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Back-End Page" sheetId="1" r:id="rId4"/>
    <sheet state="hidden" name="READ ME - Instructions" sheetId="2" r:id="rId5"/>
    <sheet state="visible" name="Setup Page" sheetId="3" r:id="rId6"/>
    <sheet state="visible" name="Income Entry" sheetId="4" r:id="rId7"/>
    <sheet state="visible" name="Members" sheetId="5" r:id="rId8"/>
    <sheet state="visible" name="Expense Entry" sheetId="6" r:id="rId9"/>
    <sheet state="visible" name="Monthly" sheetId="7" r:id="rId10"/>
    <sheet state="visible" name="Annual" sheetId="8" r:id="rId11"/>
    <sheet state="visible" name="Balance" sheetId="9" r:id="rId12"/>
    <sheet state="visible" name="Custom" sheetId="10" r:id="rId13"/>
  </sheets>
  <definedNames>
    <definedName hidden="1" localSheetId="3" name="_xlnm._FilterDatabase">'Income Entry'!$B$8:$J$1002</definedName>
    <definedName hidden="1" localSheetId="5" name="_xlnm._FilterDatabase">'Expense Entry'!$C$9:$F$9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
      <text>
        <t xml:space="preserve">Use First Name only, Last Name only or Both.</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30">
      <text>
        <t xml:space="preserve">@dossumu@yahoo.com giving a clarification meeting to DJ Sule
	-Tope Olu</t>
      </text>
    </comment>
  </commentList>
</comments>
</file>

<file path=xl/sharedStrings.xml><?xml version="1.0" encoding="utf-8"?>
<sst xmlns="http://schemas.openxmlformats.org/spreadsheetml/2006/main" count="2448" uniqueCount="320">
  <si>
    <t>Year</t>
  </si>
  <si>
    <t>MONTHLY OVERVIEW TOTAL</t>
  </si>
  <si>
    <t>INCOME CATEGORIES</t>
  </si>
  <si>
    <t>TOTAL AMOUNT</t>
  </si>
  <si>
    <t>NET</t>
  </si>
  <si>
    <t>TAX</t>
  </si>
  <si>
    <t>M O N T H L Y    P R O F I T</t>
  </si>
  <si>
    <t>M O N T H L Y    P R O F I T   G O A L</t>
  </si>
  <si>
    <t>I N C O M E</t>
  </si>
  <si>
    <t>E X P E N S E S</t>
  </si>
  <si>
    <t>PAYMENT METHODS</t>
  </si>
  <si>
    <t>TOTALS</t>
  </si>
  <si>
    <t>EXPENSE CATEGORIES</t>
  </si>
  <si>
    <t>Explore SerenatasEssentials:</t>
  </si>
  <si>
    <t>I N S T R U C T I O N S</t>
  </si>
  <si>
    <r>
      <rPr>
        <rFont val="Quicksand, Arial"/>
        <color theme="1"/>
      </rPr>
      <t xml:space="preserve">Discover valuable tools at our other shop for everyday use at SerenatasEssentials. Open the door to new opportunities and discover the ideal tools to elevate your </t>
    </r>
    <r>
      <rPr>
        <rFont val="Quicksand, Arial"/>
        <b/>
        <color theme="1"/>
      </rPr>
      <t>personal</t>
    </r>
    <r>
      <rPr>
        <rFont val="Quicksand, Arial"/>
        <color theme="1"/>
      </rPr>
      <t xml:space="preserve"> endeavors. </t>
    </r>
  </si>
  <si>
    <t xml:space="preserve">- B O O K K E E P I N G    G U I D E -																	</t>
  </si>
  <si>
    <t>Don't miss out - visit SerenatasEssentials today!</t>
  </si>
  <si>
    <t>S E R E N A T A S    J O U R N E Y</t>
  </si>
  <si>
    <t>L E T ' S    S T A R T</t>
  </si>
  <si>
    <t>Welcome to your new bookkeeping spreadsheet!</t>
  </si>
  <si>
    <t>With a few important things...</t>
  </si>
  <si>
    <t>We are excited to have you here and confident that this template will simplify your financial record-keeping process. Our mission is to provide you with an easy-to-use tool to help you stay on top of your business's financial health and make informed decisions based on accurate data.</t>
  </si>
  <si>
    <t>This bookkeeping template is for informational purposes only and Serenatas Journey cannot provide any financial, tax, or legal advice. Before making any financial decisions, please do your own research and consult with a licensed financial advisor if necessary. Serenatas Journey will not be held responsible for any costs, losses, damages, or injuries that may result from the use of this spreadsheet.</t>
  </si>
  <si>
    <t>With this bookkeeping spreadsheet, you can efficiently track your income, expenses, and cash flow, ensuring that your finances are organized and up-to-date. We believe that by taking control of your bookkeeping, you can make better financial decisions and focus on growing your business.</t>
  </si>
  <si>
    <t>This bookkeeping template is copyrighted by Serenatas Journey and is for personal use only. Commercial or public use of any kind is strictly prohibited, including reselling, sharing, reproducing, or distributing the product, either in part or in full, with or without modifications.</t>
  </si>
  <si>
    <t>Thank you for choosing our bookkeeping template. We are dedicated to supporting you in managing your finances, and we're always here to answer any questions or concerns you may have. Let's work together to take your business to the next level.</t>
  </si>
  <si>
    <t>Serenatas Journey is not affiliated with Google Sheets in any way.</t>
  </si>
  <si>
    <t>Please note that this bookkeeping template can only be used on Google Sheets and is not compatible with Excel. A Google account is required to access the spreadsheet.</t>
  </si>
  <si>
    <t>Best regards, Anna and her Team</t>
  </si>
  <si>
    <t>Due to the nature of digital downloads, all sales for this bookkeeping template are final and no returns, exchanges, or cancellations will be accepted.</t>
  </si>
  <si>
    <t>M A K E    Y O U R    O W N    E D I T A B L E    C O P Y</t>
  </si>
  <si>
    <t>M O S T    I M P O R T A N T    I N S T R U C T I O N S</t>
  </si>
  <si>
    <t>To begin working towards your financial goals, it's important to have your own personal, editable copy of the bookkeeping template.</t>
  </si>
  <si>
    <t>1. Refer to the Instructions tab for clarification on the bookkeeping template's workings.</t>
  </si>
  <si>
    <t>It's easy.</t>
  </si>
  <si>
    <t>2. Only edit cells that are not color-coded.</t>
  </si>
  <si>
    <r>
      <rPr>
        <rFont val="Quicksand"/>
        <color theme="1"/>
      </rPr>
      <t>Go to the '</t>
    </r>
    <r>
      <rPr>
        <rFont val="Quicksand"/>
        <b/>
        <color theme="1"/>
      </rPr>
      <t>File</t>
    </r>
    <r>
      <rPr>
        <rFont val="Quicksand"/>
        <color theme="1"/>
      </rPr>
      <t>' menu and click on '</t>
    </r>
    <r>
      <rPr>
        <rFont val="Quicksand"/>
        <b/>
        <color theme="1"/>
      </rPr>
      <t>Make a Copy</t>
    </r>
    <r>
      <rPr>
        <rFont val="Quicksand"/>
        <color theme="1"/>
      </rPr>
      <t>'.</t>
    </r>
  </si>
  <si>
    <t>3. When entering transactions, ensure that mandatory fields are filled out, those are Date, Category, and Total amount.</t>
  </si>
  <si>
    <t>4. Clear the data within rows and columns, but DO NOT delete them.</t>
  </si>
  <si>
    <r>
      <rPr>
        <rFont val="Quicksand"/>
        <b/>
        <color rgb="FF436050"/>
      </rPr>
      <t xml:space="preserve">IMPORTANT NOTE: PLEASE </t>
    </r>
    <r>
      <rPr>
        <rFont val="Quicksand"/>
        <b/>
        <color rgb="FFFD9B87"/>
      </rPr>
      <t>DO NOT</t>
    </r>
    <r>
      <rPr>
        <rFont val="Quicksand"/>
        <b/>
        <color rgb="FF436050"/>
      </rPr>
      <t xml:space="preserve"> REQUEST 'EDIT' ACCESS</t>
    </r>
  </si>
  <si>
    <t>S E T U P    P A G E</t>
  </si>
  <si>
    <t>C U R R E N C Y</t>
  </si>
  <si>
    <t>From the list of 11 options, choose the currency you would like to use throughout the entire template. If your desired currency is not listed, please contact us.</t>
  </si>
  <si>
    <t>M O N T H</t>
  </si>
  <si>
    <t>Select the starting month from the drop-down menu.</t>
  </si>
  <si>
    <t>Y E A R</t>
  </si>
  <si>
    <t>This template can be used for any year of your choosing. Simply use the drop-down menu to select the year for which you are starting your bookkeeping journey.</t>
  </si>
  <si>
    <t>P R O F I T    G O A L</t>
  </si>
  <si>
    <t>Is a feature of the bookkeeping template that allows you to define a specific target profit for your business each month.</t>
  </si>
  <si>
    <t>C A T E G O R I E S</t>
  </si>
  <si>
    <t>Simply enter your income and expense categories, with the flexibility to create up to 20 categories in each section. This feature allows you to easily categorize your transactions and gain a better understanding of your business's financial performance. By customizing your categories, you can tailor the bookkeeping template to fit your unique business needs and goals.</t>
  </si>
  <si>
    <t>I N C O M E    /    E X P E N S E S    E N T R Y</t>
  </si>
  <si>
    <r>
      <rPr>
        <rFont val="Quicksand"/>
        <color theme="1"/>
      </rPr>
      <t xml:space="preserve">In the Income &amp; Expenses Entry tab of our bookkeeping Google Sheet template, you'll find three mandatory column entries: </t>
    </r>
    <r>
      <rPr>
        <rFont val="Quicksand"/>
        <b/>
        <color theme="1"/>
      </rPr>
      <t>Date, Category or Product / Service, and Total Amount</t>
    </r>
    <r>
      <rPr>
        <rFont val="Quicksand"/>
        <color theme="1"/>
      </rPr>
      <t>. These fields ensure that you have a clear record of your business's income &amp; expenses, making it easier for you to track your financial performance. We've also included optional fields like ID, Tax, and fields for Client Tracking in the income Entry, which you can fill in for your convenience. Additionally, you can add a Description and Notes to provide more context for each income &amp; expense transaction. Our goal is to provide you with a customizable and user-friendly tool to streamline your bookkeeping process and make it easy for you to stay on top of your business finances</t>
    </r>
  </si>
  <si>
    <t>H I G H L I G H T    C A T E G O R Y</t>
  </si>
  <si>
    <t>T A X    R A T E</t>
  </si>
  <si>
    <t>With this feature, you can highlight a particular income or expense category, and all transactions within that category will be automatically highlighted in the sheet. This feature provides you with a quick and convenient way to search for and analyze specific categories of transactions, saving you time and effort in your bookkeeping process.</t>
  </si>
  <si>
    <r>
      <rPr>
        <rFont val="Quicksand"/>
        <color theme="1"/>
      </rPr>
      <t xml:space="preserve">Our bookkeeping Google Sheet template offers a convenient and flexible tax rate feature that allows you to set a default tax rate for your business transactions, while also providing the flexibility to modify the tax rate for specific transactions as needed. With this feature, you can set a common tax rate (such as 10%) in the upper right cell, and this rate will automatically apply to all transactions </t>
    </r>
    <r>
      <rPr>
        <rFont val="Quicksand"/>
        <b/>
        <color theme="1"/>
      </rPr>
      <t>unless</t>
    </r>
    <r>
      <rPr>
        <rFont val="Quicksand"/>
        <color theme="1"/>
      </rPr>
      <t xml:space="preserve"> you specify a different tax rate in a particular transaction entry.</t>
    </r>
  </si>
  <si>
    <t>N E T    A M O U N T    /    T A X    A M O U N T</t>
  </si>
  <si>
    <t>The Net and Tax Amount columns are designed to automatically calculate the net and tax amounts for each transaction based on the total amount and tax rate you've entered, or the default tax rate you have set. This feature saves you time and effort in your bookkeeping process.</t>
  </si>
  <si>
    <t>T O T A L S</t>
  </si>
  <si>
    <t>This section provides a fast and convenient way to view your financial data at a glance, including the total amount, net amount, and tax amount for all transactions combined.</t>
  </si>
  <si>
    <t>M O N T H L Y    O V E R V I E W</t>
  </si>
  <si>
    <t>The Monthly Overview tab in our Bookkeeping Google Sheet template provides a comprehensive summary of your financial data for each month. Here, you can view the total income, total expenses, net income, and tax amount for each month, as well as the percentage of income and expenses for each category.</t>
  </si>
  <si>
    <t>M O N T H    S E L E C T I O N</t>
  </si>
  <si>
    <t>With this feature, you can quickly navigate to a specific month to view your financial data</t>
  </si>
  <si>
    <t>F I N A N C E    O V E R V I E W</t>
  </si>
  <si>
    <t>With the amount drop-down list, you can choose what financial data you want to view for each month, selecting to view the total amount, net amount, or tax amount for each month based on your specific needs and preferences.</t>
  </si>
  <si>
    <t>S U M M A R Y    B O A R D</t>
  </si>
  <si>
    <t>The Summary Board on the left-hand side of our template provides a comprehensive overview of your financial data, displaying key figures including the total income, total expenses, income after tax, month's profit, and monthly profit goal for the selected month. This feature allows you to easily track your financial progress and stay on top of your financial goals, providing a clear and concise summary of your income, expenses, and profits for the month.</t>
  </si>
  <si>
    <t>A N N U A L   O V E R V I E W</t>
  </si>
  <si>
    <t>The Annual Overview tab provides a comprehensive view of your financial data over the course of the year, including your income, expenses, and profit for each month, as well as your monthly profit goal and year-to-date profit. The tab also includes a section for tracking the tax collected and tax paid, giving you a complete picture of your financial performance</t>
  </si>
  <si>
    <t>With the dropdown list feature, you can easily select which financial data you want to view for the entire year. Choose between total amount, net amount, or tax amount for both income and expenses categories, providing you with a comprehensive view of your finances</t>
  </si>
  <si>
    <t>V A T    /    S A L E S    T A X</t>
  </si>
  <si>
    <t xml:space="preserve"> The VAT/Tax collected and paid section is a manual entry where you can enter the tax collected and paid amounts from your sales transactions. This section allows you to have a clear record of your tax payments and can help you to prepare for tax season</t>
  </si>
  <si>
    <t>C A S H    F L O W    M O N T H    B Y    M O N T H</t>
  </si>
  <si>
    <t>The cash flow month by month section provides a detailed breakdown of your net income, total expenses, monthly profit, monthly profit goal, and goal progress for each month</t>
  </si>
  <si>
    <t>P R O F I T    &amp;    L O S S    C U S T O M    O V E R V I E W</t>
  </si>
  <si>
    <t>In the "Profit &amp; Loss Custom Overview" tab, you have the ability to define a specific date range ("From" - "To") to analyze your financial performance. This tab provides you with valuable insights such as net revenue, gross revenue, net income/loss, gross profit, total gross expenses, total net expenses, direct costs, and operating costs. Additionally, you'll find a comprehensive breakdown of all income and expense categories, showcasing the total, net, and tax amounts for each category within the selected period. This allows you to gain a clear understanding of your financial status and identify trends within your income and expenses.</t>
  </si>
  <si>
    <t>D A T E    P E R I O D</t>
  </si>
  <si>
    <t>D E F I N E    Y O U R    E X P E N S E    T Y P E</t>
  </si>
  <si>
    <t>The "Date Period Selection" section allows you to specify a specific time frame for analyzing your financial data. By setting the "From" and "To" dates, you can define the period you want to focus on and generate accurate insights. This feature enables you to easily compare different time intervals, track financial progress over specific durations, and make informed decisions based on the selected date range.</t>
  </si>
  <si>
    <t>The "Cost Type Assignment" feature allows you to categorize each expense category as either a Direct Cost or an Operating Cost. By utilizing the dropdown selection menu for each expense category, you can easily assign the appropriate cost type. This classification helps you differentiate between expenses directly associated with your products or services (Direct Costs) and those related to your business operations (Operating Costs). The Cost Type Assignment provides a clear breakdown of your expenses, enabling you to analyze their impact on profitability and make strategic financial decisions.</t>
  </si>
  <si>
    <t>E X P L A N A T I O N     O F    E A C H    C A L C U L A T I O N</t>
  </si>
  <si>
    <r>
      <rPr>
        <rFont val="Quicksand"/>
        <b/>
        <color theme="1"/>
      </rPr>
      <t>Revenue:</t>
    </r>
    <r>
      <rPr>
        <rFont val="Quicksand"/>
        <color theme="1"/>
      </rPr>
      <t xml:space="preserve">
Net Revenue: The total amount of income generated from selling goods or services, excluding taxes.
Gross Revenue: The total amount of income generated from selling goods or services, including taxes.
</t>
    </r>
    <r>
      <rPr>
        <rFont val="Quicksand"/>
        <b/>
        <color theme="1"/>
      </rPr>
      <t>Net Income/Loss:</t>
    </r>
    <r>
      <rPr>
        <rFont val="Quicksand"/>
        <color theme="1"/>
      </rPr>
      <t xml:space="preserve">
Calculated by adding the Operating Income and Other Income and subtracting any Other Expenses. It represents the final profit or loss for the specified period.
</t>
    </r>
    <r>
      <rPr>
        <rFont val="Quicksand"/>
        <b/>
        <color theme="1"/>
      </rPr>
      <t>Gross Profit:</t>
    </r>
    <r>
      <rPr>
        <rFont val="Quicksand"/>
        <color theme="1"/>
      </rPr>
      <t xml:space="preserve">
Calculated by subtracting the Cost of Goods Sold (Direct Costs) from the Revenue. It represents the profit generated before considering operating expenses.
</t>
    </r>
    <r>
      <rPr>
        <rFont val="Quicksand"/>
        <b/>
        <color theme="1"/>
      </rPr>
      <t>Direct Costs:</t>
    </r>
    <r>
      <rPr>
        <rFont val="Quicksand"/>
        <color theme="1"/>
      </rPr>
      <t xml:space="preserve">
Expenses directly associated with producing or acquiring goods, including raw materials, direct labor, or manufacturing costs.
</t>
    </r>
    <r>
      <rPr>
        <rFont val="Quicksand"/>
        <b/>
        <color theme="1"/>
      </rPr>
      <t>Operating Costs:</t>
    </r>
    <r>
      <rPr>
        <rFont val="Quicksand"/>
        <color theme="1"/>
      </rPr>
      <t xml:space="preserve">
Salaries and Wages: Total employee compensation expenses.
Rent and Utilities: Costs related to office space, utilities, and facilities.
Marketing and Advertising: Expenses incurred for promoting the business and attracting customers.
Depreciation and Amortization: Allocation of the cost of assets over their useful life.
Professional Fees: Expenses for legal, accounting, or consulting services.
Other Operating Expenses: Miscellaneous expenses not categorized above.
</t>
    </r>
    <r>
      <rPr>
        <rFont val="Quicksand"/>
        <b/>
        <color theme="1"/>
      </rPr>
      <t>Total Gross Expenses:</t>
    </r>
    <r>
      <rPr>
        <rFont val="Quicksand"/>
        <color theme="1"/>
      </rPr>
      <t xml:space="preserve">
The total amount of expenses, including taxes.
</t>
    </r>
    <r>
      <rPr>
        <rFont val="Quicksand"/>
        <b/>
        <color theme="1"/>
      </rPr>
      <t>Total Net Expenses:</t>
    </r>
    <r>
      <rPr>
        <rFont val="Quicksand"/>
        <color theme="1"/>
      </rPr>
      <t xml:space="preserve">
The total amount of expenses, excluding taxes.</t>
    </r>
  </si>
  <si>
    <t>F R E Q U E N T L Y    A S K E D    Q U E S T I O N S</t>
  </si>
  <si>
    <t>CAN I USE THIS TEMPLATE WITH EXCEL INSTEAD OF GOOGLE SHEETS?</t>
  </si>
  <si>
    <t>Unfortunately, our template is specifically designed for use in Google Sheets and may not function properly if exported to Excel. The formulas and formatting in the spreadsheet have been designed specifically for Google Sheets and may not translate properly when exported to Excel. For the best experience and results, we highly recommend using the template within Google Sheets only. Additionally, Google Sheets is more user-friendly and accessible across all devices, making it the preferred choice for our templates.</t>
  </si>
  <si>
    <t>CAN I HAVE MORE ROWS ON. . . . . ?</t>
  </si>
  <si>
    <t>Unfortunately, adding more rows to the template may affect the overall functionality and the formulas. However, we are always here to help and would be happy to make any necessary modifications for you to better meet your needs.</t>
  </si>
  <si>
    <t>CAN I USE THIS TEMPLATE THE NEXT YEAR ALSO?</t>
  </si>
  <si>
    <t>Yes, you can definitely use the template for the next year as well. It's always good to have an archive for reference, and creating a new copy for each year is an option. Alternatively, you can keep using the same template and updating the transactions, but this will erase the budget history of previous years. The choice is ultimately yours, but we're here to help you make the best decision for your financial tracking needs.</t>
  </si>
  <si>
    <t>CAN I CHANGE THE TEMPLATES COLORS?</t>
  </si>
  <si>
    <t>Yes, our template design allows you to customize the colors easily. To change the colors, you can go to the Format menu, select Theme, and then click on the Customize option. There, you will have the option to change the color palette to match your preferences.</t>
  </si>
  <si>
    <t>Serenata's Journey Team</t>
  </si>
  <si>
    <t xml:space="preserve">"Wishing you success in reaching your financial goals and a bright financial future." </t>
  </si>
  <si>
    <r>
      <rPr>
        <rFont val="Quicksand"/>
        <color theme="1"/>
      </rPr>
      <t xml:space="preserve">P I C K    Y O U R     </t>
    </r>
    <r>
      <rPr>
        <rFont val="Quicksand"/>
        <color theme="1"/>
      </rPr>
      <t>C U R R E N C Y</t>
    </r>
  </si>
  <si>
    <r>
      <rPr>
        <rFont val="Quicksand"/>
        <color theme="1"/>
      </rPr>
      <t xml:space="preserve">P I C K    Y O U R              </t>
    </r>
    <r>
      <rPr>
        <rFont val="Quicksand"/>
        <color theme="1"/>
      </rPr>
      <t>S T A R T    M O N T H</t>
    </r>
  </si>
  <si>
    <t>P I C K    T H E    Y E A R</t>
  </si>
  <si>
    <t>S E T U P</t>
  </si>
  <si>
    <t>$</t>
  </si>
  <si>
    <t>July</t>
  </si>
  <si>
    <t>- D A S H B O A R D -</t>
  </si>
  <si>
    <t>P A Y M E N T    M E T H O D S    /    A C C O U N T S</t>
  </si>
  <si>
    <t>1 .</t>
  </si>
  <si>
    <t>Cash</t>
  </si>
  <si>
    <t>4 .</t>
  </si>
  <si>
    <t>Zelle</t>
  </si>
  <si>
    <t>7 .</t>
  </si>
  <si>
    <t>10 .</t>
  </si>
  <si>
    <t>2 .</t>
  </si>
  <si>
    <t>Credit Card</t>
  </si>
  <si>
    <t>5 .</t>
  </si>
  <si>
    <t>8 .</t>
  </si>
  <si>
    <t>11 .</t>
  </si>
  <si>
    <t>3 .</t>
  </si>
  <si>
    <t>Bank Account</t>
  </si>
  <si>
    <t>6 .</t>
  </si>
  <si>
    <t>9 .</t>
  </si>
  <si>
    <t>12 .</t>
  </si>
  <si>
    <t>S E T    Y O U R    C A T E G O R I E S</t>
  </si>
  <si>
    <t>S E T    Y O U R    M O N T H L Y    P R O F I T    G O A L S</t>
  </si>
  <si>
    <t>P R O D U C T S    /    S E R V I C E S</t>
  </si>
  <si>
    <t>E X P E N S E</t>
  </si>
  <si>
    <t xml:space="preserve">G O A L    A M O U N T </t>
  </si>
  <si>
    <t>Investment</t>
  </si>
  <si>
    <t>Virtual Address</t>
  </si>
  <si>
    <t>Fines</t>
  </si>
  <si>
    <t>Legal Zoom</t>
  </si>
  <si>
    <t>Google GSuite</t>
  </si>
  <si>
    <t>A N N U A L    P R O F I T    G O A L</t>
  </si>
  <si>
    <t>I N C O M E    E N T R Y</t>
  </si>
  <si>
    <t>E X P E N S E    E N T R Y</t>
  </si>
  <si>
    <t>EMPTY</t>
  </si>
  <si>
    <t>H I G H L I G H T    C L I E N T S                                    N A M E    /    L A S T    N A M E</t>
  </si>
  <si>
    <t>H I G H L I G H T                                     P R O D U C T  /  S E R V I C E</t>
  </si>
  <si>
    <t>M O S T    C O M M O N    T A X    R A T E  ( % )</t>
  </si>
  <si>
    <t>F I R S T    N A M E :</t>
  </si>
  <si>
    <t>Oluwafemi</t>
  </si>
  <si>
    <t>- E N T R Y -</t>
  </si>
  <si>
    <t>L A S T    N A M E :</t>
  </si>
  <si>
    <t>T O T A L    I N C O M E</t>
  </si>
  <si>
    <t>I D</t>
  </si>
  <si>
    <t>D A T E</t>
  </si>
  <si>
    <t>F I R S T    N A M E</t>
  </si>
  <si>
    <t>L A S T    N A M E</t>
  </si>
  <si>
    <t>T O T A L    A M O U N T</t>
  </si>
  <si>
    <t>T A X    %</t>
  </si>
  <si>
    <t>N E T    A M O U N T</t>
  </si>
  <si>
    <t>T A X    A M O U N T</t>
  </si>
  <si>
    <t>P A I D    W I T H</t>
  </si>
  <si>
    <t>P R O D U C T    /    S E R V I C E</t>
  </si>
  <si>
    <t>D E S C R I P T I O N</t>
  </si>
  <si>
    <t>A D D R E S S</t>
  </si>
  <si>
    <t>T E L .    N U M B E R</t>
  </si>
  <si>
    <t>E - M A I L</t>
  </si>
  <si>
    <t>Oladapo</t>
  </si>
  <si>
    <t>Ajala</t>
  </si>
  <si>
    <t xml:space="preserve">Temitope </t>
  </si>
  <si>
    <t>Ajibola</t>
  </si>
  <si>
    <t>Abiodun</t>
  </si>
  <si>
    <t>Akindele</t>
  </si>
  <si>
    <t>Olurotimi</t>
  </si>
  <si>
    <t>Dosumu</t>
  </si>
  <si>
    <t>Durojaiye</t>
  </si>
  <si>
    <t>Olatunji</t>
  </si>
  <si>
    <t>Ilori</t>
  </si>
  <si>
    <t>Oluremi</t>
  </si>
  <si>
    <t>Makinde</t>
  </si>
  <si>
    <t>Jamiu</t>
  </si>
  <si>
    <t>Momodu</t>
  </si>
  <si>
    <t>Opeyemi</t>
  </si>
  <si>
    <t>Olomola</t>
  </si>
  <si>
    <t>Olutola</t>
  </si>
  <si>
    <t>Olumuyiwa</t>
  </si>
  <si>
    <t>Shoneye</t>
  </si>
  <si>
    <t>Dimeji</t>
  </si>
  <si>
    <t>Sule</t>
  </si>
  <si>
    <t>Axios</t>
  </si>
  <si>
    <t>Interest</t>
  </si>
  <si>
    <t>Adesina</t>
  </si>
  <si>
    <t xml:space="preserve"> SHARE PRICE CALCULATOR</t>
  </si>
  <si>
    <t>Forecast</t>
  </si>
  <si>
    <t>TerraCotta Share Price</t>
  </si>
  <si>
    <t>BOA Balance</t>
  </si>
  <si>
    <t>Total Inflows</t>
  </si>
  <si>
    <t>Axios Balance</t>
  </si>
  <si>
    <t>Total Outflows</t>
  </si>
  <si>
    <t>Wells Fargo Bal</t>
  </si>
  <si>
    <t>TerraCotta Valuation</t>
  </si>
  <si>
    <t>Total Balance</t>
  </si>
  <si>
    <t>Total</t>
  </si>
  <si>
    <t>2023 Total</t>
  </si>
  <si>
    <t>2024 Total</t>
  </si>
  <si>
    <t>2024 Year end</t>
  </si>
  <si>
    <t>2025 Total</t>
  </si>
  <si>
    <t>Overall Total</t>
  </si>
  <si>
    <t>ID</t>
  </si>
  <si>
    <t>MEMBER</t>
  </si>
  <si>
    <t>CONTR</t>
  </si>
  <si>
    <t>Shares</t>
  </si>
  <si>
    <t>Total Shares</t>
  </si>
  <si>
    <t>% Shares</t>
  </si>
  <si>
    <t>% shares</t>
  </si>
  <si>
    <t>Ajala Oladapo</t>
  </si>
  <si>
    <t xml:space="preserve">Ajibola Temitope </t>
  </si>
  <si>
    <t>Akindele Abiodun</t>
  </si>
  <si>
    <t>Dosumu Olurotimi</t>
  </si>
  <si>
    <t>Durojaiye Oluwafemi</t>
  </si>
  <si>
    <t>Ilori Olatunji</t>
  </si>
  <si>
    <t>Makinde Oluremi</t>
  </si>
  <si>
    <t>Momodu Jamiu</t>
  </si>
  <si>
    <t>Olomola Opeyemi</t>
  </si>
  <si>
    <t xml:space="preserve">Olutola Temitope </t>
  </si>
  <si>
    <t>Shoneye Olumuyiwa</t>
  </si>
  <si>
    <t>Sule Dimeji</t>
  </si>
  <si>
    <t>Adesina Ajibola</t>
  </si>
  <si>
    <t>Axos Interest</t>
  </si>
  <si>
    <t>Misc Income</t>
  </si>
  <si>
    <t>Income from Crystals</t>
  </si>
  <si>
    <t>404 Kirby house Value</t>
  </si>
  <si>
    <t>404 Kirby house Debt</t>
  </si>
  <si>
    <t>Note</t>
  </si>
  <si>
    <t>Misc = new member form  $250 + new member fee $2500</t>
  </si>
  <si>
    <t>Investment Only</t>
  </si>
  <si>
    <t>Misc income</t>
  </si>
  <si>
    <t>Downpayment refund</t>
  </si>
  <si>
    <t>Notes: Factor Expenses and Profit .Eventually, true 
valuation is a factor of income, expenses and associated 
profit</t>
  </si>
  <si>
    <t>DJ commision payback</t>
  </si>
  <si>
    <t>H I G H L I G H T                             C A T E G O R Y</t>
  </si>
  <si>
    <t>M O S T    C O M M O N                         T A X    R A T E    (%)</t>
  </si>
  <si>
    <t xml:space="preserve">T O T A L   E X P E N S E S </t>
  </si>
  <si>
    <t xml:space="preserve">C A T E G O R Y </t>
  </si>
  <si>
    <t>N O T E S</t>
  </si>
  <si>
    <t>Registration</t>
  </si>
  <si>
    <t>Monthly Fees</t>
  </si>
  <si>
    <t>Fee</t>
  </si>
  <si>
    <t>Bank feee</t>
  </si>
  <si>
    <t>Christmas Gift</t>
  </si>
  <si>
    <t>Christmas Party</t>
  </si>
  <si>
    <t>Mortgage Due Diligence Fee</t>
  </si>
  <si>
    <t>Mortgage Earnest Money</t>
  </si>
  <si>
    <t>Bank fee</t>
  </si>
  <si>
    <t>Ipostal</t>
  </si>
  <si>
    <t>Sec of State Fee</t>
  </si>
  <si>
    <t>Check of Book fee</t>
  </si>
  <si>
    <t>Appraisal Fee</t>
  </si>
  <si>
    <t>Home Inspector</t>
  </si>
  <si>
    <t>Home Insurance</t>
  </si>
  <si>
    <t>404 Kirby house down payment</t>
  </si>
  <si>
    <t>wiire transfer fee</t>
  </si>
  <si>
    <t>404 Kirby house Mortgage</t>
  </si>
  <si>
    <t xml:space="preserve">Ipostal Notary </t>
  </si>
  <si>
    <t>404 Kirby house window</t>
  </si>
  <si>
    <t>December Party expenses</t>
  </si>
  <si>
    <t>Zilllow Advert</t>
  </si>
  <si>
    <t>Hall Rental</t>
  </si>
  <si>
    <t>404 Kirby house Utility</t>
  </si>
  <si>
    <t>404 Kirby house Fence</t>
  </si>
  <si>
    <t>QBooks Monthly Fee</t>
  </si>
  <si>
    <t>Turbo Tax</t>
  </si>
  <si>
    <t>Dividends Payment</t>
  </si>
  <si>
    <t>Electrical Repairs</t>
  </si>
  <si>
    <t>Zillow Post</t>
  </si>
  <si>
    <t>404 Kirby house Maintenance</t>
  </si>
  <si>
    <t>Transportation to Durham</t>
  </si>
  <si>
    <t>Lawn Service</t>
  </si>
  <si>
    <t>Bank Fee</t>
  </si>
  <si>
    <t>M O N T H L Y</t>
  </si>
  <si>
    <t>- O V E R V I E W -</t>
  </si>
  <si>
    <t>T O T A L                               I N C O M E</t>
  </si>
  <si>
    <t>A M O U N T</t>
  </si>
  <si>
    <t>T O T A L</t>
  </si>
  <si>
    <t>T O T A L                              E X P E N S E S</t>
  </si>
  <si>
    <t>I N C O M E                     A F T E R    T A X</t>
  </si>
  <si>
    <t>M O N T H ' S                     P R O F I T</t>
  </si>
  <si>
    <t>M O N T H ' S                     P R O F I T    G O A L</t>
  </si>
  <si>
    <t>T O T A L    E X P E N S E S</t>
  </si>
  <si>
    <t>A C T U A L    P R O F I T</t>
  </si>
  <si>
    <t>G O A L    P R O F I T</t>
  </si>
  <si>
    <t>A N N U A L</t>
  </si>
  <si>
    <t>T O T A L    P R O F I T</t>
  </si>
  <si>
    <t>I N C O M E    A F T E R    T A X</t>
  </si>
  <si>
    <t>I N C O M E     A M O U N T S</t>
  </si>
  <si>
    <t>E X P E N S E S     A M O U N T S</t>
  </si>
  <si>
    <t>C A T E G O R Y</t>
  </si>
  <si>
    <t>N E T    I N C O M E</t>
  </si>
  <si>
    <t>G O A L    P R O G R E S S</t>
  </si>
  <si>
    <t>Y E A R     T O    D A T E    P R O F I T</t>
  </si>
  <si>
    <t>Y E A R ' S    G O A L    P R O G R E S S</t>
  </si>
  <si>
    <t>VAT / SALES TAX COLLECTED</t>
  </si>
  <si>
    <t>VAT / SALES TAX PAID</t>
  </si>
  <si>
    <t>DIFFERENCE</t>
  </si>
  <si>
    <t>B A L A N C E</t>
  </si>
  <si>
    <t>- A C C O U N T S    D E T A I L S -</t>
  </si>
  <si>
    <t>T O T A L    B A L A N C E</t>
  </si>
  <si>
    <t>A C C O U N T S</t>
  </si>
  <si>
    <t xml:space="preserve">B A L A N C E </t>
  </si>
  <si>
    <t>I N C O M E                                               T R A N S A C T I O N S</t>
  </si>
  <si>
    <t>P R O F I T    &amp;    L O S S</t>
  </si>
  <si>
    <t>N E T    R E V E N U E</t>
  </si>
  <si>
    <t>N E T    I N C O M E    /    L O S S</t>
  </si>
  <si>
    <t>G R O S S    R E V E N U E</t>
  </si>
  <si>
    <t>- C U S T O M    O V E R V I E W -</t>
  </si>
  <si>
    <t>P E R I O D    S E L E C T I O N</t>
  </si>
  <si>
    <t>F R O M :</t>
  </si>
  <si>
    <t>T O :</t>
  </si>
  <si>
    <t>G R O S S    P R O F I T</t>
  </si>
  <si>
    <t>M O N T H L Y    T A B</t>
  </si>
  <si>
    <t>A N N U A L    T A B</t>
  </si>
  <si>
    <t xml:space="preserve">I N C O M E </t>
  </si>
  <si>
    <t>T O T A L    N E T                 E X P E N S E S</t>
  </si>
  <si>
    <t>N E T</t>
  </si>
  <si>
    <t>T A X</t>
  </si>
  <si>
    <t>T Y P E</t>
  </si>
  <si>
    <t>T O T A L    G R O S S                E X P E N S E S</t>
  </si>
  <si>
    <t>Direct Cost</t>
  </si>
  <si>
    <t>D I R E C T    C O S T S</t>
  </si>
  <si>
    <t>Operating Cost</t>
  </si>
  <si>
    <t>O P E R A T I N G              C O S T S</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</si>
</sst>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0.00;-#,##0.00;&quot; &quot;"/>
    <numFmt numFmtId="165" formatCode="mmmm&quot; &quot;yyyy"/>
    <numFmt numFmtId="166" formatCode="#,##0.00;-#,##0.00;0.00"/>
    <numFmt numFmtId="167" formatCode="_(* #,##0.00_);_(* (#,##0.00);_(* &quot; &quot;??_);_(_)"/>
    <numFmt numFmtId="168" formatCode="mmmm&quot; &quot;d&quot; &quot;yyyy"/>
    <numFmt numFmtId="169" formatCode="dd/mm/yyyy"/>
    <numFmt numFmtId="170" formatCode="mmm yyyy"/>
    <numFmt numFmtId="171" formatCode="mmmm yyyy"/>
    <numFmt numFmtId="172" formatCode="[$$]#,##0.00"/>
    <numFmt numFmtId="173" formatCode="[$$]#,##0.000000000"/>
    <numFmt numFmtId="174" formatCode="[$$]#,##0.000000"/>
    <numFmt numFmtId="175" formatCode="[$$]#,##0.00000"/>
    <numFmt numFmtId="176" formatCode="d&quot; &quot;mmmm&quot; &quot;yyyy"/>
    <numFmt numFmtId="177" formatCode="#,##0.00;-#,##0.00;; &quot; &quot;"/>
    <numFmt numFmtId="178" formatCode="#,##0.00;-#,##0.00"/>
    <numFmt numFmtId="179" formatCode="#,##0.00;(#,##0.00)"/>
  </numFmts>
  <fonts count="43">
    <font>
      <sz val="10.0"/>
      <color rgb="FF000000"/>
      <name val="Roboto"/>
      <scheme val="minor"/>
    </font>
    <font>
      <b/>
      <color theme="1"/>
      <name val="Quicksand"/>
    </font>
    <font>
      <sz val="11.0"/>
      <color rgb="FF000000"/>
      <name val="Inconsolata"/>
    </font>
    <font>
      <color theme="1"/>
      <name val="Quicksand"/>
    </font>
    <font>
      <b/>
      <sz val="10.0"/>
      <color theme="1"/>
      <name val="Quicksand"/>
    </font>
    <font>
      <sz val="10.0"/>
      <color theme="1"/>
      <name val="Quicksand"/>
    </font>
    <font>
      <color theme="1"/>
      <name val="Roboto"/>
    </font>
    <font>
      <b/>
      <sz val="12.0"/>
      <color theme="1"/>
      <name val="Quicksand"/>
    </font>
    <font>
      <b/>
      <sz val="24.0"/>
      <color theme="1"/>
      <name val="Quicksand"/>
    </font>
    <font/>
    <font>
      <sz val="11.0"/>
      <color theme="1"/>
      <name val="Quicksand"/>
    </font>
    <font>
      <b/>
      <u/>
      <sz val="12.0"/>
      <color theme="1"/>
      <name val="Quicksand"/>
    </font>
    <font>
      <b/>
      <color rgb="FF436050"/>
      <name val="Quicksand"/>
    </font>
    <font>
      <color theme="1"/>
      <name val="Roboto"/>
      <scheme val="minor"/>
    </font>
    <font>
      <b/>
      <sz val="11.0"/>
      <color theme="1"/>
      <name val="Quicksand"/>
    </font>
    <font>
      <i/>
      <sz val="14.0"/>
      <color theme="1"/>
      <name val="Quicksand"/>
    </font>
    <font>
      <color theme="0"/>
      <name val="Quicksand"/>
    </font>
    <font>
      <b/>
      <sz val="14.0"/>
      <color theme="1"/>
      <name val="Quicksand"/>
    </font>
    <font>
      <color rgb="FF2A2343"/>
      <name val="Quicksand"/>
    </font>
    <font>
      <color rgb="FF436050"/>
      <name val="Quicksand"/>
    </font>
    <font>
      <sz val="15.0"/>
      <color theme="0"/>
      <name val="Roboto"/>
      <scheme val="minor"/>
    </font>
    <font>
      <color theme="0"/>
      <name val="Roboto"/>
      <scheme val="minor"/>
    </font>
    <font>
      <b/>
      <sz val="11.0"/>
      <color theme="1"/>
      <name val="Roboto"/>
      <scheme val="minor"/>
    </font>
    <font>
      <b/>
      <sz val="14.0"/>
      <color theme="1"/>
      <name val="Roboto"/>
      <scheme val="minor"/>
    </font>
    <font>
      <sz val="11.0"/>
      <color theme="1"/>
      <name val="Roboto"/>
      <scheme val="minor"/>
    </font>
    <font>
      <b/>
      <sz val="14.0"/>
      <color theme="1"/>
      <name val="Roboto"/>
    </font>
    <font>
      <sz val="8.0"/>
      <color rgb="FF333333"/>
      <name val="Verdana"/>
    </font>
    <font>
      <sz val="13.0"/>
      <color theme="1"/>
      <name val="Roboto"/>
      <scheme val="minor"/>
    </font>
    <font>
      <sz val="13.0"/>
      <color theme="1"/>
      <name val="Roboto"/>
    </font>
    <font>
      <b/>
      <color theme="1"/>
      <name val="Roboto"/>
      <scheme val="minor"/>
    </font>
    <font>
      <b/>
      <color theme="1"/>
      <name val="Roboto"/>
    </font>
    <font>
      <b/>
      <color rgb="FFFFFFFF"/>
      <name val="Roboto"/>
      <scheme val="minor"/>
    </font>
    <font>
      <b/>
      <color rgb="FFFFFFFF"/>
      <name val="Roboto"/>
    </font>
    <font>
      <color rgb="FF2A2343"/>
      <name val="Roboto"/>
      <scheme val="minor"/>
    </font>
    <font>
      <sz val="7.0"/>
      <color theme="1"/>
      <name val="Roboto"/>
      <scheme val="minor"/>
    </font>
    <font>
      <color rgb="FF2A2343"/>
      <name val="Docs-Quicksand"/>
    </font>
    <font>
      <sz val="11.0"/>
      <color theme="0"/>
      <name val="Quicksand"/>
    </font>
    <font>
      <color rgb="FF666666"/>
      <name val="Quicksand"/>
    </font>
    <font>
      <b/>
      <color rgb="FF666666"/>
      <name val="Quicksand"/>
    </font>
    <font>
      <b/>
      <sz val="14.0"/>
      <color rgb="FF666666"/>
      <name val="Quicksand"/>
    </font>
    <font>
      <sz val="8.0"/>
      <color rgb="FF000000"/>
      <name val="Inconsolata"/>
    </font>
    <font>
      <b/>
      <sz val="18.0"/>
      <color theme="1"/>
      <name val="Quicksand"/>
    </font>
    <font>
      <color theme="5"/>
      <name val="Quicksand"/>
    </font>
  </fonts>
  <fills count="21">
    <fill>
      <patternFill patternType="none"/>
    </fill>
    <fill>
      <patternFill patternType="lightGray"/>
    </fill>
    <fill>
      <patternFill patternType="solid">
        <fgColor rgb="FFB7B7B7"/>
        <bgColor rgb="FFB7B7B7"/>
      </patternFill>
    </fill>
    <fill>
      <patternFill patternType="solid">
        <fgColor rgb="FFFFFFFF"/>
        <bgColor rgb="FFFFFFFF"/>
      </patternFill>
    </fill>
    <fill>
      <patternFill patternType="solid">
        <fgColor rgb="FFF7F7F7"/>
        <bgColor rgb="FFF7F7F7"/>
      </patternFill>
    </fill>
    <fill>
      <patternFill patternType="solid">
        <fgColor theme="4"/>
        <bgColor theme="4"/>
      </patternFill>
    </fill>
    <fill>
      <patternFill patternType="solid">
        <fgColor theme="5"/>
        <bgColor theme="5"/>
      </patternFill>
    </fill>
    <fill>
      <patternFill patternType="solid">
        <fgColor theme="0"/>
        <bgColor theme="0"/>
      </patternFill>
    </fill>
    <fill>
      <patternFill patternType="solid">
        <fgColor theme="7"/>
        <bgColor theme="7"/>
      </patternFill>
    </fill>
    <fill>
      <patternFill patternType="solid">
        <fgColor theme="6"/>
        <bgColor theme="6"/>
      </patternFill>
    </fill>
    <fill>
      <patternFill patternType="solid">
        <fgColor rgb="FFC3EDBF"/>
        <bgColor rgb="FFC3EDBF"/>
      </patternFill>
    </fill>
    <fill>
      <patternFill patternType="solid">
        <fgColor rgb="FFFBB9C5"/>
        <bgColor rgb="FFFBB9C5"/>
      </patternFill>
    </fill>
    <fill>
      <patternFill patternType="solid">
        <fgColor rgb="FF000000"/>
        <bgColor rgb="FF000000"/>
      </patternFill>
    </fill>
    <fill>
      <patternFill patternType="solid">
        <fgColor rgb="FF00FFFF"/>
        <bgColor rgb="FF00FFFF"/>
      </patternFill>
    </fill>
    <fill>
      <patternFill patternType="solid">
        <fgColor rgb="FFB6D7A8"/>
        <bgColor rgb="FFB6D7A8"/>
      </patternFill>
    </fill>
    <fill>
      <patternFill patternType="solid">
        <fgColor rgb="FFE0F1FB"/>
        <bgColor rgb="FFE0F1FB"/>
      </patternFill>
    </fill>
    <fill>
      <patternFill patternType="solid">
        <fgColor rgb="FFF4CCCC"/>
        <bgColor rgb="FFF4CCCC"/>
      </patternFill>
    </fill>
    <fill>
      <patternFill patternType="solid">
        <fgColor rgb="FFFF9900"/>
        <bgColor rgb="FFFF9900"/>
      </patternFill>
    </fill>
    <fill>
      <patternFill patternType="solid">
        <fgColor rgb="FFD0E0E3"/>
        <bgColor rgb="FFD0E0E3"/>
      </patternFill>
    </fill>
    <fill>
      <patternFill patternType="solid">
        <fgColor rgb="FFCFE2F3"/>
        <bgColor rgb="FFCFE2F3"/>
      </patternFill>
    </fill>
    <fill>
      <patternFill patternType="solid">
        <fgColor rgb="FFF9EFC7"/>
        <bgColor rgb="FFF9EFC7"/>
      </patternFill>
    </fill>
  </fills>
  <borders count="106">
    <border/>
    <border>
      <left style="thin">
        <color rgb="FF000000"/>
      </left>
      <right style="thin">
        <color rgb="FF000000"/>
      </right>
      <top style="thin">
        <color rgb="FF000000"/>
      </top>
      <bottom style="thin">
        <color rgb="FF000000"/>
      </bottom>
    </border>
    <border>
      <left style="thin">
        <color rgb="FF000000"/>
      </left>
      <right style="hair">
        <color rgb="FF2A2343"/>
      </right>
      <top style="hair">
        <color rgb="FF2A2343"/>
      </top>
    </border>
    <border>
      <left style="thin">
        <color rgb="FF000000"/>
      </left>
      <right style="hair">
        <color rgb="FF2A2343"/>
      </right>
    </border>
    <border>
      <left style="thin">
        <color rgb="FF000000"/>
      </left>
      <right style="hair">
        <color rgb="FF2A2343"/>
      </right>
      <bottom style="hair">
        <color rgb="FF2A2343"/>
      </bottom>
    </border>
    <border>
      <left style="thin">
        <color rgb="FF000000"/>
      </left>
      <right style="thin">
        <color rgb="FF000000"/>
      </right>
      <top style="thin">
        <color rgb="FF000000"/>
      </top>
      <bottom style="thick">
        <color rgb="FF436050"/>
      </bottom>
    </border>
    <border>
      <left style="thin">
        <color rgb="FF000000"/>
      </left>
      <right style="thin">
        <color rgb="FF000000"/>
      </right>
      <bottom style="thin">
        <color rgb="FF000000"/>
      </bottom>
    </border>
    <border>
      <bottom style="thin">
        <color rgb="FF000000"/>
      </bottom>
    </border>
    <border>
      <right style="thin">
        <color rgb="FF000000"/>
      </right>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left style="thin">
        <color rgb="FF000000"/>
      </left>
    </border>
    <border>
      <left style="thin">
        <color rgb="FF436050"/>
      </left>
      <top style="thin">
        <color rgb="FF436050"/>
      </top>
    </border>
    <border>
      <top style="thin">
        <color rgb="FF436050"/>
      </top>
    </border>
    <border>
      <right style="thin">
        <color rgb="FF436050"/>
      </right>
      <top style="thin">
        <color rgb="FF436050"/>
      </top>
    </border>
    <border>
      <left style="thin">
        <color rgb="FF436050"/>
      </left>
    </border>
    <border>
      <right style="thin">
        <color rgb="FF436050"/>
      </right>
    </border>
    <border>
      <left style="thin">
        <color rgb="FF436050"/>
      </left>
      <bottom style="thin">
        <color rgb="FF436050"/>
      </bottom>
    </border>
    <border>
      <bottom style="thin">
        <color rgb="FF436050"/>
      </bottom>
    </border>
    <border>
      <right style="thin">
        <color rgb="FF436050"/>
      </right>
      <bottom style="thin">
        <color rgb="FF436050"/>
      </bottom>
    </border>
    <border>
      <left style="thin">
        <color rgb="FF2A2343"/>
      </left>
      <top style="thin">
        <color rgb="FF2A2343"/>
      </top>
    </border>
    <border>
      <top style="thin">
        <color rgb="FF2A2343"/>
      </top>
    </border>
    <border>
      <right style="thin">
        <color rgb="FF2A2343"/>
      </right>
      <top style="thin">
        <color rgb="FF2A2343"/>
      </top>
    </border>
    <border>
      <left style="thin">
        <color rgb="FF2A2343"/>
      </left>
      <bottom style="thin">
        <color rgb="FF2A2343"/>
      </bottom>
    </border>
    <border>
      <bottom style="thin">
        <color rgb="FF2A2343"/>
      </bottom>
    </border>
    <border>
      <right style="thin">
        <color rgb="FF2A2343"/>
      </right>
      <bottom style="thin">
        <color rgb="FF2A2343"/>
      </bottom>
    </border>
    <border>
      <left style="thin">
        <color rgb="FF2A2343"/>
      </left>
    </border>
    <border>
      <bottom style="hair">
        <color rgb="FF2A2343"/>
      </bottom>
    </border>
    <border>
      <right style="thin">
        <color rgb="FF2A2343"/>
      </right>
    </border>
    <border>
      <bottom style="hair">
        <color rgb="FF436050"/>
      </bottom>
    </border>
    <border>
      <left style="thin">
        <color rgb="FF436050"/>
      </left>
      <bottom style="hair">
        <color rgb="FF436050"/>
      </bottom>
    </border>
    <border>
      <right style="hair">
        <color rgb="FF436050"/>
      </right>
      <bottom style="hair">
        <color rgb="FF436050"/>
      </bottom>
    </border>
    <border>
      <right style="thin">
        <color rgb="FF436050"/>
      </right>
      <bottom style="hair">
        <color rgb="FF436050"/>
      </bottom>
    </border>
    <border>
      <left style="thin">
        <color rgb="FF436050"/>
      </left>
      <top style="hair">
        <color rgb="FF436050"/>
      </top>
      <bottom style="hair">
        <color rgb="FF436050"/>
      </bottom>
    </border>
    <border>
      <top style="hair">
        <color rgb="FF436050"/>
      </top>
      <bottom style="hair">
        <color rgb="FF436050"/>
      </bottom>
    </border>
    <border>
      <right style="hair">
        <color rgb="FF436050"/>
      </right>
      <top style="hair">
        <color rgb="FF436050"/>
      </top>
      <bottom style="hair">
        <color rgb="FF436050"/>
      </bottom>
    </border>
    <border>
      <right style="thin">
        <color rgb="FF436050"/>
      </right>
      <top style="hair">
        <color rgb="FF436050"/>
      </top>
      <bottom style="hair">
        <color rgb="FF436050"/>
      </bottom>
    </border>
    <border>
      <right style="hair">
        <color rgb="FF436050"/>
      </right>
      <bottom style="thin">
        <color rgb="FF436050"/>
      </bottom>
    </border>
    <border>
      <top style="hair">
        <color rgb="FF436050"/>
      </top>
      <bottom style="thin">
        <color rgb="FF436050"/>
      </bottom>
    </border>
    <border>
      <right style="thin">
        <color rgb="FF436050"/>
      </right>
      <top style="hair">
        <color rgb="FF436050"/>
      </top>
      <bottom style="thin">
        <color rgb="FF436050"/>
      </bottom>
    </border>
    <border>
      <left style="medium">
        <color rgb="FF436050"/>
      </left>
      <top style="medium">
        <color rgb="FF436050"/>
      </top>
    </border>
    <border>
      <top style="medium">
        <color rgb="FF436050"/>
      </top>
    </border>
    <border>
      <right style="medium">
        <color rgb="FF436050"/>
      </right>
      <top style="medium">
        <color rgb="FF436050"/>
      </top>
    </border>
    <border>
      <left style="medium">
        <color rgb="FF436050"/>
      </left>
      <bottom style="medium">
        <color rgb="FF436050"/>
      </bottom>
    </border>
    <border>
      <bottom style="medium">
        <color rgb="FF436050"/>
      </bottom>
    </border>
    <border>
      <right style="medium">
        <color rgb="FF436050"/>
      </right>
      <bottom style="medium">
        <color rgb="FF43605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bottom style="hair">
        <color rgb="FF000000"/>
      </bottom>
    </border>
    <border>
      <left style="hair">
        <color rgb="FF000000"/>
      </left>
      <right style="hair">
        <color rgb="FF000000"/>
      </right>
      <bottom style="hair">
        <color rgb="FF000000"/>
      </bottom>
    </border>
    <border>
      <left style="thin">
        <color rgb="FF000000"/>
      </left>
      <right style="hair">
        <color rgb="FF000000"/>
      </right>
      <bottom style="hair">
        <color rgb="FF000000"/>
      </bottom>
    </border>
    <border>
      <left style="hair">
        <color rgb="FF000000"/>
      </left>
      <right style="thin">
        <color rgb="FF000000"/>
      </right>
      <bottom style="hair">
        <color rgb="FF000000"/>
      </bottom>
    </border>
    <border>
      <left style="thin">
        <color rgb="FF000000"/>
      </left>
      <right style="hair">
        <color rgb="FF000000"/>
      </right>
      <bottom style="thin">
        <color rgb="FF000000"/>
      </bottom>
    </border>
    <border>
      <left style="hair">
        <color rgb="FF000000"/>
      </left>
      <right style="hair">
        <color rgb="FF000000"/>
      </right>
      <bottom style="thin">
        <color rgb="FF000000"/>
      </bottom>
    </border>
    <border>
      <left style="hair">
        <color rgb="FF000000"/>
      </left>
      <right style="thin">
        <color rgb="FF000000"/>
      </right>
      <bottom style="thin">
        <color rgb="FF000000"/>
      </bottom>
    </border>
    <border>
      <left style="thin">
        <color rgb="FF436050"/>
      </left>
      <right style="thin">
        <color rgb="FF436050"/>
      </right>
      <top style="thin">
        <color rgb="FF436050"/>
      </top>
    </border>
    <border>
      <left style="hair">
        <color rgb="FF436050"/>
      </left>
      <right style="hair">
        <color rgb="FF436050"/>
      </right>
      <bottom style="hair">
        <color rgb="FF436050"/>
      </bottom>
    </border>
    <border>
      <right style="hair">
        <color rgb="FF000000"/>
      </right>
      <bottom style="hair">
        <color rgb="FF436050"/>
      </bottom>
    </border>
    <border>
      <left style="hair">
        <color rgb="FF436050"/>
      </left>
      <right style="hair">
        <color rgb="FF436050"/>
      </right>
      <top style="hair">
        <color rgb="FF436050"/>
      </top>
      <bottom style="hair">
        <color rgb="FF436050"/>
      </bottom>
    </border>
    <border>
      <right style="hair">
        <color rgb="FF000000"/>
      </right>
      <top style="hair">
        <color rgb="FF436050"/>
      </top>
      <bottom style="hair">
        <color rgb="FF436050"/>
      </bottom>
    </border>
    <border>
      <left style="hair">
        <color rgb="FF436050"/>
      </left>
      <right style="hair">
        <color rgb="FF436050"/>
      </right>
      <top style="hair">
        <color rgb="FF436050"/>
      </top>
      <bottom style="thin">
        <color rgb="FF436050"/>
      </bottom>
    </border>
    <border>
      <right style="hair">
        <color rgb="FF436050"/>
      </right>
      <top style="hair">
        <color rgb="FF436050"/>
      </top>
      <bottom style="thin">
        <color rgb="FF436050"/>
      </bottom>
    </border>
    <border>
      <right style="hair">
        <color rgb="FF000000"/>
      </right>
      <top style="hair">
        <color rgb="FF436050"/>
      </top>
      <bottom style="thin">
        <color rgb="FF436050"/>
      </bottom>
    </border>
    <border>
      <left style="thin">
        <color rgb="FF436050"/>
      </left>
      <bottom style="thin">
        <color rgb="FF000000"/>
      </bottom>
    </border>
    <border>
      <right style="thin">
        <color rgb="FF436050"/>
      </right>
      <bottom style="thin">
        <color rgb="FF000000"/>
      </bottom>
    </border>
    <border>
      <top style="hair">
        <color rgb="FF436050"/>
      </top>
    </border>
    <border>
      <left style="thin">
        <color rgb="FF436050"/>
      </left>
      <top style="hair">
        <color rgb="FF436050"/>
      </top>
      <bottom style="thin">
        <color rgb="FF436050"/>
      </bottom>
    </border>
    <border>
      <left style="thin">
        <color rgb="FF436050"/>
      </left>
      <top style="hair">
        <color rgb="FF436050"/>
      </top>
    </border>
    <border>
      <right style="hair">
        <color rgb="FF436050"/>
      </right>
      <top style="hair">
        <color rgb="FF436050"/>
      </top>
    </border>
    <border>
      <right style="thin">
        <color rgb="FF436050"/>
      </right>
      <top style="hair">
        <color rgb="FF436050"/>
      </top>
    </border>
    <border>
      <left style="thin">
        <color rgb="FF436050"/>
      </left>
      <top style="thin">
        <color rgb="FF436050"/>
      </top>
      <bottom style="thin">
        <color rgb="FF436050"/>
      </bottom>
    </border>
    <border>
      <top style="thin">
        <color rgb="FF436050"/>
      </top>
      <bottom style="thin">
        <color rgb="FF436050"/>
      </bottom>
    </border>
    <border>
      <right style="hair">
        <color rgb="FF436050"/>
      </right>
      <top style="thin">
        <color rgb="FF436050"/>
      </top>
      <bottom style="thin">
        <color rgb="FF436050"/>
      </bottom>
    </border>
    <border>
      <right style="thin">
        <color rgb="FF436050"/>
      </right>
      <top style="thin">
        <color rgb="FF436050"/>
      </top>
      <bottom style="thin">
        <color rgb="FF436050"/>
      </bottom>
    </border>
    <border>
      <bottom style="hair">
        <color rgb="FF000000"/>
      </bottom>
    </border>
    <border>
      <right style="hair">
        <color rgb="FF000000"/>
      </right>
      <bottom style="hair">
        <color rgb="FF000000"/>
      </bottom>
    </border>
    <border>
      <left style="thin">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thin">
        <color rgb="FF436050"/>
      </left>
      <top style="hair">
        <color rgb="FF000000"/>
      </top>
      <bottom style="hair">
        <color rgb="FF436050"/>
      </bottom>
    </border>
    <border>
      <top style="hair">
        <color rgb="FF000000"/>
      </top>
      <bottom style="hair">
        <color rgb="FF436050"/>
      </bottom>
    </border>
    <border>
      <right style="hair">
        <color rgb="FF436050"/>
      </right>
      <top style="hair">
        <color rgb="FF000000"/>
      </top>
      <bottom style="hair">
        <color rgb="FF436050"/>
      </bottom>
    </border>
    <border>
      <left style="thin">
        <color rgb="FF436050"/>
      </left>
      <top style="thin">
        <color rgb="FF436050"/>
      </top>
      <bottom style="hair">
        <color rgb="FF436050"/>
      </bottom>
    </border>
    <border>
      <top style="thin">
        <color rgb="FF436050"/>
      </top>
      <bottom style="hair">
        <color rgb="FF436050"/>
      </bottom>
    </border>
    <border>
      <right style="hair">
        <color rgb="FF436050"/>
      </right>
      <top style="thin">
        <color rgb="FF436050"/>
      </top>
      <bottom style="hair">
        <color rgb="FF436050"/>
      </bottom>
    </border>
    <border>
      <right style="hair">
        <color rgb="FF436050"/>
      </right>
      <top style="thin">
        <color rgb="FF436050"/>
      </top>
    </border>
    <border>
      <left style="thin">
        <color rgb="FF000000"/>
      </left>
      <top style="hair">
        <color rgb="FF000000"/>
      </top>
      <bottom style="thin">
        <color rgb="FF000000"/>
      </bottom>
    </border>
    <border>
      <top style="hair">
        <color rgb="FF000000"/>
      </top>
      <bottom style="thin">
        <color rgb="FF000000"/>
      </bottom>
    </border>
    <border>
      <right style="hair">
        <color rgb="FF000000"/>
      </right>
      <top style="hair">
        <color rgb="FF000000"/>
      </top>
      <bottom style="thin">
        <color rgb="FF000000"/>
      </bottom>
    </border>
    <border>
      <right style="hair">
        <color rgb="FF43605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hair">
        <color rgb="FF000000"/>
      </bottom>
    </border>
    <border>
      <right style="thin">
        <color rgb="FF000000"/>
      </right>
      <top style="hair">
        <color rgb="FF000000"/>
      </top>
      <bottom style="hair">
        <color rgb="FF000000"/>
      </bottom>
    </border>
    <border>
      <left style="thin">
        <color rgb="FF000000"/>
      </left>
      <top style="hair">
        <color rgb="FF000000"/>
      </top>
    </border>
    <border>
      <top style="hair">
        <color rgb="FF000000"/>
      </top>
    </border>
    <border>
      <right style="hair">
        <color rgb="FF000000"/>
      </right>
      <top style="hair">
        <color rgb="FF000000"/>
      </top>
    </border>
    <border>
      <right style="thin">
        <color rgb="FF000000"/>
      </right>
      <top style="hair">
        <color rgb="FF000000"/>
      </top>
    </border>
    <border>
      <right style="hair">
        <color rgb="FF000000"/>
      </right>
      <top style="thin">
        <color rgb="FF000000"/>
      </top>
      <bottom style="thin">
        <color rgb="FF000000"/>
      </bottom>
    </border>
    <border>
      <left style="hair">
        <color rgb="FF000000"/>
      </left>
      <bottom style="hair">
        <color rgb="FF000000"/>
      </bottom>
    </border>
    <border>
      <right style="hair">
        <color rgb="FF000000"/>
      </right>
    </border>
    <border>
      <left style="hair">
        <color rgb="FF000000"/>
      </left>
    </border>
  </borders>
  <cellStyleXfs count="1">
    <xf borderId="0" fillId="0" fontId="0" numFmtId="0" applyAlignment="1" applyFont="1"/>
  </cellStyleXfs>
  <cellXfs count="643">
    <xf borderId="0" fillId="0" fontId="0" numFmtId="0" xfId="0" applyAlignment="1" applyFont="1">
      <alignment readingOrder="0" shrinkToFit="0" vertical="bottom" wrapText="0"/>
    </xf>
    <xf borderId="0" fillId="0" fontId="1" numFmtId="0" xfId="0" applyAlignment="1" applyFont="1">
      <alignment horizontal="center" vertical="bottom"/>
    </xf>
    <xf borderId="0" fillId="2" fontId="1" numFmtId="0" xfId="0" applyAlignment="1" applyFill="1" applyFont="1">
      <alignment horizontal="center" readingOrder="0"/>
    </xf>
    <xf borderId="0" fillId="3" fontId="2" numFmtId="0" xfId="0" applyFill="1" applyFont="1"/>
    <xf borderId="0" fillId="0" fontId="3" numFmtId="0" xfId="0" applyFont="1"/>
    <xf borderId="0" fillId="0" fontId="3" numFmtId="0" xfId="0" applyAlignment="1" applyFont="1">
      <alignment horizontal="center" vertical="bottom"/>
    </xf>
    <xf borderId="1" fillId="3" fontId="4" numFmtId="0" xfId="0" applyAlignment="1" applyBorder="1" applyFont="1">
      <alignment readingOrder="0"/>
    </xf>
    <xf borderId="1" fillId="0" fontId="1" numFmtId="0" xfId="0" applyAlignment="1" applyBorder="1" applyFont="1">
      <alignment readingOrder="0"/>
    </xf>
    <xf borderId="0" fillId="0" fontId="3" numFmtId="0" xfId="0" applyAlignment="1" applyFont="1">
      <alignment readingOrder="0"/>
    </xf>
    <xf borderId="0" fillId="0" fontId="3" numFmtId="164" xfId="0" applyFont="1" applyNumberFormat="1"/>
    <xf borderId="1" fillId="3" fontId="5" numFmtId="165" xfId="0" applyBorder="1" applyFont="1" applyNumberFormat="1"/>
    <xf borderId="1" fillId="0" fontId="3" numFmtId="164" xfId="0" applyBorder="1" applyFont="1" applyNumberFormat="1"/>
    <xf borderId="0" fillId="3" fontId="5" numFmtId="164" xfId="0" applyAlignment="1" applyFont="1" applyNumberFormat="1">
      <alignment horizontal="right"/>
    </xf>
    <xf borderId="2" fillId="0" fontId="3" numFmtId="0" xfId="0" applyAlignment="1" applyBorder="1" applyFont="1">
      <alignment vertical="bottom"/>
    </xf>
    <xf borderId="3" fillId="0" fontId="3" numFmtId="0" xfId="0" applyAlignment="1" applyBorder="1" applyFont="1">
      <alignment vertical="bottom"/>
    </xf>
    <xf borderId="3" fillId="0" fontId="6" numFmtId="0" xfId="0" applyAlignment="1" applyBorder="1" applyFont="1">
      <alignment vertical="bottom"/>
    </xf>
    <xf borderId="4" fillId="0" fontId="6" numFmtId="0" xfId="0" applyAlignment="1" applyBorder="1" applyFont="1">
      <alignment vertical="bottom"/>
    </xf>
    <xf borderId="5" fillId="0" fontId="1" numFmtId="0" xfId="0" applyAlignment="1" applyBorder="1" applyFont="1">
      <alignment readingOrder="0"/>
    </xf>
    <xf borderId="5" fillId="0" fontId="1" numFmtId="164" xfId="0" applyBorder="1" applyFont="1" applyNumberFormat="1"/>
    <xf borderId="6" fillId="0" fontId="1" numFmtId="0" xfId="0" applyAlignment="1" applyBorder="1" applyFont="1">
      <alignment readingOrder="0"/>
    </xf>
    <xf borderId="1" fillId="0" fontId="3" numFmtId="0" xfId="0" applyBorder="1" applyFont="1"/>
    <xf borderId="0" fillId="0" fontId="3" numFmtId="0" xfId="0" applyAlignment="1" applyFont="1">
      <alignment horizontal="center"/>
    </xf>
    <xf borderId="0" fillId="4" fontId="3" numFmtId="0" xfId="0" applyAlignment="1" applyFill="1" applyFont="1">
      <alignment vertical="center"/>
    </xf>
    <xf borderId="7" fillId="4" fontId="3" numFmtId="0" xfId="0" applyAlignment="1" applyBorder="1" applyFont="1">
      <alignment vertical="center"/>
    </xf>
    <xf borderId="8" fillId="4" fontId="3" numFmtId="0" xfId="0" applyAlignment="1" applyBorder="1" applyFont="1">
      <alignment vertical="center"/>
    </xf>
    <xf borderId="0" fillId="5" fontId="3" numFmtId="0" xfId="0" applyAlignment="1" applyFill="1" applyFont="1">
      <alignment vertical="center"/>
    </xf>
    <xf borderId="8" fillId="5" fontId="3" numFmtId="0" xfId="0" applyAlignment="1" applyBorder="1" applyFont="1">
      <alignment vertical="center"/>
    </xf>
    <xf borderId="0" fillId="4" fontId="7" numFmtId="0" xfId="0" applyAlignment="1" applyFont="1">
      <alignment horizontal="center" vertical="center"/>
    </xf>
    <xf borderId="0" fillId="5" fontId="8" numFmtId="0" xfId="0" applyAlignment="1" applyFont="1">
      <alignment horizontal="center" vertical="center"/>
    </xf>
    <xf borderId="8" fillId="0" fontId="9" numFmtId="0" xfId="0" applyBorder="1" applyFont="1"/>
    <xf borderId="0" fillId="4" fontId="3" numFmtId="0" xfId="0" applyAlignment="1" applyFont="1">
      <alignment horizontal="center" shrinkToFit="0" vertical="center" wrapText="1"/>
    </xf>
    <xf borderId="0" fillId="5" fontId="10" numFmtId="0" xfId="0" applyAlignment="1" applyFont="1">
      <alignment horizontal="center" readingOrder="0" vertical="center"/>
    </xf>
    <xf borderId="7" fillId="5" fontId="3" numFmtId="0" xfId="0" applyAlignment="1" applyBorder="1" applyFont="1">
      <alignment vertical="center"/>
    </xf>
    <xf borderId="7" fillId="0" fontId="9" numFmtId="0" xfId="0" applyBorder="1" applyFont="1"/>
    <xf borderId="9" fillId="0" fontId="9" numFmtId="0" xfId="0" applyBorder="1" applyFont="1"/>
    <xf borderId="0" fillId="4" fontId="11" numFmtId="0" xfId="0" applyAlignment="1" applyFont="1">
      <alignment horizontal="center" shrinkToFit="0" vertical="center" wrapText="1"/>
    </xf>
    <xf borderId="0" fillId="6" fontId="1" numFmtId="0" xfId="0" applyAlignment="1" applyFill="1" applyFont="1">
      <alignment horizontal="center" vertical="center"/>
    </xf>
    <xf borderId="0" fillId="5" fontId="1" numFmtId="0" xfId="0" applyAlignment="1" applyFont="1">
      <alignment horizontal="center" vertical="center"/>
    </xf>
    <xf borderId="0" fillId="4" fontId="3" numFmtId="0" xfId="0" applyAlignment="1" applyFont="1">
      <alignment horizontal="center" readingOrder="0" vertical="center"/>
    </xf>
    <xf borderId="0" fillId="4" fontId="3" numFmtId="0" xfId="0" applyAlignment="1" applyFont="1">
      <alignment horizontal="center" vertical="center"/>
    </xf>
    <xf borderId="0" fillId="4" fontId="3" numFmtId="0" xfId="0" applyAlignment="1" applyFont="1">
      <alignment horizontal="center" readingOrder="0" shrinkToFit="0" vertical="center" wrapText="1"/>
    </xf>
    <xf borderId="0" fillId="4" fontId="3" numFmtId="0" xfId="0" applyAlignment="1" applyFont="1">
      <alignment horizontal="center" shrinkToFit="0" vertical="center" wrapText="1"/>
    </xf>
    <xf borderId="0" fillId="4" fontId="3" numFmtId="0" xfId="0" applyAlignment="1" applyFont="1">
      <alignment horizontal="right" vertical="center"/>
    </xf>
    <xf borderId="9" fillId="4" fontId="3" numFmtId="0" xfId="0" applyAlignment="1" applyBorder="1" applyFont="1">
      <alignment vertical="center"/>
    </xf>
    <xf borderId="7" fillId="7" fontId="3" numFmtId="0" xfId="0" applyAlignment="1" applyBorder="1" applyFill="1" applyFont="1">
      <alignment vertical="center"/>
    </xf>
    <xf borderId="0" fillId="7" fontId="3" numFmtId="0" xfId="0" applyAlignment="1" applyFont="1">
      <alignment horizontal="center" vertical="center"/>
    </xf>
    <xf borderId="0" fillId="4" fontId="1" numFmtId="0" xfId="0" applyAlignment="1" applyFont="1">
      <alignment horizontal="center" vertical="center"/>
    </xf>
    <xf borderId="0" fillId="7" fontId="3" numFmtId="0" xfId="0" applyAlignment="1" applyFont="1">
      <alignment vertical="center"/>
    </xf>
    <xf borderId="10" fillId="5" fontId="1" numFmtId="0" xfId="0" applyAlignment="1" applyBorder="1" applyFont="1">
      <alignment horizontal="center" vertical="center"/>
    </xf>
    <xf borderId="11" fillId="0" fontId="9" numFmtId="0" xfId="0" applyBorder="1" applyFont="1"/>
    <xf borderId="12" fillId="0" fontId="9" numFmtId="0" xfId="0" applyBorder="1" applyFont="1"/>
    <xf borderId="13" fillId="0" fontId="9" numFmtId="0" xfId="0" applyBorder="1" applyFont="1"/>
    <xf borderId="14" fillId="4" fontId="3" numFmtId="0" xfId="0" applyAlignment="1" applyBorder="1" applyFont="1">
      <alignment vertical="center"/>
    </xf>
    <xf borderId="14" fillId="7" fontId="3" numFmtId="0" xfId="0" applyAlignment="1" applyBorder="1" applyFont="1">
      <alignment vertical="center"/>
    </xf>
    <xf borderId="0" fillId="4" fontId="12" numFmtId="0" xfId="0" applyAlignment="1" applyFont="1">
      <alignment horizontal="left" readingOrder="0" vertical="center"/>
    </xf>
    <xf borderId="8" fillId="7" fontId="3" numFmtId="0" xfId="0" applyAlignment="1" applyBorder="1" applyFont="1">
      <alignment vertical="center"/>
    </xf>
    <xf borderId="0" fillId="7" fontId="3" numFmtId="0" xfId="0" applyAlignment="1" applyFont="1">
      <alignment readingOrder="0" shrinkToFit="0" vertical="center" wrapText="1"/>
    </xf>
    <xf borderId="0" fillId="4" fontId="1" numFmtId="0" xfId="0" applyAlignment="1" applyFont="1">
      <alignment vertical="center"/>
    </xf>
    <xf borderId="0" fillId="4" fontId="3" numFmtId="0" xfId="0" applyAlignment="1" applyFont="1">
      <alignment readingOrder="0" shrinkToFit="0" vertical="center" wrapText="1"/>
    </xf>
    <xf borderId="0" fillId="4" fontId="1" numFmtId="0" xfId="0" applyAlignment="1" applyFont="1">
      <alignment readingOrder="0" vertical="center"/>
    </xf>
    <xf borderId="0" fillId="7" fontId="1" numFmtId="0" xfId="0" applyAlignment="1" applyFont="1">
      <alignment readingOrder="0" vertical="center"/>
    </xf>
    <xf borderId="13" fillId="7" fontId="3" numFmtId="0" xfId="0" applyAlignment="1" applyBorder="1" applyFont="1">
      <alignment vertical="center"/>
    </xf>
    <xf borderId="9" fillId="7" fontId="3" numFmtId="0" xfId="0" applyAlignment="1" applyBorder="1" applyFont="1">
      <alignment vertical="center"/>
    </xf>
    <xf borderId="10" fillId="5" fontId="1" numFmtId="0" xfId="0" applyAlignment="1" applyBorder="1" applyFont="1">
      <alignment horizontal="center" readingOrder="0" vertical="center"/>
    </xf>
    <xf borderId="14" fillId="0" fontId="9" numFmtId="0" xfId="0" applyBorder="1" applyFont="1"/>
    <xf borderId="0" fillId="7" fontId="3" numFmtId="0" xfId="0" applyAlignment="1" applyFont="1">
      <alignment horizontal="center" readingOrder="0" shrinkToFit="0" vertical="center" wrapText="1"/>
    </xf>
    <xf borderId="14" fillId="0" fontId="13" numFmtId="0" xfId="0" applyBorder="1" applyFont="1"/>
    <xf borderId="0" fillId="7" fontId="1" numFmtId="0" xfId="0" applyAlignment="1" applyFont="1">
      <alignment readingOrder="0" shrinkToFit="0" vertical="center" wrapText="1"/>
    </xf>
    <xf borderId="0" fillId="7" fontId="1" numFmtId="0" xfId="0" applyAlignment="1" applyFont="1">
      <alignment horizontal="left" readingOrder="0" vertical="center"/>
    </xf>
    <xf borderId="7" fillId="7" fontId="3" numFmtId="0" xfId="0" applyAlignment="1" applyBorder="1" applyFont="1">
      <alignment horizontal="center" vertical="center"/>
    </xf>
    <xf borderId="15" fillId="5" fontId="1" numFmtId="0" xfId="0" applyAlignment="1" applyBorder="1" applyFont="1">
      <alignment horizontal="center" readingOrder="0" vertical="center"/>
    </xf>
    <xf borderId="16" fillId="0" fontId="9" numFmtId="0" xfId="0" applyBorder="1" applyFont="1"/>
    <xf borderId="17" fillId="0" fontId="9" numFmtId="0" xfId="0" applyBorder="1" applyFont="1"/>
    <xf borderId="18" fillId="0" fontId="9" numFmtId="0" xfId="0" applyBorder="1" applyFont="1"/>
    <xf borderId="19" fillId="0" fontId="9" numFmtId="0" xfId="0" applyBorder="1" applyFont="1"/>
    <xf borderId="18" fillId="7" fontId="3" numFmtId="0" xfId="0" applyAlignment="1" applyBorder="1" applyFont="1">
      <alignment vertical="center"/>
    </xf>
    <xf borderId="19" fillId="7" fontId="3" numFmtId="0" xfId="0" applyAlignment="1" applyBorder="1" applyFont="1">
      <alignment vertical="center"/>
    </xf>
    <xf borderId="0" fillId="7" fontId="1" numFmtId="0" xfId="0" applyAlignment="1" applyFont="1">
      <alignment horizontal="left" readingOrder="0" shrinkToFit="0" vertical="center" wrapText="1"/>
    </xf>
    <xf borderId="0" fillId="7" fontId="1" numFmtId="0" xfId="0" applyAlignment="1" applyFont="1">
      <alignment horizontal="center" readingOrder="0" shrinkToFit="0" vertical="center" wrapText="1"/>
    </xf>
    <xf borderId="0" fillId="7" fontId="3" numFmtId="0" xfId="0" applyAlignment="1" applyFont="1">
      <alignment horizontal="left" readingOrder="0" shrinkToFit="0" vertical="center" wrapText="1"/>
    </xf>
    <xf borderId="0" fillId="7" fontId="1" numFmtId="0" xfId="0" applyAlignment="1" applyFont="1">
      <alignment horizontal="center" readingOrder="0" vertical="center"/>
    </xf>
    <xf borderId="20" fillId="7" fontId="3" numFmtId="0" xfId="0" applyAlignment="1" applyBorder="1" applyFont="1">
      <alignment vertical="center"/>
    </xf>
    <xf borderId="21" fillId="7" fontId="3" numFmtId="0" xfId="0" applyAlignment="1" applyBorder="1" applyFont="1">
      <alignment vertical="center"/>
    </xf>
    <xf borderId="22" fillId="7" fontId="3" numFmtId="0" xfId="0" applyAlignment="1" applyBorder="1" applyFont="1">
      <alignment vertical="center"/>
    </xf>
    <xf borderId="8" fillId="4" fontId="6" numFmtId="0" xfId="0" applyAlignment="1" applyBorder="1" applyFont="1">
      <alignment vertical="bottom"/>
    </xf>
    <xf borderId="11" fillId="8" fontId="14" numFmtId="0" xfId="0" applyAlignment="1" applyBorder="1" applyFill="1" applyFont="1">
      <alignment horizontal="center" vertical="center"/>
    </xf>
    <xf borderId="0" fillId="4" fontId="6" numFmtId="0" xfId="0" applyAlignment="1" applyFont="1">
      <alignment vertical="bottom"/>
    </xf>
    <xf borderId="0" fillId="4" fontId="6" numFmtId="0" xfId="0" applyAlignment="1" applyFont="1">
      <alignment vertical="center"/>
    </xf>
    <xf borderId="8" fillId="4" fontId="6" numFmtId="0" xfId="0" applyAlignment="1" applyBorder="1" applyFont="1">
      <alignment vertical="center"/>
    </xf>
    <xf borderId="7" fillId="4" fontId="6" numFmtId="0" xfId="0" applyAlignment="1" applyBorder="1" applyFont="1">
      <alignment vertical="center"/>
    </xf>
    <xf borderId="9" fillId="4" fontId="6" numFmtId="0" xfId="0" applyAlignment="1" applyBorder="1" applyFont="1">
      <alignment vertical="center"/>
    </xf>
    <xf borderId="0" fillId="4" fontId="6" numFmtId="0" xfId="0" applyFont="1"/>
    <xf borderId="0" fillId="4" fontId="15" numFmtId="0" xfId="0" applyAlignment="1" applyFont="1">
      <alignment horizontal="center" vertical="center"/>
    </xf>
    <xf borderId="0" fillId="7" fontId="16" numFmtId="0" xfId="0" applyAlignment="1" applyFont="1">
      <alignment horizontal="center" vertical="center"/>
    </xf>
    <xf borderId="15" fillId="8" fontId="3" numFmtId="0" xfId="0" applyAlignment="1" applyBorder="1" applyFont="1">
      <alignment horizontal="center" vertical="center"/>
    </xf>
    <xf borderId="16" fillId="8" fontId="3" numFmtId="0" xfId="0" applyAlignment="1" applyBorder="1" applyFont="1">
      <alignment horizontal="center" vertical="center"/>
    </xf>
    <xf borderId="17" fillId="8" fontId="3" numFmtId="0" xfId="0" applyAlignment="1" applyBorder="1" applyFont="1">
      <alignment horizontal="center" vertical="center"/>
    </xf>
    <xf borderId="15" fillId="5" fontId="3" numFmtId="0" xfId="0" applyAlignment="1" applyBorder="1" applyFont="1">
      <alignment vertical="bottom"/>
    </xf>
    <xf borderId="16" fillId="5" fontId="3" numFmtId="0" xfId="0" applyAlignment="1" applyBorder="1" applyFont="1">
      <alignment horizontal="center" shrinkToFit="0" vertical="center" wrapText="1"/>
    </xf>
    <xf borderId="17" fillId="5" fontId="3" numFmtId="0" xfId="0" applyAlignment="1" applyBorder="1" applyFont="1">
      <alignment vertical="bottom"/>
    </xf>
    <xf borderId="16" fillId="5" fontId="3" numFmtId="0" xfId="0" applyAlignment="1" applyBorder="1" applyFont="1">
      <alignment horizontal="center" readingOrder="0" shrinkToFit="0" vertical="center" wrapText="1"/>
    </xf>
    <xf borderId="18" fillId="8" fontId="8" numFmtId="0" xfId="0" applyAlignment="1" applyBorder="1" applyFont="1">
      <alignment horizontal="center" readingOrder="0" vertical="center"/>
    </xf>
    <xf borderId="18" fillId="5" fontId="3" numFmtId="0" xfId="0" applyAlignment="1" applyBorder="1" applyFont="1">
      <alignment vertical="bottom"/>
    </xf>
    <xf borderId="19" fillId="5" fontId="3" numFmtId="0" xfId="0" applyAlignment="1" applyBorder="1" applyFont="1">
      <alignment vertical="bottom"/>
    </xf>
    <xf borderId="18" fillId="7" fontId="3" numFmtId="0" xfId="0" applyAlignment="1" applyBorder="1" applyFont="1">
      <alignment vertical="bottom"/>
    </xf>
    <xf borderId="0" fillId="7" fontId="3" numFmtId="0" xfId="0" applyAlignment="1" applyFont="1">
      <alignment vertical="bottom"/>
    </xf>
    <xf borderId="0" fillId="7" fontId="17" numFmtId="0" xfId="0" applyAlignment="1" applyFont="1">
      <alignment horizontal="center" readingOrder="0" vertical="center"/>
    </xf>
    <xf borderId="19" fillId="7" fontId="3" numFmtId="0" xfId="0" applyAlignment="1" applyBorder="1" applyFont="1">
      <alignment vertical="bottom"/>
    </xf>
    <xf borderId="18" fillId="8" fontId="3" numFmtId="0" xfId="0" applyAlignment="1" applyBorder="1" applyFont="1">
      <alignment horizontal="center" vertical="center"/>
    </xf>
    <xf borderId="20" fillId="8" fontId="3" numFmtId="0" xfId="0" applyAlignment="1" applyBorder="1" applyFont="1">
      <alignment horizontal="center" vertical="center"/>
    </xf>
    <xf borderId="21" fillId="0" fontId="9" numFmtId="0" xfId="0" applyBorder="1" applyFont="1"/>
    <xf borderId="22" fillId="0" fontId="9" numFmtId="0" xfId="0" applyBorder="1" applyFont="1"/>
    <xf borderId="20" fillId="7" fontId="3" numFmtId="0" xfId="0" applyAlignment="1" applyBorder="1" applyFont="1">
      <alignment vertical="bottom"/>
    </xf>
    <xf borderId="21" fillId="7" fontId="3" numFmtId="0" xfId="0" applyAlignment="1" applyBorder="1" applyFont="1">
      <alignment vertical="bottom"/>
    </xf>
    <xf borderId="22" fillId="7" fontId="3" numFmtId="0" xfId="0" applyAlignment="1" applyBorder="1" applyFont="1">
      <alignment vertical="bottom"/>
    </xf>
    <xf borderId="23" fillId="5" fontId="1" numFmtId="0" xfId="0" applyAlignment="1" applyBorder="1" applyFont="1">
      <alignment horizontal="center" vertical="center"/>
    </xf>
    <xf borderId="24" fillId="0" fontId="9" numFmtId="0" xfId="0" applyBorder="1" applyFont="1"/>
    <xf borderId="25" fillId="0" fontId="9" numFmtId="0" xfId="0" applyBorder="1" applyFont="1"/>
    <xf borderId="26" fillId="0" fontId="9" numFmtId="0" xfId="0" applyBorder="1" applyFont="1"/>
    <xf borderId="27" fillId="0" fontId="9" numFmtId="0" xfId="0" applyBorder="1" applyFont="1"/>
    <xf borderId="28" fillId="0" fontId="9" numFmtId="0" xfId="0" applyBorder="1" applyFont="1"/>
    <xf borderId="29" fillId="4" fontId="6" numFmtId="0" xfId="0" applyBorder="1" applyFont="1"/>
    <xf borderId="0" fillId="4" fontId="3" numFmtId="0" xfId="0" applyAlignment="1" applyFont="1">
      <alignment horizontal="center" vertical="bottom"/>
    </xf>
    <xf borderId="30" fillId="4" fontId="3" numFmtId="0" xfId="0" applyAlignment="1" applyBorder="1" applyFont="1">
      <alignment vertical="bottom"/>
    </xf>
    <xf borderId="30" fillId="0" fontId="9" numFmtId="0" xfId="0" applyBorder="1" applyFont="1"/>
    <xf borderId="30" fillId="7" fontId="18" numFmtId="0" xfId="0" applyAlignment="1" applyBorder="1" applyFont="1">
      <alignment horizontal="center" readingOrder="0" vertical="bottom"/>
    </xf>
    <xf borderId="30" fillId="7" fontId="3" numFmtId="0" xfId="0" applyAlignment="1" applyBorder="1" applyFont="1">
      <alignment vertical="bottom"/>
    </xf>
    <xf borderId="31" fillId="4" fontId="6" numFmtId="0" xfId="0" applyBorder="1" applyFont="1"/>
    <xf borderId="30" fillId="7" fontId="19" numFmtId="0" xfId="0" applyAlignment="1" applyBorder="1" applyFont="1">
      <alignment horizontal="center" readingOrder="0" vertical="bottom"/>
    </xf>
    <xf borderId="30" fillId="7" fontId="3" numFmtId="0" xfId="0" applyAlignment="1" applyBorder="1" applyFont="1">
      <alignment horizontal="center" vertical="bottom"/>
    </xf>
    <xf borderId="26" fillId="4" fontId="6" numFmtId="0" xfId="0" applyBorder="1" applyFont="1"/>
    <xf borderId="27" fillId="4" fontId="6" numFmtId="0" xfId="0" applyBorder="1" applyFont="1"/>
    <xf borderId="28" fillId="4" fontId="6" numFmtId="0" xfId="0" applyBorder="1" applyFont="1"/>
    <xf borderId="18" fillId="6" fontId="1" numFmtId="0" xfId="0" applyAlignment="1" applyBorder="1" applyFont="1">
      <alignment horizontal="center" readingOrder="0" vertical="center"/>
    </xf>
    <xf borderId="0" fillId="6" fontId="1" numFmtId="0" xfId="0" applyAlignment="1" applyFont="1">
      <alignment horizontal="center" readingOrder="0" vertical="center"/>
    </xf>
    <xf borderId="18" fillId="7" fontId="3" numFmtId="0" xfId="0" applyBorder="1" applyFont="1"/>
    <xf borderId="32" fillId="7" fontId="3" numFmtId="0" xfId="0" applyAlignment="1" applyBorder="1" applyFont="1">
      <alignment horizontal="center" readingOrder="0" vertical="center"/>
    </xf>
    <xf borderId="32" fillId="0" fontId="9" numFmtId="0" xfId="0" applyBorder="1" applyFont="1"/>
    <xf borderId="0" fillId="7" fontId="3" numFmtId="0" xfId="0" applyFont="1"/>
    <xf borderId="19" fillId="7" fontId="3" numFmtId="0" xfId="0" applyBorder="1" applyFont="1"/>
    <xf borderId="33" fillId="9" fontId="3" numFmtId="165" xfId="0" applyAlignment="1" applyBorder="1" applyFill="1" applyFont="1" applyNumberFormat="1">
      <alignment horizontal="center" vertical="center"/>
    </xf>
    <xf borderId="34" fillId="0" fontId="9" numFmtId="0" xfId="0" applyBorder="1" applyFont="1"/>
    <xf borderId="32" fillId="7" fontId="3" numFmtId="0" xfId="0" applyAlignment="1" applyBorder="1" applyFont="1">
      <alignment horizontal="left" vertical="center"/>
    </xf>
    <xf borderId="32" fillId="7" fontId="3" numFmtId="166" xfId="0" applyAlignment="1" applyBorder="1" applyFont="1" applyNumberFormat="1">
      <alignment horizontal="right" readingOrder="0" vertical="center"/>
    </xf>
    <xf borderId="35" fillId="0" fontId="9" numFmtId="0" xfId="0" applyBorder="1" applyFont="1"/>
    <xf borderId="0" fillId="7" fontId="16" numFmtId="165" xfId="0" applyAlignment="1" applyFont="1" applyNumberFormat="1">
      <alignment horizontal="center" vertical="center"/>
    </xf>
    <xf borderId="0" fillId="7" fontId="16" numFmtId="166" xfId="0" applyAlignment="1" applyFont="1" applyNumberFormat="1">
      <alignment horizontal="center" vertical="center"/>
    </xf>
    <xf borderId="36" fillId="9" fontId="3" numFmtId="165" xfId="0" applyAlignment="1" applyBorder="1" applyFont="1" applyNumberFormat="1">
      <alignment horizontal="center" readingOrder="0" vertical="center"/>
    </xf>
    <xf borderId="37" fillId="0" fontId="9" numFmtId="0" xfId="0" applyBorder="1" applyFont="1"/>
    <xf borderId="38" fillId="0" fontId="9" numFmtId="0" xfId="0" applyBorder="1" applyFont="1"/>
    <xf borderId="37" fillId="7" fontId="3" numFmtId="0" xfId="0" applyAlignment="1" applyBorder="1" applyFont="1">
      <alignment horizontal="left" vertical="center"/>
    </xf>
    <xf borderId="37" fillId="7" fontId="3" numFmtId="166" xfId="0" applyAlignment="1" applyBorder="1" applyFont="1" applyNumberFormat="1">
      <alignment horizontal="right" readingOrder="0" vertical="center"/>
    </xf>
    <xf borderId="39" fillId="0" fontId="9" numFmtId="0" xfId="0" applyBorder="1" applyFont="1"/>
    <xf borderId="18" fillId="7" fontId="3" numFmtId="0" xfId="0" applyAlignment="1" applyBorder="1" applyFont="1">
      <alignment horizontal="center" vertical="center"/>
    </xf>
    <xf borderId="19" fillId="7" fontId="3" numFmtId="0" xfId="0" applyAlignment="1" applyBorder="1" applyFont="1">
      <alignment horizontal="center" vertical="center"/>
    </xf>
    <xf borderId="32" fillId="7" fontId="3" numFmtId="0" xfId="0" applyAlignment="1" applyBorder="1" applyFont="1">
      <alignment horizontal="center" vertical="center"/>
    </xf>
    <xf borderId="20" fillId="9" fontId="3" numFmtId="165" xfId="0" applyAlignment="1" applyBorder="1" applyFont="1" applyNumberFormat="1">
      <alignment horizontal="center" readingOrder="0" vertical="center"/>
    </xf>
    <xf borderId="40" fillId="0" fontId="9" numFmtId="0" xfId="0" applyBorder="1" applyFont="1"/>
    <xf borderId="41" fillId="7" fontId="3" numFmtId="0" xfId="0" applyAlignment="1" applyBorder="1" applyFont="1">
      <alignment horizontal="left" vertical="center"/>
    </xf>
    <xf borderId="41" fillId="0" fontId="9" numFmtId="0" xfId="0" applyBorder="1" applyFont="1"/>
    <xf borderId="41" fillId="7" fontId="3" numFmtId="166" xfId="0" applyAlignment="1" applyBorder="1" applyFont="1" applyNumberFormat="1">
      <alignment horizontal="right" readingOrder="0" vertical="center"/>
    </xf>
    <xf borderId="42" fillId="0" fontId="9" numFmtId="0" xfId="0" applyBorder="1" applyFont="1"/>
    <xf borderId="18" fillId="9" fontId="3" numFmtId="0" xfId="0" applyAlignment="1" applyBorder="1" applyFont="1">
      <alignment horizontal="center" vertical="center"/>
    </xf>
    <xf borderId="0" fillId="9" fontId="3" numFmtId="0" xfId="0" applyAlignment="1" applyFont="1">
      <alignment horizontal="center" vertical="center"/>
    </xf>
    <xf borderId="0" fillId="9" fontId="17" numFmtId="0" xfId="0" applyAlignment="1" applyFont="1">
      <alignment horizontal="left" vertical="center"/>
    </xf>
    <xf borderId="0" fillId="9" fontId="17" numFmtId="166" xfId="0" applyAlignment="1" applyFont="1" applyNumberFormat="1">
      <alignment horizontal="right" vertical="center"/>
    </xf>
    <xf borderId="19" fillId="9" fontId="3" numFmtId="0" xfId="0" applyAlignment="1" applyBorder="1" applyFont="1">
      <alignment horizontal="center" vertical="center"/>
    </xf>
    <xf borderId="20" fillId="9" fontId="3" numFmtId="0" xfId="0" applyAlignment="1" applyBorder="1" applyFont="1">
      <alignment horizontal="center" vertical="center"/>
    </xf>
    <xf borderId="21" fillId="9" fontId="3" numFmtId="0" xfId="0" applyAlignment="1" applyBorder="1" applyFont="1">
      <alignment horizontal="center" vertical="center"/>
    </xf>
    <xf borderId="22" fillId="9" fontId="3" numFmtId="0" xfId="0" applyAlignment="1" applyBorder="1" applyFont="1">
      <alignment horizontal="center" vertical="center"/>
    </xf>
    <xf borderId="0" fillId="7" fontId="13" numFmtId="0" xfId="0" applyFont="1"/>
    <xf borderId="43" fillId="10" fontId="1" numFmtId="0" xfId="0" applyAlignment="1" applyBorder="1" applyFill="1" applyFont="1">
      <alignment horizontal="center" readingOrder="0" vertical="center"/>
    </xf>
    <xf borderId="44" fillId="0" fontId="9" numFmtId="0" xfId="0" applyBorder="1" applyFont="1"/>
    <xf borderId="45" fillId="0" fontId="9" numFmtId="0" xfId="0" applyBorder="1" applyFont="1"/>
    <xf borderId="43" fillId="11" fontId="1" numFmtId="0" xfId="0" applyAlignment="1" applyBorder="1" applyFill="1" applyFont="1">
      <alignment horizontal="center" readingOrder="0" vertical="center"/>
    </xf>
    <xf borderId="46" fillId="0" fontId="9" numFmtId="0" xfId="0" applyBorder="1" applyFont="1"/>
    <xf borderId="47" fillId="0" fontId="9" numFmtId="0" xfId="0" applyBorder="1" applyFont="1"/>
    <xf borderId="48" fillId="0" fontId="9" numFmtId="0" xfId="0" applyBorder="1" applyFont="1"/>
    <xf borderId="8" fillId="7" fontId="3" numFmtId="0" xfId="0" applyAlignment="1" applyBorder="1" applyFont="1">
      <alignment horizontal="center" vertical="center"/>
    </xf>
    <xf borderId="14" fillId="7" fontId="3" numFmtId="0" xfId="0" applyAlignment="1" applyBorder="1" applyFont="1">
      <alignment horizontal="center" vertical="center"/>
    </xf>
    <xf borderId="13" fillId="7" fontId="3" numFmtId="0" xfId="0" applyAlignment="1" applyBorder="1" applyFont="1">
      <alignment horizontal="center" vertical="center"/>
    </xf>
    <xf borderId="7" fillId="7" fontId="16" numFmtId="0" xfId="0" applyAlignment="1" applyBorder="1" applyFont="1">
      <alignment horizontal="center" readingOrder="0" vertical="center"/>
    </xf>
    <xf borderId="9" fillId="7" fontId="3" numFmtId="0" xfId="0" applyAlignment="1" applyBorder="1" applyFont="1">
      <alignment horizontal="center" vertical="center"/>
    </xf>
    <xf borderId="15" fillId="8" fontId="3" numFmtId="0" xfId="0" applyAlignment="1" applyBorder="1" applyFont="1">
      <alignment vertical="center"/>
    </xf>
    <xf borderId="16" fillId="8" fontId="3" numFmtId="0" xfId="0" applyAlignment="1" applyBorder="1" applyFont="1">
      <alignment vertical="center"/>
    </xf>
    <xf borderId="17" fillId="8" fontId="3" numFmtId="0" xfId="0" applyAlignment="1" applyBorder="1" applyFont="1">
      <alignment vertical="center"/>
    </xf>
    <xf borderId="10" fillId="5" fontId="1" numFmtId="0" xfId="0" applyAlignment="1" applyBorder="1" applyFont="1">
      <alignment horizontal="center" readingOrder="0" shrinkToFit="0" vertical="center" wrapText="1"/>
    </xf>
    <xf borderId="49" fillId="5" fontId="1" numFmtId="0" xfId="0" applyAlignment="1" applyBorder="1" applyFont="1">
      <alignment horizontal="center" readingOrder="0" shrinkToFit="0" vertical="center" wrapText="1"/>
    </xf>
    <xf borderId="10" fillId="8" fontId="1" numFmtId="0" xfId="0" applyAlignment="1" applyBorder="1" applyFont="1">
      <alignment horizontal="center" readingOrder="0" shrinkToFit="0" vertical="center" wrapText="1"/>
    </xf>
    <xf borderId="50" fillId="0" fontId="9" numFmtId="0" xfId="0" applyBorder="1" applyFont="1"/>
    <xf borderId="0" fillId="7" fontId="3" numFmtId="0" xfId="0" applyAlignment="1" applyFont="1">
      <alignment readingOrder="0" vertical="center"/>
    </xf>
    <xf borderId="51" fillId="7" fontId="1" numFmtId="0" xfId="0" applyAlignment="1" applyBorder="1" applyFont="1">
      <alignment horizontal="right" readingOrder="0" vertical="center"/>
    </xf>
    <xf borderId="52" fillId="7" fontId="3" numFmtId="0" xfId="0" applyAlignment="1" applyBorder="1" applyFont="1">
      <alignment horizontal="center" readingOrder="0" vertical="center"/>
    </xf>
    <xf borderId="50" fillId="7" fontId="1" numFmtId="0" xfId="0" applyAlignment="1" applyBorder="1" applyFont="1">
      <alignment horizontal="center" readingOrder="0" vertical="center"/>
    </xf>
    <xf borderId="14" fillId="7" fontId="1" numFmtId="10" xfId="0" applyAlignment="1" applyBorder="1" applyFont="1" applyNumberFormat="1">
      <alignment horizontal="center" readingOrder="0" vertical="center"/>
    </xf>
    <xf borderId="18" fillId="8" fontId="3" numFmtId="0" xfId="0" applyAlignment="1" applyBorder="1" applyFont="1">
      <alignment horizontal="center" readingOrder="0" vertical="center"/>
    </xf>
    <xf borderId="13" fillId="7" fontId="1" numFmtId="0" xfId="0" applyAlignment="1" applyBorder="1" applyFont="1">
      <alignment horizontal="right" readingOrder="0" vertical="center"/>
    </xf>
    <xf borderId="6" fillId="0" fontId="9" numFmtId="0" xfId="0" applyBorder="1" applyFont="1"/>
    <xf borderId="20" fillId="8" fontId="3" numFmtId="0" xfId="0" applyAlignment="1" applyBorder="1" applyFont="1">
      <alignment vertical="center"/>
    </xf>
    <xf borderId="21" fillId="8" fontId="3" numFmtId="0" xfId="0" applyAlignment="1" applyBorder="1" applyFont="1">
      <alignment vertical="center"/>
    </xf>
    <xf borderId="22" fillId="8" fontId="3" numFmtId="0" xfId="0" applyAlignment="1" applyBorder="1" applyFont="1">
      <alignment vertical="center"/>
    </xf>
    <xf borderId="10" fillId="8" fontId="1" numFmtId="0" xfId="0" applyAlignment="1" applyBorder="1" applyFont="1">
      <alignment horizontal="right" readingOrder="0" vertical="center"/>
    </xf>
    <xf borderId="11" fillId="9" fontId="1" numFmtId="167" xfId="0" applyAlignment="1" applyBorder="1" applyFont="1" applyNumberFormat="1">
      <alignment vertical="center"/>
    </xf>
    <xf borderId="11" fillId="9" fontId="3" numFmtId="0" xfId="0" applyAlignment="1" applyBorder="1" applyFont="1">
      <alignment vertical="center"/>
    </xf>
    <xf borderId="12" fillId="9" fontId="1" numFmtId="167" xfId="0" applyAlignment="1" applyBorder="1" applyFont="1" applyNumberFormat="1">
      <alignment vertical="center"/>
    </xf>
    <xf borderId="49" fillId="5" fontId="1" numFmtId="0" xfId="0" applyAlignment="1" applyBorder="1" applyFont="1">
      <alignment horizontal="center" readingOrder="0" vertical="center"/>
    </xf>
    <xf borderId="0" fillId="7" fontId="1" numFmtId="0" xfId="0" applyAlignment="1" applyFont="1">
      <alignment vertical="center"/>
    </xf>
    <xf borderId="50" fillId="5" fontId="3" numFmtId="0" xfId="0" applyAlignment="1" applyBorder="1" applyFont="1">
      <alignment horizontal="center" vertical="center"/>
    </xf>
    <xf borderId="50" fillId="5" fontId="3" numFmtId="168" xfId="0" applyAlignment="1" applyBorder="1" applyFont="1" applyNumberFormat="1">
      <alignment horizontal="center" readingOrder="0" vertical="center"/>
    </xf>
    <xf borderId="50" fillId="5" fontId="3" numFmtId="0" xfId="0" applyAlignment="1" applyBorder="1" applyFont="1">
      <alignment horizontal="center" readingOrder="0" vertical="center"/>
    </xf>
    <xf borderId="50" fillId="5" fontId="3" numFmtId="167" xfId="0" applyAlignment="1" applyBorder="1" applyFont="1" applyNumberFormat="1">
      <alignment horizontal="center" readingOrder="0" vertical="center"/>
    </xf>
    <xf borderId="50" fillId="5" fontId="3" numFmtId="10" xfId="0" applyAlignment="1" applyBorder="1" applyFont="1" applyNumberFormat="1">
      <alignment horizontal="center" readingOrder="0" vertical="center"/>
    </xf>
    <xf borderId="50" fillId="5" fontId="3" numFmtId="167" xfId="0" applyAlignment="1" applyBorder="1" applyFont="1" applyNumberFormat="1">
      <alignment vertical="center"/>
    </xf>
    <xf borderId="50" fillId="5" fontId="3" numFmtId="0" xfId="0" applyAlignment="1" applyBorder="1" applyFont="1">
      <alignment horizontal="center" vertical="bottom"/>
    </xf>
    <xf borderId="53" fillId="7" fontId="3" numFmtId="0" xfId="0" applyAlignment="1" applyBorder="1" applyFont="1">
      <alignment horizontal="center" readingOrder="0" vertical="center"/>
    </xf>
    <xf borderId="52" fillId="7" fontId="3" numFmtId="168" xfId="0" applyAlignment="1" applyBorder="1" applyFont="1" applyNumberFormat="1">
      <alignment horizontal="center" readingOrder="0" vertical="center"/>
    </xf>
    <xf borderId="52" fillId="7" fontId="3" numFmtId="167" xfId="0" applyAlignment="1" applyBorder="1" applyFont="1" applyNumberFormat="1">
      <alignment horizontal="center" readingOrder="0" vertical="center"/>
    </xf>
    <xf borderId="52" fillId="7" fontId="3" numFmtId="10" xfId="0" applyAlignment="1" applyBorder="1" applyFont="1" applyNumberFormat="1">
      <alignment horizontal="center" readingOrder="0" vertical="center"/>
    </xf>
    <xf borderId="52" fillId="9" fontId="3" numFmtId="167" xfId="0" applyAlignment="1" applyBorder="1" applyFont="1" applyNumberFormat="1">
      <alignment vertical="center"/>
    </xf>
    <xf borderId="54" fillId="7" fontId="3" numFmtId="0" xfId="0" applyAlignment="1" applyBorder="1" applyFont="1">
      <alignment horizontal="center" readingOrder="0" vertical="center"/>
    </xf>
    <xf borderId="54" fillId="7" fontId="3" numFmtId="0" xfId="0" applyAlignment="1" applyBorder="1" applyFont="1">
      <alignment horizontal="center" vertical="center"/>
    </xf>
    <xf borderId="53" fillId="7" fontId="3" numFmtId="0" xfId="0" applyAlignment="1" applyBorder="1" applyFont="1">
      <alignment horizontal="center" readingOrder="0" vertical="center"/>
    </xf>
    <xf borderId="52" fillId="7" fontId="3" numFmtId="0" xfId="0" applyAlignment="1" applyBorder="1" applyFont="1">
      <alignment horizontal="center" readingOrder="0" vertical="center"/>
    </xf>
    <xf borderId="54" fillId="7" fontId="3" numFmtId="0" xfId="0" applyAlignment="1" applyBorder="1" applyFont="1">
      <alignment horizontal="center" readingOrder="0" vertical="center"/>
    </xf>
    <xf borderId="53" fillId="7" fontId="3" numFmtId="0" xfId="0" applyAlignment="1" applyBorder="1" applyFont="1">
      <alignment horizontal="center" vertical="center"/>
    </xf>
    <xf borderId="52" fillId="7" fontId="18" numFmtId="167" xfId="0" applyAlignment="1" applyBorder="1" applyFont="1" applyNumberFormat="1">
      <alignment horizontal="center" readingOrder="0" vertical="center"/>
    </xf>
    <xf borderId="52" fillId="7" fontId="3" numFmtId="0" xfId="0" applyAlignment="1" applyBorder="1" applyFont="1">
      <alignment horizontal="center" vertical="center"/>
    </xf>
    <xf borderId="54" fillId="7" fontId="18" numFmtId="0" xfId="0" applyAlignment="1" applyBorder="1" applyFont="1">
      <alignment horizontal="center" readingOrder="0" vertical="center"/>
    </xf>
    <xf borderId="52" fillId="9" fontId="3" numFmtId="167" xfId="0" applyAlignment="1" applyBorder="1" applyFont="1" applyNumberFormat="1">
      <alignment readingOrder="0" vertical="center"/>
    </xf>
    <xf borderId="53" fillId="7" fontId="18" numFmtId="0" xfId="0" applyAlignment="1" applyBorder="1" applyFont="1">
      <alignment horizontal="center" readingOrder="0" vertical="center"/>
    </xf>
    <xf borderId="0" fillId="7" fontId="13" numFmtId="0" xfId="0" applyAlignment="1" applyFont="1">
      <alignment readingOrder="0"/>
    </xf>
    <xf borderId="52" fillId="7" fontId="18" numFmtId="0" xfId="0" applyAlignment="1" applyBorder="1" applyFont="1">
      <alignment horizontal="center" readingOrder="0" vertical="center"/>
    </xf>
    <xf borderId="52" fillId="7" fontId="3" numFmtId="169" xfId="0" applyAlignment="1" applyBorder="1" applyFont="1" applyNumberFormat="1">
      <alignment horizontal="center" readingOrder="0" vertical="center"/>
    </xf>
    <xf borderId="52" fillId="7" fontId="18" numFmtId="168" xfId="0" applyAlignment="1" applyBorder="1" applyFont="1" applyNumberFormat="1">
      <alignment horizontal="center" readingOrder="0" vertical="center"/>
    </xf>
    <xf borderId="55" fillId="7" fontId="3" numFmtId="0" xfId="0" applyAlignment="1" applyBorder="1" applyFont="1">
      <alignment horizontal="center" vertical="center"/>
    </xf>
    <xf borderId="56" fillId="7" fontId="3" numFmtId="168" xfId="0" applyAlignment="1" applyBorder="1" applyFont="1" applyNumberFormat="1">
      <alignment horizontal="center" readingOrder="0" vertical="center"/>
    </xf>
    <xf borderId="56" fillId="7" fontId="3" numFmtId="0" xfId="0" applyAlignment="1" applyBorder="1" applyFont="1">
      <alignment horizontal="center" vertical="center"/>
    </xf>
    <xf borderId="56" fillId="7" fontId="3" numFmtId="167" xfId="0" applyAlignment="1" applyBorder="1" applyFont="1" applyNumberFormat="1">
      <alignment horizontal="center" readingOrder="0" vertical="center"/>
    </xf>
    <xf borderId="56" fillId="7" fontId="3" numFmtId="10" xfId="0" applyAlignment="1" applyBorder="1" applyFont="1" applyNumberFormat="1">
      <alignment horizontal="center" readingOrder="0" vertical="center"/>
    </xf>
    <xf borderId="56" fillId="9" fontId="3" numFmtId="167" xfId="0" applyAlignment="1" applyBorder="1" applyFont="1" applyNumberFormat="1">
      <alignment vertical="center"/>
    </xf>
    <xf borderId="57" fillId="7" fontId="3" numFmtId="0" xfId="0" applyAlignment="1" applyBorder="1" applyFont="1">
      <alignment horizontal="center" vertical="center"/>
    </xf>
    <xf borderId="0" fillId="12" fontId="20" numFmtId="0" xfId="0" applyAlignment="1" applyFill="1" applyFont="1">
      <alignment horizontal="center" readingOrder="0"/>
    </xf>
    <xf borderId="0" fillId="12" fontId="21" numFmtId="0" xfId="0" applyFont="1"/>
    <xf borderId="0" fillId="12" fontId="6" numFmtId="0" xfId="0" applyAlignment="1" applyFont="1">
      <alignment vertical="bottom"/>
    </xf>
    <xf borderId="0" fillId="0" fontId="13" numFmtId="170" xfId="0" applyAlignment="1" applyFont="1" applyNumberFormat="1">
      <alignment readingOrder="0"/>
    </xf>
    <xf borderId="0" fillId="12" fontId="13" numFmtId="0" xfId="0" applyFont="1"/>
    <xf borderId="0" fillId="0" fontId="13" numFmtId="171" xfId="0" applyAlignment="1" applyFont="1" applyNumberFormat="1">
      <alignment readingOrder="0"/>
    </xf>
    <xf borderId="0" fillId="3" fontId="13" numFmtId="0" xfId="0" applyAlignment="1" applyFont="1">
      <alignment readingOrder="0"/>
    </xf>
    <xf borderId="0" fillId="4" fontId="13" numFmtId="0" xfId="0" applyAlignment="1" applyFont="1">
      <alignment readingOrder="0"/>
    </xf>
    <xf borderId="0" fillId="4" fontId="6" numFmtId="0" xfId="0" applyAlignment="1" applyFont="1">
      <alignment vertical="bottom"/>
    </xf>
    <xf borderId="0" fillId="0" fontId="6" numFmtId="0" xfId="0" applyAlignment="1" applyFont="1">
      <alignment vertical="bottom"/>
    </xf>
    <xf borderId="0" fillId="12" fontId="6" numFmtId="0" xfId="0" applyAlignment="1" applyFont="1">
      <alignment vertical="bottom"/>
    </xf>
    <xf borderId="0" fillId="13" fontId="13" numFmtId="0" xfId="0" applyAlignment="1" applyFill="1" applyFont="1">
      <alignment readingOrder="0"/>
    </xf>
    <xf borderId="0" fillId="12" fontId="13" numFmtId="171" xfId="0" applyAlignment="1" applyFont="1" applyNumberFormat="1">
      <alignment readingOrder="0"/>
    </xf>
    <xf borderId="0" fillId="0" fontId="6" numFmtId="171" xfId="0" applyAlignment="1" applyFont="1" applyNumberFormat="1">
      <alignment horizontal="right" readingOrder="0" vertical="bottom"/>
    </xf>
    <xf borderId="0" fillId="0" fontId="6" numFmtId="171" xfId="0" applyAlignment="1" applyFont="1" applyNumberFormat="1">
      <alignment vertical="bottom"/>
    </xf>
    <xf borderId="0" fillId="12" fontId="6" numFmtId="171" xfId="0" applyAlignment="1" applyFont="1" applyNumberFormat="1">
      <alignment vertical="bottom"/>
    </xf>
    <xf borderId="0" fillId="14" fontId="22" numFmtId="0" xfId="0" applyAlignment="1" applyFill="1" applyFont="1">
      <alignment readingOrder="0"/>
    </xf>
    <xf borderId="0" fillId="14" fontId="23" numFmtId="172" xfId="0" applyAlignment="1" applyFont="1" applyNumberFormat="1">
      <alignment readingOrder="0"/>
    </xf>
    <xf borderId="0" fillId="14" fontId="24" numFmtId="0" xfId="0" applyFont="1"/>
    <xf borderId="0" fillId="12" fontId="24" numFmtId="0" xfId="0" applyFont="1"/>
    <xf borderId="0" fillId="14" fontId="23" numFmtId="173" xfId="0" applyAlignment="1" applyFont="1" applyNumberFormat="1">
      <alignment readingOrder="0"/>
    </xf>
    <xf borderId="0" fillId="14" fontId="23" numFmtId="174" xfId="0" applyAlignment="1" applyFont="1" applyNumberFormat="1">
      <alignment readingOrder="0"/>
    </xf>
    <xf borderId="0" fillId="14" fontId="13" numFmtId="0" xfId="0" applyFont="1"/>
    <xf borderId="0" fillId="14" fontId="23" numFmtId="175" xfId="0" applyAlignment="1" applyFont="1" applyNumberFormat="1">
      <alignment readingOrder="0"/>
    </xf>
    <xf borderId="0" fillId="12" fontId="23" numFmtId="172" xfId="0" applyAlignment="1" applyFont="1" applyNumberFormat="1">
      <alignment readingOrder="0"/>
    </xf>
    <xf borderId="0" fillId="14" fontId="25" numFmtId="175" xfId="0" applyAlignment="1" applyFont="1" applyNumberFormat="1">
      <alignment horizontal="right" vertical="bottom"/>
    </xf>
    <xf borderId="0" fillId="0" fontId="6" numFmtId="175" xfId="0" applyAlignment="1" applyFont="1" applyNumberFormat="1">
      <alignment vertical="bottom"/>
    </xf>
    <xf borderId="0" fillId="12" fontId="6" numFmtId="175" xfId="0" applyAlignment="1" applyFont="1" applyNumberFormat="1">
      <alignment vertical="bottom"/>
    </xf>
    <xf borderId="0" fillId="0" fontId="13" numFmtId="0" xfId="0" applyAlignment="1" applyFont="1">
      <alignment readingOrder="0"/>
    </xf>
    <xf borderId="0" fillId="15" fontId="26" numFmtId="4" xfId="0" applyAlignment="1" applyFill="1" applyFont="1" applyNumberFormat="1">
      <alignment horizontal="right" readingOrder="0" shrinkToFit="0" wrapText="0"/>
    </xf>
    <xf borderId="0" fillId="0" fontId="22" numFmtId="0" xfId="0" applyAlignment="1" applyFont="1">
      <alignment readingOrder="0"/>
    </xf>
    <xf borderId="0" fillId="0" fontId="27" numFmtId="0" xfId="0" applyAlignment="1" applyFont="1">
      <alignment readingOrder="0"/>
    </xf>
    <xf borderId="0" fillId="12" fontId="27" numFmtId="0" xfId="0" applyAlignment="1" applyFont="1">
      <alignment readingOrder="0"/>
    </xf>
    <xf borderId="0" fillId="0" fontId="27" numFmtId="2" xfId="0" applyAlignment="1" applyFont="1" applyNumberFormat="1">
      <alignment readingOrder="0"/>
    </xf>
    <xf borderId="0" fillId="0" fontId="28" numFmtId="2" xfId="0" applyAlignment="1" applyFont="1" applyNumberFormat="1">
      <alignment horizontal="right" vertical="bottom"/>
    </xf>
    <xf borderId="0" fillId="0" fontId="6" numFmtId="2" xfId="0" applyAlignment="1" applyFont="1" applyNumberFormat="1">
      <alignment vertical="bottom"/>
    </xf>
    <xf borderId="0" fillId="12" fontId="6" numFmtId="2" xfId="0" applyAlignment="1" applyFont="1" applyNumberFormat="1">
      <alignment vertical="bottom"/>
    </xf>
    <xf borderId="0" fillId="16" fontId="27" numFmtId="0" xfId="0" applyAlignment="1" applyFill="1" applyFont="1">
      <alignment readingOrder="0"/>
    </xf>
    <xf borderId="0" fillId="16" fontId="13" numFmtId="0" xfId="0" applyFont="1"/>
    <xf borderId="0" fillId="16" fontId="27" numFmtId="4" xfId="0" applyAlignment="1" applyFont="1" applyNumberFormat="1">
      <alignment readingOrder="0"/>
    </xf>
    <xf borderId="0" fillId="12" fontId="27" numFmtId="4" xfId="0" applyAlignment="1" applyFont="1" applyNumberFormat="1">
      <alignment readingOrder="0"/>
    </xf>
    <xf borderId="0" fillId="16" fontId="27" numFmtId="166" xfId="0" applyFont="1" applyNumberFormat="1"/>
    <xf borderId="0" fillId="16" fontId="28" numFmtId="166" xfId="0" applyAlignment="1" applyFont="1" applyNumberFormat="1">
      <alignment horizontal="right" vertical="bottom"/>
    </xf>
    <xf borderId="0" fillId="0" fontId="6" numFmtId="4" xfId="0" applyAlignment="1" applyFont="1" applyNumberFormat="1">
      <alignment vertical="bottom"/>
    </xf>
    <xf borderId="0" fillId="12" fontId="6" numFmtId="4" xfId="0" applyAlignment="1" applyFont="1" applyNumberFormat="1">
      <alignment vertical="bottom"/>
    </xf>
    <xf borderId="0" fillId="16" fontId="28" numFmtId="166" xfId="0" applyAlignment="1" applyFont="1" applyNumberFormat="1">
      <alignment horizontal="right" readingOrder="0" vertical="bottom"/>
    </xf>
    <xf borderId="0" fillId="0" fontId="27" numFmtId="4" xfId="0" applyAlignment="1" applyFont="1" applyNumberFormat="1">
      <alignment readingOrder="0"/>
    </xf>
    <xf borderId="0" fillId="0" fontId="28" numFmtId="4" xfId="0" applyAlignment="1" applyFont="1" applyNumberFormat="1">
      <alignment horizontal="right" vertical="bottom"/>
    </xf>
    <xf borderId="0" fillId="0" fontId="29" numFmtId="0" xfId="0" applyAlignment="1" applyFont="1">
      <alignment readingOrder="0"/>
    </xf>
    <xf borderId="0" fillId="0" fontId="29" numFmtId="4" xfId="0" applyFont="1" applyNumberFormat="1"/>
    <xf borderId="0" fillId="0" fontId="6" numFmtId="0" xfId="0" applyAlignment="1" applyFont="1">
      <alignment vertical="bottom"/>
    </xf>
    <xf borderId="1" fillId="17" fontId="29" numFmtId="0" xfId="0" applyAlignment="1" applyBorder="1" applyFill="1" applyFont="1">
      <alignment readingOrder="0"/>
    </xf>
    <xf borderId="1" fillId="17" fontId="29" numFmtId="0" xfId="0" applyBorder="1" applyFont="1"/>
    <xf borderId="1" fillId="17" fontId="29" numFmtId="2" xfId="0" applyBorder="1" applyFont="1" applyNumberFormat="1"/>
    <xf borderId="1" fillId="17" fontId="29" numFmtId="4" xfId="0" applyBorder="1" applyFont="1" applyNumberFormat="1"/>
    <xf borderId="0" fillId="17" fontId="29" numFmtId="0" xfId="0" applyFont="1"/>
    <xf borderId="1" fillId="12" fontId="29" numFmtId="0" xfId="0" applyBorder="1" applyFont="1"/>
    <xf borderId="1" fillId="17" fontId="13" numFmtId="0" xfId="0" applyBorder="1" applyFont="1"/>
    <xf borderId="1" fillId="17" fontId="29" numFmtId="172" xfId="0" applyBorder="1" applyFont="1" applyNumberFormat="1"/>
    <xf borderId="1" fillId="17" fontId="30" numFmtId="172" xfId="0" applyAlignment="1" applyBorder="1" applyFont="1" applyNumberFormat="1">
      <alignment horizontal="right" vertical="bottom"/>
    </xf>
    <xf borderId="1" fillId="17" fontId="30" numFmtId="2" xfId="0" applyAlignment="1" applyBorder="1" applyFont="1" applyNumberFormat="1">
      <alignment horizontal="right" vertical="bottom"/>
    </xf>
    <xf borderId="1" fillId="17" fontId="30" numFmtId="4" xfId="0" applyAlignment="1" applyBorder="1" applyFont="1" applyNumberFormat="1">
      <alignment horizontal="right" vertical="bottom"/>
    </xf>
    <xf borderId="1" fillId="17" fontId="6" numFmtId="0" xfId="0" applyAlignment="1" applyBorder="1" applyFont="1">
      <alignment vertical="bottom"/>
    </xf>
    <xf borderId="0" fillId="17" fontId="13" numFmtId="0" xfId="0" applyFont="1"/>
    <xf borderId="1" fillId="0" fontId="13" numFmtId="0" xfId="0" applyBorder="1" applyFont="1"/>
    <xf borderId="1" fillId="0" fontId="13" numFmtId="0" xfId="0" applyAlignment="1" applyBorder="1" applyFont="1">
      <alignment readingOrder="0"/>
    </xf>
    <xf borderId="1" fillId="3" fontId="13" numFmtId="0" xfId="0" applyBorder="1" applyFont="1"/>
    <xf borderId="1" fillId="3" fontId="13" numFmtId="0" xfId="0" applyAlignment="1" applyBorder="1" applyFont="1">
      <alignment readingOrder="0"/>
    </xf>
    <xf borderId="0" fillId="3" fontId="13" numFmtId="0" xfId="0" applyFont="1"/>
    <xf borderId="1" fillId="12" fontId="13" numFmtId="0" xfId="0" applyBorder="1" applyFont="1"/>
    <xf borderId="1" fillId="3" fontId="6" numFmtId="0" xfId="0" applyAlignment="1" applyBorder="1" applyFont="1">
      <alignment vertical="bottom"/>
    </xf>
    <xf borderId="1" fillId="12" fontId="31" numFmtId="0" xfId="0" applyAlignment="1" applyBorder="1" applyFont="1">
      <alignment readingOrder="0"/>
    </xf>
    <xf borderId="0" fillId="12" fontId="31" numFmtId="0" xfId="0" applyAlignment="1" applyFont="1">
      <alignment readingOrder="0"/>
    </xf>
    <xf borderId="1" fillId="12" fontId="32" numFmtId="0" xfId="0" applyAlignment="1" applyBorder="1" applyFont="1">
      <alignment vertical="bottom"/>
    </xf>
    <xf borderId="0" fillId="0" fontId="13" numFmtId="0" xfId="0" applyFont="1"/>
    <xf borderId="1" fillId="0" fontId="13" numFmtId="2" xfId="0" applyAlignment="1" applyBorder="1" applyFont="1" applyNumberFormat="1">
      <alignment readingOrder="0"/>
    </xf>
    <xf borderId="1" fillId="0" fontId="13" numFmtId="4" xfId="0" applyBorder="1" applyFont="1" applyNumberFormat="1"/>
    <xf borderId="1" fillId="0" fontId="13" numFmtId="10" xfId="0" applyBorder="1" applyFont="1" applyNumberFormat="1"/>
    <xf borderId="1" fillId="3" fontId="13" numFmtId="2" xfId="0" applyAlignment="1" applyBorder="1" applyFont="1" applyNumberFormat="1">
      <alignment readingOrder="0"/>
    </xf>
    <xf borderId="1" fillId="3" fontId="13" numFmtId="4" xfId="0" applyBorder="1" applyFont="1" applyNumberFormat="1"/>
    <xf borderId="1" fillId="12" fontId="13" numFmtId="0" xfId="0" applyAlignment="1" applyBorder="1" applyFont="1">
      <alignment readingOrder="0"/>
    </xf>
    <xf borderId="1" fillId="3" fontId="13" numFmtId="10" xfId="0" applyBorder="1" applyFont="1" applyNumberFormat="1"/>
    <xf borderId="0" fillId="12" fontId="13" numFmtId="10" xfId="0" applyFont="1" applyNumberFormat="1"/>
    <xf borderId="1" fillId="7" fontId="13" numFmtId="0" xfId="0" applyAlignment="1" applyBorder="1" applyFont="1">
      <alignment readingOrder="0"/>
    </xf>
    <xf borderId="1" fillId="7" fontId="13" numFmtId="2" xfId="0" applyAlignment="1" applyBorder="1" applyFont="1" applyNumberFormat="1">
      <alignment readingOrder="0"/>
    </xf>
    <xf borderId="1" fillId="7" fontId="13" numFmtId="4" xfId="0" applyBorder="1" applyFont="1" applyNumberFormat="1"/>
    <xf borderId="1" fillId="7" fontId="13" numFmtId="10" xfId="0" applyBorder="1" applyFont="1" applyNumberFormat="1"/>
    <xf borderId="1" fillId="4" fontId="13" numFmtId="0" xfId="0" applyAlignment="1" applyBorder="1" applyFont="1">
      <alignment readingOrder="0"/>
    </xf>
    <xf borderId="1" fillId="4" fontId="13" numFmtId="2" xfId="0" applyAlignment="1" applyBorder="1" applyFont="1" applyNumberFormat="1">
      <alignment readingOrder="0"/>
    </xf>
    <xf borderId="1" fillId="4" fontId="13" numFmtId="4" xfId="0" applyBorder="1" applyFont="1" applyNumberFormat="1"/>
    <xf borderId="1" fillId="4" fontId="13" numFmtId="10" xfId="0" applyBorder="1" applyFont="1" applyNumberFormat="1"/>
    <xf borderId="1" fillId="4" fontId="6" numFmtId="0" xfId="0" applyAlignment="1" applyBorder="1" applyFont="1">
      <alignment horizontal="right" vertical="bottom"/>
    </xf>
    <xf borderId="1" fillId="4" fontId="6" numFmtId="2" xfId="0" applyAlignment="1" applyBorder="1" applyFont="1" applyNumberFormat="1">
      <alignment horizontal="right" vertical="bottom"/>
    </xf>
    <xf borderId="1" fillId="4" fontId="6" numFmtId="4" xfId="0" applyAlignment="1" applyBorder="1" applyFont="1" applyNumberFormat="1">
      <alignment horizontal="right" vertical="bottom"/>
    </xf>
    <xf borderId="1" fillId="4" fontId="6" numFmtId="10" xfId="0" applyAlignment="1" applyBorder="1" applyFont="1" applyNumberFormat="1">
      <alignment horizontal="right" vertical="bottom"/>
    </xf>
    <xf borderId="0" fillId="12" fontId="6" numFmtId="10" xfId="0" applyAlignment="1" applyFont="1" applyNumberFormat="1">
      <alignment vertical="bottom"/>
    </xf>
    <xf borderId="1" fillId="7" fontId="6" numFmtId="0" xfId="0" applyAlignment="1" applyBorder="1" applyFont="1">
      <alignment horizontal="right" vertical="bottom"/>
    </xf>
    <xf borderId="1" fillId="7" fontId="6" numFmtId="2" xfId="0" applyAlignment="1" applyBorder="1" applyFont="1" applyNumberFormat="1">
      <alignment horizontal="right" vertical="bottom"/>
    </xf>
    <xf borderId="1" fillId="7" fontId="6" numFmtId="4" xfId="0" applyAlignment="1" applyBorder="1" applyFont="1" applyNumberFormat="1">
      <alignment horizontal="right" vertical="bottom"/>
    </xf>
    <xf borderId="1" fillId="7" fontId="6" numFmtId="10" xfId="0" applyAlignment="1" applyBorder="1" applyFont="1" applyNumberFormat="1">
      <alignment horizontal="right" vertical="bottom"/>
    </xf>
    <xf borderId="1" fillId="7" fontId="6" numFmtId="0" xfId="0" applyAlignment="1" applyBorder="1" applyFont="1">
      <alignment horizontal="right" readingOrder="0" vertical="bottom"/>
    </xf>
    <xf borderId="1" fillId="13" fontId="6" numFmtId="0" xfId="0" applyAlignment="1" applyBorder="1" applyFont="1">
      <alignment horizontal="right" vertical="bottom"/>
    </xf>
    <xf borderId="1" fillId="13" fontId="6" numFmtId="2" xfId="0" applyAlignment="1" applyBorder="1" applyFont="1" applyNumberFormat="1">
      <alignment horizontal="right" vertical="bottom"/>
    </xf>
    <xf borderId="1" fillId="13" fontId="6" numFmtId="4" xfId="0" applyAlignment="1" applyBorder="1" applyFont="1" applyNumberFormat="1">
      <alignment horizontal="right" vertical="bottom"/>
    </xf>
    <xf borderId="1" fillId="13" fontId="6" numFmtId="10" xfId="0" applyAlignment="1" applyBorder="1" applyFont="1" applyNumberFormat="1">
      <alignment horizontal="right" vertical="bottom"/>
    </xf>
    <xf borderId="0" fillId="18" fontId="13" numFmtId="172" xfId="0" applyFill="1" applyFont="1" applyNumberFormat="1"/>
    <xf borderId="1" fillId="4" fontId="6" numFmtId="0" xfId="0" applyAlignment="1" applyBorder="1" applyFont="1">
      <alignment horizontal="right" readingOrder="0" vertical="bottom"/>
    </xf>
    <xf borderId="0" fillId="18" fontId="13" numFmtId="10" xfId="0" applyFont="1" applyNumberFormat="1"/>
    <xf borderId="0" fillId="7" fontId="13" numFmtId="3" xfId="0" applyAlignment="1" applyFont="1" applyNumberFormat="1">
      <alignment readingOrder="0"/>
    </xf>
    <xf borderId="0" fillId="7" fontId="13" numFmtId="4" xfId="0" applyAlignment="1" applyFont="1" applyNumberFormat="1">
      <alignment readingOrder="0"/>
    </xf>
    <xf borderId="0" fillId="4" fontId="6" numFmtId="0" xfId="0" applyAlignment="1" applyFont="1">
      <alignment horizontal="right" readingOrder="0" vertical="bottom"/>
    </xf>
    <xf borderId="0" fillId="4" fontId="6" numFmtId="3" xfId="0" applyAlignment="1" applyFont="1" applyNumberFormat="1">
      <alignment horizontal="right" vertical="bottom"/>
    </xf>
    <xf borderId="0" fillId="13" fontId="6" numFmtId="3" xfId="0" applyAlignment="1" applyFont="1" applyNumberFormat="1">
      <alignment horizontal="right" vertical="bottom"/>
    </xf>
    <xf borderId="0" fillId="7" fontId="13" numFmtId="172" xfId="0" applyAlignment="1" applyFont="1" applyNumberFormat="1">
      <alignment readingOrder="0"/>
    </xf>
    <xf borderId="0" fillId="4" fontId="6" numFmtId="172" xfId="0" applyAlignment="1" applyFont="1" applyNumberFormat="1">
      <alignment readingOrder="0" vertical="bottom"/>
    </xf>
    <xf borderId="0" fillId="4" fontId="6" numFmtId="3" xfId="0" applyAlignment="1" applyFont="1" applyNumberFormat="1">
      <alignment vertical="bottom"/>
    </xf>
    <xf borderId="1" fillId="4" fontId="6" numFmtId="10" xfId="0" applyAlignment="1" applyBorder="1" applyFont="1" applyNumberFormat="1">
      <alignment vertical="bottom"/>
    </xf>
    <xf borderId="0" fillId="7" fontId="13" numFmtId="10" xfId="0" applyFont="1" applyNumberFormat="1"/>
    <xf borderId="0" fillId="4" fontId="6" numFmtId="172" xfId="0" applyAlignment="1" applyFont="1" applyNumberFormat="1">
      <alignment horizontal="right" vertical="bottom"/>
    </xf>
    <xf borderId="0" fillId="4" fontId="33" numFmtId="0" xfId="0" applyAlignment="1" applyFont="1">
      <alignment horizontal="left" readingOrder="0"/>
    </xf>
    <xf borderId="0" fillId="3" fontId="34" numFmtId="0" xfId="0" applyAlignment="1" applyFont="1">
      <alignment readingOrder="0"/>
    </xf>
    <xf borderId="0" fillId="3" fontId="34" numFmtId="0" xfId="0" applyFont="1"/>
    <xf borderId="0" fillId="0" fontId="13" numFmtId="172" xfId="0" applyAlignment="1" applyFont="1" applyNumberFormat="1">
      <alignment readingOrder="0"/>
    </xf>
    <xf borderId="0" fillId="0" fontId="6" numFmtId="172" xfId="0" applyAlignment="1" applyFont="1" applyNumberFormat="1">
      <alignment horizontal="right" vertical="bottom"/>
    </xf>
    <xf borderId="0" fillId="0" fontId="13" numFmtId="10" xfId="0" applyFont="1" applyNumberFormat="1"/>
    <xf borderId="0" fillId="4" fontId="6" numFmtId="172" xfId="0" applyAlignment="1" applyFont="1" applyNumberFormat="1">
      <alignment horizontal="right" readingOrder="0" vertical="bottom"/>
    </xf>
    <xf borderId="0" fillId="19" fontId="13" numFmtId="0" xfId="0" applyAlignment="1" applyFill="1" applyFont="1">
      <alignment readingOrder="0" shrinkToFit="0" wrapText="0"/>
    </xf>
    <xf borderId="0" fillId="3" fontId="29" numFmtId="0" xfId="0" applyAlignment="1" applyFont="1">
      <alignment readingOrder="0"/>
    </xf>
    <xf borderId="0" fillId="7" fontId="29" numFmtId="0" xfId="0" applyAlignment="1" applyFont="1">
      <alignment readingOrder="0"/>
    </xf>
    <xf borderId="0" fillId="0" fontId="29" numFmtId="172" xfId="0" applyFont="1" applyNumberFormat="1"/>
    <xf borderId="0" fillId="7" fontId="29" numFmtId="172" xfId="0" applyFont="1" applyNumberFormat="1"/>
    <xf borderId="1" fillId="3" fontId="6" numFmtId="10" xfId="0" applyAlignment="1" applyBorder="1" applyFont="1" applyNumberFormat="1">
      <alignment horizontal="right" vertical="bottom"/>
    </xf>
    <xf borderId="0" fillId="3" fontId="13" numFmtId="10" xfId="0" applyFont="1" applyNumberFormat="1"/>
    <xf borderId="0" fillId="7" fontId="16" numFmtId="0" xfId="0" applyFont="1"/>
    <xf borderId="15" fillId="8" fontId="3" numFmtId="0" xfId="0" applyBorder="1" applyFont="1"/>
    <xf borderId="16" fillId="8" fontId="3" numFmtId="0" xfId="0" applyBorder="1" applyFont="1"/>
    <xf borderId="17" fillId="8" fontId="3" numFmtId="0" xfId="0" applyBorder="1" applyFont="1"/>
    <xf borderId="15" fillId="6" fontId="1" numFmtId="0" xfId="0" applyAlignment="1" applyBorder="1" applyFont="1">
      <alignment horizontal="center" readingOrder="0" shrinkToFit="0" vertical="center" wrapText="1"/>
    </xf>
    <xf borderId="18" fillId="7" fontId="1" numFmtId="0" xfId="0" applyAlignment="1" applyBorder="1" applyFont="1">
      <alignment horizontal="center" readingOrder="0" vertical="center"/>
    </xf>
    <xf borderId="18" fillId="7" fontId="1" numFmtId="10" xfId="0" applyAlignment="1" applyBorder="1" applyFont="1" applyNumberFormat="1">
      <alignment horizontal="center" readingOrder="0" shrinkToFit="0" vertical="center" wrapText="1"/>
    </xf>
    <xf borderId="20" fillId="0" fontId="9" numFmtId="0" xfId="0" applyBorder="1" applyFont="1"/>
    <xf borderId="20" fillId="8" fontId="3" numFmtId="0" xfId="0" applyBorder="1" applyFont="1"/>
    <xf borderId="21" fillId="8" fontId="3" numFmtId="0" xfId="0" applyBorder="1" applyFont="1"/>
    <xf borderId="22" fillId="8" fontId="3" numFmtId="0" xfId="0" applyBorder="1" applyFont="1"/>
    <xf borderId="15" fillId="8" fontId="1" numFmtId="0" xfId="0" applyAlignment="1" applyBorder="1" applyFont="1">
      <alignment horizontal="right" readingOrder="0" vertical="center"/>
    </xf>
    <xf borderId="16" fillId="9" fontId="1" numFmtId="166" xfId="0" applyAlignment="1" applyBorder="1" applyFont="1" applyNumberFormat="1">
      <alignment horizontal="center"/>
    </xf>
    <xf borderId="16" fillId="9" fontId="3" numFmtId="0" xfId="0" applyBorder="1" applyFont="1"/>
    <xf borderId="16" fillId="9" fontId="1" numFmtId="164" xfId="0" applyAlignment="1" applyBorder="1" applyFont="1" applyNumberFormat="1">
      <alignment horizontal="center"/>
    </xf>
    <xf borderId="17" fillId="9" fontId="1" numFmtId="164" xfId="0" applyAlignment="1" applyBorder="1" applyFont="1" applyNumberFormat="1">
      <alignment horizontal="center"/>
    </xf>
    <xf borderId="0" fillId="7" fontId="1" numFmtId="0" xfId="0" applyAlignment="1" applyFont="1">
      <alignment horizontal="center"/>
    </xf>
    <xf borderId="58" fillId="6" fontId="1" numFmtId="0" xfId="0" applyAlignment="1" applyBorder="1" applyFont="1">
      <alignment horizontal="center" readingOrder="0" vertical="bottom"/>
    </xf>
    <xf borderId="17" fillId="6" fontId="1" numFmtId="0" xfId="0" applyAlignment="1" applyBorder="1" applyFont="1">
      <alignment horizontal="center" readingOrder="0" vertical="bottom"/>
    </xf>
    <xf borderId="16" fillId="6" fontId="1" numFmtId="0" xfId="0" applyAlignment="1" applyBorder="1" applyFont="1">
      <alignment horizontal="center" readingOrder="0" vertical="bottom"/>
    </xf>
    <xf borderId="59" fillId="7" fontId="3" numFmtId="0" xfId="0" applyAlignment="1" applyBorder="1" applyFont="1">
      <alignment horizontal="center" vertical="center"/>
    </xf>
    <xf borderId="34" fillId="7" fontId="3" numFmtId="176" xfId="0" applyAlignment="1" applyBorder="1" applyFont="1" applyNumberFormat="1">
      <alignment horizontal="center" readingOrder="0" vertical="center"/>
    </xf>
    <xf borderId="59" fillId="7" fontId="3" numFmtId="0" xfId="0" applyAlignment="1" applyBorder="1" applyFont="1">
      <alignment horizontal="center" readingOrder="0" vertical="center"/>
    </xf>
    <xf borderId="59" fillId="7" fontId="3" numFmtId="166" xfId="0" applyAlignment="1" applyBorder="1" applyFont="1" applyNumberFormat="1">
      <alignment horizontal="center" readingOrder="0" vertical="center"/>
    </xf>
    <xf borderId="59" fillId="7" fontId="3" numFmtId="10" xfId="0" applyAlignment="1" applyBorder="1" applyFont="1" applyNumberFormat="1">
      <alignment horizontal="center" readingOrder="0" vertical="center"/>
    </xf>
    <xf borderId="59" fillId="9" fontId="3" numFmtId="164" xfId="0" applyAlignment="1" applyBorder="1" applyFont="1" applyNumberFormat="1">
      <alignment horizontal="center" vertical="center"/>
    </xf>
    <xf borderId="60" fillId="7" fontId="3" numFmtId="164" xfId="0" applyAlignment="1" applyBorder="1" applyFont="1" applyNumberFormat="1">
      <alignment horizontal="center" readingOrder="0" vertical="center"/>
    </xf>
    <xf borderId="0" fillId="7" fontId="16" numFmtId="0" xfId="0" applyAlignment="1" applyFont="1">
      <alignment readingOrder="0"/>
    </xf>
    <xf borderId="61" fillId="7" fontId="3" numFmtId="0" xfId="0" applyAlignment="1" applyBorder="1" applyFont="1">
      <alignment horizontal="center" vertical="center"/>
    </xf>
    <xf borderId="38" fillId="7" fontId="3" numFmtId="176" xfId="0" applyAlignment="1" applyBorder="1" applyFont="1" applyNumberFormat="1">
      <alignment horizontal="center" readingOrder="0" vertical="center"/>
    </xf>
    <xf borderId="61" fillId="7" fontId="3" numFmtId="0" xfId="0" applyAlignment="1" applyBorder="1" applyFont="1">
      <alignment horizontal="center" readingOrder="0" vertical="center"/>
    </xf>
    <xf borderId="61" fillId="7" fontId="3" numFmtId="166" xfId="0" applyAlignment="1" applyBorder="1" applyFont="1" applyNumberFormat="1">
      <alignment horizontal="center" readingOrder="0" vertical="center"/>
    </xf>
    <xf borderId="61" fillId="7" fontId="13" numFmtId="10" xfId="0" applyAlignment="1" applyBorder="1" applyFont="1" applyNumberFormat="1">
      <alignment horizontal="center" readingOrder="0" vertical="center"/>
    </xf>
    <xf borderId="61" fillId="9" fontId="3" numFmtId="164" xfId="0" applyAlignment="1" applyBorder="1" applyFont="1" applyNumberFormat="1">
      <alignment horizontal="center" vertical="center"/>
    </xf>
    <xf borderId="62" fillId="7" fontId="3" numFmtId="164" xfId="0" applyAlignment="1" applyBorder="1" applyFont="1" applyNumberFormat="1">
      <alignment horizontal="center" readingOrder="0" vertical="center"/>
    </xf>
    <xf borderId="37" fillId="7" fontId="3" numFmtId="0" xfId="0" applyAlignment="1" applyBorder="1" applyFont="1">
      <alignment horizontal="center" vertical="center"/>
    </xf>
    <xf borderId="61" fillId="7" fontId="3" numFmtId="10" xfId="0" applyAlignment="1" applyBorder="1" applyFont="1" applyNumberFormat="1">
      <alignment horizontal="center" vertical="center"/>
    </xf>
    <xf borderId="61" fillId="7" fontId="3" numFmtId="10" xfId="0" applyAlignment="1" applyBorder="1" applyFont="1" applyNumberFormat="1">
      <alignment horizontal="center" readingOrder="0" vertical="center"/>
    </xf>
    <xf borderId="62" fillId="7" fontId="3" numFmtId="164" xfId="0" applyAlignment="1" applyBorder="1" applyFont="1" applyNumberFormat="1">
      <alignment horizontal="center" vertical="center"/>
    </xf>
    <xf borderId="0" fillId="4" fontId="35" numFmtId="0" xfId="0" applyAlignment="1" applyFont="1">
      <alignment horizontal="center" readingOrder="0"/>
    </xf>
    <xf borderId="0" fillId="4" fontId="18" numFmtId="0" xfId="0" applyAlignment="1" applyFont="1">
      <alignment horizontal="center" readingOrder="0"/>
    </xf>
    <xf borderId="61" fillId="7" fontId="3" numFmtId="166" xfId="0" applyAlignment="1" applyBorder="1" applyFont="1" applyNumberFormat="1">
      <alignment horizontal="center" vertical="center"/>
    </xf>
    <xf borderId="38" fillId="7" fontId="3" numFmtId="176" xfId="0" applyAlignment="1" applyBorder="1" applyFont="1" applyNumberFormat="1">
      <alignment horizontal="center" vertical="center"/>
    </xf>
    <xf borderId="63" fillId="7" fontId="3" numFmtId="0" xfId="0" applyAlignment="1" applyBorder="1" applyFont="1">
      <alignment horizontal="center" vertical="center"/>
    </xf>
    <xf borderId="64" fillId="7" fontId="3" numFmtId="176" xfId="0" applyAlignment="1" applyBorder="1" applyFont="1" applyNumberFormat="1">
      <alignment horizontal="center" vertical="center"/>
    </xf>
    <xf borderId="63" fillId="7" fontId="3" numFmtId="166" xfId="0" applyAlignment="1" applyBorder="1" applyFont="1" applyNumberFormat="1">
      <alignment horizontal="center" vertical="center"/>
    </xf>
    <xf borderId="63" fillId="7" fontId="3" numFmtId="10" xfId="0" applyAlignment="1" applyBorder="1" applyFont="1" applyNumberFormat="1">
      <alignment horizontal="center" vertical="center"/>
    </xf>
    <xf borderId="63" fillId="9" fontId="3" numFmtId="164" xfId="0" applyAlignment="1" applyBorder="1" applyFont="1" applyNumberFormat="1">
      <alignment horizontal="center" vertical="center"/>
    </xf>
    <xf borderId="65" fillId="7" fontId="3" numFmtId="164" xfId="0" applyAlignment="1" applyBorder="1" applyFont="1" applyNumberFormat="1">
      <alignment horizontal="center" vertical="center"/>
    </xf>
    <xf borderId="41" fillId="7" fontId="3" numFmtId="0" xfId="0" applyAlignment="1" applyBorder="1" applyFont="1">
      <alignment horizontal="center" vertical="center"/>
    </xf>
    <xf borderId="0" fillId="7" fontId="3" numFmtId="0" xfId="0" applyAlignment="1" applyFont="1">
      <alignment readingOrder="0"/>
    </xf>
    <xf borderId="15" fillId="5" fontId="3" numFmtId="0" xfId="0" applyBorder="1" applyFont="1"/>
    <xf borderId="16" fillId="5" fontId="3" numFmtId="0" xfId="0" applyBorder="1" applyFont="1"/>
    <xf borderId="17" fillId="5" fontId="3" numFmtId="0" xfId="0" applyBorder="1" applyFont="1"/>
    <xf borderId="18" fillId="5" fontId="3" numFmtId="0" xfId="0" applyBorder="1" applyFont="1"/>
    <xf borderId="0" fillId="5" fontId="3" numFmtId="0" xfId="0" applyAlignment="1" applyFont="1">
      <alignment horizontal="center" readingOrder="0" shrinkToFit="0" vertical="center" wrapText="1"/>
    </xf>
    <xf borderId="19" fillId="5" fontId="3" numFmtId="0" xfId="0" applyBorder="1" applyFont="1"/>
    <xf borderId="66" fillId="7" fontId="14" numFmtId="165" xfId="0" applyAlignment="1" applyBorder="1" applyFont="1" applyNumberFormat="1">
      <alignment horizontal="center" readingOrder="0" vertical="center"/>
    </xf>
    <xf borderId="67" fillId="0" fontId="9" numFmtId="0" xfId="0" applyBorder="1" applyFont="1"/>
    <xf borderId="0" fillId="7" fontId="21" numFmtId="0" xfId="0" applyFont="1"/>
    <xf borderId="0" fillId="7" fontId="16" numFmtId="165" xfId="0" applyAlignment="1" applyFont="1" applyNumberFormat="1">
      <alignment readingOrder="0"/>
    </xf>
    <xf borderId="0" fillId="7" fontId="16" numFmtId="0" xfId="0" applyAlignment="1" applyFont="1">
      <alignment horizontal="center" readingOrder="0" vertical="center"/>
    </xf>
    <xf borderId="0" fillId="5" fontId="17" numFmtId="0" xfId="0" applyAlignment="1" applyFont="1">
      <alignment vertical="center"/>
    </xf>
    <xf borderId="0" fillId="5" fontId="17" numFmtId="164" xfId="0" applyAlignment="1" applyFont="1" applyNumberFormat="1">
      <alignment readingOrder="0" vertical="center"/>
    </xf>
    <xf borderId="20" fillId="7" fontId="14" numFmtId="0" xfId="0" applyAlignment="1" applyBorder="1" applyFont="1">
      <alignment horizontal="center" readingOrder="0" vertical="center"/>
    </xf>
    <xf borderId="7" fillId="5" fontId="3" numFmtId="0" xfId="0" applyBorder="1" applyFont="1"/>
    <xf borderId="0" fillId="5" fontId="3" numFmtId="0" xfId="0" applyFont="1"/>
    <xf borderId="15" fillId="10" fontId="1" numFmtId="0" xfId="0" applyAlignment="1" applyBorder="1" applyFont="1">
      <alignment horizontal="center" readingOrder="0" vertical="center"/>
    </xf>
    <xf borderId="15" fillId="11" fontId="1" numFmtId="0" xfId="0" applyAlignment="1" applyBorder="1" applyFont="1">
      <alignment horizontal="center" readingOrder="0" vertical="center"/>
    </xf>
    <xf borderId="33" fillId="9" fontId="3" numFmtId="0" xfId="0" applyAlignment="1" applyBorder="1" applyFont="1">
      <alignment readingOrder="0" vertical="center"/>
    </xf>
    <xf borderId="32" fillId="9" fontId="5" numFmtId="0" xfId="0" applyAlignment="1" applyBorder="1" applyFont="1">
      <alignment vertical="center"/>
    </xf>
    <xf borderId="32" fillId="9" fontId="3" numFmtId="164" xfId="0" applyAlignment="1" applyBorder="1" applyFont="1" applyNumberFormat="1">
      <alignment vertical="center"/>
    </xf>
    <xf borderId="33" fillId="9" fontId="3" numFmtId="0" xfId="0" applyAlignment="1" applyBorder="1" applyFont="1">
      <alignment vertical="center"/>
    </xf>
    <xf borderId="36" fillId="9" fontId="3" numFmtId="0" xfId="0" applyAlignment="1" applyBorder="1" applyFont="1">
      <alignment readingOrder="0" vertical="center"/>
    </xf>
    <xf borderId="37" fillId="9" fontId="5" numFmtId="0" xfId="0" applyAlignment="1" applyBorder="1" applyFont="1">
      <alignment vertical="center"/>
    </xf>
    <xf borderId="36" fillId="9" fontId="3" numFmtId="0" xfId="0" applyAlignment="1" applyBorder="1" applyFont="1">
      <alignment vertical="center"/>
    </xf>
    <xf borderId="37" fillId="9" fontId="3" numFmtId="164" xfId="0" applyAlignment="1" applyBorder="1" applyFont="1" applyNumberFormat="1">
      <alignment vertical="center"/>
    </xf>
    <xf borderId="68" fillId="9" fontId="5" numFmtId="0" xfId="0" applyAlignment="1" applyBorder="1" applyFont="1">
      <alignment vertical="center"/>
    </xf>
    <xf borderId="11" fillId="5" fontId="3" numFmtId="0" xfId="0" applyBorder="1" applyFont="1"/>
    <xf borderId="20" fillId="5" fontId="3" numFmtId="0" xfId="0" applyBorder="1" applyFont="1"/>
    <xf borderId="21" fillId="5" fontId="3" numFmtId="0" xfId="0" applyBorder="1" applyFont="1"/>
    <xf borderId="22" fillId="5" fontId="3" numFmtId="0" xfId="0" applyBorder="1" applyFont="1"/>
    <xf borderId="69" fillId="8" fontId="1" numFmtId="0" xfId="0" applyAlignment="1" applyBorder="1" applyFont="1">
      <alignment horizontal="left" readingOrder="0" vertical="center"/>
    </xf>
    <xf borderId="41" fillId="8" fontId="4" numFmtId="0" xfId="0" applyAlignment="1" applyBorder="1" applyFont="1">
      <alignment vertical="center"/>
    </xf>
    <xf borderId="41" fillId="8" fontId="4" numFmtId="164" xfId="0" applyAlignment="1" applyBorder="1" applyFont="1" applyNumberFormat="1">
      <alignment vertical="center"/>
    </xf>
    <xf borderId="20" fillId="8" fontId="1" numFmtId="0" xfId="0" applyAlignment="1" applyBorder="1" applyFont="1">
      <alignment horizontal="left" readingOrder="0" vertical="center"/>
    </xf>
    <xf borderId="21" fillId="8" fontId="4" numFmtId="0" xfId="0" applyAlignment="1" applyBorder="1" applyFont="1">
      <alignment vertical="center"/>
    </xf>
    <xf borderId="21" fillId="8" fontId="4" numFmtId="164" xfId="0" applyAlignment="1" applyBorder="1" applyFont="1" applyNumberFormat="1">
      <alignment vertical="center"/>
    </xf>
    <xf borderId="0" fillId="7" fontId="16" numFmtId="164" xfId="0" applyFont="1" applyNumberFormat="1"/>
    <xf borderId="0" fillId="7" fontId="36" numFmtId="0" xfId="0" applyAlignment="1" applyFont="1">
      <alignment readingOrder="0"/>
    </xf>
    <xf borderId="16" fillId="5" fontId="3" numFmtId="0" xfId="0" applyAlignment="1" applyBorder="1" applyFont="1">
      <alignment vertical="bottom"/>
    </xf>
    <xf borderId="0" fillId="5" fontId="37" numFmtId="0" xfId="0" applyAlignment="1" applyFont="1">
      <alignment horizontal="center" readingOrder="0"/>
    </xf>
    <xf borderId="0" fillId="5" fontId="3" numFmtId="0" xfId="0" applyAlignment="1" applyFont="1">
      <alignment vertical="bottom"/>
    </xf>
    <xf borderId="0" fillId="5" fontId="37" numFmtId="0" xfId="0" applyAlignment="1" applyFont="1">
      <alignment horizontal="center" readingOrder="0" shrinkToFit="0" wrapText="1"/>
    </xf>
    <xf borderId="0" fillId="5" fontId="38" numFmtId="0" xfId="0" applyAlignment="1" applyFont="1">
      <alignment horizontal="center" readingOrder="0"/>
    </xf>
    <xf borderId="0" fillId="5" fontId="39" numFmtId="0" xfId="0" applyAlignment="1" applyFont="1">
      <alignment horizontal="left" vertical="center"/>
    </xf>
    <xf borderId="0" fillId="5" fontId="39" numFmtId="177" xfId="0" applyAlignment="1" applyFont="1" applyNumberFormat="1">
      <alignment horizontal="right" vertical="center"/>
    </xf>
    <xf borderId="20" fillId="5" fontId="3" numFmtId="0" xfId="0" applyAlignment="1" applyBorder="1" applyFont="1">
      <alignment vertical="bottom"/>
    </xf>
    <xf borderId="21" fillId="5" fontId="3" numFmtId="177" xfId="0" applyBorder="1" applyFont="1" applyNumberFormat="1"/>
    <xf borderId="21" fillId="5" fontId="3" numFmtId="0" xfId="0" applyAlignment="1" applyBorder="1" applyFont="1">
      <alignment vertical="bottom"/>
    </xf>
    <xf borderId="36" fillId="9" fontId="3" numFmtId="0" xfId="0" applyAlignment="1" applyBorder="1" applyFont="1">
      <alignment horizontal="center" vertical="center"/>
    </xf>
    <xf borderId="37" fillId="9" fontId="5" numFmtId="164" xfId="0" applyAlignment="1" applyBorder="1" applyFont="1" applyNumberFormat="1">
      <alignment vertical="center"/>
    </xf>
    <xf borderId="37" fillId="9" fontId="5" numFmtId="164" xfId="0" applyAlignment="1" applyBorder="1" applyFont="1" applyNumberFormat="1">
      <alignment horizontal="right" vertical="center"/>
    </xf>
    <xf borderId="36" fillId="8" fontId="4" numFmtId="164" xfId="0" applyAlignment="1" applyBorder="1" applyFont="1" applyNumberFormat="1">
      <alignment vertical="center"/>
    </xf>
    <xf borderId="37" fillId="8" fontId="4" numFmtId="164" xfId="0" applyAlignment="1" applyBorder="1" applyFont="1" applyNumberFormat="1">
      <alignment horizontal="right" vertical="center"/>
    </xf>
    <xf borderId="37" fillId="8" fontId="4" numFmtId="164" xfId="0" applyAlignment="1" applyBorder="1" applyFont="1" applyNumberFormat="1">
      <alignment vertical="center"/>
    </xf>
    <xf borderId="70" fillId="9" fontId="3" numFmtId="0" xfId="0" applyAlignment="1" applyBorder="1" applyFont="1">
      <alignment horizontal="center" vertical="center"/>
    </xf>
    <xf borderId="68" fillId="0" fontId="9" numFmtId="0" xfId="0" applyBorder="1" applyFont="1"/>
    <xf borderId="71" fillId="0" fontId="9" numFmtId="0" xfId="0" applyBorder="1" applyFont="1"/>
    <xf borderId="68" fillId="9" fontId="5" numFmtId="164" xfId="0" applyAlignment="1" applyBorder="1" applyFont="1" applyNumberFormat="1">
      <alignment vertical="center"/>
    </xf>
    <xf borderId="68" fillId="8" fontId="4" numFmtId="164" xfId="0" applyAlignment="1" applyBorder="1" applyFont="1" applyNumberFormat="1">
      <alignment vertical="center"/>
    </xf>
    <xf borderId="68" fillId="8" fontId="4" numFmtId="164" xfId="0" applyAlignment="1" applyBorder="1" applyFont="1" applyNumberFormat="1">
      <alignment horizontal="right" vertical="center"/>
    </xf>
    <xf borderId="72" fillId="0" fontId="9" numFmtId="0" xfId="0" applyBorder="1" applyFont="1"/>
    <xf borderId="73" fillId="8" fontId="1" numFmtId="0" xfId="0" applyAlignment="1" applyBorder="1" applyFont="1">
      <alignment horizontal="left" readingOrder="0" vertical="center"/>
    </xf>
    <xf borderId="74" fillId="0" fontId="9" numFmtId="0" xfId="0" applyBorder="1" applyFont="1"/>
    <xf borderId="75" fillId="0" fontId="9" numFmtId="0" xfId="0" applyBorder="1" applyFont="1"/>
    <xf borderId="74" fillId="8" fontId="4" numFmtId="164" xfId="0" applyAlignment="1" applyBorder="1" applyFont="1" applyNumberFormat="1">
      <alignment vertical="center"/>
    </xf>
    <xf borderId="74" fillId="8" fontId="4" numFmtId="164" xfId="0" applyAlignment="1" applyBorder="1" applyFont="1" applyNumberFormat="1">
      <alignment horizontal="right" vertical="center"/>
    </xf>
    <xf borderId="73" fillId="8" fontId="17" numFmtId="164" xfId="0" applyAlignment="1" applyBorder="1" applyFont="1" applyNumberFormat="1">
      <alignment vertical="center"/>
    </xf>
    <xf borderId="74" fillId="8" fontId="17" numFmtId="164" xfId="0" applyAlignment="1" applyBorder="1" applyFont="1" applyNumberFormat="1">
      <alignment horizontal="right" vertical="center"/>
    </xf>
    <xf borderId="76" fillId="0" fontId="9" numFmtId="0" xfId="0" applyBorder="1" applyFont="1"/>
    <xf borderId="0" fillId="7" fontId="40" numFmtId="0" xfId="0" applyAlignment="1" applyFont="1">
      <alignment horizontal="left"/>
    </xf>
    <xf borderId="18" fillId="5" fontId="1" numFmtId="0" xfId="0" applyAlignment="1" applyBorder="1" applyFont="1">
      <alignment horizontal="center" readingOrder="0" vertical="center"/>
    </xf>
    <xf borderId="0" fillId="5" fontId="1" numFmtId="0" xfId="0" applyAlignment="1" applyFont="1">
      <alignment horizontal="center" readingOrder="0" vertical="center"/>
    </xf>
    <xf borderId="37" fillId="9" fontId="3" numFmtId="164" xfId="0" applyAlignment="1" applyBorder="1" applyFont="1" applyNumberFormat="1">
      <alignment horizontal="right" vertical="center"/>
    </xf>
    <xf borderId="36" fillId="8" fontId="1" numFmtId="164" xfId="0" applyAlignment="1" applyBorder="1" applyFont="1" applyNumberFormat="1">
      <alignment vertical="center"/>
    </xf>
    <xf borderId="37" fillId="8" fontId="1" numFmtId="164" xfId="0" applyAlignment="1" applyBorder="1" applyFont="1" applyNumberFormat="1">
      <alignment horizontal="right" vertical="center"/>
    </xf>
    <xf borderId="68" fillId="9" fontId="3" numFmtId="164" xfId="0" applyAlignment="1" applyBorder="1" applyFont="1" applyNumberFormat="1">
      <alignment vertical="center"/>
    </xf>
    <xf borderId="68" fillId="9" fontId="3" numFmtId="164" xfId="0" applyAlignment="1" applyBorder="1" applyFont="1" applyNumberFormat="1">
      <alignment horizontal="right" vertical="center"/>
    </xf>
    <xf borderId="70" fillId="8" fontId="1" numFmtId="164" xfId="0" applyAlignment="1" applyBorder="1" applyFont="1" applyNumberFormat="1">
      <alignment vertical="center"/>
    </xf>
    <xf borderId="68" fillId="8" fontId="1" numFmtId="164" xfId="0" applyAlignment="1" applyBorder="1" applyFont="1" applyNumberFormat="1">
      <alignment horizontal="right" vertical="center"/>
    </xf>
    <xf borderId="73" fillId="8" fontId="1" numFmtId="0" xfId="0" applyAlignment="1" applyBorder="1" applyFont="1">
      <alignment readingOrder="0" vertical="center"/>
    </xf>
    <xf borderId="74" fillId="8" fontId="1" numFmtId="164" xfId="0" applyAlignment="1" applyBorder="1" applyFont="1" applyNumberFormat="1">
      <alignment vertical="center"/>
    </xf>
    <xf borderId="74" fillId="8" fontId="1" numFmtId="164" xfId="0" applyAlignment="1" applyBorder="1" applyFont="1" applyNumberFormat="1">
      <alignment horizontal="right" vertical="center"/>
    </xf>
    <xf borderId="10" fillId="20" fontId="1" numFmtId="0" xfId="0" applyAlignment="1" applyBorder="1" applyFill="1" applyFont="1">
      <alignment horizontal="center" readingOrder="0" vertical="center"/>
    </xf>
    <xf borderId="14" fillId="5" fontId="1" numFmtId="0" xfId="0" applyAlignment="1" applyBorder="1" applyFont="1">
      <alignment horizontal="center" readingOrder="0" vertical="center"/>
    </xf>
    <xf borderId="51" fillId="9" fontId="1" numFmtId="0" xfId="0" applyAlignment="1" applyBorder="1" applyFont="1">
      <alignment readingOrder="0"/>
    </xf>
    <xf borderId="77" fillId="0" fontId="9" numFmtId="0" xfId="0" applyBorder="1" applyFont="1"/>
    <xf borderId="78" fillId="0" fontId="9" numFmtId="0" xfId="0" applyBorder="1" applyFont="1"/>
    <xf borderId="32" fillId="9" fontId="3" numFmtId="164" xfId="0" applyAlignment="1" applyBorder="1" applyFont="1" applyNumberFormat="1">
      <alignment readingOrder="0" vertical="center"/>
    </xf>
    <xf borderId="32" fillId="9" fontId="1" numFmtId="164" xfId="0" applyAlignment="1" applyBorder="1" applyFont="1" applyNumberFormat="1">
      <alignment vertical="center"/>
    </xf>
    <xf borderId="79" fillId="9" fontId="1" numFmtId="0" xfId="0" applyAlignment="1" applyBorder="1" applyFont="1">
      <alignment readingOrder="0"/>
    </xf>
    <xf borderId="80" fillId="0" fontId="9" numFmtId="0" xfId="0" applyBorder="1" applyFont="1"/>
    <xf borderId="81" fillId="0" fontId="9" numFmtId="0" xfId="0" applyBorder="1" applyFont="1"/>
    <xf borderId="82" fillId="5" fontId="1" numFmtId="0" xfId="0" applyAlignment="1" applyBorder="1" applyFont="1">
      <alignment readingOrder="0" vertical="center"/>
    </xf>
    <xf borderId="83" fillId="0" fontId="9" numFmtId="0" xfId="0" applyBorder="1" applyFont="1"/>
    <xf borderId="84" fillId="0" fontId="9" numFmtId="0" xfId="0" applyBorder="1" applyFont="1"/>
    <xf borderId="32" fillId="5" fontId="1" numFmtId="164" xfId="0" applyAlignment="1" applyBorder="1" applyFont="1" applyNumberFormat="1">
      <alignment vertical="center"/>
    </xf>
    <xf borderId="32" fillId="5" fontId="1" numFmtId="164" xfId="0" applyAlignment="1" applyBorder="1" applyFont="1" applyNumberFormat="1">
      <alignment readingOrder="0" vertical="center"/>
    </xf>
    <xf borderId="36" fillId="9" fontId="1" numFmtId="0" xfId="0" applyAlignment="1" applyBorder="1" applyFont="1">
      <alignment readingOrder="0" vertical="center"/>
    </xf>
    <xf borderId="37" fillId="9" fontId="1" numFmtId="164" xfId="0" applyAlignment="1" applyBorder="1" applyFont="1" applyNumberFormat="1">
      <alignment vertical="center"/>
    </xf>
    <xf borderId="69" fillId="9" fontId="1" numFmtId="0" xfId="0" applyAlignment="1" applyBorder="1" applyFont="1">
      <alignment readingOrder="0" vertical="center"/>
    </xf>
    <xf borderId="64" fillId="0" fontId="9" numFmtId="0" xfId="0" applyBorder="1" applyFont="1"/>
    <xf borderId="41" fillId="9" fontId="3" numFmtId="10" xfId="0" applyAlignment="1" applyBorder="1" applyFont="1" applyNumberFormat="1">
      <alignment vertical="center"/>
    </xf>
    <xf borderId="41" fillId="9" fontId="1" numFmtId="10" xfId="0" applyAlignment="1" applyBorder="1" applyFont="1" applyNumberFormat="1">
      <alignment vertical="center"/>
    </xf>
    <xf borderId="85" fillId="9" fontId="1" numFmtId="0" xfId="0" applyAlignment="1" applyBorder="1" applyFont="1">
      <alignment readingOrder="0" vertical="center"/>
    </xf>
    <xf borderId="86" fillId="0" fontId="9" numFmtId="0" xfId="0" applyBorder="1" applyFont="1"/>
    <xf borderId="87" fillId="0" fontId="9" numFmtId="0" xfId="0" applyBorder="1" applyFont="1"/>
    <xf borderId="86" fillId="9" fontId="3" numFmtId="164" xfId="0" applyAlignment="1" applyBorder="1" applyFont="1" applyNumberFormat="1">
      <alignment vertical="center"/>
    </xf>
    <xf borderId="16" fillId="9" fontId="3" numFmtId="164" xfId="0" applyAlignment="1" applyBorder="1" applyFont="1" applyNumberFormat="1">
      <alignment vertical="center"/>
    </xf>
    <xf borderId="88" fillId="0" fontId="9" numFmtId="0" xfId="0" applyBorder="1" applyFont="1"/>
    <xf borderId="20" fillId="9" fontId="1" numFmtId="0" xfId="0" applyAlignment="1" applyBorder="1" applyFont="1">
      <alignment readingOrder="0" vertical="center"/>
    </xf>
    <xf borderId="10" fillId="6" fontId="1" numFmtId="0" xfId="0" applyAlignment="1" applyBorder="1" applyFont="1">
      <alignment horizontal="center" readingOrder="0" vertical="center"/>
    </xf>
    <xf borderId="51" fillId="9" fontId="1" numFmtId="0" xfId="0" applyAlignment="1" applyBorder="1" applyFont="1">
      <alignment readingOrder="0" vertical="center"/>
    </xf>
    <xf borderId="32" fillId="7" fontId="3" numFmtId="164" xfId="0" applyAlignment="1" applyBorder="1" applyFont="1" applyNumberFormat="1">
      <alignment vertical="center"/>
    </xf>
    <xf borderId="32" fillId="7" fontId="3" numFmtId="164" xfId="0" applyAlignment="1" applyBorder="1" applyFont="1" applyNumberFormat="1">
      <alignment readingOrder="0" vertical="center"/>
    </xf>
    <xf borderId="79" fillId="9" fontId="1" numFmtId="0" xfId="0" applyAlignment="1" applyBorder="1" applyFont="1">
      <alignment readingOrder="0" vertical="center"/>
    </xf>
    <xf borderId="89" fillId="9" fontId="1" numFmtId="0" xfId="0" applyAlignment="1" applyBorder="1" applyFont="1">
      <alignment readingOrder="0" vertical="center"/>
    </xf>
    <xf borderId="90" fillId="0" fontId="9" numFmtId="0" xfId="0" applyBorder="1" applyFont="1"/>
    <xf borderId="91" fillId="0" fontId="9" numFmtId="0" xfId="0" applyBorder="1" applyFont="1"/>
    <xf borderId="7" fillId="9" fontId="1" numFmtId="164" xfId="0" applyAlignment="1" applyBorder="1" applyFont="1" applyNumberFormat="1">
      <alignment vertical="center"/>
    </xf>
    <xf borderId="7" fillId="9" fontId="1" numFmtId="164" xfId="0" applyAlignment="1" applyBorder="1" applyFont="1" applyNumberFormat="1">
      <alignment readingOrder="0" vertical="center"/>
    </xf>
    <xf borderId="92" fillId="0" fontId="9" numFmtId="0" xfId="0" applyBorder="1" applyFont="1"/>
    <xf borderId="0" fillId="8" fontId="3" numFmtId="0" xfId="0" applyAlignment="1" applyFont="1">
      <alignment vertical="center"/>
    </xf>
    <xf borderId="8" fillId="8" fontId="3" numFmtId="0" xfId="0" applyAlignment="1" applyBorder="1" applyFont="1">
      <alignment vertical="center"/>
    </xf>
    <xf borderId="0" fillId="8" fontId="8" numFmtId="0" xfId="0" applyAlignment="1" applyFont="1">
      <alignment horizontal="center" vertical="center"/>
    </xf>
    <xf borderId="0" fillId="8" fontId="10" numFmtId="0" xfId="0" applyAlignment="1" applyFont="1">
      <alignment horizontal="center" vertical="center"/>
    </xf>
    <xf borderId="7" fillId="8" fontId="3" numFmtId="0" xfId="0" applyAlignment="1" applyBorder="1" applyFont="1">
      <alignment vertical="center"/>
    </xf>
    <xf borderId="0" fillId="5" fontId="3" numFmtId="0" xfId="0" applyAlignment="1" applyFont="1">
      <alignment horizontal="center" vertical="center"/>
    </xf>
    <xf borderId="0" fillId="5" fontId="41" numFmtId="0" xfId="0" applyAlignment="1" applyFont="1">
      <alignment vertical="center"/>
    </xf>
    <xf borderId="0" fillId="5" fontId="41" numFmtId="178" xfId="0" applyAlignment="1" applyFont="1" applyNumberFormat="1">
      <alignment horizontal="right" vertical="center"/>
    </xf>
    <xf borderId="9" fillId="5" fontId="3" numFmtId="0" xfId="0" applyAlignment="1" applyBorder="1" applyFont="1">
      <alignment vertical="center"/>
    </xf>
    <xf borderId="93" fillId="6" fontId="1" numFmtId="0" xfId="0" applyAlignment="1" applyBorder="1" applyFont="1">
      <alignment horizontal="center" vertical="center"/>
    </xf>
    <xf borderId="94" fillId="0" fontId="9" numFmtId="0" xfId="0" applyBorder="1" applyFont="1"/>
    <xf borderId="94" fillId="6" fontId="1" numFmtId="0" xfId="0" applyAlignment="1" applyBorder="1" applyFont="1">
      <alignment horizontal="center" vertical="center"/>
    </xf>
    <xf borderId="95" fillId="0" fontId="9" numFmtId="0" xfId="0" applyBorder="1" applyFont="1"/>
    <xf borderId="51" fillId="9" fontId="3" numFmtId="0" xfId="0" applyAlignment="1" applyBorder="1" applyFont="1">
      <alignment vertical="center"/>
    </xf>
    <xf borderId="77" fillId="9" fontId="3" numFmtId="0" xfId="0" applyAlignment="1" applyBorder="1" applyFont="1">
      <alignment vertical="center"/>
    </xf>
    <xf borderId="77" fillId="9" fontId="3" numFmtId="179" xfId="0" applyAlignment="1" applyBorder="1" applyFont="1" applyNumberFormat="1">
      <alignment horizontal="right" vertical="center"/>
    </xf>
    <xf borderId="77" fillId="9" fontId="3" numFmtId="178" xfId="0" applyAlignment="1" applyBorder="1" applyFont="1" applyNumberFormat="1">
      <alignment horizontal="right" vertical="center"/>
    </xf>
    <xf borderId="96" fillId="0" fontId="9" numFmtId="0" xfId="0" applyBorder="1" applyFont="1"/>
    <xf borderId="79" fillId="9" fontId="3" numFmtId="0" xfId="0" applyAlignment="1" applyBorder="1" applyFont="1">
      <alignment vertical="center"/>
    </xf>
    <xf borderId="80" fillId="9" fontId="3" numFmtId="0" xfId="0" applyAlignment="1" applyBorder="1" applyFont="1">
      <alignment vertical="center"/>
    </xf>
    <xf borderId="80" fillId="9" fontId="3" numFmtId="179" xfId="0" applyAlignment="1" applyBorder="1" applyFont="1" applyNumberFormat="1">
      <alignment horizontal="right" vertical="center"/>
    </xf>
    <xf borderId="80" fillId="9" fontId="3" numFmtId="178" xfId="0" applyAlignment="1" applyBorder="1" applyFont="1" applyNumberFormat="1">
      <alignment horizontal="right" vertical="center"/>
    </xf>
    <xf borderId="97" fillId="0" fontId="9" numFmtId="0" xfId="0" applyBorder="1" applyFont="1"/>
    <xf borderId="98" fillId="9" fontId="3" numFmtId="0" xfId="0" applyAlignment="1" applyBorder="1" applyFont="1">
      <alignment vertical="center"/>
    </xf>
    <xf borderId="99" fillId="0" fontId="9" numFmtId="0" xfId="0" applyBorder="1" applyFont="1"/>
    <xf borderId="100" fillId="0" fontId="9" numFmtId="0" xfId="0" applyBorder="1" applyFont="1"/>
    <xf borderId="99" fillId="9" fontId="3" numFmtId="0" xfId="0" applyAlignment="1" applyBorder="1" applyFont="1">
      <alignment vertical="center"/>
    </xf>
    <xf borderId="99" fillId="9" fontId="3" numFmtId="179" xfId="0" applyAlignment="1" applyBorder="1" applyFont="1" applyNumberFormat="1">
      <alignment horizontal="right" vertical="center"/>
    </xf>
    <xf borderId="99" fillId="9" fontId="3" numFmtId="178" xfId="0" applyAlignment="1" applyBorder="1" applyFont="1" applyNumberFormat="1">
      <alignment horizontal="right" vertical="center"/>
    </xf>
    <xf borderId="101" fillId="0" fontId="9" numFmtId="0" xfId="0" applyBorder="1" applyFont="1"/>
    <xf borderId="93" fillId="8" fontId="1" numFmtId="0" xfId="0" applyAlignment="1" applyBorder="1" applyFont="1">
      <alignment vertical="center"/>
    </xf>
    <xf borderId="102" fillId="0" fontId="9" numFmtId="0" xfId="0" applyBorder="1" applyFont="1"/>
    <xf borderId="94" fillId="8" fontId="1" numFmtId="0" xfId="0" applyAlignment="1" applyBorder="1" applyFont="1">
      <alignment vertical="center"/>
    </xf>
    <xf borderId="94" fillId="8" fontId="1" numFmtId="179" xfId="0" applyAlignment="1" applyBorder="1" applyFont="1" applyNumberFormat="1">
      <alignment horizontal="right" vertical="center"/>
    </xf>
    <xf borderId="94" fillId="8" fontId="1" numFmtId="178" xfId="0" applyAlignment="1" applyBorder="1" applyFont="1" applyNumberFormat="1">
      <alignment horizontal="right" vertical="center"/>
    </xf>
    <xf borderId="10" fillId="5" fontId="3" numFmtId="0" xfId="0" applyAlignment="1" applyBorder="1" applyFont="1">
      <alignment vertical="center"/>
    </xf>
    <xf borderId="11" fillId="5" fontId="3" numFmtId="0" xfId="0" applyAlignment="1" applyBorder="1" applyFont="1">
      <alignment vertical="center"/>
    </xf>
    <xf borderId="12" fillId="5" fontId="3" numFmtId="0" xfId="0" applyAlignment="1" applyBorder="1" applyFont="1">
      <alignment vertical="center"/>
    </xf>
    <xf borderId="14" fillId="5" fontId="3" numFmtId="0" xfId="0" applyAlignment="1" applyBorder="1" applyFont="1">
      <alignment vertical="center"/>
    </xf>
    <xf borderId="0" fillId="5" fontId="3" numFmtId="0" xfId="0" applyAlignment="1" applyFont="1">
      <alignment horizontal="center" readingOrder="0" vertical="center"/>
    </xf>
    <xf borderId="0" fillId="5" fontId="17" numFmtId="0" xfId="0" applyAlignment="1" applyFont="1">
      <alignment horizontal="left" vertical="center"/>
    </xf>
    <xf borderId="0" fillId="5" fontId="17" numFmtId="167" xfId="0" applyAlignment="1" applyFont="1" applyNumberFormat="1">
      <alignment horizontal="right" vertical="center"/>
    </xf>
    <xf borderId="0" fillId="5" fontId="17" numFmtId="177" xfId="0" applyAlignment="1" applyFont="1" applyNumberFormat="1">
      <alignment horizontal="right" vertical="center"/>
    </xf>
    <xf borderId="14" fillId="8" fontId="37" numFmtId="0" xfId="0" applyAlignment="1" applyBorder="1" applyFont="1">
      <alignment horizontal="center" readingOrder="0" vertical="center"/>
    </xf>
    <xf borderId="0" fillId="8" fontId="39" numFmtId="0" xfId="0" applyAlignment="1" applyFont="1">
      <alignment horizontal="center" readingOrder="0" vertical="center"/>
    </xf>
    <xf borderId="8" fillId="8" fontId="37" numFmtId="0" xfId="0" applyAlignment="1" applyBorder="1" applyFont="1">
      <alignment horizontal="center" readingOrder="0" vertical="center"/>
    </xf>
    <xf borderId="13" fillId="5" fontId="3" numFmtId="0" xfId="0" applyAlignment="1" applyBorder="1" applyFont="1">
      <alignment vertical="center"/>
    </xf>
    <xf borderId="13" fillId="8" fontId="37" numFmtId="0" xfId="0" applyAlignment="1" applyBorder="1" applyFont="1">
      <alignment horizontal="center" readingOrder="0" vertical="center"/>
    </xf>
    <xf borderId="7" fillId="8" fontId="37" numFmtId="0" xfId="0" applyAlignment="1" applyBorder="1" applyFont="1">
      <alignment horizontal="center" readingOrder="0" vertical="center"/>
    </xf>
    <xf borderId="9" fillId="8" fontId="37" numFmtId="0" xfId="0" applyAlignment="1" applyBorder="1" applyFont="1">
      <alignment horizontal="center" readingOrder="0" vertical="center"/>
    </xf>
    <xf borderId="14" fillId="7" fontId="1" numFmtId="0" xfId="0" applyAlignment="1" applyBorder="1" applyFont="1">
      <alignment horizontal="center" readingOrder="0" vertical="center"/>
    </xf>
    <xf borderId="14" fillId="7" fontId="1" numFmtId="0" xfId="0" applyAlignment="1" applyBorder="1" applyFont="1">
      <alignment horizontal="right" readingOrder="0" vertical="center"/>
    </xf>
    <xf borderId="0" fillId="7" fontId="3" numFmtId="168" xfId="0" applyAlignment="1" applyFont="1" applyNumberFormat="1">
      <alignment horizontal="center" readingOrder="0" vertical="center"/>
    </xf>
    <xf borderId="14" fillId="7" fontId="3" numFmtId="168" xfId="0" applyAlignment="1" applyBorder="1" applyFont="1" applyNumberFormat="1">
      <alignment horizontal="center" readingOrder="0" vertical="center"/>
    </xf>
    <xf borderId="98" fillId="7" fontId="1" numFmtId="0" xfId="0" applyAlignment="1" applyBorder="1" applyFont="1">
      <alignment horizontal="right" readingOrder="0" vertical="center"/>
    </xf>
    <xf borderId="90" fillId="7" fontId="3" numFmtId="168" xfId="0" applyAlignment="1" applyBorder="1" applyFont="1" applyNumberFormat="1">
      <alignment horizontal="center" readingOrder="0" vertical="center"/>
    </xf>
    <xf borderId="11" fillId="7" fontId="3" numFmtId="0" xfId="0" applyAlignment="1" applyBorder="1" applyFont="1">
      <alignment vertical="center"/>
    </xf>
    <xf borderId="11" fillId="7" fontId="3" numFmtId="0" xfId="0" applyBorder="1" applyFont="1"/>
    <xf borderId="10" fillId="8" fontId="3" numFmtId="0" xfId="0" applyAlignment="1" applyBorder="1" applyFont="1">
      <alignment vertical="center"/>
    </xf>
    <xf borderId="11" fillId="8" fontId="3" numFmtId="0" xfId="0" applyAlignment="1" applyBorder="1" applyFont="1">
      <alignment vertical="center"/>
    </xf>
    <xf borderId="12" fillId="8" fontId="3" numFmtId="0" xfId="0" applyAlignment="1" applyBorder="1" applyFont="1">
      <alignment vertical="center"/>
    </xf>
    <xf borderId="14" fillId="8" fontId="3" numFmtId="0" xfId="0" applyAlignment="1" applyBorder="1" applyFont="1">
      <alignment vertical="center"/>
    </xf>
    <xf borderId="0" fillId="8" fontId="1" numFmtId="0" xfId="0" applyAlignment="1" applyFont="1">
      <alignment horizontal="center" readingOrder="0" vertical="center"/>
    </xf>
    <xf borderId="43" fillId="8" fontId="1" numFmtId="0" xfId="0" applyAlignment="1" applyBorder="1" applyFont="1">
      <alignment horizontal="center" readingOrder="0" vertical="center"/>
    </xf>
    <xf borderId="0" fillId="8" fontId="17" numFmtId="0" xfId="0" applyAlignment="1" applyFont="1">
      <alignment vertical="center"/>
    </xf>
    <xf borderId="0" fillId="8" fontId="17" numFmtId="167" xfId="0" applyAlignment="1" applyFont="1" applyNumberFormat="1">
      <alignment horizontal="right" vertical="center"/>
    </xf>
    <xf borderId="43" fillId="20" fontId="1" numFmtId="0" xfId="0" applyAlignment="1" applyBorder="1" applyFont="1">
      <alignment horizontal="center" readingOrder="0" vertical="center"/>
    </xf>
    <xf borderId="13" fillId="8" fontId="3" numFmtId="0" xfId="0" applyAlignment="1" applyBorder="1" applyFont="1">
      <alignment vertical="center"/>
    </xf>
    <xf borderId="9" fillId="8" fontId="3" numFmtId="0" xfId="0" applyAlignment="1" applyBorder="1" applyFont="1">
      <alignment vertical="center"/>
    </xf>
    <xf borderId="10" fillId="6" fontId="3" numFmtId="0" xfId="0" applyAlignment="1" applyBorder="1" applyFont="1">
      <alignment vertical="center"/>
    </xf>
    <xf borderId="11" fillId="6" fontId="3" numFmtId="0" xfId="0" applyAlignment="1" applyBorder="1" applyFont="1">
      <alignment vertical="center"/>
    </xf>
    <xf borderId="12" fillId="6" fontId="3" numFmtId="0" xfId="0" applyAlignment="1" applyBorder="1" applyFont="1">
      <alignment vertical="center"/>
    </xf>
    <xf borderId="10" fillId="10" fontId="1" numFmtId="0" xfId="0" applyAlignment="1" applyBorder="1" applyFont="1">
      <alignment horizontal="center" readingOrder="0" vertical="center"/>
    </xf>
    <xf borderId="10" fillId="11" fontId="1" numFmtId="0" xfId="0" applyAlignment="1" applyBorder="1" applyFont="1">
      <alignment horizontal="center" readingOrder="0" vertical="center"/>
    </xf>
    <xf borderId="14" fillId="6" fontId="3" numFmtId="0" xfId="0" applyAlignment="1" applyBorder="1" applyFont="1">
      <alignment vertical="center"/>
    </xf>
    <xf borderId="0" fillId="6" fontId="3" numFmtId="0" xfId="0" applyAlignment="1" applyFont="1">
      <alignment horizontal="center" readingOrder="0" shrinkToFit="0" vertical="center" wrapText="1"/>
    </xf>
    <xf borderId="8" fillId="6" fontId="3" numFmtId="0" xfId="0" applyAlignment="1" applyBorder="1" applyFont="1">
      <alignment vertical="center"/>
    </xf>
    <xf borderId="14" fillId="6" fontId="1" numFmtId="0" xfId="0" applyAlignment="1" applyBorder="1" applyFont="1">
      <alignment horizontal="center" readingOrder="0" vertical="center"/>
    </xf>
    <xf borderId="0" fillId="7" fontId="13" numFmtId="0" xfId="0" applyAlignment="1" applyFont="1">
      <alignment horizontal="center"/>
    </xf>
    <xf borderId="0" fillId="6" fontId="17" numFmtId="0" xfId="0" applyAlignment="1" applyFont="1">
      <alignment vertical="center"/>
    </xf>
    <xf borderId="0" fillId="6" fontId="17" numFmtId="167" xfId="0" applyAlignment="1" applyFont="1" applyNumberFormat="1">
      <alignment horizontal="right" vertical="center"/>
    </xf>
    <xf borderId="77" fillId="9" fontId="3" numFmtId="167" xfId="0" applyAlignment="1" applyBorder="1" applyFont="1" applyNumberFormat="1">
      <alignment vertical="center"/>
    </xf>
    <xf borderId="103" fillId="7" fontId="3" numFmtId="0" xfId="0" applyAlignment="1" applyBorder="1" applyFont="1">
      <alignment readingOrder="0" vertical="center"/>
    </xf>
    <xf borderId="7" fillId="6" fontId="3" numFmtId="0" xfId="0" applyAlignment="1" applyBorder="1" applyFont="1">
      <alignment vertical="center"/>
    </xf>
    <xf borderId="0" fillId="6" fontId="3" numFmtId="0" xfId="0" applyAlignment="1" applyFont="1">
      <alignment vertical="center"/>
    </xf>
    <xf borderId="0" fillId="6" fontId="42" numFmtId="0" xfId="0" applyAlignment="1" applyFont="1">
      <alignment readingOrder="0" vertical="center"/>
    </xf>
    <xf borderId="103" fillId="7" fontId="3" numFmtId="0" xfId="0" applyAlignment="1" applyBorder="1" applyFont="1">
      <alignment vertical="center"/>
    </xf>
    <xf borderId="13" fillId="6" fontId="3" numFmtId="0" xfId="0" applyAlignment="1" applyBorder="1" applyFont="1">
      <alignment vertical="center"/>
    </xf>
    <xf borderId="9" fillId="6" fontId="3" numFmtId="0" xfId="0" applyAlignment="1" applyBorder="1" applyFont="1">
      <alignment vertical="center"/>
    </xf>
    <xf borderId="14" fillId="9" fontId="3" numFmtId="0" xfId="0" applyAlignment="1" applyBorder="1" applyFont="1">
      <alignment vertical="center"/>
    </xf>
    <xf borderId="104" fillId="0" fontId="9" numFmtId="0" xfId="0" applyBorder="1" applyFont="1"/>
    <xf borderId="0" fillId="9" fontId="3" numFmtId="0" xfId="0" applyAlignment="1" applyFont="1">
      <alignment vertical="center"/>
    </xf>
    <xf borderId="0" fillId="9" fontId="3" numFmtId="167" xfId="0" applyAlignment="1" applyFont="1" applyNumberFormat="1">
      <alignment vertical="center"/>
    </xf>
    <xf borderId="105" fillId="7" fontId="3" numFmtId="0" xfId="0" applyAlignment="1" applyBorder="1" applyFont="1">
      <alignment vertical="center"/>
    </xf>
    <xf borderId="93" fillId="8" fontId="1" numFmtId="0" xfId="0" applyAlignment="1" applyBorder="1" applyFont="1">
      <alignment readingOrder="0" vertical="center"/>
    </xf>
    <xf borderId="94" fillId="8" fontId="1" numFmtId="167" xfId="0" applyAlignment="1" applyBorder="1" applyFont="1" applyNumberFormat="1">
      <alignment vertical="center"/>
    </xf>
  </cellXfs>
  <cellStyles count="1">
    <cellStyle xfId="0" name="Normal" builtinId="0"/>
  </cellStyles>
  <dxfs count="4">
    <dxf>
      <font>
        <color theme="1"/>
      </font>
      <fill>
        <patternFill patternType="solid">
          <fgColor theme="7"/>
          <bgColor theme="7"/>
        </patternFill>
      </fill>
      <border/>
    </dxf>
    <dxf>
      <font>
        <color theme="1"/>
      </font>
      <fill>
        <patternFill patternType="solid">
          <fgColor rgb="FFC3EDBF"/>
          <bgColor rgb="FFC3EDBF"/>
        </patternFill>
      </fill>
      <border/>
    </dxf>
    <dxf>
      <font/>
      <fill>
        <patternFill patternType="solid">
          <fgColor rgb="FFFBB9C5"/>
          <bgColor rgb="FFFBB9C5"/>
        </patternFill>
      </fill>
      <border/>
    </dxf>
    <dxf>
      <font>
        <b/>
        <color rgb="FF6AA84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000">
                <a:solidFill>
                  <a:schemeClr val="dk1"/>
                </a:solidFill>
                <a:latin typeface="Roboto"/>
              </a:defRPr>
            </a:pPr>
            <a:r>
              <a:rPr b="0" sz="1000">
                <a:solidFill>
                  <a:schemeClr val="dk1"/>
                </a:solidFill>
                <a:latin typeface="Roboto"/>
              </a:rPr>
              <a:t>M O N T H L Y    I N C O M E    V S    E X P E N S E S</a:t>
            </a:r>
          </a:p>
        </c:rich>
      </c:tx>
      <c:overlay val="0"/>
    </c:title>
    <c:plotArea>
      <c:layout/>
      <c:barChart>
        <c:barDir val="col"/>
        <c:ser>
          <c:idx val="0"/>
          <c:order val="0"/>
          <c:spPr>
            <a:solidFill>
              <a:schemeClr val="accent1"/>
            </a:solidFill>
            <a:ln cmpd="sng">
              <a:solidFill>
                <a:srgbClr val="000000"/>
              </a:solidFill>
            </a:ln>
          </c:spPr>
          <c:dPt>
            <c:idx val="1"/>
            <c:spPr>
              <a:solidFill>
                <a:schemeClr val="accent2"/>
              </a:solidFill>
              <a:ln cmpd="sng">
                <a:solidFill>
                  <a:srgbClr val="000000"/>
                </a:solidFill>
              </a:ln>
            </c:spPr>
          </c:dPt>
          <c:cat>
            <c:strRef>
              <c:f>Monthly!$K$58:$K$59</c:f>
            </c:strRef>
          </c:cat>
          <c:val>
            <c:numRef>
              <c:f>Monthly!$L$58:$L$59</c:f>
              <c:numCache/>
            </c:numRef>
          </c:val>
        </c:ser>
        <c:axId val="2026944274"/>
        <c:axId val="2100279219"/>
      </c:barChart>
      <c:catAx>
        <c:axId val="2026944274"/>
        <c:scaling>
          <c:orientation val="minMax"/>
        </c:scaling>
        <c:delete val="0"/>
        <c:axPos val="b"/>
        <c:title>
          <c:tx>
            <c:rich>
              <a:bodyPr/>
              <a:lstStyle/>
              <a:p>
                <a:pPr lvl="0">
                  <a:defRPr b="0">
                    <a:solidFill>
                      <a:srgbClr val="2A2343"/>
                    </a:solidFill>
                    <a:latin typeface="+mn-lt"/>
                  </a:defRPr>
                </a:pPr>
                <a:r>
                  <a:rPr b="0">
                    <a:solidFill>
                      <a:srgbClr val="2A2343"/>
                    </a:solidFill>
                    <a:latin typeface="+mn-lt"/>
                  </a:rPr>
                  <a:t/>
                </a:r>
              </a:p>
            </c:rich>
          </c:tx>
          <c:overlay val="0"/>
        </c:title>
        <c:numFmt formatCode="General" sourceLinked="1"/>
        <c:majorTickMark val="none"/>
        <c:minorTickMark val="none"/>
        <c:spPr/>
        <c:txPr>
          <a:bodyPr/>
          <a:lstStyle/>
          <a:p>
            <a:pPr lvl="0">
              <a:defRPr b="0">
                <a:solidFill>
                  <a:srgbClr val="2A2343"/>
                </a:solidFill>
                <a:latin typeface="+mn-lt"/>
              </a:defRPr>
            </a:pPr>
          </a:p>
        </c:txPr>
        <c:crossAx val="2100279219"/>
      </c:catAx>
      <c:valAx>
        <c:axId val="21002792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2A2343"/>
                    </a:solidFill>
                    <a:latin typeface="+mn-lt"/>
                  </a:defRPr>
                </a:pPr>
                <a:r>
                  <a:rPr b="0">
                    <a:solidFill>
                      <a:srgbClr val="2A2343"/>
                    </a:solidFill>
                    <a:latin typeface="+mn-lt"/>
                  </a:rPr>
                  <a:t/>
                </a:r>
              </a:p>
            </c:rich>
          </c:tx>
          <c:overlay val="0"/>
        </c:title>
        <c:numFmt formatCode="General" sourceLinked="1"/>
        <c:majorTickMark val="none"/>
        <c:minorTickMark val="none"/>
        <c:tickLblPos val="nextTo"/>
        <c:spPr>
          <a:ln/>
        </c:spPr>
        <c:txPr>
          <a:bodyPr/>
          <a:lstStyle/>
          <a:p>
            <a:pPr lvl="0">
              <a:defRPr b="0">
                <a:solidFill>
                  <a:srgbClr val="2A2343"/>
                </a:solidFill>
                <a:latin typeface="+mn-lt"/>
              </a:defRPr>
            </a:pPr>
          </a:p>
        </c:txPr>
        <c:crossAx val="2026944274"/>
      </c:valAx>
    </c:plotArea>
    <c:legend>
      <c:legendPos val="r"/>
      <c:overlay val="0"/>
      <c:txPr>
        <a:bodyPr/>
        <a:lstStyle/>
        <a:p>
          <a:pPr lvl="0">
            <a:defRPr b="0">
              <a:solidFill>
                <a:srgbClr val="3F3956"/>
              </a:solidFill>
              <a:latin typeface="+mn-lt"/>
            </a:defRPr>
          </a:pPr>
        </a:p>
      </c:txPr>
    </c:legend>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000">
                <a:solidFill>
                  <a:schemeClr val="dk1"/>
                </a:solidFill>
                <a:latin typeface="Roboto"/>
              </a:defRPr>
            </a:pPr>
            <a:r>
              <a:rPr b="0" sz="1000">
                <a:solidFill>
                  <a:schemeClr val="dk1"/>
                </a:solidFill>
                <a:latin typeface="Roboto"/>
              </a:rPr>
              <a:t>I N C O M E    B R E A K D O W N</a:t>
            </a:r>
          </a:p>
        </c:rich>
      </c:tx>
      <c:overlay val="0"/>
    </c:title>
    <c:plotArea>
      <c:layout/>
      <c:doughnutChart>
        <c:varyColors val="1"/>
        <c:ser>
          <c:idx val="0"/>
          <c:order val="0"/>
          <c:dPt>
            <c:idx val="0"/>
            <c:spPr>
              <a:solidFill>
                <a:srgbClr val="B8DFE6"/>
              </a:solidFill>
            </c:spPr>
          </c:dPt>
          <c:dPt>
            <c:idx val="1"/>
            <c:spPr>
              <a:solidFill>
                <a:srgbClr val="C5BBDE"/>
              </a:solidFill>
            </c:spPr>
          </c:dPt>
          <c:dPt>
            <c:idx val="2"/>
            <c:spPr>
              <a:solidFill>
                <a:srgbClr val="FEF7F2"/>
              </a:solidFill>
            </c:spPr>
          </c:dPt>
          <c:dPt>
            <c:idx val="3"/>
            <c:spPr>
              <a:solidFill>
                <a:srgbClr val="FDD0B1"/>
              </a:solidFill>
            </c:spPr>
          </c:dPt>
          <c:dPt>
            <c:idx val="4"/>
            <c:spPr>
              <a:solidFill>
                <a:srgbClr val="F3F1F8"/>
              </a:solidFill>
            </c:spPr>
          </c:dPt>
          <c:dPt>
            <c:idx val="5"/>
            <c:spPr>
              <a:solidFill>
                <a:srgbClr val="A191CA"/>
              </a:solidFill>
            </c:spPr>
          </c:dPt>
          <c:dPt>
            <c:idx val="6"/>
            <c:spPr>
              <a:solidFill>
                <a:srgbClr val="CDE9EE"/>
              </a:solidFill>
            </c:spPr>
          </c:dPt>
          <c:dPt>
            <c:idx val="7"/>
            <c:spPr>
              <a:solidFill>
                <a:srgbClr val="D6CFE8"/>
              </a:solidFill>
            </c:spPr>
          </c:dPt>
          <c:dPt>
            <c:idx val="8"/>
            <c:spPr>
              <a:solidFill>
                <a:srgbClr val="FEF9F6"/>
              </a:solidFill>
            </c:spPr>
          </c:dPt>
          <c:dPt>
            <c:idx val="9"/>
            <c:spPr>
              <a:solidFill>
                <a:srgbClr val="FEDEC8"/>
              </a:solidFill>
            </c:spPr>
          </c:dPt>
          <c:dPt>
            <c:idx val="10"/>
            <c:spPr>
              <a:solidFill>
                <a:srgbClr val="F7F5FA"/>
              </a:solidFill>
            </c:spPr>
          </c:dPt>
          <c:dPt>
            <c:idx val="11"/>
            <c:spPr>
              <a:solidFill>
                <a:srgbClr val="BDB2DA"/>
              </a:solidFill>
            </c:spPr>
          </c:dPt>
          <c:dPt>
            <c:idx val="12"/>
            <c:spPr>
              <a:solidFill>
                <a:srgbClr val="E3F2F5"/>
              </a:solidFill>
            </c:spPr>
          </c:dPt>
          <c:dPt>
            <c:idx val="13"/>
            <c:spPr>
              <a:solidFill>
                <a:srgbClr val="E8E4F2"/>
              </a:solidFill>
            </c:spPr>
          </c:dPt>
          <c:dPt>
            <c:idx val="14"/>
            <c:spPr>
              <a:solidFill>
                <a:srgbClr val="FFFCFA"/>
              </a:solidFill>
            </c:spPr>
          </c:dPt>
          <c:dPt>
            <c:idx val="15"/>
            <c:spPr>
              <a:solidFill>
                <a:srgbClr val="FEECE0"/>
              </a:solidFill>
            </c:spPr>
          </c:dPt>
          <c:dPt>
            <c:idx val="16"/>
            <c:spPr>
              <a:solidFill>
                <a:srgbClr val="FAF9FC"/>
              </a:solidFill>
            </c:spPr>
          </c:dPt>
          <c:dPt>
            <c:idx val="17"/>
            <c:spPr>
              <a:solidFill>
                <a:srgbClr val="D9D3EA"/>
              </a:solidFill>
            </c:spPr>
          </c:dPt>
          <c:dPt>
            <c:idx val="18"/>
            <c:spPr>
              <a:solidFill>
                <a:srgbClr val="F8FCFD"/>
              </a:solidFill>
            </c:spPr>
          </c:dPt>
          <c:dPt>
            <c:idx val="19"/>
            <c:spPr>
              <a:solidFill>
                <a:srgbClr val="F9F8FC"/>
              </a:solidFill>
            </c:spPr>
          </c:dPt>
          <c:dPt>
            <c:idx val="20"/>
            <c:spPr>
              <a:solidFill>
                <a:srgbClr val="FFFEFE"/>
              </a:solidFill>
            </c:spPr>
          </c:dPt>
          <c:dPt>
            <c:idx val="21"/>
            <c:spPr>
              <a:solidFill>
                <a:srgbClr val="FFFAF7"/>
              </a:solidFill>
            </c:spPr>
          </c:dPt>
          <c:dPt>
            <c:idx val="22"/>
            <c:spPr>
              <a:solidFill>
                <a:srgbClr val="FEFEFE"/>
              </a:solidFill>
            </c:spPr>
          </c:dPt>
          <c:dPt>
            <c:idx val="23"/>
            <c:spPr>
              <a:solidFill>
                <a:srgbClr val="F6F4FA"/>
              </a:solidFill>
            </c:spPr>
          </c:dPt>
          <c:dPt>
            <c:idx val="24"/>
            <c:spPr>
              <a:solidFill>
                <a:srgbClr val="0D0504"/>
              </a:solidFill>
            </c:spPr>
          </c:dPt>
          <c:dPt>
            <c:idx val="25"/>
            <c:spPr>
              <a:solidFill>
                <a:srgbClr val="0B0D06"/>
              </a:solidFill>
            </c:spPr>
          </c:dPt>
          <c:dPt>
            <c:idx val="26"/>
            <c:spPr>
              <a:solidFill>
                <a:srgbClr val="FF0102"/>
              </a:solidFill>
            </c:spPr>
          </c:dPt>
          <c:dPt>
            <c:idx val="27"/>
            <c:spPr>
              <a:solidFill>
                <a:srgbClr val="FF080F"/>
              </a:solidFill>
            </c:spPr>
          </c:dPt>
          <c:dPt>
            <c:idx val="28"/>
            <c:spPr>
              <a:solidFill>
                <a:srgbClr val="010200"/>
              </a:solidFill>
            </c:spPr>
          </c:dPt>
          <c:dPt>
            <c:idx val="29"/>
            <c:spPr>
              <a:solidFill>
                <a:srgbClr val="12150A"/>
              </a:solidFill>
            </c:spPr>
          </c:dPt>
          <c:dPt>
            <c:idx val="30"/>
            <c:spPr>
              <a:solidFill>
                <a:srgbClr val="230F0C"/>
              </a:solidFill>
            </c:spPr>
          </c:dPt>
          <c:dPt>
            <c:idx val="31"/>
            <c:spPr>
              <a:solidFill>
                <a:srgbClr val="1C2110"/>
              </a:solidFill>
            </c:spPr>
          </c:dPt>
          <c:dPt>
            <c:idx val="32"/>
            <c:spPr>
              <a:solidFill>
                <a:srgbClr val="000306"/>
              </a:solidFill>
            </c:spPr>
          </c:dPt>
          <c:dPt>
            <c:idx val="33"/>
            <c:spPr>
              <a:solidFill>
                <a:srgbClr val="001726"/>
              </a:solidFill>
            </c:spPr>
          </c:dPt>
          <c:dPt>
            <c:idx val="34"/>
            <c:spPr>
              <a:solidFill>
                <a:srgbClr val="050603"/>
              </a:solidFill>
            </c:spPr>
          </c:dPt>
          <c:dPt>
            <c:idx val="35"/>
            <c:spPr>
              <a:solidFill>
                <a:srgbClr val="2E361A"/>
              </a:solidFill>
            </c:spPr>
          </c:dPt>
          <c:dPt>
            <c:idx val="36"/>
            <c:spPr>
              <a:solidFill>
                <a:srgbClr val="381913"/>
              </a:solidFill>
            </c:spPr>
          </c:dPt>
          <c:dPt>
            <c:idx val="37"/>
            <c:spPr>
              <a:solidFill>
                <a:srgbClr val="2D3519"/>
              </a:solidFill>
            </c:spPr>
          </c:dPt>
          <c:dPt>
            <c:idx val="38"/>
            <c:spPr>
              <a:solidFill>
                <a:srgbClr val="000509"/>
              </a:solidFill>
            </c:spPr>
          </c:dPt>
          <c:dPt>
            <c:idx val="39"/>
            <c:spPr>
              <a:solidFill>
                <a:srgbClr val="01253D"/>
              </a:solidFill>
            </c:spPr>
          </c:dPt>
          <c:dLbls>
            <c:showLegendKey val="0"/>
            <c:showVal val="0"/>
            <c:showCatName val="0"/>
            <c:showSerName val="0"/>
            <c:showPercent val="0"/>
            <c:showBubbleSize val="0"/>
            <c:showLeaderLines val="1"/>
          </c:dLbls>
          <c:cat>
            <c:strRef>
              <c:f>Monthly!$K$17:$K$56</c:f>
            </c:strRef>
          </c:cat>
          <c:val>
            <c:numRef>
              <c:f>Monthly!$T$17:$T$56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3F3956"/>
              </a:solidFill>
              <a:latin typeface="+mn-lt"/>
            </a:defRPr>
          </a:pPr>
        </a:p>
      </c:txPr>
    </c:legend>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000">
                <a:solidFill>
                  <a:schemeClr val="dk1"/>
                </a:solidFill>
                <a:latin typeface="Roboto"/>
              </a:defRPr>
            </a:pPr>
            <a:r>
              <a:rPr b="0" sz="1000">
                <a:solidFill>
                  <a:schemeClr val="dk1"/>
                </a:solidFill>
                <a:latin typeface="Roboto"/>
              </a:rPr>
              <a:t>E X P E N S E S    B R E A K D O W N</a:t>
            </a:r>
          </a:p>
        </c:rich>
      </c:tx>
      <c:overlay val="0"/>
    </c:title>
    <c:plotArea>
      <c:layout/>
      <c:doughnutChart>
        <c:varyColors val="1"/>
        <c:ser>
          <c:idx val="0"/>
          <c:order val="0"/>
          <c:dPt>
            <c:idx val="0"/>
            <c:spPr>
              <a:solidFill>
                <a:srgbClr val="B8DFE6"/>
              </a:solidFill>
            </c:spPr>
          </c:dPt>
          <c:dPt>
            <c:idx val="1"/>
            <c:spPr>
              <a:solidFill>
                <a:srgbClr val="C5BBDE"/>
              </a:solidFill>
            </c:spPr>
          </c:dPt>
          <c:dPt>
            <c:idx val="2"/>
            <c:spPr>
              <a:solidFill>
                <a:srgbClr val="FEF7F2"/>
              </a:solidFill>
            </c:spPr>
          </c:dPt>
          <c:dPt>
            <c:idx val="3"/>
            <c:spPr>
              <a:solidFill>
                <a:srgbClr val="FDD0B1"/>
              </a:solidFill>
            </c:spPr>
          </c:dPt>
          <c:dPt>
            <c:idx val="4"/>
            <c:spPr>
              <a:solidFill>
                <a:srgbClr val="F3F1F8"/>
              </a:solidFill>
            </c:spPr>
          </c:dPt>
          <c:dPt>
            <c:idx val="5"/>
            <c:spPr>
              <a:solidFill>
                <a:srgbClr val="A191CA"/>
              </a:solidFill>
            </c:spPr>
          </c:dPt>
          <c:dPt>
            <c:idx val="6"/>
            <c:spPr>
              <a:solidFill>
                <a:srgbClr val="CDE9EE"/>
              </a:solidFill>
            </c:spPr>
          </c:dPt>
          <c:dPt>
            <c:idx val="7"/>
            <c:spPr>
              <a:solidFill>
                <a:srgbClr val="D6CFE8"/>
              </a:solidFill>
            </c:spPr>
          </c:dPt>
          <c:dPt>
            <c:idx val="8"/>
            <c:spPr>
              <a:solidFill>
                <a:srgbClr val="FEF9F6"/>
              </a:solidFill>
            </c:spPr>
          </c:dPt>
          <c:dPt>
            <c:idx val="9"/>
            <c:spPr>
              <a:solidFill>
                <a:srgbClr val="FEDEC8"/>
              </a:solidFill>
            </c:spPr>
          </c:dPt>
          <c:dPt>
            <c:idx val="10"/>
            <c:spPr>
              <a:solidFill>
                <a:srgbClr val="F7F5FA"/>
              </a:solidFill>
            </c:spPr>
          </c:dPt>
          <c:dPt>
            <c:idx val="11"/>
            <c:spPr>
              <a:solidFill>
                <a:srgbClr val="BDB2DA"/>
              </a:solidFill>
            </c:spPr>
          </c:dPt>
          <c:dPt>
            <c:idx val="12"/>
            <c:spPr>
              <a:solidFill>
                <a:srgbClr val="E3F2F5"/>
              </a:solidFill>
            </c:spPr>
          </c:dPt>
          <c:dPt>
            <c:idx val="13"/>
            <c:spPr>
              <a:solidFill>
                <a:srgbClr val="E8E4F2"/>
              </a:solidFill>
            </c:spPr>
          </c:dPt>
          <c:dPt>
            <c:idx val="14"/>
            <c:spPr>
              <a:solidFill>
                <a:srgbClr val="FFFCFA"/>
              </a:solidFill>
            </c:spPr>
          </c:dPt>
          <c:dPt>
            <c:idx val="15"/>
            <c:spPr>
              <a:solidFill>
                <a:srgbClr val="FEECE0"/>
              </a:solidFill>
            </c:spPr>
          </c:dPt>
          <c:dPt>
            <c:idx val="16"/>
            <c:spPr>
              <a:solidFill>
                <a:srgbClr val="FAF9FC"/>
              </a:solidFill>
            </c:spPr>
          </c:dPt>
          <c:dPt>
            <c:idx val="17"/>
            <c:spPr>
              <a:solidFill>
                <a:srgbClr val="D9D3EA"/>
              </a:solidFill>
            </c:spPr>
          </c:dPt>
          <c:dPt>
            <c:idx val="18"/>
            <c:spPr>
              <a:solidFill>
                <a:srgbClr val="F8FCFD"/>
              </a:solidFill>
            </c:spPr>
          </c:dPt>
          <c:dPt>
            <c:idx val="19"/>
            <c:spPr>
              <a:solidFill>
                <a:srgbClr val="F9F8FC"/>
              </a:solidFill>
            </c:spPr>
          </c:dPt>
          <c:dPt>
            <c:idx val="20"/>
            <c:spPr>
              <a:solidFill>
                <a:srgbClr val="FFFEFE"/>
              </a:solidFill>
            </c:spPr>
          </c:dPt>
          <c:dPt>
            <c:idx val="21"/>
            <c:spPr>
              <a:solidFill>
                <a:srgbClr val="FFFAF7"/>
              </a:solidFill>
            </c:spPr>
          </c:dPt>
          <c:dPt>
            <c:idx val="22"/>
            <c:spPr>
              <a:solidFill>
                <a:srgbClr val="FEFEFE"/>
              </a:solidFill>
            </c:spPr>
          </c:dPt>
          <c:dPt>
            <c:idx val="23"/>
            <c:spPr>
              <a:solidFill>
                <a:srgbClr val="F6F4FA"/>
              </a:solidFill>
            </c:spPr>
          </c:dPt>
          <c:dPt>
            <c:idx val="24"/>
            <c:spPr>
              <a:solidFill>
                <a:srgbClr val="0D0504"/>
              </a:solidFill>
            </c:spPr>
          </c:dPt>
          <c:dPt>
            <c:idx val="25"/>
            <c:spPr>
              <a:solidFill>
                <a:srgbClr val="0B0D06"/>
              </a:solidFill>
            </c:spPr>
          </c:dPt>
          <c:dPt>
            <c:idx val="26"/>
            <c:spPr>
              <a:solidFill>
                <a:srgbClr val="FF0102"/>
              </a:solidFill>
            </c:spPr>
          </c:dPt>
          <c:dPt>
            <c:idx val="27"/>
            <c:spPr>
              <a:solidFill>
                <a:srgbClr val="FF080F"/>
              </a:solidFill>
            </c:spPr>
          </c:dPt>
          <c:dPt>
            <c:idx val="28"/>
            <c:spPr>
              <a:solidFill>
                <a:srgbClr val="010200"/>
              </a:solidFill>
            </c:spPr>
          </c:dPt>
          <c:dPt>
            <c:idx val="29"/>
            <c:spPr>
              <a:solidFill>
                <a:srgbClr val="12150A"/>
              </a:solidFill>
            </c:spPr>
          </c:dPt>
          <c:dPt>
            <c:idx val="30"/>
            <c:spPr>
              <a:solidFill>
                <a:srgbClr val="230F0C"/>
              </a:solidFill>
            </c:spPr>
          </c:dPt>
          <c:dPt>
            <c:idx val="31"/>
            <c:spPr>
              <a:solidFill>
                <a:srgbClr val="1C2110"/>
              </a:solidFill>
            </c:spPr>
          </c:dPt>
          <c:dPt>
            <c:idx val="32"/>
            <c:spPr>
              <a:solidFill>
                <a:srgbClr val="000306"/>
              </a:solidFill>
            </c:spPr>
          </c:dPt>
          <c:dPt>
            <c:idx val="33"/>
            <c:spPr>
              <a:solidFill>
                <a:srgbClr val="001726"/>
              </a:solidFill>
            </c:spPr>
          </c:dPt>
          <c:dPt>
            <c:idx val="34"/>
            <c:spPr>
              <a:solidFill>
                <a:srgbClr val="050603"/>
              </a:solidFill>
            </c:spPr>
          </c:dPt>
          <c:dPt>
            <c:idx val="35"/>
            <c:spPr>
              <a:solidFill>
                <a:srgbClr val="2E361A"/>
              </a:solidFill>
            </c:spPr>
          </c:dPt>
          <c:dPt>
            <c:idx val="36"/>
            <c:spPr>
              <a:solidFill>
                <a:srgbClr val="381913"/>
              </a:solidFill>
            </c:spPr>
          </c:dPt>
          <c:dPt>
            <c:idx val="37"/>
            <c:spPr>
              <a:solidFill>
                <a:srgbClr val="2D3519"/>
              </a:solidFill>
            </c:spPr>
          </c:dPt>
          <c:dPt>
            <c:idx val="38"/>
            <c:spPr>
              <a:solidFill>
                <a:srgbClr val="000509"/>
              </a:solidFill>
            </c:spPr>
          </c:dPt>
          <c:dPt>
            <c:idx val="39"/>
            <c:spPr>
              <a:solidFill>
                <a:srgbClr val="01253D"/>
              </a:solidFill>
            </c:spPr>
          </c:dPt>
          <c:dLbls>
            <c:showLegendKey val="0"/>
            <c:showVal val="0"/>
            <c:showCatName val="0"/>
            <c:showSerName val="0"/>
            <c:showPercent val="0"/>
            <c:showBubbleSize val="0"/>
            <c:showLeaderLines val="1"/>
          </c:dLbls>
          <c:cat>
            <c:strRef>
              <c:f>Monthly!$Y$17:$Y$56</c:f>
            </c:strRef>
          </c:cat>
          <c:val>
            <c:numRef>
              <c:f>Monthly!$AH$17:$AH$56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3F3956"/>
              </a:solidFill>
              <a:latin typeface="+mn-lt"/>
            </a:defRPr>
          </a:pPr>
        </a:p>
      </c:txPr>
    </c:legend>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000">
                <a:solidFill>
                  <a:schemeClr val="dk1"/>
                </a:solidFill>
                <a:latin typeface="Roboto"/>
              </a:defRPr>
            </a:pPr>
            <a:r>
              <a:rPr b="0" sz="1000">
                <a:solidFill>
                  <a:schemeClr val="dk1"/>
                </a:solidFill>
                <a:latin typeface="Roboto"/>
              </a:rPr>
              <a:t>A C T U A L    V S    G O A L</a:t>
            </a:r>
          </a:p>
        </c:rich>
      </c:tx>
      <c:overlay val="0"/>
    </c:title>
    <c:plotArea>
      <c:layout>
        <c:manualLayout>
          <c:xMode val="edge"/>
          <c:yMode val="edge"/>
          <c:x val="0.25736961451247165"/>
          <c:y val="0.19"/>
          <c:w val="0.7256235827664399"/>
          <c:h val="0.64"/>
        </c:manualLayout>
      </c:layout>
      <c:barChart>
        <c:barDir val="bar"/>
        <c:ser>
          <c:idx val="0"/>
          <c:order val="0"/>
          <c:spPr>
            <a:solidFill>
              <a:schemeClr val="accent1"/>
            </a:solidFill>
            <a:ln cmpd="sng">
              <a:solidFill>
                <a:srgbClr val="000000"/>
              </a:solidFill>
            </a:ln>
          </c:spPr>
          <c:dPt>
            <c:idx val="1"/>
            <c:spPr>
              <a:solidFill>
                <a:schemeClr val="accent4"/>
              </a:solidFill>
              <a:ln cmpd="sng">
                <a:solidFill>
                  <a:srgbClr val="000000"/>
                </a:solidFill>
              </a:ln>
            </c:spPr>
          </c:dPt>
          <c:cat>
            <c:strRef>
              <c:f>Monthly!$N$58:$N$59</c:f>
            </c:strRef>
          </c:cat>
          <c:val>
            <c:numRef>
              <c:f>Monthly!$O$58:$O$59</c:f>
              <c:numCache/>
            </c:numRef>
          </c:val>
        </c:ser>
        <c:axId val="939995132"/>
        <c:axId val="476767449"/>
      </c:barChart>
      <c:catAx>
        <c:axId val="939995132"/>
        <c:scaling>
          <c:orientation val="maxMin"/>
        </c:scaling>
        <c:delete val="0"/>
        <c:axPos val="l"/>
        <c:title>
          <c:tx>
            <c:rich>
              <a:bodyPr/>
              <a:lstStyle/>
              <a:p>
                <a:pPr lvl="0">
                  <a:defRPr b="0">
                    <a:solidFill>
                      <a:srgbClr val="2A2343"/>
                    </a:solidFill>
                    <a:latin typeface="+mn-lt"/>
                  </a:defRPr>
                </a:pPr>
                <a:r>
                  <a:rPr b="0">
                    <a:solidFill>
                      <a:srgbClr val="2A2343"/>
                    </a:solidFill>
                    <a:latin typeface="+mn-lt"/>
                  </a:rPr>
                  <a:t/>
                </a:r>
              </a:p>
            </c:rich>
          </c:tx>
          <c:overlay val="0"/>
        </c:title>
        <c:numFmt formatCode="General" sourceLinked="1"/>
        <c:majorTickMark val="none"/>
        <c:minorTickMark val="none"/>
        <c:spPr/>
        <c:txPr>
          <a:bodyPr/>
          <a:lstStyle/>
          <a:p>
            <a:pPr lvl="0">
              <a:defRPr b="0" sz="1000">
                <a:solidFill>
                  <a:srgbClr val="2A2343"/>
                </a:solidFill>
                <a:latin typeface="Roboto"/>
              </a:defRPr>
            </a:pPr>
          </a:p>
        </c:txPr>
        <c:crossAx val="476767449"/>
      </c:catAx>
      <c:valAx>
        <c:axId val="47676744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2A2343"/>
                    </a:solidFill>
                    <a:latin typeface="+mn-lt"/>
                  </a:defRPr>
                </a:pPr>
                <a:r>
                  <a:rPr b="0">
                    <a:solidFill>
                      <a:srgbClr val="2A2343"/>
                    </a:solidFill>
                    <a:latin typeface="+mn-lt"/>
                  </a:rPr>
                  <a:t/>
                </a:r>
              </a:p>
            </c:rich>
          </c:tx>
          <c:overlay val="0"/>
        </c:title>
        <c:numFmt formatCode="General" sourceLinked="1"/>
        <c:majorTickMark val="none"/>
        <c:minorTickMark val="none"/>
        <c:tickLblPos val="nextTo"/>
        <c:spPr>
          <a:ln/>
        </c:spPr>
        <c:txPr>
          <a:bodyPr/>
          <a:lstStyle/>
          <a:p>
            <a:pPr lvl="0">
              <a:defRPr b="0">
                <a:solidFill>
                  <a:srgbClr val="2A2343"/>
                </a:solidFill>
                <a:latin typeface="+mn-lt"/>
              </a:defRPr>
            </a:pPr>
          </a:p>
        </c:txPr>
        <c:crossAx val="939995132"/>
        <c:crosses val="max"/>
      </c:valAx>
    </c:plotArea>
    <c:legend>
      <c:legendPos val="r"/>
      <c:overlay val="0"/>
      <c:txPr>
        <a:bodyPr/>
        <a:lstStyle/>
        <a:p>
          <a:pPr lvl="0">
            <a:defRPr b="0">
              <a:solidFill>
                <a:srgbClr val="3F3956"/>
              </a:solidFill>
              <a:latin typeface="+mn-lt"/>
            </a:defRPr>
          </a:pPr>
        </a:p>
      </c:txPr>
    </c:legend>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000">
                <a:solidFill>
                  <a:schemeClr val="dk1"/>
                </a:solidFill>
                <a:latin typeface="+mn-lt"/>
              </a:defRPr>
            </a:pPr>
            <a:r>
              <a:rPr b="0" sz="1000">
                <a:solidFill>
                  <a:schemeClr val="dk1"/>
                </a:solidFill>
                <a:latin typeface="+mn-lt"/>
              </a:rPr>
              <a:t>T O T A L    I N C O M E    B R E A K D O W N</a:t>
            </a:r>
          </a:p>
        </c:rich>
      </c:tx>
      <c:overlay val="0"/>
    </c:title>
    <c:plotArea>
      <c:layout/>
      <c:doughnutChart>
        <c:varyColors val="1"/>
        <c:ser>
          <c:idx val="0"/>
          <c:order val="0"/>
          <c:dPt>
            <c:idx val="0"/>
            <c:spPr>
              <a:solidFill>
                <a:srgbClr val="B8DFE6"/>
              </a:solidFill>
            </c:spPr>
          </c:dPt>
          <c:dPt>
            <c:idx val="1"/>
            <c:spPr>
              <a:solidFill>
                <a:srgbClr val="C5BBDE"/>
              </a:solidFill>
            </c:spPr>
          </c:dPt>
          <c:dPt>
            <c:idx val="2"/>
            <c:spPr>
              <a:solidFill>
                <a:srgbClr val="FEF7F2"/>
              </a:solidFill>
            </c:spPr>
          </c:dPt>
          <c:dPt>
            <c:idx val="3"/>
            <c:spPr>
              <a:solidFill>
                <a:srgbClr val="FDD0B1"/>
              </a:solidFill>
            </c:spPr>
          </c:dPt>
          <c:dPt>
            <c:idx val="4"/>
            <c:spPr>
              <a:solidFill>
                <a:srgbClr val="F3F1F8"/>
              </a:solidFill>
            </c:spPr>
          </c:dPt>
          <c:dPt>
            <c:idx val="5"/>
            <c:spPr>
              <a:solidFill>
                <a:srgbClr val="A191CA"/>
              </a:solidFill>
            </c:spPr>
          </c:dPt>
          <c:dPt>
            <c:idx val="6"/>
            <c:spPr>
              <a:solidFill>
                <a:srgbClr val="CDE9EE"/>
              </a:solidFill>
            </c:spPr>
          </c:dPt>
          <c:dPt>
            <c:idx val="7"/>
            <c:spPr>
              <a:solidFill>
                <a:srgbClr val="D6CFE8"/>
              </a:solidFill>
            </c:spPr>
          </c:dPt>
          <c:dPt>
            <c:idx val="8"/>
            <c:spPr>
              <a:solidFill>
                <a:srgbClr val="FEF9F6"/>
              </a:solidFill>
            </c:spPr>
          </c:dPt>
          <c:dPt>
            <c:idx val="9"/>
            <c:spPr>
              <a:solidFill>
                <a:srgbClr val="FEDEC8"/>
              </a:solidFill>
            </c:spPr>
          </c:dPt>
          <c:dPt>
            <c:idx val="10"/>
            <c:spPr>
              <a:solidFill>
                <a:srgbClr val="F7F5FA"/>
              </a:solidFill>
            </c:spPr>
          </c:dPt>
          <c:dPt>
            <c:idx val="11"/>
            <c:spPr>
              <a:solidFill>
                <a:srgbClr val="BDB2DA"/>
              </a:solidFill>
            </c:spPr>
          </c:dPt>
          <c:dPt>
            <c:idx val="12"/>
            <c:spPr>
              <a:solidFill>
                <a:srgbClr val="E3F2F5"/>
              </a:solidFill>
            </c:spPr>
          </c:dPt>
          <c:dPt>
            <c:idx val="13"/>
            <c:spPr>
              <a:solidFill>
                <a:srgbClr val="E8E4F2"/>
              </a:solidFill>
            </c:spPr>
          </c:dPt>
          <c:dPt>
            <c:idx val="14"/>
            <c:spPr>
              <a:solidFill>
                <a:srgbClr val="FFFCFA"/>
              </a:solidFill>
            </c:spPr>
          </c:dPt>
          <c:dPt>
            <c:idx val="15"/>
            <c:spPr>
              <a:solidFill>
                <a:srgbClr val="FEECE0"/>
              </a:solidFill>
            </c:spPr>
          </c:dPt>
          <c:dPt>
            <c:idx val="16"/>
            <c:spPr>
              <a:solidFill>
                <a:srgbClr val="FAF9FC"/>
              </a:solidFill>
            </c:spPr>
          </c:dPt>
          <c:dPt>
            <c:idx val="17"/>
            <c:spPr>
              <a:solidFill>
                <a:srgbClr val="D9D3EA"/>
              </a:solidFill>
            </c:spPr>
          </c:dPt>
          <c:dPt>
            <c:idx val="18"/>
            <c:spPr>
              <a:solidFill>
                <a:srgbClr val="F8FCFD"/>
              </a:solidFill>
            </c:spPr>
          </c:dPt>
          <c:dPt>
            <c:idx val="19"/>
            <c:spPr>
              <a:solidFill>
                <a:srgbClr val="F9F8FC"/>
              </a:solidFill>
            </c:spPr>
          </c:dPt>
          <c:dLbls>
            <c:showLegendKey val="0"/>
            <c:showVal val="0"/>
            <c:showCatName val="0"/>
            <c:showSerName val="0"/>
            <c:showPercent val="0"/>
            <c:showBubbleSize val="0"/>
            <c:showLeaderLines val="1"/>
          </c:dLbls>
          <c:cat>
            <c:strRef>
              <c:f>Annual!$B$21:$B$40</c:f>
            </c:strRef>
          </c:cat>
          <c:val>
            <c:numRef>
              <c:f>Annual!$BU$21:$BU$40</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3F3956"/>
              </a:solidFill>
              <a:latin typeface="+mn-lt"/>
            </a:defRPr>
          </a:pPr>
        </a:p>
      </c:txPr>
    </c:legend>
    <c:plotVisOnly val="1"/>
  </c:chart>
  <c:spPr>
    <a:solidFill>
      <a:srgbClr val="FFFFFF">
        <a:alpha val="0"/>
      </a:srgbClr>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'Back-End Page'!$F$2</c:f>
            </c:strRef>
          </c:tx>
          <c:spPr>
            <a:solidFill>
              <a:schemeClr val="accent1"/>
            </a:solidFill>
            <a:ln cmpd="sng">
              <a:solidFill>
                <a:srgbClr val="000000"/>
              </a:solidFill>
            </a:ln>
          </c:spPr>
          <c:cat>
            <c:strRef>
              <c:f>'Back-End Page'!$G$1:$R$1</c:f>
            </c:strRef>
          </c:cat>
          <c:val>
            <c:numRef>
              <c:f>'Back-End Page'!$G$2:$R$2</c:f>
              <c:numCache/>
            </c:numRef>
          </c:val>
        </c:ser>
        <c:ser>
          <c:idx val="1"/>
          <c:order val="1"/>
          <c:tx>
            <c:strRef>
              <c:f>'Back-End Page'!$F$3</c:f>
            </c:strRef>
          </c:tx>
          <c:spPr>
            <a:solidFill>
              <a:schemeClr val="accent6"/>
            </a:solidFill>
            <a:ln cmpd="sng">
              <a:solidFill>
                <a:srgbClr val="000000"/>
              </a:solidFill>
            </a:ln>
          </c:spPr>
          <c:dPt>
            <c:idx val="3"/>
          </c:dPt>
          <c:cat>
            <c:strRef>
              <c:f>'Back-End Page'!$G$1:$R$1</c:f>
            </c:strRef>
          </c:cat>
          <c:val>
            <c:numRef>
              <c:f>'Back-End Page'!$G$3:$R$3</c:f>
              <c:numCache/>
            </c:numRef>
          </c:val>
        </c:ser>
        <c:axId val="2085723373"/>
        <c:axId val="813425274"/>
      </c:barChart>
      <c:catAx>
        <c:axId val="2085723373"/>
        <c:scaling>
          <c:orientation val="minMax"/>
        </c:scaling>
        <c:delete val="0"/>
        <c:axPos val="b"/>
        <c:title>
          <c:tx>
            <c:rich>
              <a:bodyPr/>
              <a:lstStyle/>
              <a:p>
                <a:pPr lvl="0">
                  <a:defRPr b="0">
                    <a:solidFill>
                      <a:srgbClr val="2A2343"/>
                    </a:solidFill>
                    <a:latin typeface="+mn-lt"/>
                  </a:defRPr>
                </a:pPr>
                <a:r>
                  <a:rPr b="0">
                    <a:solidFill>
                      <a:srgbClr val="2A2343"/>
                    </a:solidFill>
                    <a:latin typeface="+mn-lt"/>
                  </a:rPr>
                  <a:t/>
                </a:r>
              </a:p>
            </c:rich>
          </c:tx>
          <c:overlay val="0"/>
        </c:title>
        <c:numFmt formatCode="General" sourceLinked="1"/>
        <c:majorTickMark val="none"/>
        <c:minorTickMark val="none"/>
        <c:spPr/>
        <c:txPr>
          <a:bodyPr/>
          <a:lstStyle/>
          <a:p>
            <a:pPr lvl="0">
              <a:defRPr b="0" sz="1000">
                <a:solidFill>
                  <a:srgbClr val="2A2343"/>
                </a:solidFill>
                <a:latin typeface="+mn-lt"/>
              </a:defRPr>
            </a:pPr>
          </a:p>
        </c:txPr>
        <c:crossAx val="813425274"/>
      </c:catAx>
      <c:valAx>
        <c:axId val="8134252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2A2343"/>
                    </a:solidFill>
                    <a:latin typeface="+mn-lt"/>
                  </a:defRPr>
                </a:pPr>
                <a:r>
                  <a:rPr b="0">
                    <a:solidFill>
                      <a:srgbClr val="2A2343"/>
                    </a:solidFill>
                    <a:latin typeface="+mn-lt"/>
                  </a:rPr>
                  <a:t/>
                </a:r>
              </a:p>
            </c:rich>
          </c:tx>
          <c:overlay val="0"/>
        </c:title>
        <c:numFmt formatCode="General" sourceLinked="1"/>
        <c:majorTickMark val="none"/>
        <c:minorTickMark val="none"/>
        <c:tickLblPos val="nextTo"/>
        <c:spPr>
          <a:ln/>
        </c:spPr>
        <c:txPr>
          <a:bodyPr/>
          <a:lstStyle/>
          <a:p>
            <a:pPr lvl="0">
              <a:defRPr b="0">
                <a:solidFill>
                  <a:srgbClr val="2A2343"/>
                </a:solidFill>
                <a:latin typeface="+mn-lt"/>
              </a:defRPr>
            </a:pPr>
          </a:p>
        </c:txPr>
        <c:crossAx val="2085723373"/>
      </c:valAx>
    </c:plotArea>
    <c:legend>
      <c:legendPos val="r"/>
      <c:overlay val="0"/>
      <c:txPr>
        <a:bodyPr/>
        <a:lstStyle/>
        <a:p>
          <a:pPr lvl="0">
            <a:defRPr b="0" sz="1000">
              <a:solidFill>
                <a:schemeClr val="dk1"/>
              </a:solidFill>
              <a:latin typeface="+mn-lt"/>
            </a:defRPr>
          </a:pPr>
        </a:p>
      </c:txPr>
    </c:legend>
    <c:plotVisOnly val="1"/>
  </c:chart>
  <c:spPr>
    <a:solidFill>
      <a:srgbClr val="FFFFFF">
        <a:alpha val="0"/>
      </a:srgbClr>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strRef>
              <c:f>'Back-End Page'!$F$5</c:f>
            </c:strRef>
          </c:tx>
          <c:spPr>
            <a:solidFill>
              <a:schemeClr val="accent1"/>
            </a:solidFill>
            <a:ln cmpd="sng">
              <a:solidFill>
                <a:srgbClr val="000000"/>
              </a:solidFill>
            </a:ln>
          </c:spPr>
          <c:cat>
            <c:strRef>
              <c:f>'Back-End Page'!$G$1:$R$1</c:f>
            </c:strRef>
          </c:cat>
          <c:val>
            <c:numRef>
              <c:f>'Back-End Page'!$G$5:$R$5</c:f>
              <c:numCache/>
            </c:numRef>
          </c:val>
        </c:ser>
        <c:ser>
          <c:idx val="1"/>
          <c:order val="1"/>
          <c:tx>
            <c:strRef>
              <c:f>'Back-End Page'!$F$6</c:f>
            </c:strRef>
          </c:tx>
          <c:spPr>
            <a:solidFill>
              <a:schemeClr val="accent2"/>
            </a:solidFill>
            <a:ln cmpd="sng">
              <a:solidFill>
                <a:srgbClr val="000000"/>
              </a:solidFill>
            </a:ln>
          </c:spPr>
          <c:cat>
            <c:strRef>
              <c:f>'Back-End Page'!$G$1:$R$1</c:f>
            </c:strRef>
          </c:cat>
          <c:val>
            <c:numRef>
              <c:f>'Back-End Page'!$G$6:$R$6</c:f>
              <c:numCache/>
            </c:numRef>
          </c:val>
        </c:ser>
        <c:ser>
          <c:idx val="2"/>
          <c:order val="2"/>
          <c:tx>
            <c:strRef>
              <c:f>'Back-End Page'!$F$1</c:f>
            </c:strRef>
          </c:tx>
          <c:cat>
            <c:strRef>
              <c:f>'Back-End Page'!$G$1:$R$1</c:f>
            </c:strRef>
          </c:cat>
          <c:val>
            <c:numRef>
              <c:f>'Back-End Page'!$G$1:$R$1</c:f>
              <c:numCache/>
            </c:numRef>
          </c:val>
        </c:ser>
        <c:overlap val="100"/>
        <c:axId val="645067579"/>
        <c:axId val="595620672"/>
      </c:barChart>
      <c:catAx>
        <c:axId val="645067579"/>
        <c:scaling>
          <c:orientation val="maxMin"/>
        </c:scaling>
        <c:delete val="0"/>
        <c:axPos val="l"/>
        <c:title>
          <c:tx>
            <c:rich>
              <a:bodyPr/>
              <a:lstStyle/>
              <a:p>
                <a:pPr lvl="0">
                  <a:defRPr b="0">
                    <a:solidFill>
                      <a:srgbClr val="2A2343"/>
                    </a:solidFill>
                    <a:latin typeface="+mn-lt"/>
                  </a:defRPr>
                </a:pPr>
                <a:r>
                  <a:rPr b="0">
                    <a:solidFill>
                      <a:srgbClr val="2A2343"/>
                    </a:solidFill>
                    <a:latin typeface="+mn-lt"/>
                  </a:rPr>
                  <a:t/>
                </a:r>
              </a:p>
            </c:rich>
          </c:tx>
          <c:overlay val="0"/>
        </c:title>
        <c:numFmt formatCode="General" sourceLinked="1"/>
        <c:majorTickMark val="none"/>
        <c:minorTickMark val="none"/>
        <c:spPr/>
        <c:txPr>
          <a:bodyPr/>
          <a:lstStyle/>
          <a:p>
            <a:pPr lvl="0">
              <a:defRPr b="0" sz="1000">
                <a:solidFill>
                  <a:schemeClr val="dk1"/>
                </a:solidFill>
                <a:latin typeface="Roboto"/>
              </a:defRPr>
            </a:pPr>
          </a:p>
        </c:txPr>
        <c:crossAx val="595620672"/>
      </c:catAx>
      <c:valAx>
        <c:axId val="59562067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2A2343"/>
                    </a:solidFill>
                    <a:latin typeface="+mn-lt"/>
                  </a:defRPr>
                </a:pPr>
                <a:r>
                  <a:rPr b="0">
                    <a:solidFill>
                      <a:srgbClr val="2A2343"/>
                    </a:solidFill>
                    <a:latin typeface="+mn-lt"/>
                  </a:rPr>
                  <a:t/>
                </a:r>
              </a:p>
            </c:rich>
          </c:tx>
          <c:overlay val="0"/>
        </c:title>
        <c:numFmt formatCode="General" sourceLinked="1"/>
        <c:majorTickMark val="none"/>
        <c:minorTickMark val="none"/>
        <c:tickLblPos val="nextTo"/>
        <c:spPr>
          <a:ln/>
        </c:spPr>
        <c:txPr>
          <a:bodyPr/>
          <a:lstStyle/>
          <a:p>
            <a:pPr lvl="0">
              <a:defRPr b="0">
                <a:solidFill>
                  <a:srgbClr val="2A2343"/>
                </a:solidFill>
                <a:latin typeface="+mn-lt"/>
              </a:defRPr>
            </a:pPr>
          </a:p>
        </c:txPr>
        <c:crossAx val="645067579"/>
        <c:crosses val="max"/>
      </c:valAx>
    </c:plotArea>
    <c:legend>
      <c:legendPos val="r"/>
      <c:overlay val="0"/>
      <c:txPr>
        <a:bodyPr/>
        <a:lstStyle/>
        <a:p>
          <a:pPr lvl="0">
            <a:defRPr b="0" sz="1000">
              <a:solidFill>
                <a:schemeClr val="dk1"/>
              </a:solidFill>
              <a:latin typeface="+mn-lt"/>
            </a:defRPr>
          </a:pPr>
        </a:p>
      </c:txPr>
    </c:legend>
    <c:plotVisOnly val="1"/>
  </c:chart>
  <c:spPr>
    <a:solidFill>
      <a:srgbClr val="FFFFFF">
        <a:alpha val="0"/>
      </a:srgbClr>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200">
                <a:solidFill>
                  <a:srgbClr val="8C8899"/>
                </a:solidFill>
                <a:latin typeface="+mn-lt"/>
              </a:defRPr>
            </a:pPr>
            <a:r>
              <a:rPr b="1" sz="1200">
                <a:solidFill>
                  <a:srgbClr val="8C8899"/>
                </a:solidFill>
                <a:latin typeface="+mn-lt"/>
              </a:rPr>
              <a:t>N E T    I N C O M E</a:t>
            </a:r>
          </a:p>
        </c:rich>
      </c:tx>
      <c:overlay val="0"/>
    </c:title>
    <c:plotArea>
      <c:layout/>
      <c:doughnutChart>
        <c:varyColors val="1"/>
        <c:ser>
          <c:idx val="0"/>
          <c:order val="0"/>
          <c:dPt>
            <c:idx val="0"/>
            <c:spPr>
              <a:solidFill>
                <a:srgbClr val="B8DFE6"/>
              </a:solidFill>
            </c:spPr>
          </c:dPt>
          <c:dPt>
            <c:idx val="1"/>
            <c:spPr>
              <a:solidFill>
                <a:srgbClr val="C5BBDE"/>
              </a:solidFill>
            </c:spPr>
          </c:dPt>
          <c:dPt>
            <c:idx val="2"/>
            <c:spPr>
              <a:solidFill>
                <a:srgbClr val="436050"/>
              </a:solidFill>
            </c:spPr>
          </c:dPt>
          <c:dPt>
            <c:idx val="3"/>
            <c:spPr>
              <a:solidFill>
                <a:srgbClr val="FDD0B1"/>
              </a:solidFill>
            </c:spPr>
          </c:dPt>
          <c:dPt>
            <c:idx val="4"/>
            <c:spPr>
              <a:solidFill>
                <a:srgbClr val="FD9B87"/>
              </a:solidFill>
            </c:spPr>
          </c:dPt>
          <c:dPt>
            <c:idx val="5"/>
            <c:spPr>
              <a:solidFill>
                <a:srgbClr val="A191CA"/>
              </a:solidFill>
            </c:spPr>
          </c:dPt>
          <c:dPt>
            <c:idx val="6"/>
            <c:spPr>
              <a:solidFill>
                <a:srgbClr val="CDE9EE"/>
              </a:solidFill>
            </c:spPr>
          </c:dPt>
          <c:dPt>
            <c:idx val="7"/>
            <c:spPr>
              <a:solidFill>
                <a:srgbClr val="D6CFE8"/>
              </a:solidFill>
            </c:spPr>
          </c:dPt>
          <c:dPt>
            <c:idx val="8"/>
            <c:spPr>
              <a:solidFill>
                <a:srgbClr val="FEF9F6"/>
              </a:solidFill>
            </c:spPr>
          </c:dPt>
          <c:dPt>
            <c:idx val="9"/>
            <c:spPr>
              <a:solidFill>
                <a:srgbClr val="FEDEC8"/>
              </a:solidFill>
            </c:spPr>
          </c:dPt>
          <c:dPt>
            <c:idx val="10"/>
            <c:spPr>
              <a:solidFill>
                <a:srgbClr val="F7F5FA"/>
              </a:solidFill>
            </c:spPr>
          </c:dPt>
          <c:dPt>
            <c:idx val="11"/>
            <c:spPr>
              <a:solidFill>
                <a:srgbClr val="BDB2DA"/>
              </a:solidFill>
            </c:spPr>
          </c:dPt>
          <c:dPt>
            <c:idx val="12"/>
            <c:spPr>
              <a:solidFill>
                <a:srgbClr val="E3F2F5"/>
              </a:solidFill>
            </c:spPr>
          </c:dPt>
          <c:dPt>
            <c:idx val="13"/>
            <c:spPr>
              <a:solidFill>
                <a:srgbClr val="E8E4F2"/>
              </a:solidFill>
            </c:spPr>
          </c:dPt>
          <c:dPt>
            <c:idx val="14"/>
            <c:spPr>
              <a:solidFill>
                <a:srgbClr val="FFFCFA"/>
              </a:solidFill>
            </c:spPr>
          </c:dPt>
          <c:dPt>
            <c:idx val="15"/>
            <c:spPr>
              <a:solidFill>
                <a:srgbClr val="FEECE0"/>
              </a:solidFill>
            </c:spPr>
          </c:dPt>
          <c:dPt>
            <c:idx val="16"/>
            <c:spPr>
              <a:solidFill>
                <a:srgbClr val="FAF9FC"/>
              </a:solidFill>
            </c:spPr>
          </c:dPt>
          <c:dPt>
            <c:idx val="17"/>
            <c:spPr>
              <a:solidFill>
                <a:srgbClr val="D9D3EA"/>
              </a:solidFill>
            </c:spPr>
          </c:dPt>
          <c:dPt>
            <c:idx val="18"/>
            <c:spPr>
              <a:solidFill>
                <a:srgbClr val="F8FCFD"/>
              </a:solidFill>
            </c:spPr>
          </c:dPt>
          <c:dPt>
            <c:idx val="19"/>
            <c:spPr>
              <a:solidFill>
                <a:srgbClr val="F9F8FC"/>
              </a:solidFill>
            </c:spPr>
          </c:dPt>
          <c:dPt>
            <c:idx val="20"/>
            <c:spPr>
              <a:solidFill>
                <a:srgbClr val="FFFEFE"/>
              </a:solidFill>
            </c:spPr>
          </c:dPt>
          <c:dPt>
            <c:idx val="21"/>
            <c:spPr>
              <a:solidFill>
                <a:srgbClr val="FFFAF7"/>
              </a:solidFill>
            </c:spPr>
          </c:dPt>
          <c:dPt>
            <c:idx val="22"/>
            <c:spPr>
              <a:solidFill>
                <a:srgbClr val="FEFEFE"/>
              </a:solidFill>
            </c:spPr>
          </c:dPt>
          <c:dPt>
            <c:idx val="23"/>
            <c:spPr>
              <a:solidFill>
                <a:srgbClr val="F6F4FA"/>
              </a:solidFill>
            </c:spPr>
          </c:dPt>
          <c:dPt>
            <c:idx val="24"/>
            <c:spPr>
              <a:solidFill>
                <a:srgbClr val="0D0504"/>
              </a:solidFill>
            </c:spPr>
          </c:dPt>
          <c:dPt>
            <c:idx val="25"/>
            <c:spPr>
              <a:solidFill>
                <a:srgbClr val="0B0D06"/>
              </a:solidFill>
            </c:spPr>
          </c:dPt>
          <c:dPt>
            <c:idx val="26"/>
            <c:spPr>
              <a:solidFill>
                <a:srgbClr val="FF0102"/>
              </a:solidFill>
            </c:spPr>
          </c:dPt>
          <c:dPt>
            <c:idx val="27"/>
            <c:spPr>
              <a:solidFill>
                <a:srgbClr val="FF080F"/>
              </a:solidFill>
            </c:spPr>
          </c:dPt>
          <c:dPt>
            <c:idx val="28"/>
            <c:spPr>
              <a:solidFill>
                <a:srgbClr val="010200"/>
              </a:solidFill>
            </c:spPr>
          </c:dPt>
          <c:dPt>
            <c:idx val="29"/>
            <c:spPr>
              <a:solidFill>
                <a:srgbClr val="12150A"/>
              </a:solidFill>
            </c:spPr>
          </c:dPt>
          <c:dPt>
            <c:idx val="30"/>
            <c:spPr>
              <a:solidFill>
                <a:srgbClr val="230F0C"/>
              </a:solidFill>
            </c:spPr>
          </c:dPt>
          <c:dPt>
            <c:idx val="31"/>
            <c:spPr>
              <a:solidFill>
                <a:srgbClr val="1C2110"/>
              </a:solidFill>
            </c:spPr>
          </c:dPt>
          <c:dPt>
            <c:idx val="32"/>
            <c:spPr>
              <a:solidFill>
                <a:srgbClr val="000306"/>
              </a:solidFill>
            </c:spPr>
          </c:dPt>
          <c:dPt>
            <c:idx val="33"/>
            <c:spPr>
              <a:solidFill>
                <a:srgbClr val="001726"/>
              </a:solidFill>
            </c:spPr>
          </c:dPt>
          <c:dPt>
            <c:idx val="34"/>
            <c:spPr>
              <a:solidFill>
                <a:srgbClr val="050603"/>
              </a:solidFill>
            </c:spPr>
          </c:dPt>
          <c:dPt>
            <c:idx val="35"/>
            <c:spPr>
              <a:solidFill>
                <a:srgbClr val="2E361A"/>
              </a:solidFill>
            </c:spPr>
          </c:dPt>
          <c:dPt>
            <c:idx val="36"/>
            <c:spPr>
              <a:solidFill>
                <a:srgbClr val="381913"/>
              </a:solidFill>
            </c:spPr>
          </c:dPt>
          <c:dPt>
            <c:idx val="37"/>
            <c:spPr>
              <a:solidFill>
                <a:srgbClr val="2D3519"/>
              </a:solidFill>
            </c:spPr>
          </c:dPt>
          <c:dPt>
            <c:idx val="38"/>
            <c:spPr>
              <a:solidFill>
                <a:srgbClr val="000509"/>
              </a:solidFill>
            </c:spPr>
          </c:dPt>
          <c:dPt>
            <c:idx val="39"/>
            <c:spPr>
              <a:solidFill>
                <a:srgbClr val="01253D"/>
              </a:solidFill>
            </c:spPr>
          </c:dPt>
          <c:dLbls>
            <c:showLegendKey val="0"/>
            <c:showVal val="0"/>
            <c:showCatName val="0"/>
            <c:showSerName val="0"/>
            <c:showPercent val="0"/>
            <c:showBubbleSize val="0"/>
            <c:showLeaderLines val="1"/>
          </c:dLbls>
          <c:cat>
            <c:strRef>
              <c:f>Custom!$K$23:$K$62</c:f>
            </c:strRef>
          </c:cat>
          <c:val>
            <c:numRef>
              <c:f>Custom!$Y$23:$Y$62</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3F3956"/>
              </a:solidFill>
              <a:latin typeface="+mn-lt"/>
            </a:defRPr>
          </a:pPr>
        </a:p>
      </c:txPr>
    </c:legend>
    <c:plotVisOnly val="1"/>
  </c:chart>
  <c:spPr>
    <a:solidFill>
      <a:srgbClr val="FFFFFF">
        <a:alpha val="0"/>
      </a:srgbClr>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200">
                <a:solidFill>
                  <a:srgbClr val="8C8899"/>
                </a:solidFill>
                <a:latin typeface="+mn-lt"/>
              </a:defRPr>
            </a:pPr>
            <a:r>
              <a:rPr b="1" sz="1200">
                <a:solidFill>
                  <a:srgbClr val="8C8899"/>
                </a:solidFill>
                <a:latin typeface="+mn-lt"/>
              </a:rPr>
              <a:t>N E T   E X P E N S E S</a:t>
            </a:r>
          </a:p>
        </c:rich>
      </c:tx>
      <c:overlay val="0"/>
    </c:title>
    <c:plotArea>
      <c:layout/>
      <c:doughnutChart>
        <c:varyColors val="1"/>
        <c:ser>
          <c:idx val="0"/>
          <c:order val="0"/>
          <c:dPt>
            <c:idx val="0"/>
            <c:spPr>
              <a:solidFill>
                <a:srgbClr val="B8DFE6"/>
              </a:solidFill>
            </c:spPr>
          </c:dPt>
          <c:dPt>
            <c:idx val="1"/>
            <c:spPr>
              <a:solidFill>
                <a:srgbClr val="C5BBDE"/>
              </a:solidFill>
            </c:spPr>
          </c:dPt>
          <c:dPt>
            <c:idx val="2"/>
            <c:spPr>
              <a:solidFill>
                <a:srgbClr val="FD9B87"/>
              </a:solidFill>
            </c:spPr>
          </c:dPt>
          <c:dPt>
            <c:idx val="3"/>
            <c:spPr>
              <a:solidFill>
                <a:srgbClr val="FDD0B1"/>
              </a:solidFill>
            </c:spPr>
          </c:dPt>
          <c:dPt>
            <c:idx val="4"/>
            <c:spPr>
              <a:solidFill>
                <a:srgbClr val="436050"/>
              </a:solidFill>
            </c:spPr>
          </c:dPt>
          <c:dPt>
            <c:idx val="5"/>
            <c:spPr>
              <a:solidFill>
                <a:srgbClr val="A191CA"/>
              </a:solidFill>
            </c:spPr>
          </c:dPt>
          <c:dPt>
            <c:idx val="6"/>
            <c:spPr>
              <a:solidFill>
                <a:srgbClr val="CDE9EE"/>
              </a:solidFill>
            </c:spPr>
          </c:dPt>
          <c:dPt>
            <c:idx val="7"/>
            <c:spPr>
              <a:solidFill>
                <a:srgbClr val="D6CFE8"/>
              </a:solidFill>
            </c:spPr>
          </c:dPt>
          <c:dPt>
            <c:idx val="8"/>
            <c:spPr>
              <a:solidFill>
                <a:srgbClr val="FEF9F6"/>
              </a:solidFill>
            </c:spPr>
          </c:dPt>
          <c:dPt>
            <c:idx val="9"/>
            <c:spPr>
              <a:solidFill>
                <a:srgbClr val="FEDEC8"/>
              </a:solidFill>
            </c:spPr>
          </c:dPt>
          <c:dPt>
            <c:idx val="10"/>
            <c:spPr>
              <a:solidFill>
                <a:srgbClr val="F7F5FA"/>
              </a:solidFill>
            </c:spPr>
          </c:dPt>
          <c:dPt>
            <c:idx val="11"/>
            <c:spPr>
              <a:solidFill>
                <a:srgbClr val="BDB2DA"/>
              </a:solidFill>
            </c:spPr>
          </c:dPt>
          <c:dPt>
            <c:idx val="12"/>
            <c:spPr>
              <a:solidFill>
                <a:srgbClr val="E3F2F5"/>
              </a:solidFill>
            </c:spPr>
          </c:dPt>
          <c:dPt>
            <c:idx val="13"/>
            <c:spPr>
              <a:solidFill>
                <a:srgbClr val="E8E4F2"/>
              </a:solidFill>
            </c:spPr>
          </c:dPt>
          <c:dPt>
            <c:idx val="14"/>
            <c:spPr>
              <a:solidFill>
                <a:srgbClr val="FFFCFA"/>
              </a:solidFill>
            </c:spPr>
          </c:dPt>
          <c:dPt>
            <c:idx val="15"/>
            <c:spPr>
              <a:solidFill>
                <a:srgbClr val="FEECE0"/>
              </a:solidFill>
            </c:spPr>
          </c:dPt>
          <c:dPt>
            <c:idx val="16"/>
            <c:spPr>
              <a:solidFill>
                <a:srgbClr val="FAF9FC"/>
              </a:solidFill>
            </c:spPr>
          </c:dPt>
          <c:dPt>
            <c:idx val="17"/>
            <c:spPr>
              <a:solidFill>
                <a:srgbClr val="D9D3EA"/>
              </a:solidFill>
            </c:spPr>
          </c:dPt>
          <c:dPt>
            <c:idx val="18"/>
            <c:spPr>
              <a:solidFill>
                <a:srgbClr val="F8FCFD"/>
              </a:solidFill>
            </c:spPr>
          </c:dPt>
          <c:dPt>
            <c:idx val="19"/>
            <c:spPr>
              <a:solidFill>
                <a:srgbClr val="F9F8FC"/>
              </a:solidFill>
            </c:spPr>
          </c:dPt>
          <c:dPt>
            <c:idx val="20"/>
            <c:spPr>
              <a:solidFill>
                <a:srgbClr val="FFFEFE"/>
              </a:solidFill>
            </c:spPr>
          </c:dPt>
          <c:dPt>
            <c:idx val="21"/>
            <c:spPr>
              <a:solidFill>
                <a:srgbClr val="FFFAF7"/>
              </a:solidFill>
            </c:spPr>
          </c:dPt>
          <c:dPt>
            <c:idx val="22"/>
            <c:spPr>
              <a:solidFill>
                <a:srgbClr val="FEFEFE"/>
              </a:solidFill>
            </c:spPr>
          </c:dPt>
          <c:dPt>
            <c:idx val="23"/>
            <c:spPr>
              <a:solidFill>
                <a:srgbClr val="F6F4FA"/>
              </a:solidFill>
            </c:spPr>
          </c:dPt>
          <c:dPt>
            <c:idx val="24"/>
            <c:spPr>
              <a:solidFill>
                <a:srgbClr val="0D0504"/>
              </a:solidFill>
            </c:spPr>
          </c:dPt>
          <c:dPt>
            <c:idx val="25"/>
            <c:spPr>
              <a:solidFill>
                <a:srgbClr val="0B0D06"/>
              </a:solidFill>
            </c:spPr>
          </c:dPt>
          <c:dPt>
            <c:idx val="26"/>
            <c:spPr>
              <a:solidFill>
                <a:srgbClr val="FF0102"/>
              </a:solidFill>
            </c:spPr>
          </c:dPt>
          <c:dPt>
            <c:idx val="27"/>
            <c:spPr>
              <a:solidFill>
                <a:srgbClr val="FF080F"/>
              </a:solidFill>
            </c:spPr>
          </c:dPt>
          <c:dPt>
            <c:idx val="28"/>
            <c:spPr>
              <a:solidFill>
                <a:srgbClr val="010200"/>
              </a:solidFill>
            </c:spPr>
          </c:dPt>
          <c:dPt>
            <c:idx val="29"/>
            <c:spPr>
              <a:solidFill>
                <a:srgbClr val="12150A"/>
              </a:solidFill>
            </c:spPr>
          </c:dPt>
          <c:dPt>
            <c:idx val="30"/>
            <c:spPr>
              <a:solidFill>
                <a:srgbClr val="230F0C"/>
              </a:solidFill>
            </c:spPr>
          </c:dPt>
          <c:dPt>
            <c:idx val="31"/>
            <c:spPr>
              <a:solidFill>
                <a:srgbClr val="1C2110"/>
              </a:solidFill>
            </c:spPr>
          </c:dPt>
          <c:dPt>
            <c:idx val="32"/>
            <c:spPr>
              <a:solidFill>
                <a:srgbClr val="000306"/>
              </a:solidFill>
            </c:spPr>
          </c:dPt>
          <c:dPt>
            <c:idx val="33"/>
            <c:spPr>
              <a:solidFill>
                <a:srgbClr val="001726"/>
              </a:solidFill>
            </c:spPr>
          </c:dPt>
          <c:dPt>
            <c:idx val="34"/>
            <c:spPr>
              <a:solidFill>
                <a:srgbClr val="050603"/>
              </a:solidFill>
            </c:spPr>
          </c:dPt>
          <c:dPt>
            <c:idx val="35"/>
            <c:spPr>
              <a:solidFill>
                <a:srgbClr val="2E361A"/>
              </a:solidFill>
            </c:spPr>
          </c:dPt>
          <c:dPt>
            <c:idx val="36"/>
            <c:spPr>
              <a:solidFill>
                <a:srgbClr val="381913"/>
              </a:solidFill>
            </c:spPr>
          </c:dPt>
          <c:dPt>
            <c:idx val="37"/>
            <c:spPr>
              <a:solidFill>
                <a:srgbClr val="2D3519"/>
              </a:solidFill>
            </c:spPr>
          </c:dPt>
          <c:dPt>
            <c:idx val="38"/>
            <c:spPr>
              <a:solidFill>
                <a:srgbClr val="000509"/>
              </a:solidFill>
            </c:spPr>
          </c:dPt>
          <c:dPt>
            <c:idx val="39"/>
            <c:spPr>
              <a:solidFill>
                <a:srgbClr val="01253D"/>
              </a:solidFill>
            </c:spPr>
          </c:dPt>
          <c:dLbls>
            <c:showLegendKey val="0"/>
            <c:showVal val="0"/>
            <c:showCatName val="0"/>
            <c:showSerName val="0"/>
            <c:showPercent val="0"/>
            <c:showBubbleSize val="0"/>
            <c:showLeaderLines val="1"/>
          </c:dLbls>
          <c:cat>
            <c:strRef>
              <c:f>Custom!$AI$23:$AI$62</c:f>
            </c:strRef>
          </c:cat>
          <c:val>
            <c:numRef>
              <c:f>Custom!$BC$23:$BC$62</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3F3956"/>
              </a:solidFill>
              <a:latin typeface="+mn-lt"/>
            </a:defRPr>
          </a:pPr>
        </a:p>
      </c:txPr>
    </c:legend>
    <c:plotVisOnly val="1"/>
  </c:chart>
  <c:spPr>
    <a:solidFill>
      <a:srgbClr val="FFFFFF">
        <a:alpha val="0"/>
      </a:srgbClr>
    </a:solidFill>
  </c:spPr>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39</xdr:row>
      <xdr:rowOff>0</xdr:rowOff>
    </xdr:from>
    <xdr:ext cx="247650" cy="1238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51</xdr:row>
      <xdr:rowOff>0</xdr:rowOff>
    </xdr:from>
    <xdr:ext cx="247650" cy="17145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75</xdr:row>
      <xdr:rowOff>0</xdr:rowOff>
    </xdr:from>
    <xdr:ext cx="247650" cy="9525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108</xdr:row>
      <xdr:rowOff>0</xdr:rowOff>
    </xdr:from>
    <xdr:ext cx="238125" cy="1619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133</xdr:row>
      <xdr:rowOff>0</xdr:rowOff>
    </xdr:from>
    <xdr:ext cx="209550" cy="23812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37</xdr:col>
      <xdr:colOff>228600</xdr:colOff>
      <xdr:row>17</xdr:row>
      <xdr:rowOff>228600</xdr:rowOff>
    </xdr:from>
    <xdr:ext cx="4200525" cy="2847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238125</xdr:colOff>
      <xdr:row>0</xdr:row>
      <xdr:rowOff>228600</xdr:rowOff>
    </xdr:from>
    <xdr:ext cx="4200525" cy="26098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37</xdr:col>
      <xdr:colOff>228600</xdr:colOff>
      <xdr:row>0</xdr:row>
      <xdr:rowOff>228600</xdr:rowOff>
    </xdr:from>
    <xdr:ext cx="4200525" cy="26098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37</xdr:col>
      <xdr:colOff>228600</xdr:colOff>
      <xdr:row>30</xdr:row>
      <xdr:rowOff>228600</xdr:rowOff>
    </xdr:from>
    <xdr:ext cx="4200525" cy="14287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30</xdr:col>
      <xdr:colOff>209550</xdr:colOff>
      <xdr:row>6</xdr:row>
      <xdr:rowOff>219075</xdr:rowOff>
    </xdr:from>
    <xdr:ext cx="5715000" cy="2152650"/>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238125</xdr:colOff>
      <xdr:row>6</xdr:row>
      <xdr:rowOff>219075</xdr:rowOff>
    </xdr:from>
    <xdr:ext cx="4676775" cy="2152650"/>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53</xdr:col>
      <xdr:colOff>228600</xdr:colOff>
      <xdr:row>6</xdr:row>
      <xdr:rowOff>219075</xdr:rowOff>
    </xdr:from>
    <xdr:ext cx="5448300" cy="2152650"/>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238125</xdr:colOff>
      <xdr:row>6</xdr:row>
      <xdr:rowOff>219075</xdr:rowOff>
    </xdr:from>
    <xdr:ext cx="5695950" cy="2628900"/>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34</xdr:col>
      <xdr:colOff>9525</xdr:colOff>
      <xdr:row>6</xdr:row>
      <xdr:rowOff>219075</xdr:rowOff>
    </xdr:from>
    <xdr:ext cx="4695825" cy="2628900"/>
    <xdr:graphicFrame>
      <xdr:nvGraphicFramePr>
        <xdr:cNvPr id="9" name="Chart 9"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2A2343"/>
      </a:dk1>
      <a:lt1>
        <a:srgbClr val="F7F7F7"/>
      </a:lt1>
      <a:dk2>
        <a:srgbClr val="2A2343"/>
      </a:dk2>
      <a:lt2>
        <a:srgbClr val="F7F7F7"/>
      </a:lt2>
      <a:accent1>
        <a:srgbClr val="B8DFE6"/>
      </a:accent1>
      <a:accent2>
        <a:srgbClr val="C5BBDE"/>
      </a:accent2>
      <a:accent3>
        <a:srgbClr val="FEF7F2"/>
      </a:accent3>
      <a:accent4>
        <a:srgbClr val="FDD0B1"/>
      </a:accent4>
      <a:accent5>
        <a:srgbClr val="F3F1F8"/>
      </a:accent5>
      <a:accent6>
        <a:srgbClr val="A191CA"/>
      </a:accent6>
      <a:hlink>
        <a:srgbClr val="F3F1F8"/>
      </a:hlink>
      <a:folHlink>
        <a:srgbClr val="F3F1F8"/>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etsy.com/shop/serenatasEssential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19.63"/>
    <col customWidth="1" min="3" max="3" width="18.38"/>
    <col customWidth="1" min="6" max="6" width="25.63"/>
  </cols>
  <sheetData>
    <row r="1">
      <c r="A1" s="1" t="s">
        <v>0</v>
      </c>
      <c r="B1" s="2" t="s">
        <v>1</v>
      </c>
      <c r="F1" s="3"/>
      <c r="G1" s="3" t="str">
        <f>UPPER(TEXT('Setup Page'!$AC18,"mmm yy"))</f>
        <v>JUL 23</v>
      </c>
      <c r="H1" s="3" t="str">
        <f>UPPER(TEXT('Setup Page'!$AC19,"mmm yy"))</f>
        <v>AUG 23</v>
      </c>
      <c r="I1" s="3" t="str">
        <f>UPPER(TEXT('Setup Page'!$AC20,"mmm yy"))</f>
        <v>SEP 23</v>
      </c>
      <c r="J1" s="3" t="str">
        <f>UPPER(TEXT('Setup Page'!$AC21,"mmm yy"))</f>
        <v>OCT 23</v>
      </c>
      <c r="K1" s="3" t="str">
        <f>UPPER(TEXT('Setup Page'!$AC22,"mmm yy"))</f>
        <v>NOV 23</v>
      </c>
      <c r="L1" s="3" t="str">
        <f>UPPER(TEXT('Setup Page'!$AC23,"mmm yy"))</f>
        <v>DEC 23</v>
      </c>
      <c r="M1" s="3" t="str">
        <f>UPPER(TEXT('Setup Page'!$AC24,"mmm yy"))</f>
        <v>JAN 24</v>
      </c>
      <c r="N1" s="3" t="str">
        <f>UPPER(TEXT('Setup Page'!$AC25,"mmm yy"))</f>
        <v>FEB 24</v>
      </c>
      <c r="O1" s="3" t="str">
        <f>UPPER(TEXT('Setup Page'!$AC26,"mmm yy"))</f>
        <v>MAR 24</v>
      </c>
      <c r="P1" s="3" t="str">
        <f>UPPER(TEXT('Setup Page'!$AC27,"mmm yy"))</f>
        <v>APR 24</v>
      </c>
      <c r="Q1" s="3" t="str">
        <f>UPPER(TEXT('Setup Page'!$AC28,"mmm yy"))</f>
        <v>MAY 24</v>
      </c>
      <c r="R1" s="3" t="str">
        <f>UPPER(TEXT('Setup Page'!$AC29,"mmm yy"))</f>
        <v>JUN 24</v>
      </c>
      <c r="S1" s="4"/>
      <c r="T1" s="4"/>
      <c r="U1" s="4"/>
      <c r="V1" s="4"/>
      <c r="W1" s="4"/>
      <c r="X1" s="4"/>
      <c r="Y1" s="4"/>
      <c r="Z1" s="4"/>
      <c r="AA1" s="4"/>
    </row>
    <row r="2">
      <c r="A2" s="5">
        <v>1960.0</v>
      </c>
      <c r="B2" s="6" t="s">
        <v>2</v>
      </c>
      <c r="C2" s="7" t="s">
        <v>3</v>
      </c>
      <c r="D2" s="7" t="s">
        <v>4</v>
      </c>
      <c r="E2" s="7" t="s">
        <v>5</v>
      </c>
      <c r="F2" s="8" t="s">
        <v>6</v>
      </c>
      <c r="G2" s="9">
        <f>Annual!M113</f>
        <v>4987.04</v>
      </c>
      <c r="H2" s="9">
        <f>Annual!R113</f>
        <v>6535.6</v>
      </c>
      <c r="I2" s="9">
        <f>Annual!W113</f>
        <v>4980</v>
      </c>
      <c r="J2" s="9">
        <f>Annual!AB113</f>
        <v>8471.2</v>
      </c>
      <c r="K2" s="9">
        <f>Annual!AG113</f>
        <v>6890.2</v>
      </c>
      <c r="L2" s="9">
        <f>Annual!AL113</f>
        <v>2510.27</v>
      </c>
      <c r="M2" s="9">
        <f>Annual!AQ113</f>
        <v>12713.25</v>
      </c>
      <c r="N2" s="9">
        <f>Annual!AV113</f>
        <v>12196.61</v>
      </c>
      <c r="O2" s="9">
        <f>Annual!BA113</f>
        <v>20276.84</v>
      </c>
      <c r="P2" s="9">
        <f>Annual!BF113</f>
        <v>12970.2</v>
      </c>
      <c r="Q2" s="9">
        <f>Annual!BK113</f>
        <v>8771.2</v>
      </c>
      <c r="R2" s="9">
        <f>Annual!BP113</f>
        <v>5870.2</v>
      </c>
      <c r="S2" s="4"/>
      <c r="T2" s="4"/>
      <c r="U2" s="4"/>
      <c r="V2" s="4"/>
      <c r="W2" s="4"/>
      <c r="X2" s="4"/>
      <c r="Y2" s="4"/>
      <c r="Z2" s="4"/>
      <c r="AA2" s="4"/>
    </row>
    <row r="3">
      <c r="A3" s="5">
        <v>1961.0</v>
      </c>
      <c r="B3" s="10" t="str">
        <f>'Setup Page'!C18</f>
        <v>Investment</v>
      </c>
      <c r="C3" s="11">
        <f>SUMIFS('Income Entry'!$F$11:$F1000,'Income Entry'!$L$11:$L1000,B3,'Income Entry'!$S$11:$S1000,Monthly!$K$10,'Income Entry'!$T$11:$T1000,Monthly!$S$10)</f>
        <v>0</v>
      </c>
      <c r="D3" s="11">
        <f>SUMIFS('Income Entry'!$H$11:$H1000,'Income Entry'!$L$11:$L1000,B3,'Income Entry'!$S$11:$S1000,Monthly!$K$10,'Income Entry'!$T$11:$T1000,Monthly!$S$10)</f>
        <v>0</v>
      </c>
      <c r="E3" s="11">
        <f>SUMIFS('Income Entry'!$I$11:$I1000,'Income Entry'!$L$11:$L1000,B3,'Income Entry'!$S$11:$S1000,Monthly!$K$10,'Income Entry'!$T$11:$T1000,Monthly!$S$10)</f>
        <v>0</v>
      </c>
      <c r="F3" s="8" t="s">
        <v>7</v>
      </c>
      <c r="G3" s="9">
        <f>Annual!M114</f>
        <v>0</v>
      </c>
      <c r="H3" s="9">
        <f>Annual!R114</f>
        <v>0</v>
      </c>
      <c r="I3" s="9">
        <f>Annual!W114</f>
        <v>2400</v>
      </c>
      <c r="J3" s="9">
        <f>Annual!AB114</f>
        <v>2400</v>
      </c>
      <c r="K3" s="9">
        <f>Annual!AG114</f>
        <v>2400</v>
      </c>
      <c r="L3" s="9">
        <f>Annual!AL114</f>
        <v>6000</v>
      </c>
      <c r="M3" s="9">
        <f>Annual!AQ114</f>
        <v>6000</v>
      </c>
      <c r="N3" s="9">
        <f>Annual!AV114</f>
        <v>6000</v>
      </c>
      <c r="O3" s="9">
        <f>Annual!BA114</f>
        <v>6000</v>
      </c>
      <c r="P3" s="9">
        <f>Annual!BF114</f>
        <v>6000</v>
      </c>
      <c r="Q3" s="9">
        <f>Annual!BK114</f>
        <v>6000</v>
      </c>
      <c r="R3" s="9">
        <f>Annual!BP114</f>
        <v>6000</v>
      </c>
      <c r="S3" s="4"/>
      <c r="T3" s="4"/>
      <c r="U3" s="4"/>
      <c r="V3" s="4"/>
      <c r="W3" s="4"/>
      <c r="X3" s="4"/>
      <c r="Y3" s="4"/>
      <c r="Z3" s="4"/>
      <c r="AA3" s="4"/>
    </row>
    <row r="4">
      <c r="A4" s="5">
        <v>1962.0</v>
      </c>
      <c r="B4" s="10" t="str">
        <f>'Setup Page'!C19</f>
        <v>Fines</v>
      </c>
      <c r="C4" s="11">
        <f>SUMIFS('Income Entry'!$F$11:$F1000,'Income Entry'!$L$11:$L1000,B4,'Income Entry'!$S$11:$S1000,Monthly!$K$10,'Income Entry'!$T$11:$T1000,Monthly!$S$10)</f>
        <v>0</v>
      </c>
      <c r="D4" s="11">
        <f>SUMIFS('Income Entry'!$H$11:$H1000,'Income Entry'!$L$11:$L1000,B4,'Income Entry'!$S$11:$S1000,Monthly!$K$10,'Income Entry'!$T$11:$T1000,Monthly!$S$10)</f>
        <v>0</v>
      </c>
      <c r="E4" s="11">
        <f>SUMIFS('Income Entry'!$I$11:$I1000,'Income Entry'!$L$11:$L1000,B4,'Income Entry'!$S$11:$S1000,Monthly!$K$10,'Income Entry'!$T$11:$T1000,Monthly!$S$10)</f>
        <v>0</v>
      </c>
      <c r="F4" s="4"/>
      <c r="G4" s="4"/>
      <c r="H4" s="4"/>
      <c r="I4" s="4"/>
      <c r="J4" s="4"/>
      <c r="K4" s="4"/>
      <c r="L4" s="4"/>
      <c r="M4" s="4"/>
      <c r="N4" s="4"/>
      <c r="O4" s="4"/>
      <c r="P4" s="4"/>
      <c r="Q4" s="4"/>
      <c r="R4" s="4"/>
      <c r="S4" s="4"/>
      <c r="T4" s="4"/>
      <c r="U4" s="4"/>
      <c r="V4" s="4"/>
      <c r="W4" s="4"/>
      <c r="X4" s="4"/>
      <c r="Y4" s="4"/>
      <c r="Z4" s="4"/>
      <c r="AA4" s="4"/>
    </row>
    <row r="5">
      <c r="A5" s="5">
        <v>1963.0</v>
      </c>
      <c r="B5" s="10" t="str">
        <f>'Setup Page'!C20</f>
        <v/>
      </c>
      <c r="C5" s="11">
        <f>SUMIFS('Income Entry'!$F$11:$F1000,'Income Entry'!$L$11:$L1000,B5,'Income Entry'!$S$11:$S1000,Monthly!$K$10,'Income Entry'!$T$11:$T1000,Monthly!$S$10)</f>
        <v>0</v>
      </c>
      <c r="D5" s="11">
        <f>SUMIFS('Income Entry'!$H$11:$H1000,'Income Entry'!$L$11:$L1000,B5,'Income Entry'!$S$11:$S1000,Monthly!$K$10,'Income Entry'!$T$11:$T1000,Monthly!$S$10)</f>
        <v>0</v>
      </c>
      <c r="E5" s="11">
        <f>SUMIFS('Income Entry'!$I$11:$I1000,'Income Entry'!$L$11:$L1000,B5,'Income Entry'!$S$11:$S1000,Monthly!$K$10,'Income Entry'!$T$11:$T1000,Monthly!$S$10)</f>
        <v>0</v>
      </c>
      <c r="F5" s="8" t="s">
        <v>8</v>
      </c>
      <c r="G5" s="9">
        <f>Annual!M61</f>
        <v>5000</v>
      </c>
      <c r="H5" s="12">
        <f>Annual!R61</f>
        <v>6550</v>
      </c>
      <c r="I5" s="9">
        <f>Annual!W61</f>
        <v>5000</v>
      </c>
      <c r="J5" s="9">
        <f>Annual!AB61</f>
        <v>8500</v>
      </c>
      <c r="K5" s="9">
        <f>Annual!AG61</f>
        <v>6920</v>
      </c>
      <c r="L5" s="9">
        <f>Annual!AL61</f>
        <v>5192.76</v>
      </c>
      <c r="M5" s="9">
        <f>Annual!AQ61</f>
        <v>12550</v>
      </c>
      <c r="N5" s="9">
        <f>Annual!AV61</f>
        <v>12100</v>
      </c>
      <c r="O5" s="9">
        <f>Annual!BA61</f>
        <v>20276.84</v>
      </c>
      <c r="P5" s="9">
        <f>Annual!BF61</f>
        <v>0</v>
      </c>
      <c r="Q5" s="9">
        <f>Annual!BK61</f>
        <v>0</v>
      </c>
      <c r="R5" s="9">
        <f>Annual!BP61</f>
        <v>0</v>
      </c>
      <c r="S5" s="4"/>
      <c r="T5" s="4"/>
      <c r="U5" s="4"/>
      <c r="V5" s="4"/>
      <c r="W5" s="4"/>
      <c r="X5" s="4"/>
      <c r="Y5" s="4"/>
      <c r="Z5" s="4"/>
      <c r="AA5" s="4"/>
    </row>
    <row r="6">
      <c r="A6" s="5">
        <v>1964.0</v>
      </c>
      <c r="B6" s="10" t="str">
        <f>'Setup Page'!C21</f>
        <v/>
      </c>
      <c r="C6" s="11">
        <f>SUMIFS('Income Entry'!$F$11:$F1000,'Income Entry'!$L$11:$L1000,B6,'Income Entry'!$S$11:$S1000,Monthly!$K$10,'Income Entry'!$T$11:$T1000,Monthly!$S$10)</f>
        <v>0</v>
      </c>
      <c r="D6" s="11">
        <f>SUMIFS('Income Entry'!$H$11:$H1000,'Income Entry'!$L$11:$L1000,B6,'Income Entry'!$S$11:$S1000,Monthly!$K$10,'Income Entry'!$T$11:$T1000,Monthly!$S$10)</f>
        <v>0</v>
      </c>
      <c r="E6" s="11">
        <f>SUMIFS('Income Entry'!$I$11:$I1000,'Income Entry'!$L$11:$L1000,B6,'Income Entry'!$S$11:$S1000,Monthly!$K$10,'Income Entry'!$T$11:$T1000,Monthly!$S$10)</f>
        <v>0</v>
      </c>
      <c r="F6" s="8" t="s">
        <v>9</v>
      </c>
      <c r="G6" s="9">
        <f>Annual!M106</f>
        <v>12.96</v>
      </c>
      <c r="H6" s="12">
        <f>Annual!R106</f>
        <v>14.4</v>
      </c>
      <c r="I6" s="9">
        <f>Annual!W106</f>
        <v>20</v>
      </c>
      <c r="J6" s="9">
        <f>Annual!AB106</f>
        <v>28.8</v>
      </c>
      <c r="K6" s="9">
        <f>Annual!AG106</f>
        <v>28.8</v>
      </c>
      <c r="L6" s="9">
        <f>Annual!AL106</f>
        <v>28.8</v>
      </c>
      <c r="M6" s="9">
        <f>Annual!AQ106</f>
        <v>28.8</v>
      </c>
      <c r="N6" s="9">
        <f>Annual!AV106</f>
        <v>127.8</v>
      </c>
      <c r="O6" s="9">
        <f>Annual!BA106</f>
        <v>0</v>
      </c>
      <c r="P6" s="9">
        <f>Annual!BF106</f>
        <v>28.8</v>
      </c>
      <c r="Q6" s="9">
        <f>Annual!BK106</f>
        <v>28.8</v>
      </c>
      <c r="R6" s="9">
        <f>Annual!BP106</f>
        <v>28.8</v>
      </c>
      <c r="S6" s="4"/>
      <c r="T6" s="4"/>
      <c r="U6" s="4"/>
      <c r="V6" s="4"/>
      <c r="W6" s="4"/>
      <c r="X6" s="4"/>
      <c r="Y6" s="4"/>
      <c r="Z6" s="4"/>
      <c r="AA6" s="4"/>
    </row>
    <row r="7">
      <c r="A7" s="5">
        <v>1965.0</v>
      </c>
      <c r="B7" s="10" t="str">
        <f>'Setup Page'!C22</f>
        <v/>
      </c>
      <c r="C7" s="11">
        <f>SUMIFS('Income Entry'!$F$11:$F1000,'Income Entry'!$L$11:$L1000,B7,'Income Entry'!$S$11:$S1000,Monthly!$K$10,'Income Entry'!$T$11:$T1000,Monthly!$S$10)</f>
        <v>0</v>
      </c>
      <c r="D7" s="11">
        <f>SUMIFS('Income Entry'!$H$11:$H1000,'Income Entry'!$L$11:$L1000,B7,'Income Entry'!$S$11:$S1000,Monthly!$K$10,'Income Entry'!$T$11:$T1000,Monthly!$S$10)</f>
        <v>0</v>
      </c>
      <c r="E7" s="11">
        <f>SUMIFS('Income Entry'!$I$11:$I1000,'Income Entry'!$L$11:$L1000,B7,'Income Entry'!$S$11:$S1000,Monthly!$K$10,'Income Entry'!$T$11:$T1000,Monthly!$S$10)</f>
        <v>0</v>
      </c>
      <c r="F7" s="4"/>
      <c r="G7" s="4"/>
      <c r="H7" s="4"/>
      <c r="I7" s="4"/>
      <c r="J7" s="4"/>
      <c r="K7" s="4"/>
      <c r="L7" s="4"/>
      <c r="M7" s="4"/>
      <c r="N7" s="4"/>
      <c r="O7" s="4"/>
      <c r="P7" s="4"/>
      <c r="Q7" s="4"/>
      <c r="R7" s="4"/>
      <c r="S7" s="4"/>
      <c r="T7" s="4"/>
      <c r="U7" s="4"/>
      <c r="V7" s="4"/>
      <c r="W7" s="4"/>
      <c r="X7" s="4"/>
      <c r="Y7" s="4"/>
      <c r="Z7" s="4"/>
      <c r="AA7" s="4"/>
    </row>
    <row r="8">
      <c r="A8" s="5">
        <v>1966.0</v>
      </c>
      <c r="B8" s="10" t="str">
        <f>'Setup Page'!C23</f>
        <v/>
      </c>
      <c r="C8" s="11">
        <f>SUMIFS('Income Entry'!$F$11:$F1000,'Income Entry'!$L$11:$L1000,B8,'Income Entry'!$S$11:$S1000,Monthly!$K$10,'Income Entry'!$T$11:$T1000,Monthly!$S$10)</f>
        <v>0</v>
      </c>
      <c r="D8" s="11">
        <f>SUMIFS('Income Entry'!$H$11:$H1000,'Income Entry'!$L$11:$L1000,B8,'Income Entry'!$S$11:$S1000,Monthly!$K$10,'Income Entry'!$T$11:$T1000,Monthly!$S$10)</f>
        <v>0</v>
      </c>
      <c r="E8" s="11">
        <f>SUMIFS('Income Entry'!$I$11:$I1000,'Income Entry'!$L$11:$L1000,B8,'Income Entry'!$S$11:$S1000,Monthly!$K$10,'Income Entry'!$T$11:$T1000,Monthly!$S$10)</f>
        <v>0</v>
      </c>
      <c r="F8" s="13" t="s">
        <v>10</v>
      </c>
      <c r="G8" s="4"/>
      <c r="H8" s="4"/>
      <c r="I8" s="4"/>
      <c r="J8" s="4"/>
      <c r="K8" s="4"/>
      <c r="L8" s="4"/>
      <c r="M8" s="4"/>
      <c r="N8" s="4"/>
      <c r="O8" s="4"/>
      <c r="P8" s="4"/>
      <c r="Q8" s="4"/>
      <c r="R8" s="4"/>
      <c r="S8" s="4"/>
      <c r="T8" s="4"/>
      <c r="U8" s="4"/>
      <c r="V8" s="4"/>
      <c r="W8" s="4"/>
      <c r="X8" s="4"/>
      <c r="Y8" s="4"/>
      <c r="Z8" s="4"/>
      <c r="AA8" s="4"/>
    </row>
    <row r="9">
      <c r="A9" s="5">
        <v>1967.0</v>
      </c>
      <c r="B9" s="10" t="str">
        <f>'Setup Page'!C24</f>
        <v/>
      </c>
      <c r="C9" s="11">
        <f>SUMIFS('Income Entry'!$F$11:$F1000,'Income Entry'!$L$11:$L1000,B9,'Income Entry'!$S$11:$S1000,Monthly!$K$10,'Income Entry'!$T$11:$T1000,Monthly!$S$10)</f>
        <v>0</v>
      </c>
      <c r="D9" s="11">
        <f>SUMIFS('Income Entry'!$H$11:$H1000,'Income Entry'!$L$11:$L1000,B9,'Income Entry'!$S$11:$S1000,Monthly!$K$10,'Income Entry'!$T$11:$T1000,Monthly!$S$10)</f>
        <v>0</v>
      </c>
      <c r="E9" s="11">
        <f>SUMIFS('Income Entry'!$I$11:$I1000,'Income Entry'!$L$11:$L1000,B9,'Income Entry'!$S$11:$S1000,Monthly!$K$10,'Income Entry'!$T$11:$T1000,Monthly!$S$10)</f>
        <v>0</v>
      </c>
      <c r="F9" s="14" t="str">
        <f>'Setup Page'!E10</f>
        <v>Cash</v>
      </c>
      <c r="G9" s="4"/>
      <c r="H9" s="4"/>
      <c r="I9" s="4"/>
      <c r="J9" s="4"/>
      <c r="K9" s="4"/>
      <c r="L9" s="4"/>
      <c r="M9" s="4"/>
      <c r="N9" s="4"/>
      <c r="O9" s="4"/>
      <c r="P9" s="4"/>
      <c r="Q9" s="4"/>
      <c r="R9" s="4"/>
      <c r="S9" s="4"/>
      <c r="T9" s="4"/>
      <c r="U9" s="4"/>
      <c r="V9" s="4"/>
      <c r="W9" s="4"/>
      <c r="X9" s="4"/>
      <c r="Y9" s="4"/>
      <c r="Z9" s="4"/>
      <c r="AA9" s="4"/>
    </row>
    <row r="10">
      <c r="A10" s="5">
        <v>1968.0</v>
      </c>
      <c r="B10" s="10" t="str">
        <f>'Setup Page'!C25</f>
        <v/>
      </c>
      <c r="C10" s="11">
        <f>SUMIFS('Income Entry'!$F$11:$F1000,'Income Entry'!$L$11:$L1000,B10,'Income Entry'!$S$11:$S1000,Monthly!$K$10,'Income Entry'!$T$11:$T1000,Monthly!$S$10)</f>
        <v>0</v>
      </c>
      <c r="D10" s="11">
        <f>SUMIFS('Income Entry'!$H$11:$H1000,'Income Entry'!$L$11:$L1000,B10,'Income Entry'!$S$11:$S1000,Monthly!$K$10,'Income Entry'!$T$11:$T1000,Monthly!$S$10)</f>
        <v>0</v>
      </c>
      <c r="E10" s="11">
        <f>SUMIFS('Income Entry'!$I$11:$I1000,'Income Entry'!$L$11:$L1000,B10,'Income Entry'!$S$11:$S1000,Monthly!$K$10,'Income Entry'!$T$11:$T1000,Monthly!$S$10)</f>
        <v>0</v>
      </c>
      <c r="F10" s="14" t="str">
        <f>'Setup Page'!E11</f>
        <v>Credit Card</v>
      </c>
      <c r="G10" s="4"/>
      <c r="H10" s="4"/>
      <c r="I10" s="4"/>
      <c r="J10" s="4"/>
      <c r="K10" s="4"/>
      <c r="L10" s="4"/>
      <c r="M10" s="4"/>
      <c r="N10" s="4"/>
      <c r="O10" s="4"/>
      <c r="P10" s="4"/>
      <c r="Q10" s="4"/>
      <c r="R10" s="4"/>
      <c r="S10" s="4"/>
      <c r="T10" s="4"/>
      <c r="U10" s="4"/>
      <c r="V10" s="4"/>
      <c r="W10" s="4"/>
      <c r="X10" s="4"/>
      <c r="Y10" s="4"/>
      <c r="Z10" s="4"/>
      <c r="AA10" s="4"/>
    </row>
    <row r="11">
      <c r="A11" s="5">
        <v>1969.0</v>
      </c>
      <c r="B11" s="10" t="str">
        <f>'Setup Page'!C26</f>
        <v/>
      </c>
      <c r="C11" s="11">
        <f>SUMIFS('Income Entry'!$F$11:$F1000,'Income Entry'!$L$11:$L1000,B11,'Income Entry'!$S$11:$S1000,Monthly!$K$10,'Income Entry'!$T$11:$T1000,Monthly!$S$10)</f>
        <v>0</v>
      </c>
      <c r="D11" s="11">
        <f>SUMIFS('Income Entry'!$H$11:$H1000,'Income Entry'!$L$11:$L1000,B11,'Income Entry'!$S$11:$S1000,Monthly!$K$10,'Income Entry'!$T$11:$T1000,Monthly!$S$10)</f>
        <v>0</v>
      </c>
      <c r="E11" s="11">
        <f>SUMIFS('Income Entry'!$I$11:$I1000,'Income Entry'!$L$11:$L1000,B11,'Income Entry'!$S$11:$S1000,Monthly!$K$10,'Income Entry'!$T$11:$T1000,Monthly!$S$10)</f>
        <v>0</v>
      </c>
      <c r="F11" s="14" t="str">
        <f>'Setup Page'!E12</f>
        <v>Bank Account</v>
      </c>
      <c r="G11" s="4"/>
      <c r="H11" s="4"/>
      <c r="I11" s="4"/>
      <c r="J11" s="4"/>
      <c r="K11" s="4"/>
      <c r="L11" s="4"/>
      <c r="M11" s="4"/>
      <c r="N11" s="4"/>
      <c r="O11" s="4"/>
      <c r="P11" s="4"/>
      <c r="Q11" s="4"/>
      <c r="R11" s="4"/>
      <c r="S11" s="4"/>
      <c r="T11" s="4"/>
      <c r="U11" s="4"/>
      <c r="V11" s="4"/>
      <c r="W11" s="4"/>
      <c r="X11" s="4"/>
      <c r="Y11" s="4"/>
      <c r="Z11" s="4"/>
      <c r="AA11" s="4"/>
    </row>
    <row r="12">
      <c r="A12" s="5">
        <v>1970.0</v>
      </c>
      <c r="B12" s="10" t="str">
        <f>'Setup Page'!C27</f>
        <v/>
      </c>
      <c r="C12" s="11">
        <f>SUMIFS('Income Entry'!$F$11:$F1000,'Income Entry'!$L$11:$L1000,B12,'Income Entry'!$S$11:$S1000,Monthly!$K$10,'Income Entry'!$T$11:$T1000,Monthly!$S$10)</f>
        <v>0</v>
      </c>
      <c r="D12" s="11">
        <f>SUMIFS('Income Entry'!$H$11:$H1000,'Income Entry'!$L$11:$L1000,B12,'Income Entry'!$S$11:$S1000,Monthly!$K$10,'Income Entry'!$T$11:$T1000,Monthly!$S$10)</f>
        <v>0</v>
      </c>
      <c r="E12" s="11">
        <f>SUMIFS('Income Entry'!$I$11:$I1000,'Income Entry'!$L$11:$L1000,B12,'Income Entry'!$S$11:$S1000,Monthly!$K$10,'Income Entry'!$T$11:$T1000,Monthly!$S$10)</f>
        <v>0</v>
      </c>
      <c r="F12" s="15" t="str">
        <f>'Setup Page'!O10</f>
        <v>Zelle</v>
      </c>
      <c r="G12" s="4"/>
      <c r="H12" s="4"/>
      <c r="I12" s="4"/>
      <c r="J12" s="4"/>
      <c r="K12" s="4"/>
      <c r="L12" s="4"/>
      <c r="M12" s="4"/>
      <c r="N12" s="4"/>
      <c r="O12" s="4"/>
      <c r="P12" s="4"/>
      <c r="Q12" s="4"/>
      <c r="R12" s="4"/>
      <c r="S12" s="4"/>
      <c r="T12" s="4"/>
      <c r="U12" s="4"/>
      <c r="V12" s="4"/>
      <c r="W12" s="4"/>
      <c r="X12" s="4"/>
      <c r="Y12" s="4"/>
      <c r="Z12" s="4"/>
      <c r="AA12" s="4"/>
    </row>
    <row r="13">
      <c r="A13" s="5">
        <v>1971.0</v>
      </c>
      <c r="B13" s="10" t="str">
        <f>'Setup Page'!C28</f>
        <v/>
      </c>
      <c r="C13" s="11">
        <f>SUMIFS('Income Entry'!$F$11:$F1000,'Income Entry'!$L$11:$L1000,B13,'Income Entry'!$S$11:$S1000,Monthly!$K$10,'Income Entry'!$T$11:$T1000,Monthly!$S$10)</f>
        <v>0</v>
      </c>
      <c r="D13" s="11">
        <f>SUMIFS('Income Entry'!$H$11:$H1000,'Income Entry'!$L$11:$L1000,B13,'Income Entry'!$S$11:$S1000,Monthly!$K$10,'Income Entry'!$T$11:$T1000,Monthly!$S$10)</f>
        <v>0</v>
      </c>
      <c r="E13" s="11">
        <f>SUMIFS('Income Entry'!$I$11:$I1000,'Income Entry'!$L$11:$L1000,B13,'Income Entry'!$S$11:$S1000,Monthly!$K$10,'Income Entry'!$T$11:$T1000,Monthly!$S$10)</f>
        <v>0</v>
      </c>
      <c r="F13" s="15" t="str">
        <f>'Setup Page'!O11</f>
        <v/>
      </c>
      <c r="G13" s="4"/>
      <c r="H13" s="4"/>
      <c r="I13" s="4"/>
      <c r="J13" s="4"/>
      <c r="K13" s="4"/>
      <c r="L13" s="4"/>
      <c r="M13" s="4"/>
      <c r="N13" s="4"/>
      <c r="O13" s="4"/>
      <c r="P13" s="4"/>
      <c r="Q13" s="4"/>
      <c r="R13" s="4"/>
      <c r="S13" s="4"/>
      <c r="T13" s="4"/>
      <c r="U13" s="4"/>
      <c r="V13" s="4"/>
      <c r="W13" s="4"/>
      <c r="X13" s="4"/>
      <c r="Y13" s="4"/>
      <c r="Z13" s="4"/>
      <c r="AA13" s="4"/>
    </row>
    <row r="14">
      <c r="A14" s="5">
        <v>1972.0</v>
      </c>
      <c r="B14" s="10" t="str">
        <f>'Setup Page'!C29</f>
        <v/>
      </c>
      <c r="C14" s="11">
        <f>SUMIFS('Income Entry'!$F$11:$F1000,'Income Entry'!$L$11:$L1000,B14,'Income Entry'!$S$11:$S1000,Monthly!$K$10,'Income Entry'!$T$11:$T1000,Monthly!$S$10)</f>
        <v>0</v>
      </c>
      <c r="D14" s="11">
        <f>SUMIFS('Income Entry'!$H$11:$H1000,'Income Entry'!$L$11:$L1000,B14,'Income Entry'!$S$11:$S1000,Monthly!$K$10,'Income Entry'!$T$11:$T1000,Monthly!$S$10)</f>
        <v>0</v>
      </c>
      <c r="E14" s="11">
        <f>SUMIFS('Income Entry'!$I$11:$I1000,'Income Entry'!$L$11:$L1000,B14,'Income Entry'!$S$11:$S1000,Monthly!$K$10,'Income Entry'!$T$11:$T1000,Monthly!$S$10)</f>
        <v>0</v>
      </c>
      <c r="F14" s="15" t="str">
        <f>'Setup Page'!O12</f>
        <v/>
      </c>
      <c r="G14" s="4"/>
      <c r="H14" s="4"/>
      <c r="I14" s="4"/>
      <c r="J14" s="4"/>
      <c r="K14" s="4"/>
      <c r="L14" s="4"/>
      <c r="M14" s="4"/>
      <c r="N14" s="4"/>
      <c r="O14" s="4"/>
      <c r="P14" s="4"/>
      <c r="Q14" s="4"/>
      <c r="R14" s="4"/>
      <c r="S14" s="4"/>
      <c r="T14" s="4"/>
      <c r="U14" s="4"/>
      <c r="V14" s="4"/>
      <c r="W14" s="4"/>
      <c r="X14" s="4"/>
      <c r="Y14" s="4"/>
      <c r="Z14" s="4"/>
      <c r="AA14" s="4"/>
    </row>
    <row r="15">
      <c r="A15" s="5">
        <v>1973.0</v>
      </c>
      <c r="B15" s="10" t="str">
        <f>'Setup Page'!C30</f>
        <v/>
      </c>
      <c r="C15" s="11">
        <f>SUMIFS('Income Entry'!$F$11:$F1000,'Income Entry'!$L$11:$L1000,B15,'Income Entry'!$S$11:$S1000,Monthly!$K$10,'Income Entry'!$T$11:$T1000,Monthly!$S$10)</f>
        <v>0</v>
      </c>
      <c r="D15" s="11">
        <f>SUMIFS('Income Entry'!$H$11:$H1000,'Income Entry'!$L$11:$L1000,B15,'Income Entry'!$S$11:$S1000,Monthly!$K$10,'Income Entry'!$T$11:$T1000,Monthly!$S$10)</f>
        <v>0</v>
      </c>
      <c r="E15" s="11">
        <f>SUMIFS('Income Entry'!$I$11:$I1000,'Income Entry'!$L$11:$L1000,B15,'Income Entry'!$S$11:$S1000,Monthly!$K$10,'Income Entry'!$T$11:$T1000,Monthly!$S$10)</f>
        <v>0</v>
      </c>
      <c r="F15" s="15" t="str">
        <f>'Setup Page'!Y10</f>
        <v/>
      </c>
      <c r="G15" s="4"/>
      <c r="H15" s="4"/>
      <c r="I15" s="4"/>
      <c r="J15" s="4"/>
      <c r="K15" s="4"/>
      <c r="L15" s="4"/>
      <c r="M15" s="4"/>
      <c r="N15" s="4"/>
      <c r="O15" s="4"/>
      <c r="P15" s="4"/>
      <c r="Q15" s="4"/>
      <c r="R15" s="4"/>
      <c r="S15" s="4"/>
      <c r="T15" s="4"/>
      <c r="U15" s="4"/>
      <c r="V15" s="4"/>
      <c r="W15" s="4"/>
      <c r="X15" s="4"/>
      <c r="Y15" s="4"/>
      <c r="Z15" s="4"/>
      <c r="AA15" s="4"/>
    </row>
    <row r="16">
      <c r="A16" s="5">
        <v>1974.0</v>
      </c>
      <c r="B16" s="10" t="str">
        <f>'Setup Page'!C31</f>
        <v/>
      </c>
      <c r="C16" s="11">
        <f>SUMIFS('Income Entry'!$F$11:$F1000,'Income Entry'!$L$11:$L1000,B16,'Income Entry'!$S$11:$S1000,Monthly!$K$10,'Income Entry'!$T$11:$T1000,Monthly!$S$10)</f>
        <v>0</v>
      </c>
      <c r="D16" s="11">
        <f>SUMIFS('Income Entry'!$H$11:$H1000,'Income Entry'!$L$11:$L1000,B16,'Income Entry'!$S$11:$S1000,Monthly!$K$10,'Income Entry'!$T$11:$T1000,Monthly!$S$10)</f>
        <v>0</v>
      </c>
      <c r="E16" s="11">
        <f>SUMIFS('Income Entry'!$I$11:$I1000,'Income Entry'!$L$11:$L1000,B16,'Income Entry'!$S$11:$S1000,Monthly!$K$10,'Income Entry'!$T$11:$T1000,Monthly!$S$10)</f>
        <v>0</v>
      </c>
      <c r="F16" s="15" t="str">
        <f>'Setup Page'!Y11</f>
        <v/>
      </c>
      <c r="G16" s="4"/>
      <c r="H16" s="4"/>
      <c r="I16" s="4"/>
      <c r="J16" s="4"/>
      <c r="K16" s="4"/>
      <c r="L16" s="4"/>
      <c r="M16" s="4"/>
      <c r="N16" s="4"/>
      <c r="O16" s="4"/>
      <c r="P16" s="4"/>
      <c r="Q16" s="4"/>
      <c r="R16" s="4"/>
      <c r="S16" s="4"/>
      <c r="T16" s="4"/>
      <c r="U16" s="4"/>
      <c r="V16" s="4"/>
      <c r="W16" s="4"/>
      <c r="X16" s="4"/>
      <c r="Y16" s="4"/>
      <c r="Z16" s="4"/>
      <c r="AA16" s="4"/>
    </row>
    <row r="17">
      <c r="A17" s="5">
        <v>1975.0</v>
      </c>
      <c r="B17" s="10" t="str">
        <f>'Setup Page'!C32</f>
        <v/>
      </c>
      <c r="C17" s="11">
        <f>SUMIFS('Income Entry'!$F$11:$F1000,'Income Entry'!$L$11:$L1000,B17,'Income Entry'!$S$11:$S1000,Monthly!$K$10,'Income Entry'!$T$11:$T1000,Monthly!$S$10)</f>
        <v>0</v>
      </c>
      <c r="D17" s="11">
        <f>SUMIFS('Income Entry'!$H$11:$H1000,'Income Entry'!$L$11:$L1000,B17,'Income Entry'!$S$11:$S1000,Monthly!$K$10,'Income Entry'!$T$11:$T1000,Monthly!$S$10)</f>
        <v>0</v>
      </c>
      <c r="E17" s="11">
        <f>SUMIFS('Income Entry'!$I$11:$I1000,'Income Entry'!$L$11:$L1000,B17,'Income Entry'!$S$11:$S1000,Monthly!$K$10,'Income Entry'!$T$11:$T1000,Monthly!$S$10)</f>
        <v>0</v>
      </c>
      <c r="F17" s="15" t="str">
        <f>'Setup Page'!Y12</f>
        <v/>
      </c>
      <c r="G17" s="4"/>
      <c r="H17" s="4"/>
      <c r="I17" s="4"/>
      <c r="J17" s="4"/>
      <c r="K17" s="4"/>
      <c r="L17" s="4"/>
      <c r="M17" s="4"/>
      <c r="N17" s="4"/>
      <c r="O17" s="4"/>
      <c r="P17" s="4"/>
      <c r="Q17" s="4"/>
      <c r="R17" s="4"/>
      <c r="S17" s="4"/>
      <c r="T17" s="4"/>
      <c r="U17" s="4"/>
      <c r="V17" s="4"/>
      <c r="W17" s="4"/>
      <c r="X17" s="4"/>
      <c r="Y17" s="4"/>
      <c r="Z17" s="4"/>
      <c r="AA17" s="4"/>
    </row>
    <row r="18">
      <c r="A18" s="5">
        <v>1976.0</v>
      </c>
      <c r="B18" s="10" t="str">
        <f>'Setup Page'!C33</f>
        <v/>
      </c>
      <c r="C18" s="11">
        <f>SUMIFS('Income Entry'!$F$11:$F1000,'Income Entry'!$L$11:$L1000,B18,'Income Entry'!$S$11:$S1000,Monthly!$K$10,'Income Entry'!$T$11:$T1000,Monthly!$S$10)</f>
        <v>0</v>
      </c>
      <c r="D18" s="11">
        <f>SUMIFS('Income Entry'!$H$11:$H1000,'Income Entry'!$L$11:$L1000,B18,'Income Entry'!$S$11:$S1000,Monthly!$K$10,'Income Entry'!$T$11:$T1000,Monthly!$S$10)</f>
        <v>0</v>
      </c>
      <c r="E18" s="11">
        <f>SUMIFS('Income Entry'!$I$11:$I1000,'Income Entry'!$L$11:$L1000,B18,'Income Entry'!$S$11:$S1000,Monthly!$K$10,'Income Entry'!$T$11:$T1000,Monthly!$S$10)</f>
        <v>0</v>
      </c>
      <c r="F18" s="15" t="str">
        <f>'Setup Page'!AI10</f>
        <v/>
      </c>
      <c r="G18" s="4"/>
      <c r="H18" s="4"/>
      <c r="I18" s="4"/>
      <c r="J18" s="4"/>
      <c r="K18" s="4"/>
      <c r="L18" s="4"/>
      <c r="M18" s="4"/>
      <c r="N18" s="4"/>
      <c r="O18" s="4"/>
      <c r="P18" s="4"/>
      <c r="Q18" s="4"/>
      <c r="R18" s="4"/>
      <c r="S18" s="4"/>
      <c r="T18" s="4"/>
      <c r="U18" s="4"/>
      <c r="V18" s="4"/>
      <c r="W18" s="4"/>
      <c r="X18" s="4"/>
      <c r="Y18" s="4"/>
      <c r="Z18" s="4"/>
      <c r="AA18" s="4"/>
    </row>
    <row r="19">
      <c r="A19" s="5">
        <v>1977.0</v>
      </c>
      <c r="B19" s="10" t="str">
        <f>'Setup Page'!C34</f>
        <v/>
      </c>
      <c r="C19" s="11">
        <f>SUMIFS('Income Entry'!$F$11:$F1000,'Income Entry'!$L$11:$L1000,B19,'Income Entry'!$S$11:$S1000,Monthly!$K$10,'Income Entry'!$T$11:$T1000,Monthly!$S$10)</f>
        <v>0</v>
      </c>
      <c r="D19" s="11">
        <f>SUMIFS('Income Entry'!$H$11:$H1000,'Income Entry'!$L$11:$L1000,B19,'Income Entry'!$S$11:$S1000,Monthly!$K$10,'Income Entry'!$T$11:$T1000,Monthly!$S$10)</f>
        <v>0</v>
      </c>
      <c r="E19" s="11">
        <f>SUMIFS('Income Entry'!$I$11:$I1000,'Income Entry'!$L$11:$L1000,B19,'Income Entry'!$S$11:$S1000,Monthly!$K$10,'Income Entry'!$T$11:$T1000,Monthly!$S$10)</f>
        <v>0</v>
      </c>
      <c r="F19" s="15" t="str">
        <f>'Setup Page'!AI11</f>
        <v/>
      </c>
      <c r="G19" s="4"/>
      <c r="H19" s="4"/>
      <c r="I19" s="4"/>
      <c r="J19" s="4"/>
      <c r="K19" s="4"/>
      <c r="L19" s="4"/>
      <c r="M19" s="4"/>
      <c r="N19" s="4"/>
      <c r="O19" s="4"/>
      <c r="P19" s="4"/>
      <c r="Q19" s="4"/>
      <c r="R19" s="4"/>
      <c r="S19" s="4"/>
      <c r="T19" s="4"/>
      <c r="U19" s="4"/>
      <c r="V19" s="4"/>
      <c r="W19" s="4"/>
      <c r="X19" s="4"/>
      <c r="Y19" s="4"/>
      <c r="Z19" s="4"/>
      <c r="AA19" s="4"/>
    </row>
    <row r="20">
      <c r="A20" s="5">
        <v>1978.0</v>
      </c>
      <c r="B20" s="10" t="str">
        <f>'Setup Page'!C35</f>
        <v/>
      </c>
      <c r="C20" s="11">
        <f>SUMIFS('Income Entry'!$F$11:$F1000,'Income Entry'!$L$11:$L1000,B20,'Income Entry'!$S$11:$S1000,Monthly!$K$10,'Income Entry'!$T$11:$T1000,Monthly!$S$10)</f>
        <v>0</v>
      </c>
      <c r="D20" s="11">
        <f>SUMIFS('Income Entry'!$H$11:$H1000,'Income Entry'!$L$11:$L1000,B20,'Income Entry'!$S$11:$S1000,Monthly!$K$10,'Income Entry'!$T$11:$T1000,Monthly!$S$10)</f>
        <v>0</v>
      </c>
      <c r="E20" s="11">
        <f>SUMIFS('Income Entry'!$I$11:$I1000,'Income Entry'!$L$11:$L1000,B20,'Income Entry'!$S$11:$S1000,Monthly!$K$10,'Income Entry'!$T$11:$T1000,Monthly!$S$10)</f>
        <v>0</v>
      </c>
      <c r="F20" s="16" t="str">
        <f>'Setup Page'!AI12</f>
        <v/>
      </c>
      <c r="G20" s="4"/>
      <c r="H20" s="4"/>
      <c r="I20" s="4"/>
      <c r="J20" s="4"/>
      <c r="K20" s="4"/>
      <c r="L20" s="4"/>
      <c r="M20" s="4"/>
      <c r="N20" s="4"/>
      <c r="O20" s="4"/>
      <c r="P20" s="4"/>
      <c r="Q20" s="4"/>
      <c r="R20" s="4"/>
      <c r="S20" s="4"/>
      <c r="T20" s="4"/>
      <c r="U20" s="4"/>
      <c r="V20" s="4"/>
      <c r="W20" s="4"/>
      <c r="X20" s="4"/>
      <c r="Y20" s="4"/>
      <c r="Z20" s="4"/>
      <c r="AA20" s="4"/>
    </row>
    <row r="21">
      <c r="A21" s="5">
        <v>1979.0</v>
      </c>
      <c r="B21" s="10" t="str">
        <f>'Setup Page'!C36</f>
        <v/>
      </c>
      <c r="C21" s="11">
        <f>SUMIFS('Income Entry'!$F$11:$F1000,'Income Entry'!$L$11:$L1000,B21,'Income Entry'!$S$11:$S1000,Monthly!$K$10,'Income Entry'!$T$11:$T1000,Monthly!$S$10)</f>
        <v>0</v>
      </c>
      <c r="D21" s="11">
        <f>SUMIFS('Income Entry'!$H$11:$H1000,'Income Entry'!$L$11:$L1000,B21,'Income Entry'!$S$11:$S1000,Monthly!$K$10,'Income Entry'!$T$11:$T1000,Monthly!$S$10)</f>
        <v>0</v>
      </c>
      <c r="E21" s="11">
        <f>SUMIFS('Income Entry'!$I$11:$I1000,'Income Entry'!$L$11:$L1000,B21,'Income Entry'!$S$11:$S1000,Monthly!$K$10,'Income Entry'!$T$11:$T1000,Monthly!$S$10)</f>
        <v>0</v>
      </c>
      <c r="F21" s="4"/>
      <c r="G21" s="4"/>
      <c r="H21" s="4"/>
      <c r="I21" s="4"/>
      <c r="J21" s="4"/>
      <c r="K21" s="4"/>
      <c r="L21" s="4"/>
      <c r="M21" s="4"/>
      <c r="N21" s="4"/>
      <c r="O21" s="4"/>
      <c r="P21" s="4"/>
      <c r="Q21" s="4"/>
      <c r="R21" s="4"/>
      <c r="S21" s="4"/>
      <c r="T21" s="4"/>
      <c r="U21" s="4"/>
      <c r="V21" s="4"/>
      <c r="W21" s="4"/>
      <c r="X21" s="4"/>
      <c r="Y21" s="4"/>
      <c r="Z21" s="4"/>
      <c r="AA21" s="4"/>
    </row>
    <row r="22">
      <c r="A22" s="5">
        <v>1980.0</v>
      </c>
      <c r="B22" s="10" t="str">
        <f>'Setup Page'!C37</f>
        <v/>
      </c>
      <c r="C22" s="11">
        <f>SUMIFS('Income Entry'!$F$11:$F1000,'Income Entry'!$L$11:$L1000,B22,'Income Entry'!$S$11:$S1000,Monthly!$K$10,'Income Entry'!$T$11:$T1000,Monthly!$S$10)</f>
        <v>0</v>
      </c>
      <c r="D22" s="11">
        <f>SUMIFS('Income Entry'!$H$11:$H1000,'Income Entry'!$L$11:$L1000,B22,'Income Entry'!$S$11:$S1000,Monthly!$K$10,'Income Entry'!$T$11:$T1000,Monthly!$S$10)</f>
        <v>0</v>
      </c>
      <c r="E22" s="11">
        <f>SUMIFS('Income Entry'!$I$11:$I1000,'Income Entry'!$L$11:$L1000,B22,'Income Entry'!$S$11:$S1000,Monthly!$K$10,'Income Entry'!$T$11:$T1000,Monthly!$S$10)</f>
        <v>0</v>
      </c>
      <c r="F22" s="4"/>
      <c r="G22" s="4"/>
      <c r="H22" s="4"/>
      <c r="I22" s="4"/>
      <c r="J22" s="4"/>
      <c r="K22" s="4"/>
      <c r="L22" s="4"/>
      <c r="M22" s="4"/>
      <c r="N22" s="4"/>
      <c r="O22" s="4"/>
      <c r="P22" s="4"/>
      <c r="Q22" s="4"/>
      <c r="R22" s="4"/>
      <c r="S22" s="4"/>
      <c r="T22" s="4"/>
      <c r="U22" s="4"/>
      <c r="V22" s="4"/>
      <c r="W22" s="4"/>
      <c r="X22" s="4"/>
      <c r="Y22" s="4"/>
      <c r="Z22" s="4"/>
      <c r="AA22" s="4"/>
    </row>
    <row r="23">
      <c r="A23" s="5">
        <v>1981.0</v>
      </c>
      <c r="B23" s="10" t="str">
        <f>'Setup Page'!C38</f>
        <v/>
      </c>
      <c r="C23" s="11">
        <f>SUMIFS('Income Entry'!$F$11:$F1000,'Income Entry'!$L$11:$L1000,B23,'Income Entry'!$S$11:$S1000,Monthly!$K$10,'Income Entry'!$T$11:$T1000,Monthly!$S$10)</f>
        <v>0</v>
      </c>
      <c r="D23" s="11">
        <f>SUMIFS('Income Entry'!$H$11:$H1000,'Income Entry'!$L$11:$L1000,B23,'Income Entry'!$S$11:$S1000,Monthly!$K$10,'Income Entry'!$T$11:$T1000,Monthly!$S$10)</f>
        <v>0</v>
      </c>
      <c r="E23" s="11">
        <f>SUMIFS('Income Entry'!$I$11:$I1000,'Income Entry'!$L$11:$L1000,B23,'Income Entry'!$S$11:$S1000,Monthly!$K$10,'Income Entry'!$T$11:$T1000,Monthly!$S$10)</f>
        <v>0</v>
      </c>
      <c r="F23" s="4"/>
      <c r="G23" s="4"/>
      <c r="H23" s="4"/>
      <c r="I23" s="4"/>
      <c r="J23" s="4"/>
      <c r="K23" s="4"/>
      <c r="L23" s="4"/>
      <c r="M23" s="4"/>
      <c r="N23" s="4"/>
      <c r="O23" s="4"/>
      <c r="P23" s="4"/>
      <c r="Q23" s="4"/>
      <c r="R23" s="4"/>
      <c r="S23" s="4"/>
      <c r="T23" s="4"/>
      <c r="U23" s="4"/>
      <c r="V23" s="4"/>
      <c r="W23" s="4"/>
      <c r="X23" s="4"/>
      <c r="Y23" s="4"/>
      <c r="Z23" s="4"/>
      <c r="AA23" s="4"/>
    </row>
    <row r="24">
      <c r="A24" s="5">
        <v>1982.0</v>
      </c>
      <c r="B24" s="10" t="str">
        <f>'Setup Page'!C39</f>
        <v/>
      </c>
      <c r="C24" s="11">
        <f>SUMIFS('Income Entry'!$F$11:$F1000,'Income Entry'!$L$11:$L1000,B24,'Income Entry'!$S$11:$S1000,Monthly!$K$10,'Income Entry'!$T$11:$T1000,Monthly!$S$10)</f>
        <v>0</v>
      </c>
      <c r="D24" s="11">
        <f>SUMIFS('Income Entry'!$H$11:$H1000,'Income Entry'!$L$11:$L1000,B24,'Income Entry'!$S$11:$S1000,Monthly!$K$10,'Income Entry'!$T$11:$T1000,Monthly!$S$10)</f>
        <v>0</v>
      </c>
      <c r="E24" s="11">
        <f>SUMIFS('Income Entry'!$I$11:$I1000,'Income Entry'!$L$11:$L1000,B24,'Income Entry'!$S$11:$S1000,Monthly!$K$10,'Income Entry'!$T$11:$T1000,Monthly!$S$10)</f>
        <v>0</v>
      </c>
      <c r="F24" s="4"/>
      <c r="G24" s="4"/>
      <c r="H24" s="4"/>
      <c r="I24" s="4"/>
      <c r="J24" s="4"/>
      <c r="K24" s="4"/>
      <c r="L24" s="4"/>
      <c r="M24" s="4"/>
      <c r="N24" s="4"/>
      <c r="O24" s="4"/>
      <c r="P24" s="4"/>
      <c r="Q24" s="4"/>
      <c r="R24" s="4"/>
      <c r="S24" s="4"/>
      <c r="T24" s="4"/>
      <c r="U24" s="4"/>
      <c r="V24" s="4"/>
      <c r="W24" s="4"/>
      <c r="X24" s="4"/>
      <c r="Y24" s="4"/>
      <c r="Z24" s="4"/>
      <c r="AA24" s="4"/>
    </row>
    <row r="25">
      <c r="A25" s="5">
        <v>1983.0</v>
      </c>
      <c r="B25" s="10" t="str">
        <f>'Setup Page'!C40</f>
        <v/>
      </c>
      <c r="C25" s="11">
        <f>SUMIFS('Income Entry'!$F$11:$F1000,'Income Entry'!$L$11:$L1000,B25,'Income Entry'!$S$11:$S1000,Monthly!$K$10,'Income Entry'!$T$11:$T1000,Monthly!$S$10)</f>
        <v>0</v>
      </c>
      <c r="D25" s="11">
        <f>SUMIFS('Income Entry'!$H$11:$H1000,'Income Entry'!$L$11:$L1000,B25,'Income Entry'!$S$11:$S1000,Monthly!$K$10,'Income Entry'!$T$11:$T1000,Monthly!$S$10)</f>
        <v>0</v>
      </c>
      <c r="E25" s="11">
        <f>SUMIFS('Income Entry'!$I$11:$I1000,'Income Entry'!$L$11:$L1000,B25,'Income Entry'!$S$11:$S1000,Monthly!$K$10,'Income Entry'!$T$11:$T1000,Monthly!$S$10)</f>
        <v>0</v>
      </c>
      <c r="F25" s="4"/>
      <c r="G25" s="4"/>
      <c r="H25" s="4"/>
      <c r="I25" s="4"/>
      <c r="J25" s="4"/>
      <c r="K25" s="4"/>
      <c r="L25" s="4"/>
      <c r="M25" s="4"/>
      <c r="N25" s="4"/>
      <c r="O25" s="4"/>
      <c r="P25" s="4"/>
      <c r="Q25" s="4"/>
      <c r="R25" s="4"/>
      <c r="S25" s="4"/>
      <c r="T25" s="4"/>
      <c r="U25" s="4"/>
      <c r="V25" s="4"/>
      <c r="W25" s="4"/>
      <c r="X25" s="4"/>
      <c r="Y25" s="4"/>
      <c r="Z25" s="4"/>
      <c r="AA25" s="4"/>
    </row>
    <row r="26">
      <c r="A26" s="5">
        <v>1984.0</v>
      </c>
      <c r="B26" s="10" t="str">
        <f>'Setup Page'!C41</f>
        <v/>
      </c>
      <c r="C26" s="11">
        <f>SUMIFS('Income Entry'!$F$11:$F1000,'Income Entry'!$L$11:$L1000,B26,'Income Entry'!$S$11:$S1000,Monthly!$K$10,'Income Entry'!$T$11:$T1000,Monthly!$S$10)</f>
        <v>0</v>
      </c>
      <c r="D26" s="11">
        <f>SUMIFS('Income Entry'!$H$11:$H1000,'Income Entry'!$L$11:$L1000,B26,'Income Entry'!$S$11:$S1000,Monthly!$K$10,'Income Entry'!$T$11:$T1000,Monthly!$S$10)</f>
        <v>0</v>
      </c>
      <c r="E26" s="11">
        <f>SUMIFS('Income Entry'!$I$11:$I1000,'Income Entry'!$L$11:$L1000,B26,'Income Entry'!$S$11:$S1000,Monthly!$K$10,'Income Entry'!$T$11:$T1000,Monthly!$S$10)</f>
        <v>0</v>
      </c>
      <c r="F26" s="4"/>
      <c r="G26" s="4"/>
      <c r="H26" s="4"/>
      <c r="I26" s="4"/>
      <c r="J26" s="4"/>
      <c r="K26" s="4"/>
      <c r="L26" s="4"/>
      <c r="M26" s="4"/>
      <c r="N26" s="4"/>
      <c r="O26" s="4"/>
      <c r="P26" s="4"/>
      <c r="Q26" s="4"/>
      <c r="R26" s="4"/>
      <c r="S26" s="4"/>
      <c r="T26" s="4"/>
      <c r="U26" s="4"/>
      <c r="V26" s="4"/>
      <c r="W26" s="4"/>
      <c r="X26" s="4"/>
      <c r="Y26" s="4"/>
      <c r="Z26" s="4"/>
      <c r="AA26" s="4"/>
    </row>
    <row r="27">
      <c r="A27" s="5">
        <v>1985.0</v>
      </c>
      <c r="B27" s="10" t="str">
        <f>'Setup Page'!C42</f>
        <v/>
      </c>
      <c r="C27" s="11">
        <f>SUMIFS('Income Entry'!$F$11:$F1000,'Income Entry'!$L$11:$L1000,B27,'Income Entry'!$S$11:$S1000,Monthly!$K$10,'Income Entry'!$T$11:$T1000,Monthly!$S$10)</f>
        <v>0</v>
      </c>
      <c r="D27" s="11">
        <f>SUMIFS('Income Entry'!$H$11:$H1000,'Income Entry'!$L$11:$L1000,B27,'Income Entry'!$S$11:$S1000,Monthly!$K$10,'Income Entry'!$T$11:$T1000,Monthly!$S$10)</f>
        <v>0</v>
      </c>
      <c r="E27" s="11">
        <f>SUMIFS('Income Entry'!$I$11:$I1000,'Income Entry'!$L$11:$L1000,B27,'Income Entry'!$S$11:$S1000,Monthly!$K$10,'Income Entry'!$T$11:$T1000,Monthly!$S$10)</f>
        <v>0</v>
      </c>
      <c r="F27" s="4"/>
      <c r="G27" s="4"/>
      <c r="H27" s="4"/>
      <c r="I27" s="4"/>
      <c r="J27" s="4"/>
      <c r="K27" s="4"/>
      <c r="L27" s="4"/>
      <c r="M27" s="4"/>
      <c r="N27" s="4"/>
      <c r="O27" s="4"/>
      <c r="P27" s="4"/>
      <c r="Q27" s="4"/>
      <c r="R27" s="4"/>
      <c r="S27" s="4"/>
      <c r="T27" s="4"/>
      <c r="U27" s="4"/>
      <c r="V27" s="4"/>
      <c r="W27" s="4"/>
      <c r="X27" s="4"/>
      <c r="Y27" s="4"/>
      <c r="Z27" s="4"/>
      <c r="AA27" s="4"/>
    </row>
    <row r="28">
      <c r="A28" s="5">
        <v>1986.0</v>
      </c>
      <c r="B28" s="10" t="str">
        <f>'Setup Page'!C43</f>
        <v/>
      </c>
      <c r="C28" s="11">
        <f>SUMIFS('Income Entry'!$F$11:$F1000,'Income Entry'!$L$11:$L1000,B28,'Income Entry'!$S$11:$S1000,Monthly!$K$10,'Income Entry'!$T$11:$T1000,Monthly!$S$10)</f>
        <v>0</v>
      </c>
      <c r="D28" s="11">
        <f>SUMIFS('Income Entry'!$H$11:$H1000,'Income Entry'!$L$11:$L1000,B28,'Income Entry'!$S$11:$S1000,Monthly!$K$10,'Income Entry'!$T$11:$T1000,Monthly!$S$10)</f>
        <v>0</v>
      </c>
      <c r="E28" s="11">
        <f>SUMIFS('Income Entry'!$I$11:$I1000,'Income Entry'!$L$11:$L1000,B28,'Income Entry'!$S$11:$S1000,Monthly!$K$10,'Income Entry'!$T$11:$T1000,Monthly!$S$10)</f>
        <v>0</v>
      </c>
      <c r="F28" s="4"/>
      <c r="G28" s="4"/>
      <c r="H28" s="4"/>
      <c r="I28" s="4"/>
      <c r="J28" s="4"/>
      <c r="K28" s="4"/>
      <c r="L28" s="4"/>
      <c r="M28" s="4"/>
      <c r="N28" s="4"/>
      <c r="O28" s="4"/>
      <c r="P28" s="4"/>
      <c r="Q28" s="4"/>
      <c r="R28" s="4"/>
      <c r="S28" s="4"/>
      <c r="T28" s="4"/>
      <c r="U28" s="4"/>
      <c r="V28" s="4"/>
      <c r="W28" s="4"/>
      <c r="X28" s="4"/>
      <c r="Y28" s="4"/>
      <c r="Z28" s="4"/>
      <c r="AA28" s="4"/>
    </row>
    <row r="29">
      <c r="A29" s="5">
        <v>1987.0</v>
      </c>
      <c r="B29" s="10" t="str">
        <f>'Setup Page'!C44</f>
        <v/>
      </c>
      <c r="C29" s="11">
        <f>SUMIFS('Income Entry'!$F$11:$F1000,'Income Entry'!$L$11:$L1000,B29,'Income Entry'!$S$11:$S1000,Monthly!$K$10,'Income Entry'!$T$11:$T1000,Monthly!$S$10)</f>
        <v>0</v>
      </c>
      <c r="D29" s="11">
        <f>SUMIFS('Income Entry'!$H$11:$H1000,'Income Entry'!$L$11:$L1000,B29,'Income Entry'!$S$11:$S1000,Monthly!$K$10,'Income Entry'!$T$11:$T1000,Monthly!$S$10)</f>
        <v>0</v>
      </c>
      <c r="E29" s="11">
        <f>SUMIFS('Income Entry'!$I$11:$I1000,'Income Entry'!$L$11:$L1000,B29,'Income Entry'!$S$11:$S1000,Monthly!$K$10,'Income Entry'!$T$11:$T1000,Monthly!$S$10)</f>
        <v>0</v>
      </c>
      <c r="F29" s="4"/>
      <c r="G29" s="4"/>
      <c r="H29" s="4"/>
      <c r="I29" s="4"/>
      <c r="J29" s="4"/>
      <c r="K29" s="4"/>
      <c r="L29" s="4"/>
      <c r="M29" s="4"/>
      <c r="N29" s="4"/>
      <c r="O29" s="4"/>
      <c r="P29" s="4"/>
      <c r="Q29" s="4"/>
      <c r="R29" s="4"/>
      <c r="S29" s="4"/>
      <c r="T29" s="4"/>
      <c r="U29" s="4"/>
      <c r="V29" s="4"/>
      <c r="W29" s="4"/>
      <c r="X29" s="4"/>
      <c r="Y29" s="4"/>
      <c r="Z29" s="4"/>
      <c r="AA29" s="4"/>
    </row>
    <row r="30">
      <c r="A30" s="5">
        <v>1988.0</v>
      </c>
      <c r="B30" s="10" t="str">
        <f>'Setup Page'!C45</f>
        <v/>
      </c>
      <c r="C30" s="11">
        <f>SUMIFS('Income Entry'!$F$11:$F1000,'Income Entry'!$L$11:$L1000,B30,'Income Entry'!$S$11:$S1000,Monthly!$K$10,'Income Entry'!$T$11:$T1000,Monthly!$S$10)</f>
        <v>0</v>
      </c>
      <c r="D30" s="11">
        <f>SUMIFS('Income Entry'!$H$11:$H1000,'Income Entry'!$L$11:$L1000,B30,'Income Entry'!$S$11:$S1000,Monthly!$K$10,'Income Entry'!$T$11:$T1000,Monthly!$S$10)</f>
        <v>0</v>
      </c>
      <c r="E30" s="11">
        <f>SUMIFS('Income Entry'!$I$11:$I1000,'Income Entry'!$L$11:$L1000,B30,'Income Entry'!$S$11:$S1000,Monthly!$K$10,'Income Entry'!$T$11:$T1000,Monthly!$S$10)</f>
        <v>0</v>
      </c>
      <c r="F30" s="4"/>
      <c r="G30" s="4"/>
      <c r="H30" s="4"/>
      <c r="I30" s="4"/>
      <c r="J30" s="4"/>
      <c r="K30" s="4"/>
      <c r="L30" s="4"/>
      <c r="M30" s="4"/>
      <c r="N30" s="4"/>
      <c r="O30" s="4"/>
      <c r="P30" s="4"/>
      <c r="Q30" s="4"/>
      <c r="R30" s="4"/>
      <c r="S30" s="4"/>
      <c r="T30" s="4"/>
      <c r="U30" s="4"/>
      <c r="V30" s="4"/>
      <c r="W30" s="4"/>
      <c r="X30" s="4"/>
      <c r="Y30" s="4"/>
      <c r="Z30" s="4"/>
      <c r="AA30" s="4"/>
    </row>
    <row r="31">
      <c r="A31" s="5">
        <v>1989.0</v>
      </c>
      <c r="B31" s="10" t="str">
        <f>'Setup Page'!C46</f>
        <v/>
      </c>
      <c r="C31" s="11">
        <f>SUMIFS('Income Entry'!$F$11:$F1000,'Income Entry'!$L$11:$L1000,B31,'Income Entry'!$S$11:$S1000,Monthly!$K$10,'Income Entry'!$T$11:$T1000,Monthly!$S$10)</f>
        <v>0</v>
      </c>
      <c r="D31" s="11">
        <f>SUMIFS('Income Entry'!$H$11:$H1000,'Income Entry'!$L$11:$L1000,B31,'Income Entry'!$S$11:$S1000,Monthly!$K$10,'Income Entry'!$T$11:$T1000,Monthly!$S$10)</f>
        <v>0</v>
      </c>
      <c r="E31" s="11">
        <f>SUMIFS('Income Entry'!$I$11:$I1000,'Income Entry'!$L$11:$L1000,B31,'Income Entry'!$S$11:$S1000,Monthly!$K$10,'Income Entry'!$T$11:$T1000,Monthly!$S$10)</f>
        <v>0</v>
      </c>
      <c r="F31" s="4"/>
      <c r="G31" s="4"/>
      <c r="H31" s="4"/>
      <c r="I31" s="4"/>
      <c r="J31" s="4"/>
      <c r="K31" s="4"/>
      <c r="L31" s="4"/>
      <c r="M31" s="4"/>
      <c r="N31" s="4"/>
      <c r="O31" s="4"/>
      <c r="P31" s="4"/>
      <c r="Q31" s="4"/>
      <c r="R31" s="4"/>
      <c r="S31" s="4"/>
      <c r="T31" s="4"/>
      <c r="U31" s="4"/>
      <c r="V31" s="4"/>
      <c r="W31" s="4"/>
      <c r="X31" s="4"/>
      <c r="Y31" s="4"/>
      <c r="Z31" s="4"/>
      <c r="AA31" s="4"/>
    </row>
    <row r="32">
      <c r="A32" s="5">
        <v>1990.0</v>
      </c>
      <c r="B32" s="10" t="str">
        <f>'Setup Page'!C47</f>
        <v/>
      </c>
      <c r="C32" s="11">
        <f>SUMIFS('Income Entry'!$F$11:$F1000,'Income Entry'!$L$11:$L1000,B32,'Income Entry'!$S$11:$S1000,Monthly!$K$10,'Income Entry'!$T$11:$T1000,Monthly!$S$10)</f>
        <v>0</v>
      </c>
      <c r="D32" s="11">
        <f>SUMIFS('Income Entry'!$H$11:$H1000,'Income Entry'!$L$11:$L1000,B32,'Income Entry'!$S$11:$S1000,Monthly!$K$10,'Income Entry'!$T$11:$T1000,Monthly!$S$10)</f>
        <v>0</v>
      </c>
      <c r="E32" s="11">
        <f>SUMIFS('Income Entry'!$I$11:$I1000,'Income Entry'!$L$11:$L1000,B32,'Income Entry'!$S$11:$S1000,Monthly!$K$10,'Income Entry'!$T$11:$T1000,Monthly!$S$10)</f>
        <v>0</v>
      </c>
      <c r="F32" s="4"/>
      <c r="G32" s="4"/>
      <c r="H32" s="4"/>
      <c r="I32" s="4"/>
      <c r="J32" s="4"/>
      <c r="K32" s="4"/>
      <c r="L32" s="4"/>
      <c r="M32" s="4"/>
      <c r="N32" s="4"/>
      <c r="O32" s="4"/>
      <c r="P32" s="4"/>
      <c r="Q32" s="4"/>
      <c r="R32" s="4"/>
      <c r="S32" s="4"/>
      <c r="T32" s="4"/>
      <c r="U32" s="4"/>
      <c r="V32" s="4"/>
      <c r="W32" s="4"/>
      <c r="X32" s="4"/>
      <c r="Y32" s="4"/>
      <c r="Z32" s="4"/>
      <c r="AA32" s="4"/>
    </row>
    <row r="33">
      <c r="A33" s="5">
        <v>1991.0</v>
      </c>
      <c r="B33" s="10" t="str">
        <f>'Setup Page'!C48</f>
        <v/>
      </c>
      <c r="C33" s="11">
        <f>SUMIFS('Income Entry'!$F$11:$F1000,'Income Entry'!$L$11:$L1000,B33,'Income Entry'!$S$11:$S1000,Monthly!$K$10,'Income Entry'!$T$11:$T1000,Monthly!$S$10)</f>
        <v>0</v>
      </c>
      <c r="D33" s="11">
        <f>SUMIFS('Income Entry'!$H$11:$H1000,'Income Entry'!$L$11:$L1000,B33,'Income Entry'!$S$11:$S1000,Monthly!$K$10,'Income Entry'!$T$11:$T1000,Monthly!$S$10)</f>
        <v>0</v>
      </c>
      <c r="E33" s="11">
        <f>SUMIFS('Income Entry'!$I$11:$I1000,'Income Entry'!$L$11:$L1000,B33,'Income Entry'!$S$11:$S1000,Monthly!$K$10,'Income Entry'!$T$11:$T1000,Monthly!$S$10)</f>
        <v>0</v>
      </c>
      <c r="F33" s="4"/>
      <c r="G33" s="4"/>
      <c r="H33" s="4"/>
      <c r="I33" s="4"/>
      <c r="J33" s="4"/>
      <c r="K33" s="4"/>
      <c r="L33" s="4"/>
      <c r="M33" s="4"/>
      <c r="N33" s="4"/>
      <c r="O33" s="4"/>
      <c r="P33" s="4"/>
      <c r="Q33" s="4"/>
      <c r="R33" s="4"/>
      <c r="S33" s="4"/>
      <c r="T33" s="4"/>
      <c r="U33" s="4"/>
      <c r="V33" s="4"/>
      <c r="W33" s="4"/>
      <c r="X33" s="4"/>
      <c r="Y33" s="4"/>
      <c r="Z33" s="4"/>
      <c r="AA33" s="4"/>
    </row>
    <row r="34">
      <c r="A34" s="5">
        <v>1992.0</v>
      </c>
      <c r="B34" s="10" t="str">
        <f>'Setup Page'!C49</f>
        <v/>
      </c>
      <c r="C34" s="11">
        <f>SUMIFS('Income Entry'!$F$11:$F1000,'Income Entry'!$L$11:$L1000,B34,'Income Entry'!$S$11:$S1000,Monthly!$K$10,'Income Entry'!$T$11:$T1000,Monthly!$S$10)</f>
        <v>0</v>
      </c>
      <c r="D34" s="11">
        <f>SUMIFS('Income Entry'!$H$11:$H1000,'Income Entry'!$L$11:$L1000,B34,'Income Entry'!$S$11:$S1000,Monthly!$K$10,'Income Entry'!$T$11:$T1000,Monthly!$S$10)</f>
        <v>0</v>
      </c>
      <c r="E34" s="11">
        <f>SUMIFS('Income Entry'!$I$11:$I1000,'Income Entry'!$L$11:$L1000,B34,'Income Entry'!$S$11:$S1000,Monthly!$K$10,'Income Entry'!$T$11:$T1000,Monthly!$S$10)</f>
        <v>0</v>
      </c>
      <c r="F34" s="4"/>
      <c r="G34" s="4"/>
      <c r="H34" s="4"/>
      <c r="I34" s="4"/>
      <c r="J34" s="4"/>
      <c r="K34" s="4"/>
      <c r="L34" s="4"/>
      <c r="M34" s="4"/>
      <c r="N34" s="4"/>
      <c r="O34" s="4"/>
      <c r="P34" s="4"/>
      <c r="Q34" s="4"/>
      <c r="R34" s="4"/>
      <c r="S34" s="4"/>
      <c r="T34" s="4"/>
      <c r="U34" s="4"/>
      <c r="V34" s="4"/>
      <c r="W34" s="4"/>
      <c r="X34" s="4"/>
      <c r="Y34" s="4"/>
      <c r="Z34" s="4"/>
      <c r="AA34" s="4"/>
    </row>
    <row r="35">
      <c r="A35" s="5">
        <v>1993.0</v>
      </c>
      <c r="B35" s="10" t="str">
        <f>'Setup Page'!C50</f>
        <v/>
      </c>
      <c r="C35" s="11">
        <f>SUMIFS('Income Entry'!$F$11:$F1000,'Income Entry'!$L$11:$L1000,B35,'Income Entry'!$S$11:$S1000,Monthly!$K$10,'Income Entry'!$T$11:$T1000,Monthly!$S$10)</f>
        <v>0</v>
      </c>
      <c r="D35" s="11">
        <f>SUMIFS('Income Entry'!$H$11:$H1000,'Income Entry'!$L$11:$L1000,B35,'Income Entry'!$S$11:$S1000,Monthly!$K$10,'Income Entry'!$T$11:$T1000,Monthly!$S$10)</f>
        <v>0</v>
      </c>
      <c r="E35" s="11">
        <f>SUMIFS('Income Entry'!$I$11:$I1000,'Income Entry'!$L$11:$L1000,B35,'Income Entry'!$S$11:$S1000,Monthly!$K$10,'Income Entry'!$T$11:$T1000,Monthly!$S$10)</f>
        <v>0</v>
      </c>
      <c r="F35" s="4"/>
      <c r="G35" s="4"/>
      <c r="H35" s="4"/>
      <c r="I35" s="4"/>
      <c r="J35" s="4"/>
      <c r="K35" s="4"/>
      <c r="L35" s="4"/>
      <c r="M35" s="4"/>
      <c r="N35" s="4"/>
      <c r="O35" s="4"/>
      <c r="P35" s="4"/>
      <c r="Q35" s="4"/>
      <c r="R35" s="4"/>
      <c r="S35" s="4"/>
      <c r="T35" s="4"/>
      <c r="U35" s="4"/>
      <c r="V35" s="4"/>
      <c r="W35" s="4"/>
      <c r="X35" s="4"/>
      <c r="Y35" s="4"/>
      <c r="Z35" s="4"/>
      <c r="AA35" s="4"/>
    </row>
    <row r="36">
      <c r="A36" s="5">
        <v>1994.0</v>
      </c>
      <c r="B36" s="10" t="str">
        <f>'Setup Page'!C51</f>
        <v/>
      </c>
      <c r="C36" s="11">
        <f>SUMIFS('Income Entry'!$F$11:$F1000,'Income Entry'!$L$11:$L1000,B36,'Income Entry'!$S$11:$S1000,Monthly!$K$10,'Income Entry'!$T$11:$T1000,Monthly!$S$10)</f>
        <v>0</v>
      </c>
      <c r="D36" s="11">
        <f>SUMIFS('Income Entry'!$H$11:$H1000,'Income Entry'!$L$11:$L1000,B36,'Income Entry'!$S$11:$S1000,Monthly!$K$10,'Income Entry'!$T$11:$T1000,Monthly!$S$10)</f>
        <v>0</v>
      </c>
      <c r="E36" s="11">
        <f>SUMIFS('Income Entry'!$I$11:$I1000,'Income Entry'!$L$11:$L1000,B36,'Income Entry'!$S$11:$S1000,Monthly!$K$10,'Income Entry'!$T$11:$T1000,Monthly!$S$10)</f>
        <v>0</v>
      </c>
      <c r="F36" s="4"/>
      <c r="G36" s="4"/>
      <c r="H36" s="4"/>
      <c r="I36" s="4"/>
      <c r="J36" s="4"/>
      <c r="K36" s="4"/>
      <c r="L36" s="4"/>
      <c r="M36" s="4"/>
      <c r="N36" s="4"/>
      <c r="O36" s="4"/>
      <c r="P36" s="4"/>
      <c r="Q36" s="4"/>
      <c r="R36" s="4"/>
      <c r="S36" s="4"/>
      <c r="T36" s="4"/>
      <c r="U36" s="4"/>
      <c r="V36" s="4"/>
      <c r="W36" s="4"/>
      <c r="X36" s="4"/>
      <c r="Y36" s="4"/>
      <c r="Z36" s="4"/>
      <c r="AA36" s="4"/>
    </row>
    <row r="37">
      <c r="A37" s="5">
        <v>1995.0</v>
      </c>
      <c r="B37" s="10" t="str">
        <f>'Setup Page'!C52</f>
        <v/>
      </c>
      <c r="C37" s="11">
        <f>SUMIFS('Income Entry'!$F$11:$F1000,'Income Entry'!$L$11:$L1000,B37,'Income Entry'!$S$11:$S1000,Monthly!$K$10,'Income Entry'!$T$11:$T1000,Monthly!$S$10)</f>
        <v>0</v>
      </c>
      <c r="D37" s="11">
        <f>SUMIFS('Income Entry'!$H$11:$H1000,'Income Entry'!$L$11:$L1000,B37,'Income Entry'!$S$11:$S1000,Monthly!$K$10,'Income Entry'!$T$11:$T1000,Monthly!$S$10)</f>
        <v>0</v>
      </c>
      <c r="E37" s="11">
        <f>SUMIFS('Income Entry'!$I$11:$I1000,'Income Entry'!$L$11:$L1000,B37,'Income Entry'!$S$11:$S1000,Monthly!$K$10,'Income Entry'!$T$11:$T1000,Monthly!$S$10)</f>
        <v>0</v>
      </c>
      <c r="F37" s="4"/>
      <c r="G37" s="4"/>
      <c r="H37" s="4"/>
      <c r="I37" s="4"/>
      <c r="J37" s="4"/>
      <c r="K37" s="4"/>
      <c r="L37" s="4"/>
      <c r="M37" s="4"/>
      <c r="N37" s="4"/>
      <c r="O37" s="4"/>
      <c r="P37" s="4"/>
      <c r="Q37" s="4"/>
      <c r="R37" s="4"/>
      <c r="S37" s="4"/>
      <c r="T37" s="4"/>
      <c r="U37" s="4"/>
      <c r="V37" s="4"/>
      <c r="W37" s="4"/>
      <c r="X37" s="4"/>
      <c r="Y37" s="4"/>
      <c r="Z37" s="4"/>
      <c r="AA37" s="4"/>
    </row>
    <row r="38">
      <c r="A38" s="5">
        <v>1996.0</v>
      </c>
      <c r="B38" s="10" t="str">
        <f>'Setup Page'!C53</f>
        <v/>
      </c>
      <c r="C38" s="11">
        <f>SUMIFS('Income Entry'!$F$11:$F1000,'Income Entry'!$L$11:$L1000,B38,'Income Entry'!$S$11:$S1000,Monthly!$K$10,'Income Entry'!$T$11:$T1000,Monthly!$S$10)</f>
        <v>0</v>
      </c>
      <c r="D38" s="11">
        <f>SUMIFS('Income Entry'!$H$11:$H1000,'Income Entry'!$L$11:$L1000,B38,'Income Entry'!$S$11:$S1000,Monthly!$K$10,'Income Entry'!$T$11:$T1000,Monthly!$S$10)</f>
        <v>0</v>
      </c>
      <c r="E38" s="11">
        <f>SUMIFS('Income Entry'!$I$11:$I1000,'Income Entry'!$L$11:$L1000,B38,'Income Entry'!$S$11:$S1000,Monthly!$K$10,'Income Entry'!$T$11:$T1000,Monthly!$S$10)</f>
        <v>0</v>
      </c>
      <c r="F38" s="4"/>
      <c r="G38" s="4"/>
      <c r="H38" s="4"/>
      <c r="I38" s="4"/>
      <c r="J38" s="4"/>
      <c r="K38" s="4"/>
      <c r="L38" s="4"/>
      <c r="M38" s="4"/>
      <c r="N38" s="4"/>
      <c r="O38" s="4"/>
      <c r="P38" s="4"/>
      <c r="Q38" s="4"/>
      <c r="R38" s="4"/>
      <c r="S38" s="4"/>
      <c r="T38" s="4"/>
      <c r="U38" s="4"/>
      <c r="V38" s="4"/>
      <c r="W38" s="4"/>
      <c r="X38" s="4"/>
      <c r="Y38" s="4"/>
      <c r="Z38" s="4"/>
      <c r="AA38" s="4"/>
    </row>
    <row r="39">
      <c r="A39" s="5">
        <v>1997.0</v>
      </c>
      <c r="B39" s="10" t="str">
        <f>'Setup Page'!C54</f>
        <v/>
      </c>
      <c r="C39" s="11">
        <f>SUMIFS('Income Entry'!$F$11:$F1000,'Income Entry'!$L$11:$L1000,B39,'Income Entry'!$S$11:$S1000,Monthly!$K$10,'Income Entry'!$T$11:$T1000,Monthly!$S$10)</f>
        <v>0</v>
      </c>
      <c r="D39" s="11">
        <f>SUMIFS('Income Entry'!$H$11:$H1000,'Income Entry'!$L$11:$L1000,B39,'Income Entry'!$S$11:$S1000,Monthly!$K$10,'Income Entry'!$T$11:$T1000,Monthly!$S$10)</f>
        <v>0</v>
      </c>
      <c r="E39" s="11">
        <f>SUMIFS('Income Entry'!$I$11:$I1000,'Income Entry'!$L$11:$L1000,B39,'Income Entry'!$S$11:$S1000,Monthly!$K$10,'Income Entry'!$T$11:$T1000,Monthly!$S$10)</f>
        <v>0</v>
      </c>
      <c r="F39" s="4"/>
      <c r="G39" s="4"/>
      <c r="H39" s="4"/>
      <c r="I39" s="4"/>
      <c r="J39" s="4"/>
      <c r="K39" s="4"/>
      <c r="L39" s="4"/>
      <c r="M39" s="4"/>
      <c r="N39" s="4"/>
      <c r="O39" s="4"/>
      <c r="P39" s="4"/>
      <c r="Q39" s="4"/>
      <c r="R39" s="4"/>
      <c r="S39" s="4"/>
      <c r="T39" s="4"/>
      <c r="U39" s="4"/>
      <c r="V39" s="4"/>
      <c r="W39" s="4"/>
      <c r="X39" s="4"/>
      <c r="Y39" s="4"/>
      <c r="Z39" s="4"/>
      <c r="AA39" s="4"/>
    </row>
    <row r="40">
      <c r="A40" s="5">
        <v>1998.0</v>
      </c>
      <c r="B40" s="10" t="str">
        <f>'Setup Page'!C55</f>
        <v/>
      </c>
      <c r="C40" s="11">
        <f>SUMIFS('Income Entry'!$F$11:$F1000,'Income Entry'!$L$11:$L1000,B40,'Income Entry'!$S$11:$S1000,Monthly!$K$10,'Income Entry'!$T$11:$T1000,Monthly!$S$10)</f>
        <v>0</v>
      </c>
      <c r="D40" s="11">
        <f>SUMIFS('Income Entry'!$H$11:$H1000,'Income Entry'!$L$11:$L1000,B40,'Income Entry'!$S$11:$S1000,Monthly!$K$10,'Income Entry'!$T$11:$T1000,Monthly!$S$10)</f>
        <v>0</v>
      </c>
      <c r="E40" s="11">
        <f>SUMIFS('Income Entry'!$I$11:$I1000,'Income Entry'!$L$11:$L1000,B40,'Income Entry'!$S$11:$S1000,Monthly!$K$10,'Income Entry'!$T$11:$T1000,Monthly!$S$10)</f>
        <v>0</v>
      </c>
      <c r="F40" s="4"/>
      <c r="G40" s="4"/>
      <c r="H40" s="4"/>
      <c r="I40" s="4"/>
      <c r="J40" s="4"/>
      <c r="K40" s="4"/>
      <c r="L40" s="4"/>
      <c r="M40" s="4"/>
      <c r="N40" s="4"/>
      <c r="O40" s="4"/>
      <c r="P40" s="4"/>
      <c r="Q40" s="4"/>
      <c r="R40" s="4"/>
      <c r="S40" s="4"/>
      <c r="T40" s="4"/>
      <c r="U40" s="4"/>
      <c r="V40" s="4"/>
      <c r="W40" s="4"/>
      <c r="X40" s="4"/>
      <c r="Y40" s="4"/>
      <c r="Z40" s="4"/>
      <c r="AA40" s="4"/>
    </row>
    <row r="41">
      <c r="A41" s="5">
        <v>1999.0</v>
      </c>
      <c r="B41" s="10" t="str">
        <f>'Setup Page'!C56</f>
        <v/>
      </c>
      <c r="C41" s="11">
        <f>SUMIFS('Income Entry'!$F$11:$F1000,'Income Entry'!$L$11:$L1000,B41,'Income Entry'!$S$11:$S1000,Monthly!$K$10,'Income Entry'!$T$11:$T1000,Monthly!$S$10)</f>
        <v>0</v>
      </c>
      <c r="D41" s="11">
        <f>SUMIFS('Income Entry'!$H$11:$H1000,'Income Entry'!$L$11:$L1000,B41,'Income Entry'!$S$11:$S1000,Monthly!$K$10,'Income Entry'!$T$11:$T1000,Monthly!$S$10)</f>
        <v>0</v>
      </c>
      <c r="E41" s="11">
        <f>SUMIFS('Income Entry'!$I$11:$I1000,'Income Entry'!$L$11:$L1000,B41,'Income Entry'!$S$11:$S1000,Monthly!$K$10,'Income Entry'!$T$11:$T1000,Monthly!$S$10)</f>
        <v>0</v>
      </c>
      <c r="F41" s="4"/>
      <c r="G41" s="4"/>
      <c r="H41" s="4"/>
      <c r="I41" s="4"/>
      <c r="J41" s="4"/>
      <c r="K41" s="4"/>
      <c r="L41" s="4"/>
      <c r="M41" s="4"/>
      <c r="N41" s="4"/>
      <c r="O41" s="4"/>
      <c r="P41" s="4"/>
      <c r="Q41" s="4"/>
      <c r="R41" s="4"/>
      <c r="S41" s="4"/>
      <c r="T41" s="4"/>
      <c r="U41" s="4"/>
      <c r="V41" s="4"/>
      <c r="W41" s="4"/>
      <c r="X41" s="4"/>
      <c r="Y41" s="4"/>
      <c r="Z41" s="4"/>
      <c r="AA41" s="4"/>
    </row>
    <row r="42">
      <c r="A42" s="5">
        <v>2000.0</v>
      </c>
      <c r="B42" s="10" t="str">
        <f>'Setup Page'!C57</f>
        <v/>
      </c>
      <c r="C42" s="11">
        <f>SUMIFS('Income Entry'!$F$11:$F1000,'Income Entry'!$L$11:$L1000,B42,'Income Entry'!$S$11:$S1000,Monthly!$K$10,'Income Entry'!$T$11:$T1000,Monthly!$S$10)</f>
        <v>0</v>
      </c>
      <c r="D42" s="11">
        <f>SUMIFS('Income Entry'!$H$11:$H1000,'Income Entry'!$L$11:$L1000,B42,'Income Entry'!$S$11:$S1000,Monthly!$K$10,'Income Entry'!$T$11:$T1000,Monthly!$S$10)</f>
        <v>0</v>
      </c>
      <c r="E42" s="11">
        <f>SUMIFS('Income Entry'!$I$11:$I1000,'Income Entry'!$L$11:$L1000,B42,'Income Entry'!$S$11:$S1000,Monthly!$K$10,'Income Entry'!$T$11:$T1000,Monthly!$S$10)</f>
        <v>0</v>
      </c>
      <c r="F42" s="4"/>
      <c r="G42" s="4"/>
      <c r="H42" s="4"/>
      <c r="I42" s="4"/>
      <c r="J42" s="4"/>
      <c r="K42" s="4"/>
      <c r="L42" s="4"/>
      <c r="M42" s="4"/>
      <c r="N42" s="4"/>
      <c r="O42" s="4"/>
      <c r="P42" s="4"/>
      <c r="Q42" s="4"/>
      <c r="R42" s="4"/>
      <c r="S42" s="4"/>
      <c r="T42" s="4"/>
      <c r="U42" s="4"/>
      <c r="V42" s="4"/>
      <c r="W42" s="4"/>
      <c r="X42" s="4"/>
      <c r="Y42" s="4"/>
      <c r="Z42" s="4"/>
      <c r="AA42" s="4"/>
    </row>
    <row r="43">
      <c r="A43" s="5">
        <v>2001.0</v>
      </c>
      <c r="B43" s="17" t="s">
        <v>11</v>
      </c>
      <c r="C43" s="18">
        <f t="shared" ref="C43:E43" si="1">SUM(C2:C42)</f>
        <v>0</v>
      </c>
      <c r="D43" s="18">
        <f t="shared" si="1"/>
        <v>0</v>
      </c>
      <c r="E43" s="18">
        <f t="shared" si="1"/>
        <v>0</v>
      </c>
      <c r="F43" s="4"/>
      <c r="G43" s="4"/>
      <c r="H43" s="4"/>
      <c r="I43" s="4"/>
      <c r="J43" s="4"/>
      <c r="K43" s="4"/>
      <c r="L43" s="4"/>
      <c r="M43" s="4"/>
      <c r="N43" s="4"/>
      <c r="O43" s="4"/>
      <c r="P43" s="4"/>
      <c r="Q43" s="4"/>
      <c r="R43" s="4"/>
      <c r="S43" s="4"/>
      <c r="T43" s="4"/>
      <c r="U43" s="4"/>
      <c r="V43" s="4"/>
      <c r="W43" s="4"/>
      <c r="X43" s="4"/>
      <c r="Y43" s="4"/>
      <c r="Z43" s="4"/>
      <c r="AA43" s="4"/>
    </row>
    <row r="44">
      <c r="A44" s="5">
        <v>2002.0</v>
      </c>
      <c r="F44" s="4"/>
      <c r="G44" s="4"/>
      <c r="H44" s="4"/>
      <c r="I44" s="4"/>
      <c r="J44" s="4"/>
      <c r="K44" s="4"/>
      <c r="L44" s="4"/>
      <c r="M44" s="4"/>
      <c r="N44" s="4"/>
      <c r="O44" s="4"/>
      <c r="P44" s="4"/>
      <c r="Q44" s="4"/>
      <c r="R44" s="4"/>
      <c r="S44" s="4"/>
      <c r="T44" s="4"/>
      <c r="U44" s="4"/>
      <c r="V44" s="4"/>
      <c r="W44" s="4"/>
      <c r="X44" s="4"/>
      <c r="Y44" s="4"/>
      <c r="Z44" s="4"/>
      <c r="AA44" s="4"/>
    </row>
    <row r="45">
      <c r="A45" s="5">
        <v>2003.0</v>
      </c>
      <c r="F45" s="4"/>
      <c r="G45" s="4"/>
      <c r="H45" s="4"/>
      <c r="I45" s="4"/>
      <c r="J45" s="4"/>
      <c r="K45" s="4"/>
      <c r="L45" s="4"/>
      <c r="M45" s="4"/>
      <c r="N45" s="4"/>
      <c r="O45" s="4"/>
      <c r="P45" s="4"/>
      <c r="Q45" s="4"/>
      <c r="R45" s="4"/>
      <c r="S45" s="4"/>
      <c r="T45" s="4"/>
      <c r="U45" s="4"/>
      <c r="V45" s="4"/>
      <c r="W45" s="4"/>
      <c r="X45" s="4"/>
      <c r="Y45" s="4"/>
      <c r="Z45" s="4"/>
      <c r="AA45" s="4"/>
    </row>
    <row r="46">
      <c r="A46" s="5">
        <v>2004.0</v>
      </c>
      <c r="F46" s="4"/>
      <c r="G46" s="4"/>
      <c r="H46" s="4"/>
      <c r="I46" s="4"/>
      <c r="J46" s="4"/>
      <c r="K46" s="4"/>
      <c r="L46" s="4"/>
      <c r="M46" s="4"/>
      <c r="N46" s="4"/>
      <c r="O46" s="4"/>
      <c r="P46" s="4"/>
      <c r="Q46" s="4"/>
      <c r="R46" s="4"/>
      <c r="S46" s="4"/>
      <c r="T46" s="4"/>
      <c r="U46" s="4"/>
      <c r="V46" s="4"/>
      <c r="W46" s="4"/>
      <c r="X46" s="4"/>
      <c r="Y46" s="4"/>
      <c r="Z46" s="4"/>
      <c r="AA46" s="4"/>
    </row>
    <row r="47">
      <c r="A47" s="5">
        <v>2005.0</v>
      </c>
      <c r="B47" s="19" t="s">
        <v>12</v>
      </c>
      <c r="C47" s="19" t="s">
        <v>3</v>
      </c>
      <c r="D47" s="19" t="s">
        <v>4</v>
      </c>
      <c r="E47" s="19" t="s">
        <v>5</v>
      </c>
      <c r="F47" s="4"/>
      <c r="G47" s="4"/>
      <c r="H47" s="4"/>
      <c r="I47" s="4"/>
      <c r="J47" s="4"/>
      <c r="K47" s="4"/>
      <c r="L47" s="4"/>
      <c r="M47" s="4"/>
      <c r="N47" s="4"/>
      <c r="O47" s="4"/>
      <c r="P47" s="4"/>
      <c r="Q47" s="4"/>
      <c r="R47" s="4"/>
      <c r="S47" s="4"/>
      <c r="T47" s="4"/>
      <c r="U47" s="4"/>
      <c r="V47" s="4"/>
      <c r="W47" s="4"/>
      <c r="X47" s="4"/>
      <c r="Y47" s="4"/>
      <c r="Z47" s="4"/>
      <c r="AA47" s="4"/>
    </row>
    <row r="48">
      <c r="A48" s="5">
        <v>2006.0</v>
      </c>
      <c r="B48" s="20" t="str">
        <f>'Setup Page'!P18</f>
        <v>Virtual Address</v>
      </c>
      <c r="C48" s="11">
        <f>SUMIFS('Expense Entry'!$F$11:$F1000,'Expense Entry'!$D$11:$D1000,B48,'Expense Entry'!$Q$11:$Q1000,Monthly!$K$10,'Expense Entry'!$R$11:$R1000,Monthly!$S$10)</f>
        <v>0</v>
      </c>
      <c r="D48" s="11">
        <f>SUMIFS('Expense Entry'!$H$11:$H1000,'Expense Entry'!$D$11:$D1000,B48,'Expense Entry'!$Q$11:$Q1000,Monthly!$K$10,'Expense Entry'!$R$11:$R1000,Monthly!$S$10)</f>
        <v>0</v>
      </c>
      <c r="E48" s="11">
        <f>SUMIFS('Expense Entry'!$I$11:$I1000,'Expense Entry'!$D$11:$D1000,B48,'Expense Entry'!$Q$11:$Q1000,Monthly!$K$10,'Expense Entry'!$R$11:$R1000,Monthly!$S$10)</f>
        <v>0</v>
      </c>
      <c r="F48" s="4"/>
      <c r="G48" s="4"/>
      <c r="H48" s="4"/>
      <c r="I48" s="4"/>
      <c r="J48" s="4"/>
      <c r="K48" s="4"/>
      <c r="L48" s="4"/>
      <c r="M48" s="4"/>
      <c r="N48" s="4"/>
      <c r="O48" s="4"/>
      <c r="P48" s="4"/>
      <c r="Q48" s="4"/>
      <c r="R48" s="4"/>
      <c r="S48" s="4"/>
      <c r="T48" s="4"/>
      <c r="U48" s="4"/>
      <c r="V48" s="4"/>
      <c r="W48" s="4"/>
      <c r="X48" s="4"/>
      <c r="Y48" s="4"/>
      <c r="Z48" s="4"/>
      <c r="AA48" s="4"/>
    </row>
    <row r="49">
      <c r="A49" s="5">
        <v>2007.0</v>
      </c>
      <c r="B49" s="20" t="str">
        <f>'Setup Page'!P19</f>
        <v>Legal Zoom</v>
      </c>
      <c r="C49" s="11">
        <f>SUMIFS('Expense Entry'!$F$11:$F1000,'Expense Entry'!$D$11:$D1000,B49,'Expense Entry'!$Q$11:$Q1000,Monthly!$K$10,'Expense Entry'!$R$11:$R1000,Monthly!$S$10)</f>
        <v>0</v>
      </c>
      <c r="D49" s="11">
        <f>SUMIFS('Expense Entry'!$H$11:$H1000,'Expense Entry'!$D$11:$D1000,B49,'Expense Entry'!$Q$11:$Q1000,Monthly!$K$10,'Expense Entry'!$R$11:$R1000,Monthly!$S$10)</f>
        <v>0</v>
      </c>
      <c r="E49" s="11">
        <f>SUMIFS('Expense Entry'!$I$11:$I1000,'Expense Entry'!$D$11:$D1000,B49,'Expense Entry'!$Q$11:$Q1000,Monthly!$K$10,'Expense Entry'!$R$11:$R1000,Monthly!$S$10)</f>
        <v>0</v>
      </c>
      <c r="F49" s="4"/>
      <c r="G49" s="4"/>
      <c r="H49" s="4"/>
      <c r="I49" s="4"/>
      <c r="J49" s="4"/>
      <c r="K49" s="4"/>
      <c r="L49" s="4"/>
      <c r="M49" s="4"/>
      <c r="N49" s="4"/>
      <c r="O49" s="4"/>
      <c r="P49" s="4"/>
      <c r="Q49" s="4"/>
      <c r="R49" s="4"/>
      <c r="S49" s="4"/>
      <c r="T49" s="4"/>
      <c r="U49" s="4"/>
      <c r="V49" s="4"/>
      <c r="W49" s="4"/>
      <c r="X49" s="4"/>
      <c r="Y49" s="4"/>
      <c r="Z49" s="4"/>
      <c r="AA49" s="4"/>
    </row>
    <row r="50">
      <c r="A50" s="5">
        <v>2008.0</v>
      </c>
      <c r="B50" s="20" t="str">
        <f>'Setup Page'!P20</f>
        <v>Google GSuite</v>
      </c>
      <c r="C50" s="11">
        <f>SUMIFS('Expense Entry'!$F$11:$F1000,'Expense Entry'!$D$11:$D1000,B50,'Expense Entry'!$Q$11:$Q1000,Monthly!$K$10,'Expense Entry'!$R$11:$R1000,Monthly!$S$10)</f>
        <v>28.8</v>
      </c>
      <c r="D50" s="11">
        <f>SUMIFS('Expense Entry'!$H$11:$H1000,'Expense Entry'!$D$11:$D1000,B50,'Expense Entry'!$Q$11:$Q1000,Monthly!$K$10,'Expense Entry'!$R$11:$R1000,Monthly!$S$10)</f>
        <v>26.18181818</v>
      </c>
      <c r="E50" s="11">
        <f>SUMIFS('Expense Entry'!$I$11:$I1000,'Expense Entry'!$D$11:$D1000,B50,'Expense Entry'!$Q$11:$Q1000,Monthly!$K$10,'Expense Entry'!$R$11:$R1000,Monthly!$S$10)</f>
        <v>2.618181818</v>
      </c>
      <c r="F50" s="4"/>
      <c r="G50" s="4"/>
      <c r="H50" s="4"/>
      <c r="I50" s="4"/>
      <c r="J50" s="4"/>
      <c r="K50" s="4"/>
      <c r="L50" s="4"/>
      <c r="M50" s="4"/>
      <c r="N50" s="4"/>
      <c r="O50" s="4"/>
      <c r="P50" s="4"/>
      <c r="Q50" s="4"/>
      <c r="R50" s="4"/>
      <c r="S50" s="4"/>
      <c r="T50" s="4"/>
      <c r="U50" s="4"/>
      <c r="V50" s="4"/>
      <c r="W50" s="4"/>
      <c r="X50" s="4"/>
      <c r="Y50" s="4"/>
      <c r="Z50" s="4"/>
      <c r="AA50" s="4"/>
    </row>
    <row r="51">
      <c r="A51" s="5">
        <v>2009.0</v>
      </c>
      <c r="B51" s="20" t="str">
        <f>'Setup Page'!P21</f>
        <v/>
      </c>
      <c r="C51" s="11">
        <f>SUMIFS('Expense Entry'!$F$11:$F1000,'Expense Entry'!$D$11:$D1000,B51,'Expense Entry'!$Q$11:$Q1000,Monthly!$K$10,'Expense Entry'!$R$11:$R1000,Monthly!$S$10)</f>
        <v>0</v>
      </c>
      <c r="D51" s="11">
        <f>SUMIFS('Expense Entry'!$H$11:$H1000,'Expense Entry'!$D$11:$D1000,B51,'Expense Entry'!$Q$11:$Q1000,Monthly!$K$10,'Expense Entry'!$R$11:$R1000,Monthly!$S$10)</f>
        <v>0</v>
      </c>
      <c r="E51" s="11">
        <f>SUMIFS('Expense Entry'!$I$11:$I1000,'Expense Entry'!$D$11:$D1000,B51,'Expense Entry'!$Q$11:$Q1000,Monthly!$K$10,'Expense Entry'!$R$11:$R1000,Monthly!$S$10)</f>
        <v>0</v>
      </c>
      <c r="F51" s="4"/>
      <c r="G51" s="4"/>
      <c r="H51" s="4"/>
      <c r="I51" s="4"/>
      <c r="J51" s="4"/>
      <c r="K51" s="4"/>
      <c r="L51" s="4"/>
      <c r="M51" s="4"/>
      <c r="N51" s="4"/>
      <c r="O51" s="4"/>
      <c r="P51" s="4"/>
      <c r="Q51" s="4"/>
      <c r="R51" s="4"/>
      <c r="S51" s="4"/>
      <c r="T51" s="4"/>
      <c r="U51" s="4"/>
      <c r="V51" s="4"/>
      <c r="W51" s="4"/>
      <c r="X51" s="4"/>
      <c r="Y51" s="4"/>
      <c r="Z51" s="4"/>
      <c r="AA51" s="4"/>
    </row>
    <row r="52">
      <c r="A52" s="5">
        <v>2010.0</v>
      </c>
      <c r="B52" s="20" t="str">
        <f>'Setup Page'!P22</f>
        <v/>
      </c>
      <c r="C52" s="11">
        <f>SUMIFS('Expense Entry'!$F$11:$F1000,'Expense Entry'!$D$11:$D1000,B52,'Expense Entry'!$Q$11:$Q1000,Monthly!$K$10,'Expense Entry'!$R$11:$R1000,Monthly!$S$10)</f>
        <v>0</v>
      </c>
      <c r="D52" s="11">
        <f>SUMIFS('Expense Entry'!$H$11:$H1000,'Expense Entry'!$D$11:$D1000,B52,'Expense Entry'!$Q$11:$Q1000,Monthly!$K$10,'Expense Entry'!$R$11:$R1000,Monthly!$S$10)</f>
        <v>0</v>
      </c>
      <c r="E52" s="11">
        <f>SUMIFS('Expense Entry'!$I$11:$I1000,'Expense Entry'!$D$11:$D1000,B52,'Expense Entry'!$Q$11:$Q1000,Monthly!$K$10,'Expense Entry'!$R$11:$R1000,Monthly!$S$10)</f>
        <v>0</v>
      </c>
      <c r="F52" s="4"/>
      <c r="G52" s="4"/>
      <c r="H52" s="4"/>
      <c r="I52" s="4"/>
      <c r="J52" s="4"/>
      <c r="K52" s="4"/>
      <c r="L52" s="4"/>
      <c r="M52" s="4"/>
      <c r="N52" s="4"/>
      <c r="O52" s="4"/>
      <c r="P52" s="4"/>
      <c r="Q52" s="4"/>
      <c r="R52" s="4"/>
      <c r="S52" s="4"/>
      <c r="T52" s="4"/>
      <c r="U52" s="4"/>
      <c r="V52" s="4"/>
      <c r="W52" s="4"/>
      <c r="X52" s="4"/>
      <c r="Y52" s="4"/>
      <c r="Z52" s="4"/>
      <c r="AA52" s="4"/>
    </row>
    <row r="53">
      <c r="A53" s="5">
        <v>2011.0</v>
      </c>
      <c r="B53" s="20" t="str">
        <f>'Setup Page'!P23</f>
        <v/>
      </c>
      <c r="C53" s="11">
        <f>SUMIFS('Expense Entry'!$F$11:$F1000,'Expense Entry'!$D$11:$D1000,B53,'Expense Entry'!$Q$11:$Q1000,Monthly!$K$10,'Expense Entry'!$R$11:$R1000,Monthly!$S$10)</f>
        <v>0</v>
      </c>
      <c r="D53" s="11">
        <f>SUMIFS('Expense Entry'!$H$11:$H1000,'Expense Entry'!$D$11:$D1000,B53,'Expense Entry'!$Q$11:$Q1000,Monthly!$K$10,'Expense Entry'!$R$11:$R1000,Monthly!$S$10)</f>
        <v>0</v>
      </c>
      <c r="E53" s="11">
        <f>SUMIFS('Expense Entry'!$I$11:$I1000,'Expense Entry'!$D$11:$D1000,B53,'Expense Entry'!$Q$11:$Q1000,Monthly!$K$10,'Expense Entry'!$R$11:$R1000,Monthly!$S$10)</f>
        <v>0</v>
      </c>
      <c r="F53" s="4"/>
      <c r="G53" s="4"/>
      <c r="H53" s="4"/>
      <c r="I53" s="4"/>
      <c r="J53" s="4"/>
      <c r="K53" s="4"/>
      <c r="L53" s="4"/>
      <c r="M53" s="4"/>
      <c r="N53" s="4"/>
      <c r="O53" s="4"/>
      <c r="P53" s="4"/>
      <c r="Q53" s="4"/>
      <c r="R53" s="4"/>
      <c r="S53" s="4"/>
      <c r="T53" s="4"/>
      <c r="U53" s="4"/>
      <c r="V53" s="4"/>
      <c r="W53" s="4"/>
      <c r="X53" s="4"/>
      <c r="Y53" s="4"/>
      <c r="Z53" s="4"/>
      <c r="AA53" s="4"/>
    </row>
    <row r="54">
      <c r="A54" s="5">
        <v>2012.0</v>
      </c>
      <c r="B54" s="20" t="str">
        <f>'Setup Page'!P24</f>
        <v/>
      </c>
      <c r="C54" s="11">
        <f>SUMIFS('Expense Entry'!$F$11:$F1000,'Expense Entry'!$D$11:$D1000,B54,'Expense Entry'!$Q$11:$Q1000,Monthly!$K$10,'Expense Entry'!$R$11:$R1000,Monthly!$S$10)</f>
        <v>0</v>
      </c>
      <c r="D54" s="11">
        <f>SUMIFS('Expense Entry'!$H$11:$H1000,'Expense Entry'!$D$11:$D1000,B54,'Expense Entry'!$Q$11:$Q1000,Monthly!$K$10,'Expense Entry'!$R$11:$R1000,Monthly!$S$10)</f>
        <v>0</v>
      </c>
      <c r="E54" s="11">
        <f>SUMIFS('Expense Entry'!$I$11:$I1000,'Expense Entry'!$D$11:$D1000,B54,'Expense Entry'!$Q$11:$Q1000,Monthly!$K$10,'Expense Entry'!$R$11:$R1000,Monthly!$S$10)</f>
        <v>0</v>
      </c>
      <c r="F54" s="4"/>
      <c r="G54" s="4"/>
      <c r="H54" s="4"/>
      <c r="I54" s="4"/>
      <c r="J54" s="4"/>
      <c r="K54" s="4"/>
      <c r="L54" s="4"/>
      <c r="M54" s="4"/>
      <c r="N54" s="4"/>
      <c r="O54" s="4"/>
      <c r="P54" s="4"/>
      <c r="Q54" s="4"/>
      <c r="R54" s="4"/>
      <c r="S54" s="4"/>
      <c r="T54" s="4"/>
      <c r="U54" s="4"/>
      <c r="V54" s="4"/>
      <c r="W54" s="4"/>
      <c r="X54" s="4"/>
      <c r="Y54" s="4"/>
      <c r="Z54" s="4"/>
      <c r="AA54" s="4"/>
    </row>
    <row r="55">
      <c r="A55" s="5">
        <v>2013.0</v>
      </c>
      <c r="B55" s="20" t="str">
        <f>'Setup Page'!P25</f>
        <v/>
      </c>
      <c r="C55" s="11">
        <f>SUMIFS('Expense Entry'!$F$11:$F1000,'Expense Entry'!$D$11:$D1000,B55,'Expense Entry'!$Q$11:$Q1000,Monthly!$K$10,'Expense Entry'!$R$11:$R1000,Monthly!$S$10)</f>
        <v>0</v>
      </c>
      <c r="D55" s="11">
        <f>SUMIFS('Expense Entry'!$H$11:$H1000,'Expense Entry'!$D$11:$D1000,B55,'Expense Entry'!$Q$11:$Q1000,Monthly!$K$10,'Expense Entry'!$R$11:$R1000,Monthly!$S$10)</f>
        <v>0</v>
      </c>
      <c r="E55" s="11">
        <f>SUMIFS('Expense Entry'!$I$11:$I1000,'Expense Entry'!$D$11:$D1000,B55,'Expense Entry'!$Q$11:$Q1000,Monthly!$K$10,'Expense Entry'!$R$11:$R1000,Monthly!$S$10)</f>
        <v>0</v>
      </c>
      <c r="F55" s="4"/>
      <c r="G55" s="4"/>
      <c r="H55" s="4"/>
      <c r="I55" s="4"/>
      <c r="J55" s="4"/>
      <c r="K55" s="4"/>
      <c r="L55" s="4"/>
      <c r="M55" s="4"/>
      <c r="N55" s="4"/>
      <c r="O55" s="4"/>
      <c r="P55" s="4"/>
      <c r="Q55" s="4"/>
      <c r="R55" s="4"/>
      <c r="S55" s="4"/>
      <c r="T55" s="4"/>
      <c r="U55" s="4"/>
      <c r="V55" s="4"/>
      <c r="W55" s="4"/>
      <c r="X55" s="4"/>
      <c r="Y55" s="4"/>
      <c r="Z55" s="4"/>
      <c r="AA55" s="4"/>
    </row>
    <row r="56">
      <c r="A56" s="5">
        <v>2014.0</v>
      </c>
      <c r="B56" s="20" t="str">
        <f>'Setup Page'!P26</f>
        <v/>
      </c>
      <c r="C56" s="11">
        <f>SUMIFS('Expense Entry'!$F$11:$F1000,'Expense Entry'!$D$11:$D1000,B56,'Expense Entry'!$Q$11:$Q1000,Monthly!$K$10,'Expense Entry'!$R$11:$R1000,Monthly!$S$10)</f>
        <v>0</v>
      </c>
      <c r="D56" s="11">
        <f>SUMIFS('Expense Entry'!$H$11:$H1000,'Expense Entry'!$D$11:$D1000,B56,'Expense Entry'!$Q$11:$Q1000,Monthly!$K$10,'Expense Entry'!$R$11:$R1000,Monthly!$S$10)</f>
        <v>0</v>
      </c>
      <c r="E56" s="11">
        <f>SUMIFS('Expense Entry'!$I$11:$I1000,'Expense Entry'!$D$11:$D1000,B56,'Expense Entry'!$Q$11:$Q1000,Monthly!$K$10,'Expense Entry'!$R$11:$R1000,Monthly!$S$10)</f>
        <v>0</v>
      </c>
      <c r="F56" s="4"/>
      <c r="G56" s="4"/>
      <c r="H56" s="4"/>
      <c r="I56" s="4"/>
      <c r="J56" s="4"/>
      <c r="K56" s="4"/>
      <c r="L56" s="4"/>
      <c r="M56" s="4"/>
      <c r="N56" s="4"/>
      <c r="O56" s="4"/>
      <c r="P56" s="4"/>
      <c r="Q56" s="4"/>
      <c r="R56" s="4"/>
      <c r="S56" s="4"/>
      <c r="T56" s="4"/>
      <c r="U56" s="4"/>
      <c r="V56" s="4"/>
      <c r="W56" s="4"/>
      <c r="X56" s="4"/>
      <c r="Y56" s="4"/>
      <c r="Z56" s="4"/>
      <c r="AA56" s="4"/>
    </row>
    <row r="57">
      <c r="A57" s="5">
        <v>2015.0</v>
      </c>
      <c r="B57" s="20" t="str">
        <f>'Setup Page'!P27</f>
        <v/>
      </c>
      <c r="C57" s="11">
        <f>SUMIFS('Expense Entry'!$F$11:$F1000,'Expense Entry'!$D$11:$D1000,B57,'Expense Entry'!$Q$11:$Q1000,Monthly!$K$10,'Expense Entry'!$R$11:$R1000,Monthly!$S$10)</f>
        <v>0</v>
      </c>
      <c r="D57" s="11">
        <f>SUMIFS('Expense Entry'!$H$11:$H1000,'Expense Entry'!$D$11:$D1000,B57,'Expense Entry'!$Q$11:$Q1000,Monthly!$K$10,'Expense Entry'!$R$11:$R1000,Monthly!$S$10)</f>
        <v>0</v>
      </c>
      <c r="E57" s="11">
        <f>SUMIFS('Expense Entry'!$I$11:$I1000,'Expense Entry'!$D$11:$D1000,B57,'Expense Entry'!$Q$11:$Q1000,Monthly!$K$10,'Expense Entry'!$R$11:$R1000,Monthly!$S$10)</f>
        <v>0</v>
      </c>
      <c r="F57" s="4"/>
      <c r="G57" s="4"/>
      <c r="H57" s="4"/>
      <c r="I57" s="4"/>
      <c r="J57" s="4"/>
      <c r="K57" s="4"/>
      <c r="L57" s="4"/>
      <c r="M57" s="4"/>
      <c r="N57" s="4"/>
      <c r="O57" s="4"/>
      <c r="P57" s="4"/>
      <c r="Q57" s="4"/>
      <c r="R57" s="4"/>
      <c r="S57" s="4"/>
      <c r="T57" s="4"/>
      <c r="U57" s="4"/>
      <c r="V57" s="4"/>
      <c r="W57" s="4"/>
      <c r="X57" s="4"/>
      <c r="Y57" s="4"/>
      <c r="Z57" s="4"/>
      <c r="AA57" s="4"/>
    </row>
    <row r="58">
      <c r="A58" s="5">
        <v>2016.0</v>
      </c>
      <c r="B58" s="20" t="str">
        <f>'Setup Page'!P28</f>
        <v/>
      </c>
      <c r="C58" s="11">
        <f>SUMIFS('Expense Entry'!$F$11:$F1000,'Expense Entry'!$D$11:$D1000,B58,'Expense Entry'!$Q$11:$Q1000,Monthly!$K$10,'Expense Entry'!$R$11:$R1000,Monthly!$S$10)</f>
        <v>0</v>
      </c>
      <c r="D58" s="11">
        <f>SUMIFS('Expense Entry'!$H$11:$H1000,'Expense Entry'!$D$11:$D1000,B58,'Expense Entry'!$Q$11:$Q1000,Monthly!$K$10,'Expense Entry'!$R$11:$R1000,Monthly!$S$10)</f>
        <v>0</v>
      </c>
      <c r="E58" s="11">
        <f>SUMIFS('Expense Entry'!$I$11:$I1000,'Expense Entry'!$D$11:$D1000,B58,'Expense Entry'!$Q$11:$Q1000,Monthly!$K$10,'Expense Entry'!$R$11:$R1000,Monthly!$S$10)</f>
        <v>0</v>
      </c>
      <c r="F58" s="4"/>
      <c r="G58" s="4"/>
      <c r="H58" s="4"/>
      <c r="I58" s="4"/>
      <c r="J58" s="4"/>
      <c r="K58" s="4"/>
      <c r="L58" s="4"/>
      <c r="M58" s="4"/>
      <c r="N58" s="4"/>
      <c r="O58" s="4"/>
      <c r="P58" s="4"/>
      <c r="Q58" s="4"/>
      <c r="R58" s="4"/>
      <c r="S58" s="4"/>
      <c r="T58" s="4"/>
      <c r="U58" s="4"/>
      <c r="V58" s="4"/>
      <c r="W58" s="4"/>
      <c r="X58" s="4"/>
      <c r="Y58" s="4"/>
      <c r="Z58" s="4"/>
      <c r="AA58" s="4"/>
    </row>
    <row r="59">
      <c r="A59" s="5">
        <v>2017.0</v>
      </c>
      <c r="B59" s="20" t="str">
        <f>'Setup Page'!P29</f>
        <v/>
      </c>
      <c r="C59" s="11">
        <f>SUMIFS('Expense Entry'!$F$11:$F1000,'Expense Entry'!$D$11:$D1000,B59,'Expense Entry'!$Q$11:$Q1000,Monthly!$K$10,'Expense Entry'!$R$11:$R1000,Monthly!$S$10)</f>
        <v>0</v>
      </c>
      <c r="D59" s="11">
        <f>SUMIFS('Expense Entry'!$H$11:$H1000,'Expense Entry'!$D$11:$D1000,B59,'Expense Entry'!$Q$11:$Q1000,Monthly!$K$10,'Expense Entry'!$R$11:$R1000,Monthly!$S$10)</f>
        <v>0</v>
      </c>
      <c r="E59" s="11">
        <f>SUMIFS('Expense Entry'!$I$11:$I1000,'Expense Entry'!$D$11:$D1000,B59,'Expense Entry'!$Q$11:$Q1000,Monthly!$K$10,'Expense Entry'!$R$11:$R1000,Monthly!$S$10)</f>
        <v>0</v>
      </c>
      <c r="F59" s="4"/>
      <c r="G59" s="4"/>
      <c r="H59" s="4"/>
      <c r="I59" s="4"/>
      <c r="J59" s="4"/>
      <c r="K59" s="4"/>
      <c r="L59" s="4"/>
      <c r="M59" s="4"/>
      <c r="N59" s="4"/>
      <c r="O59" s="4"/>
      <c r="P59" s="4"/>
      <c r="Q59" s="4"/>
      <c r="R59" s="4"/>
      <c r="S59" s="4"/>
      <c r="T59" s="4"/>
      <c r="U59" s="4"/>
      <c r="V59" s="4"/>
      <c r="W59" s="4"/>
      <c r="X59" s="4"/>
      <c r="Y59" s="4"/>
      <c r="Z59" s="4"/>
      <c r="AA59" s="4"/>
    </row>
    <row r="60">
      <c r="A60" s="5">
        <v>2018.0</v>
      </c>
      <c r="B60" s="20" t="str">
        <f>'Setup Page'!P30</f>
        <v/>
      </c>
      <c r="C60" s="11">
        <f>SUMIFS('Expense Entry'!$F$11:$F1000,'Expense Entry'!$D$11:$D1000,B60,'Expense Entry'!$Q$11:$Q1000,Monthly!$K$10,'Expense Entry'!$R$11:$R1000,Monthly!$S$10)</f>
        <v>0</v>
      </c>
      <c r="D60" s="11">
        <f>SUMIFS('Expense Entry'!$H$11:$H1000,'Expense Entry'!$D$11:$D1000,B60,'Expense Entry'!$Q$11:$Q1000,Monthly!$K$10,'Expense Entry'!$R$11:$R1000,Monthly!$S$10)</f>
        <v>0</v>
      </c>
      <c r="E60" s="11">
        <f>SUMIFS('Expense Entry'!$I$11:$I1000,'Expense Entry'!$D$11:$D1000,B60,'Expense Entry'!$Q$11:$Q1000,Monthly!$K$10,'Expense Entry'!$R$11:$R1000,Monthly!$S$10)</f>
        <v>0</v>
      </c>
      <c r="F60" s="4"/>
      <c r="G60" s="4"/>
      <c r="H60" s="4"/>
      <c r="I60" s="4"/>
      <c r="J60" s="4"/>
      <c r="K60" s="4"/>
      <c r="L60" s="4"/>
      <c r="M60" s="4"/>
      <c r="N60" s="4"/>
      <c r="O60" s="4"/>
      <c r="P60" s="4"/>
      <c r="Q60" s="4"/>
      <c r="R60" s="4"/>
      <c r="S60" s="4"/>
      <c r="T60" s="4"/>
      <c r="U60" s="4"/>
      <c r="V60" s="4"/>
      <c r="W60" s="4"/>
      <c r="X60" s="4"/>
      <c r="Y60" s="4"/>
      <c r="Z60" s="4"/>
      <c r="AA60" s="4"/>
    </row>
    <row r="61">
      <c r="A61" s="5">
        <v>2019.0</v>
      </c>
      <c r="B61" s="20" t="str">
        <f>'Setup Page'!P31</f>
        <v/>
      </c>
      <c r="C61" s="11">
        <f>SUMIFS('Expense Entry'!$F$11:$F1000,'Expense Entry'!$D$11:$D1000,B61,'Expense Entry'!$Q$11:$Q1000,Monthly!$K$10,'Expense Entry'!$R$11:$R1000,Monthly!$S$10)</f>
        <v>0</v>
      </c>
      <c r="D61" s="11">
        <f>SUMIFS('Expense Entry'!$H$11:$H1000,'Expense Entry'!$D$11:$D1000,B61,'Expense Entry'!$Q$11:$Q1000,Monthly!$K$10,'Expense Entry'!$R$11:$R1000,Monthly!$S$10)</f>
        <v>0</v>
      </c>
      <c r="E61" s="11">
        <f>SUMIFS('Expense Entry'!$I$11:$I1000,'Expense Entry'!$D$11:$D1000,B61,'Expense Entry'!$Q$11:$Q1000,Monthly!$K$10,'Expense Entry'!$R$11:$R1000,Monthly!$S$10)</f>
        <v>0</v>
      </c>
      <c r="F61" s="4"/>
      <c r="G61" s="4"/>
      <c r="H61" s="4"/>
      <c r="I61" s="4"/>
      <c r="J61" s="4"/>
      <c r="K61" s="4"/>
      <c r="L61" s="4"/>
      <c r="M61" s="4"/>
      <c r="N61" s="4"/>
      <c r="O61" s="4"/>
      <c r="P61" s="4"/>
      <c r="Q61" s="4"/>
      <c r="R61" s="4"/>
      <c r="S61" s="4"/>
      <c r="T61" s="4"/>
      <c r="U61" s="4"/>
      <c r="V61" s="4"/>
      <c r="W61" s="4"/>
      <c r="X61" s="4"/>
      <c r="Y61" s="4"/>
      <c r="Z61" s="4"/>
      <c r="AA61" s="4"/>
    </row>
    <row r="62">
      <c r="A62" s="5">
        <v>2020.0</v>
      </c>
      <c r="B62" s="20" t="str">
        <f>'Setup Page'!P32</f>
        <v/>
      </c>
      <c r="C62" s="11">
        <f>SUMIFS('Expense Entry'!$F$11:$F1000,'Expense Entry'!$D$11:$D1000,B62,'Expense Entry'!$Q$11:$Q1000,Monthly!$K$10,'Expense Entry'!$R$11:$R1000,Monthly!$S$10)</f>
        <v>0</v>
      </c>
      <c r="D62" s="11">
        <f>SUMIFS('Expense Entry'!$H$11:$H1000,'Expense Entry'!$D$11:$D1000,B62,'Expense Entry'!$Q$11:$Q1000,Monthly!$K$10,'Expense Entry'!$R$11:$R1000,Monthly!$S$10)</f>
        <v>0</v>
      </c>
      <c r="E62" s="11">
        <f>SUMIFS('Expense Entry'!$I$11:$I1000,'Expense Entry'!$D$11:$D1000,B62,'Expense Entry'!$Q$11:$Q1000,Monthly!$K$10,'Expense Entry'!$R$11:$R1000,Monthly!$S$10)</f>
        <v>0</v>
      </c>
      <c r="F62" s="4"/>
      <c r="G62" s="4"/>
      <c r="H62" s="4"/>
      <c r="I62" s="4"/>
      <c r="J62" s="4"/>
      <c r="K62" s="4"/>
      <c r="L62" s="4"/>
      <c r="M62" s="4"/>
      <c r="N62" s="4"/>
      <c r="O62" s="4"/>
      <c r="P62" s="4"/>
      <c r="Q62" s="4"/>
      <c r="R62" s="4"/>
      <c r="S62" s="4"/>
      <c r="T62" s="4"/>
      <c r="U62" s="4"/>
      <c r="V62" s="4"/>
      <c r="W62" s="4"/>
      <c r="X62" s="4"/>
      <c r="Y62" s="4"/>
      <c r="Z62" s="4"/>
      <c r="AA62" s="4"/>
    </row>
    <row r="63">
      <c r="A63" s="5">
        <v>2021.0</v>
      </c>
      <c r="B63" s="20" t="str">
        <f>'Setup Page'!P33</f>
        <v/>
      </c>
      <c r="C63" s="11">
        <f>SUMIFS('Expense Entry'!$F$11:$F1000,'Expense Entry'!$D$11:$D1000,B63,'Expense Entry'!$Q$11:$Q1000,Monthly!$K$10,'Expense Entry'!$R$11:$R1000,Monthly!$S$10)</f>
        <v>0</v>
      </c>
      <c r="D63" s="11">
        <f>SUMIFS('Expense Entry'!$H$11:$H1000,'Expense Entry'!$D$11:$D1000,B63,'Expense Entry'!$Q$11:$Q1000,Monthly!$K$10,'Expense Entry'!$R$11:$R1000,Monthly!$S$10)</f>
        <v>0</v>
      </c>
      <c r="E63" s="11">
        <f>SUMIFS('Expense Entry'!$I$11:$I1000,'Expense Entry'!$D$11:$D1000,B63,'Expense Entry'!$Q$11:$Q1000,Monthly!$K$10,'Expense Entry'!$R$11:$R1000,Monthly!$S$10)</f>
        <v>0</v>
      </c>
      <c r="F63" s="4"/>
      <c r="G63" s="4"/>
      <c r="H63" s="4"/>
      <c r="I63" s="4"/>
      <c r="J63" s="4"/>
      <c r="K63" s="4"/>
      <c r="L63" s="4"/>
      <c r="M63" s="4"/>
      <c r="N63" s="4"/>
      <c r="O63" s="4"/>
      <c r="P63" s="4"/>
      <c r="Q63" s="4"/>
      <c r="R63" s="4"/>
      <c r="S63" s="4"/>
      <c r="T63" s="4"/>
      <c r="U63" s="4"/>
      <c r="V63" s="4"/>
      <c r="W63" s="4"/>
      <c r="X63" s="4"/>
      <c r="Y63" s="4"/>
      <c r="Z63" s="4"/>
      <c r="AA63" s="4"/>
    </row>
    <row r="64">
      <c r="A64" s="5">
        <v>2022.0</v>
      </c>
      <c r="B64" s="20" t="str">
        <f>'Setup Page'!P34</f>
        <v/>
      </c>
      <c r="C64" s="11">
        <f>SUMIFS('Expense Entry'!$F$11:$F1000,'Expense Entry'!$D$11:$D1000,B64,'Expense Entry'!$Q$11:$Q1000,Monthly!$K$10,'Expense Entry'!$R$11:$R1000,Monthly!$S$10)</f>
        <v>0</v>
      </c>
      <c r="D64" s="11">
        <f>SUMIFS('Expense Entry'!$H$11:$H1000,'Expense Entry'!$D$11:$D1000,B64,'Expense Entry'!$Q$11:$Q1000,Monthly!$K$10,'Expense Entry'!$R$11:$R1000,Monthly!$S$10)</f>
        <v>0</v>
      </c>
      <c r="E64" s="11">
        <f>SUMIFS('Expense Entry'!$I$11:$I1000,'Expense Entry'!$D$11:$D1000,B64,'Expense Entry'!$Q$11:$Q1000,Monthly!$K$10,'Expense Entry'!$R$11:$R1000,Monthly!$S$10)</f>
        <v>0</v>
      </c>
      <c r="F64" s="4"/>
      <c r="G64" s="4"/>
      <c r="H64" s="4"/>
      <c r="I64" s="4"/>
      <c r="J64" s="4"/>
      <c r="K64" s="4"/>
      <c r="L64" s="4"/>
      <c r="M64" s="4"/>
      <c r="N64" s="4"/>
      <c r="O64" s="4"/>
      <c r="P64" s="4"/>
      <c r="Q64" s="4"/>
      <c r="R64" s="4"/>
      <c r="S64" s="4"/>
      <c r="T64" s="4"/>
      <c r="U64" s="4"/>
      <c r="V64" s="4"/>
      <c r="W64" s="4"/>
      <c r="X64" s="4"/>
      <c r="Y64" s="4"/>
      <c r="Z64" s="4"/>
      <c r="AA64" s="4"/>
    </row>
    <row r="65">
      <c r="A65" s="5">
        <v>2023.0</v>
      </c>
      <c r="B65" s="20" t="str">
        <f>'Setup Page'!P35</f>
        <v/>
      </c>
      <c r="C65" s="11">
        <f>SUMIFS('Expense Entry'!$F$11:$F1000,'Expense Entry'!$D$11:$D1000,B65,'Expense Entry'!$Q$11:$Q1000,Monthly!$K$10,'Expense Entry'!$R$11:$R1000,Monthly!$S$10)</f>
        <v>0</v>
      </c>
      <c r="D65" s="11">
        <f>SUMIFS('Expense Entry'!$H$11:$H1000,'Expense Entry'!$D$11:$D1000,B65,'Expense Entry'!$Q$11:$Q1000,Monthly!$K$10,'Expense Entry'!$R$11:$R1000,Monthly!$S$10)</f>
        <v>0</v>
      </c>
      <c r="E65" s="11">
        <f>SUMIFS('Expense Entry'!$I$11:$I1000,'Expense Entry'!$D$11:$D1000,B65,'Expense Entry'!$Q$11:$Q1000,Monthly!$K$10,'Expense Entry'!$R$11:$R1000,Monthly!$S$10)</f>
        <v>0</v>
      </c>
      <c r="F65" s="4"/>
      <c r="G65" s="4"/>
      <c r="H65" s="4"/>
      <c r="I65" s="4"/>
      <c r="J65" s="4"/>
      <c r="K65" s="4"/>
      <c r="L65" s="4"/>
      <c r="M65" s="4"/>
      <c r="N65" s="4"/>
      <c r="O65" s="4"/>
      <c r="P65" s="4"/>
      <c r="Q65" s="4"/>
      <c r="R65" s="4"/>
      <c r="S65" s="4"/>
      <c r="T65" s="4"/>
      <c r="U65" s="4"/>
      <c r="V65" s="4"/>
      <c r="W65" s="4"/>
      <c r="X65" s="4"/>
      <c r="Y65" s="4"/>
      <c r="Z65" s="4"/>
      <c r="AA65" s="4"/>
    </row>
    <row r="66">
      <c r="A66" s="5">
        <v>2024.0</v>
      </c>
      <c r="B66" s="20" t="str">
        <f>'Setup Page'!P36</f>
        <v/>
      </c>
      <c r="C66" s="11">
        <f>SUMIFS('Expense Entry'!$F$11:$F1000,'Expense Entry'!$D$11:$D1000,B66,'Expense Entry'!$Q$11:$Q1000,Monthly!$K$10,'Expense Entry'!$R$11:$R1000,Monthly!$S$10)</f>
        <v>0</v>
      </c>
      <c r="D66" s="11">
        <f>SUMIFS('Expense Entry'!$H$11:$H1000,'Expense Entry'!$D$11:$D1000,B66,'Expense Entry'!$Q$11:$Q1000,Monthly!$K$10,'Expense Entry'!$R$11:$R1000,Monthly!$S$10)</f>
        <v>0</v>
      </c>
      <c r="E66" s="11">
        <f>SUMIFS('Expense Entry'!$I$11:$I1000,'Expense Entry'!$D$11:$D1000,B66,'Expense Entry'!$Q$11:$Q1000,Monthly!$K$10,'Expense Entry'!$R$11:$R1000,Monthly!$S$10)</f>
        <v>0</v>
      </c>
      <c r="F66" s="4"/>
      <c r="G66" s="4"/>
      <c r="H66" s="4"/>
      <c r="I66" s="4"/>
      <c r="J66" s="4"/>
      <c r="K66" s="4"/>
      <c r="L66" s="4"/>
      <c r="M66" s="4"/>
      <c r="N66" s="4"/>
      <c r="O66" s="4"/>
      <c r="P66" s="4"/>
      <c r="Q66" s="4"/>
      <c r="R66" s="4"/>
      <c r="S66" s="4"/>
      <c r="T66" s="4"/>
      <c r="U66" s="4"/>
      <c r="V66" s="4"/>
      <c r="W66" s="4"/>
      <c r="X66" s="4"/>
      <c r="Y66" s="4"/>
      <c r="Z66" s="4"/>
      <c r="AA66" s="4"/>
    </row>
    <row r="67">
      <c r="A67" s="5">
        <v>2025.0</v>
      </c>
      <c r="B67" s="20" t="str">
        <f>'Setup Page'!P37</f>
        <v/>
      </c>
      <c r="C67" s="11">
        <f>SUMIFS('Expense Entry'!$F$11:$F1000,'Expense Entry'!$D$11:$D1000,B67,'Expense Entry'!$Q$11:$Q1000,Monthly!$K$10,'Expense Entry'!$R$11:$R1000,Monthly!$S$10)</f>
        <v>0</v>
      </c>
      <c r="D67" s="11">
        <f>SUMIFS('Expense Entry'!$H$11:$H1000,'Expense Entry'!$D$11:$D1000,B67,'Expense Entry'!$Q$11:$Q1000,Monthly!$K$10,'Expense Entry'!$R$11:$R1000,Monthly!$S$10)</f>
        <v>0</v>
      </c>
      <c r="E67" s="11">
        <f>SUMIFS('Expense Entry'!$I$11:$I1000,'Expense Entry'!$D$11:$D1000,B67,'Expense Entry'!$Q$11:$Q1000,Monthly!$K$10,'Expense Entry'!$R$11:$R1000,Monthly!$S$10)</f>
        <v>0</v>
      </c>
      <c r="F67" s="4"/>
      <c r="G67" s="4"/>
      <c r="H67" s="4"/>
      <c r="I67" s="4"/>
      <c r="J67" s="4"/>
      <c r="K67" s="4"/>
      <c r="L67" s="4"/>
      <c r="M67" s="4"/>
      <c r="N67" s="4"/>
      <c r="O67" s="4"/>
      <c r="P67" s="4"/>
      <c r="Q67" s="4"/>
      <c r="R67" s="4"/>
      <c r="S67" s="4"/>
      <c r="T67" s="4"/>
      <c r="U67" s="4"/>
      <c r="V67" s="4"/>
      <c r="W67" s="4"/>
      <c r="X67" s="4"/>
      <c r="Y67" s="4"/>
      <c r="Z67" s="4"/>
      <c r="AA67" s="4"/>
    </row>
    <row r="68">
      <c r="A68" s="5">
        <v>2026.0</v>
      </c>
      <c r="B68" s="20" t="str">
        <f>'Setup Page'!P38</f>
        <v/>
      </c>
      <c r="C68" s="11">
        <f>SUMIFS('Expense Entry'!$F$11:$F1000,'Expense Entry'!$D$11:$D1000,B68,'Expense Entry'!$Q$11:$Q1000,Monthly!$K$10,'Expense Entry'!$R$11:$R1000,Monthly!$S$10)</f>
        <v>0</v>
      </c>
      <c r="D68" s="11">
        <f>SUMIFS('Expense Entry'!$H$11:$H1000,'Expense Entry'!$D$11:$D1000,B68,'Expense Entry'!$Q$11:$Q1000,Monthly!$K$10,'Expense Entry'!$R$11:$R1000,Monthly!$S$10)</f>
        <v>0</v>
      </c>
      <c r="E68" s="11">
        <f>SUMIFS('Expense Entry'!$I$11:$I1000,'Expense Entry'!$D$11:$D1000,B68,'Expense Entry'!$Q$11:$Q1000,Monthly!$K$10,'Expense Entry'!$R$11:$R1000,Monthly!$S$10)</f>
        <v>0</v>
      </c>
      <c r="F68" s="4"/>
      <c r="G68" s="4"/>
      <c r="H68" s="4"/>
      <c r="I68" s="4"/>
      <c r="J68" s="4"/>
      <c r="K68" s="4"/>
      <c r="L68" s="4"/>
      <c r="M68" s="4"/>
      <c r="N68" s="4"/>
      <c r="O68" s="4"/>
      <c r="P68" s="4"/>
      <c r="Q68" s="4"/>
      <c r="R68" s="4"/>
      <c r="S68" s="4"/>
      <c r="T68" s="4"/>
      <c r="U68" s="4"/>
      <c r="V68" s="4"/>
      <c r="W68" s="4"/>
      <c r="X68" s="4"/>
      <c r="Y68" s="4"/>
      <c r="Z68" s="4"/>
      <c r="AA68" s="4"/>
    </row>
    <row r="69">
      <c r="A69" s="5">
        <v>2027.0</v>
      </c>
      <c r="B69" s="20" t="str">
        <f>'Setup Page'!P39</f>
        <v/>
      </c>
      <c r="C69" s="11">
        <f>SUMIFS('Expense Entry'!$F$11:$F1000,'Expense Entry'!$D$11:$D1000,B69,'Expense Entry'!$Q$11:$Q1000,Monthly!$K$10,'Expense Entry'!$R$11:$R1000,Monthly!$S$10)</f>
        <v>0</v>
      </c>
      <c r="D69" s="11">
        <f>SUMIFS('Expense Entry'!$H$11:$H1000,'Expense Entry'!$D$11:$D1000,B69,'Expense Entry'!$Q$11:$Q1000,Monthly!$K$10,'Expense Entry'!$R$11:$R1000,Monthly!$S$10)</f>
        <v>0</v>
      </c>
      <c r="E69" s="11">
        <f>SUMIFS('Expense Entry'!$I$11:$I1000,'Expense Entry'!$D$11:$D1000,B69,'Expense Entry'!$Q$11:$Q1000,Monthly!$K$10,'Expense Entry'!$R$11:$R1000,Monthly!$S$10)</f>
        <v>0</v>
      </c>
      <c r="F69" s="4"/>
      <c r="G69" s="4"/>
      <c r="H69" s="4"/>
      <c r="I69" s="4"/>
      <c r="J69" s="4"/>
      <c r="K69" s="4"/>
      <c r="L69" s="4"/>
      <c r="M69" s="4"/>
      <c r="N69" s="4"/>
      <c r="O69" s="4"/>
      <c r="P69" s="4"/>
      <c r="Q69" s="4"/>
      <c r="R69" s="4"/>
      <c r="S69" s="4"/>
      <c r="T69" s="4"/>
      <c r="U69" s="4"/>
      <c r="V69" s="4"/>
      <c r="W69" s="4"/>
      <c r="X69" s="4"/>
      <c r="Y69" s="4"/>
      <c r="Z69" s="4"/>
      <c r="AA69" s="4"/>
    </row>
    <row r="70">
      <c r="A70" s="5">
        <v>2028.0</v>
      </c>
      <c r="B70" s="20" t="str">
        <f>'Setup Page'!P40</f>
        <v/>
      </c>
      <c r="C70" s="11">
        <f>SUMIFS('Expense Entry'!$F$11:$F1000,'Expense Entry'!$D$11:$D1000,B70,'Expense Entry'!$Q$11:$Q1000,Monthly!$K$10,'Expense Entry'!$R$11:$R1000,Monthly!$S$10)</f>
        <v>0</v>
      </c>
      <c r="D70" s="11">
        <f>SUMIFS('Expense Entry'!$H$11:$H1000,'Expense Entry'!$D$11:$D1000,B70,'Expense Entry'!$Q$11:$Q1000,Monthly!$K$10,'Expense Entry'!$R$11:$R1000,Monthly!$S$10)</f>
        <v>0</v>
      </c>
      <c r="E70" s="11">
        <f>SUMIFS('Expense Entry'!$I$11:$I1000,'Expense Entry'!$D$11:$D1000,B70,'Expense Entry'!$Q$11:$Q1000,Monthly!$K$10,'Expense Entry'!$R$11:$R1000,Monthly!$S$10)</f>
        <v>0</v>
      </c>
      <c r="F70" s="4"/>
      <c r="G70" s="4"/>
      <c r="H70" s="4"/>
      <c r="I70" s="4"/>
      <c r="J70" s="4"/>
      <c r="K70" s="4"/>
      <c r="L70" s="4"/>
      <c r="M70" s="4"/>
      <c r="N70" s="4"/>
      <c r="O70" s="4"/>
      <c r="P70" s="4"/>
      <c r="Q70" s="4"/>
      <c r="R70" s="4"/>
      <c r="S70" s="4"/>
      <c r="T70" s="4"/>
      <c r="U70" s="4"/>
      <c r="V70" s="4"/>
      <c r="W70" s="4"/>
      <c r="X70" s="4"/>
      <c r="Y70" s="4"/>
      <c r="Z70" s="4"/>
      <c r="AA70" s="4"/>
    </row>
    <row r="71">
      <c r="A71" s="5">
        <v>2029.0</v>
      </c>
      <c r="B71" s="20" t="str">
        <f>'Setup Page'!P41</f>
        <v/>
      </c>
      <c r="C71" s="11">
        <f>SUMIFS('Expense Entry'!$F$11:$F1000,'Expense Entry'!$D$11:$D1000,B71,'Expense Entry'!$Q$11:$Q1000,Monthly!$K$10,'Expense Entry'!$R$11:$R1000,Monthly!$S$10)</f>
        <v>0</v>
      </c>
      <c r="D71" s="11">
        <f>SUMIFS('Expense Entry'!$H$11:$H1000,'Expense Entry'!$D$11:$D1000,B71,'Expense Entry'!$Q$11:$Q1000,Monthly!$K$10,'Expense Entry'!$R$11:$R1000,Monthly!$S$10)</f>
        <v>0</v>
      </c>
      <c r="E71" s="11">
        <f>SUMIFS('Expense Entry'!$I$11:$I1000,'Expense Entry'!$D$11:$D1000,B71,'Expense Entry'!$Q$11:$Q1000,Monthly!$K$10,'Expense Entry'!$R$11:$R1000,Monthly!$S$10)</f>
        <v>0</v>
      </c>
      <c r="F71" s="4"/>
      <c r="G71" s="4"/>
      <c r="H71" s="4"/>
      <c r="I71" s="4"/>
      <c r="J71" s="4"/>
      <c r="K71" s="4"/>
      <c r="L71" s="4"/>
      <c r="M71" s="4"/>
      <c r="N71" s="4"/>
      <c r="O71" s="4"/>
      <c r="P71" s="4"/>
      <c r="Q71" s="4"/>
      <c r="R71" s="4"/>
      <c r="S71" s="4"/>
      <c r="T71" s="4"/>
      <c r="U71" s="4"/>
      <c r="V71" s="4"/>
      <c r="W71" s="4"/>
      <c r="X71" s="4"/>
      <c r="Y71" s="4"/>
      <c r="Z71" s="4"/>
      <c r="AA71" s="4"/>
    </row>
    <row r="72">
      <c r="A72" s="5">
        <v>2030.0</v>
      </c>
      <c r="B72" s="20" t="str">
        <f>'Setup Page'!P42</f>
        <v/>
      </c>
      <c r="C72" s="11">
        <f>SUMIFS('Expense Entry'!$F$11:$F1000,'Expense Entry'!$D$11:$D1000,B72,'Expense Entry'!$Q$11:$Q1000,Monthly!$K$10,'Expense Entry'!$R$11:$R1000,Monthly!$S$10)</f>
        <v>0</v>
      </c>
      <c r="D72" s="11">
        <f>SUMIFS('Expense Entry'!$H$11:$H1000,'Expense Entry'!$D$11:$D1000,B72,'Expense Entry'!$Q$11:$Q1000,Monthly!$K$10,'Expense Entry'!$R$11:$R1000,Monthly!$S$10)</f>
        <v>0</v>
      </c>
      <c r="E72" s="11">
        <f>SUMIFS('Expense Entry'!$I$11:$I1000,'Expense Entry'!$D$11:$D1000,B72,'Expense Entry'!$Q$11:$Q1000,Monthly!$K$10,'Expense Entry'!$R$11:$R1000,Monthly!$S$10)</f>
        <v>0</v>
      </c>
      <c r="F72" s="4"/>
      <c r="G72" s="4"/>
      <c r="H72" s="4"/>
      <c r="I72" s="4"/>
      <c r="J72" s="4"/>
      <c r="K72" s="4"/>
      <c r="L72" s="4"/>
      <c r="M72" s="4"/>
      <c r="N72" s="4"/>
      <c r="O72" s="4"/>
      <c r="P72" s="4"/>
      <c r="Q72" s="4"/>
      <c r="R72" s="4"/>
      <c r="S72" s="4"/>
      <c r="T72" s="4"/>
      <c r="U72" s="4"/>
      <c r="V72" s="4"/>
      <c r="W72" s="4"/>
      <c r="X72" s="4"/>
      <c r="Y72" s="4"/>
      <c r="Z72" s="4"/>
      <c r="AA72" s="4"/>
    </row>
    <row r="73">
      <c r="A73" s="5">
        <v>2031.0</v>
      </c>
      <c r="B73" s="20" t="str">
        <f>'Setup Page'!P43</f>
        <v/>
      </c>
      <c r="C73" s="11">
        <f>SUMIFS('Expense Entry'!$F$11:$F1000,'Expense Entry'!$D$11:$D1000,B73,'Expense Entry'!$Q$11:$Q1000,Monthly!$K$10,'Expense Entry'!$R$11:$R1000,Monthly!$S$10)</f>
        <v>0</v>
      </c>
      <c r="D73" s="11">
        <f>SUMIFS('Expense Entry'!$H$11:$H1000,'Expense Entry'!$D$11:$D1000,B73,'Expense Entry'!$Q$11:$Q1000,Monthly!$K$10,'Expense Entry'!$R$11:$R1000,Monthly!$S$10)</f>
        <v>0</v>
      </c>
      <c r="E73" s="11">
        <f>SUMIFS('Expense Entry'!$I$11:$I1000,'Expense Entry'!$D$11:$D1000,B73,'Expense Entry'!$Q$11:$Q1000,Monthly!$K$10,'Expense Entry'!$R$11:$R1000,Monthly!$S$10)</f>
        <v>0</v>
      </c>
      <c r="F73" s="4"/>
      <c r="G73" s="4"/>
      <c r="H73" s="4"/>
      <c r="I73" s="4"/>
      <c r="J73" s="4"/>
      <c r="K73" s="4"/>
      <c r="L73" s="4"/>
      <c r="M73" s="4"/>
      <c r="N73" s="4"/>
      <c r="O73" s="4"/>
      <c r="P73" s="4"/>
      <c r="Q73" s="4"/>
      <c r="R73" s="4"/>
      <c r="S73" s="4"/>
      <c r="T73" s="4"/>
      <c r="U73" s="4"/>
      <c r="V73" s="4"/>
      <c r="W73" s="4"/>
      <c r="X73" s="4"/>
      <c r="Y73" s="4"/>
      <c r="Z73" s="4"/>
      <c r="AA73" s="4"/>
    </row>
    <row r="74">
      <c r="A74" s="5">
        <v>2032.0</v>
      </c>
      <c r="B74" s="20" t="str">
        <f>'Setup Page'!P44</f>
        <v/>
      </c>
      <c r="C74" s="11">
        <f>SUMIFS('Expense Entry'!$F$11:$F1000,'Expense Entry'!$D$11:$D1000,B74,'Expense Entry'!$Q$11:$Q1000,Monthly!$K$10,'Expense Entry'!$R$11:$R1000,Monthly!$S$10)</f>
        <v>0</v>
      </c>
      <c r="D74" s="11">
        <f>SUMIFS('Expense Entry'!$H$11:$H1000,'Expense Entry'!$D$11:$D1000,B74,'Expense Entry'!$Q$11:$Q1000,Monthly!$K$10,'Expense Entry'!$R$11:$R1000,Monthly!$S$10)</f>
        <v>0</v>
      </c>
      <c r="E74" s="11">
        <f>SUMIFS('Expense Entry'!$I$11:$I1000,'Expense Entry'!$D$11:$D1000,B74,'Expense Entry'!$Q$11:$Q1000,Monthly!$K$10,'Expense Entry'!$R$11:$R1000,Monthly!$S$10)</f>
        <v>0</v>
      </c>
      <c r="F74" s="4"/>
      <c r="G74" s="4"/>
      <c r="H74" s="4"/>
      <c r="I74" s="4"/>
      <c r="J74" s="4"/>
      <c r="K74" s="4"/>
      <c r="L74" s="4"/>
      <c r="M74" s="4"/>
      <c r="N74" s="4"/>
      <c r="O74" s="4"/>
      <c r="P74" s="4"/>
      <c r="Q74" s="4"/>
      <c r="R74" s="4"/>
      <c r="S74" s="4"/>
      <c r="T74" s="4"/>
      <c r="U74" s="4"/>
      <c r="V74" s="4"/>
      <c r="W74" s="4"/>
      <c r="X74" s="4"/>
      <c r="Y74" s="4"/>
      <c r="Z74" s="4"/>
      <c r="AA74" s="4"/>
    </row>
    <row r="75">
      <c r="A75" s="5">
        <v>2033.0</v>
      </c>
      <c r="B75" s="20" t="str">
        <f>'Setup Page'!P45</f>
        <v/>
      </c>
      <c r="C75" s="11">
        <f>SUMIFS('Expense Entry'!$F$11:$F1000,'Expense Entry'!$D$11:$D1000,B75,'Expense Entry'!$Q$11:$Q1000,Monthly!$K$10,'Expense Entry'!$R$11:$R1000,Monthly!$S$10)</f>
        <v>0</v>
      </c>
      <c r="D75" s="11">
        <f>SUMIFS('Expense Entry'!$H$11:$H1000,'Expense Entry'!$D$11:$D1000,B75,'Expense Entry'!$Q$11:$Q1000,Monthly!$K$10,'Expense Entry'!$R$11:$R1000,Monthly!$S$10)</f>
        <v>0</v>
      </c>
      <c r="E75" s="11">
        <f>SUMIFS('Expense Entry'!$I$11:$I1000,'Expense Entry'!$D$11:$D1000,B75,'Expense Entry'!$Q$11:$Q1000,Monthly!$K$10,'Expense Entry'!$R$11:$R1000,Monthly!$S$10)</f>
        <v>0</v>
      </c>
      <c r="F75" s="4"/>
      <c r="G75" s="4"/>
      <c r="H75" s="4"/>
      <c r="I75" s="4"/>
      <c r="J75" s="4"/>
      <c r="K75" s="4"/>
      <c r="L75" s="4"/>
      <c r="M75" s="4"/>
      <c r="N75" s="4"/>
      <c r="O75" s="4"/>
      <c r="P75" s="4"/>
      <c r="Q75" s="4"/>
      <c r="R75" s="4"/>
      <c r="S75" s="4"/>
      <c r="T75" s="4"/>
      <c r="U75" s="4"/>
      <c r="V75" s="4"/>
      <c r="W75" s="4"/>
      <c r="X75" s="4"/>
      <c r="Y75" s="4"/>
      <c r="Z75" s="4"/>
      <c r="AA75" s="4"/>
    </row>
    <row r="76">
      <c r="A76" s="5">
        <v>2034.0</v>
      </c>
      <c r="B76" s="20" t="str">
        <f>'Setup Page'!P46</f>
        <v/>
      </c>
      <c r="C76" s="11">
        <f>SUMIFS('Expense Entry'!$F$11:$F1000,'Expense Entry'!$D$11:$D1000,B76,'Expense Entry'!$Q$11:$Q1000,Monthly!$K$10,'Expense Entry'!$R$11:$R1000,Monthly!$S$10)</f>
        <v>0</v>
      </c>
      <c r="D76" s="11">
        <f>SUMIFS('Expense Entry'!$H$11:$H1000,'Expense Entry'!$D$11:$D1000,B76,'Expense Entry'!$Q$11:$Q1000,Monthly!$K$10,'Expense Entry'!$R$11:$R1000,Monthly!$S$10)</f>
        <v>0</v>
      </c>
      <c r="E76" s="11">
        <f>SUMIFS('Expense Entry'!$I$11:$I1000,'Expense Entry'!$D$11:$D1000,B76,'Expense Entry'!$Q$11:$Q1000,Monthly!$K$10,'Expense Entry'!$R$11:$R1000,Monthly!$S$10)</f>
        <v>0</v>
      </c>
      <c r="F76" s="4"/>
      <c r="G76" s="4"/>
      <c r="H76" s="4"/>
      <c r="I76" s="4"/>
      <c r="J76" s="4"/>
      <c r="K76" s="4"/>
      <c r="L76" s="4"/>
      <c r="M76" s="4"/>
      <c r="N76" s="4"/>
      <c r="O76" s="4"/>
      <c r="P76" s="4"/>
      <c r="Q76" s="4"/>
      <c r="R76" s="4"/>
      <c r="S76" s="4"/>
      <c r="T76" s="4"/>
      <c r="U76" s="4"/>
      <c r="V76" s="4"/>
      <c r="W76" s="4"/>
      <c r="X76" s="4"/>
      <c r="Y76" s="4"/>
      <c r="Z76" s="4"/>
      <c r="AA76" s="4"/>
    </row>
    <row r="77">
      <c r="A77" s="5">
        <v>2035.0</v>
      </c>
      <c r="B77" s="20" t="str">
        <f>'Setup Page'!P47</f>
        <v/>
      </c>
      <c r="C77" s="11">
        <f>SUMIFS('Expense Entry'!$F$11:$F1000,'Expense Entry'!$D$11:$D1000,B77,'Expense Entry'!$Q$11:$Q1000,Monthly!$K$10,'Expense Entry'!$R$11:$R1000,Monthly!$S$10)</f>
        <v>0</v>
      </c>
      <c r="D77" s="11">
        <f>SUMIFS('Expense Entry'!$H$11:$H1000,'Expense Entry'!$D$11:$D1000,B77,'Expense Entry'!$Q$11:$Q1000,Monthly!$K$10,'Expense Entry'!$R$11:$R1000,Monthly!$S$10)</f>
        <v>0</v>
      </c>
      <c r="E77" s="11">
        <f>SUMIFS('Expense Entry'!$I$11:$I1000,'Expense Entry'!$D$11:$D1000,B77,'Expense Entry'!$Q$11:$Q1000,Monthly!$K$10,'Expense Entry'!$R$11:$R1000,Monthly!$S$10)</f>
        <v>0</v>
      </c>
      <c r="F77" s="4"/>
      <c r="G77" s="4"/>
      <c r="H77" s="4"/>
      <c r="I77" s="4"/>
      <c r="J77" s="4"/>
      <c r="K77" s="4"/>
      <c r="L77" s="4"/>
      <c r="M77" s="4"/>
      <c r="N77" s="4"/>
      <c r="O77" s="4"/>
      <c r="P77" s="4"/>
      <c r="Q77" s="4"/>
      <c r="R77" s="4"/>
      <c r="S77" s="4"/>
      <c r="T77" s="4"/>
      <c r="U77" s="4"/>
      <c r="V77" s="4"/>
      <c r="W77" s="4"/>
      <c r="X77" s="4"/>
      <c r="Y77" s="4"/>
      <c r="Z77" s="4"/>
      <c r="AA77" s="4"/>
    </row>
    <row r="78">
      <c r="A78" s="5">
        <v>2036.0</v>
      </c>
      <c r="B78" s="20" t="str">
        <f>'Setup Page'!P48</f>
        <v/>
      </c>
      <c r="C78" s="11">
        <f>SUMIFS('Expense Entry'!$F$11:$F1000,'Expense Entry'!$D$11:$D1000,B78,'Expense Entry'!$Q$11:$Q1000,Monthly!$K$10,'Expense Entry'!$R$11:$R1000,Monthly!$S$10)</f>
        <v>0</v>
      </c>
      <c r="D78" s="11">
        <f>SUMIFS('Expense Entry'!$H$11:$H1000,'Expense Entry'!$D$11:$D1000,B78,'Expense Entry'!$Q$11:$Q1000,Monthly!$K$10,'Expense Entry'!$R$11:$R1000,Monthly!$S$10)</f>
        <v>0</v>
      </c>
      <c r="E78" s="11">
        <f>SUMIFS('Expense Entry'!$I$11:$I1000,'Expense Entry'!$D$11:$D1000,B78,'Expense Entry'!$Q$11:$Q1000,Monthly!$K$10,'Expense Entry'!$R$11:$R1000,Monthly!$S$10)</f>
        <v>0</v>
      </c>
      <c r="F78" s="4"/>
      <c r="G78" s="4"/>
      <c r="H78" s="4"/>
      <c r="I78" s="4"/>
      <c r="J78" s="4"/>
      <c r="K78" s="4"/>
      <c r="L78" s="4"/>
      <c r="M78" s="4"/>
      <c r="N78" s="4"/>
      <c r="O78" s="4"/>
      <c r="P78" s="4"/>
      <c r="Q78" s="4"/>
      <c r="R78" s="4"/>
      <c r="S78" s="4"/>
      <c r="T78" s="4"/>
      <c r="U78" s="4"/>
      <c r="V78" s="4"/>
      <c r="W78" s="4"/>
      <c r="X78" s="4"/>
      <c r="Y78" s="4"/>
      <c r="Z78" s="4"/>
      <c r="AA78" s="4"/>
    </row>
    <row r="79">
      <c r="A79" s="5">
        <v>2037.0</v>
      </c>
      <c r="B79" s="20" t="str">
        <f>'Setup Page'!P49</f>
        <v/>
      </c>
      <c r="C79" s="11">
        <f>SUMIFS('Expense Entry'!$F$11:$F1000,'Expense Entry'!$D$11:$D1000,B79,'Expense Entry'!$Q$11:$Q1000,Monthly!$K$10,'Expense Entry'!$R$11:$R1000,Monthly!$S$10)</f>
        <v>0</v>
      </c>
      <c r="D79" s="11">
        <f>SUMIFS('Expense Entry'!$H$11:$H1000,'Expense Entry'!$D$11:$D1000,B79,'Expense Entry'!$Q$11:$Q1000,Monthly!$K$10,'Expense Entry'!$R$11:$R1000,Monthly!$S$10)</f>
        <v>0</v>
      </c>
      <c r="E79" s="11">
        <f>SUMIFS('Expense Entry'!$I$11:$I1000,'Expense Entry'!$D$11:$D1000,B79,'Expense Entry'!$Q$11:$Q1000,Monthly!$K$10,'Expense Entry'!$R$11:$R1000,Monthly!$S$10)</f>
        <v>0</v>
      </c>
      <c r="F79" s="4"/>
      <c r="G79" s="4"/>
      <c r="H79" s="4"/>
      <c r="I79" s="4"/>
      <c r="J79" s="4"/>
      <c r="K79" s="4"/>
      <c r="L79" s="4"/>
      <c r="M79" s="4"/>
      <c r="N79" s="4"/>
      <c r="O79" s="4"/>
      <c r="P79" s="4"/>
      <c r="Q79" s="4"/>
      <c r="R79" s="4"/>
      <c r="S79" s="4"/>
      <c r="T79" s="4"/>
      <c r="U79" s="4"/>
      <c r="V79" s="4"/>
      <c r="W79" s="4"/>
      <c r="X79" s="4"/>
      <c r="Y79" s="4"/>
      <c r="Z79" s="4"/>
      <c r="AA79" s="4"/>
    </row>
    <row r="80">
      <c r="A80" s="5">
        <v>2038.0</v>
      </c>
      <c r="B80" s="20" t="str">
        <f>'Setup Page'!P50</f>
        <v/>
      </c>
      <c r="C80" s="11">
        <f>SUMIFS('Expense Entry'!$F$11:$F1000,'Expense Entry'!$D$11:$D1000,B80,'Expense Entry'!$Q$11:$Q1000,Monthly!$K$10,'Expense Entry'!$R$11:$R1000,Monthly!$S$10)</f>
        <v>0</v>
      </c>
      <c r="D80" s="11">
        <f>SUMIFS('Expense Entry'!$H$11:$H1000,'Expense Entry'!$D$11:$D1000,B80,'Expense Entry'!$Q$11:$Q1000,Monthly!$K$10,'Expense Entry'!$R$11:$R1000,Monthly!$S$10)</f>
        <v>0</v>
      </c>
      <c r="E80" s="11">
        <f>SUMIFS('Expense Entry'!$I$11:$I1000,'Expense Entry'!$D$11:$D1000,B80,'Expense Entry'!$Q$11:$Q1000,Monthly!$K$10,'Expense Entry'!$R$11:$R1000,Monthly!$S$10)</f>
        <v>0</v>
      </c>
      <c r="F80" s="4"/>
      <c r="G80" s="4"/>
      <c r="H80" s="4"/>
      <c r="I80" s="4"/>
      <c r="J80" s="4"/>
      <c r="K80" s="4"/>
      <c r="L80" s="4"/>
      <c r="M80" s="4"/>
      <c r="N80" s="4"/>
      <c r="O80" s="4"/>
      <c r="P80" s="4"/>
      <c r="Q80" s="4"/>
      <c r="R80" s="4"/>
      <c r="S80" s="4"/>
      <c r="T80" s="4"/>
      <c r="U80" s="4"/>
      <c r="V80" s="4"/>
      <c r="W80" s="4"/>
      <c r="X80" s="4"/>
      <c r="Y80" s="4"/>
      <c r="Z80" s="4"/>
      <c r="AA80" s="4"/>
    </row>
    <row r="81">
      <c r="A81" s="5">
        <v>2039.0</v>
      </c>
      <c r="B81" s="20" t="str">
        <f>'Setup Page'!P51</f>
        <v/>
      </c>
      <c r="C81" s="11">
        <f>SUMIFS('Expense Entry'!$F$11:$F1000,'Expense Entry'!$D$11:$D1000,B81,'Expense Entry'!$Q$11:$Q1000,Monthly!$K$10,'Expense Entry'!$R$11:$R1000,Monthly!$S$10)</f>
        <v>0</v>
      </c>
      <c r="D81" s="11">
        <f>SUMIFS('Expense Entry'!$H$11:$H1000,'Expense Entry'!$D$11:$D1000,B81,'Expense Entry'!$Q$11:$Q1000,Monthly!$K$10,'Expense Entry'!$R$11:$R1000,Monthly!$S$10)</f>
        <v>0</v>
      </c>
      <c r="E81" s="11">
        <f>SUMIFS('Expense Entry'!$I$11:$I1000,'Expense Entry'!$D$11:$D1000,B81,'Expense Entry'!$Q$11:$Q1000,Monthly!$K$10,'Expense Entry'!$R$11:$R1000,Monthly!$S$10)</f>
        <v>0</v>
      </c>
      <c r="F81" s="4"/>
      <c r="G81" s="4"/>
      <c r="H81" s="4"/>
      <c r="I81" s="4"/>
      <c r="J81" s="4"/>
      <c r="K81" s="4"/>
      <c r="L81" s="4"/>
      <c r="M81" s="4"/>
      <c r="N81" s="4"/>
      <c r="O81" s="4"/>
      <c r="P81" s="4"/>
      <c r="Q81" s="4"/>
      <c r="R81" s="4"/>
      <c r="S81" s="4"/>
      <c r="T81" s="4"/>
      <c r="U81" s="4"/>
      <c r="V81" s="4"/>
      <c r="W81" s="4"/>
      <c r="X81" s="4"/>
      <c r="Y81" s="4"/>
      <c r="Z81" s="4"/>
      <c r="AA81" s="4"/>
    </row>
    <row r="82">
      <c r="A82" s="5">
        <v>2040.0</v>
      </c>
      <c r="B82" s="20" t="str">
        <f>'Setup Page'!P52</f>
        <v/>
      </c>
      <c r="C82" s="11">
        <f>SUMIFS('Expense Entry'!$F$11:$F1000,'Expense Entry'!$D$11:$D1000,B82,'Expense Entry'!$Q$11:$Q1000,Monthly!$K$10,'Expense Entry'!$R$11:$R1000,Monthly!$S$10)</f>
        <v>0</v>
      </c>
      <c r="D82" s="11">
        <f>SUMIFS('Expense Entry'!$H$11:$H1000,'Expense Entry'!$D$11:$D1000,B82,'Expense Entry'!$Q$11:$Q1000,Monthly!$K$10,'Expense Entry'!$R$11:$R1000,Monthly!$S$10)</f>
        <v>0</v>
      </c>
      <c r="E82" s="11">
        <f>SUMIFS('Expense Entry'!$I$11:$I1000,'Expense Entry'!$D$11:$D1000,B82,'Expense Entry'!$Q$11:$Q1000,Monthly!$K$10,'Expense Entry'!$R$11:$R1000,Monthly!$S$10)</f>
        <v>0</v>
      </c>
      <c r="F82" s="4"/>
      <c r="G82" s="4"/>
      <c r="H82" s="4"/>
      <c r="I82" s="4"/>
      <c r="J82" s="4"/>
      <c r="K82" s="4"/>
      <c r="L82" s="4"/>
      <c r="M82" s="4"/>
      <c r="N82" s="4"/>
      <c r="O82" s="4"/>
      <c r="P82" s="4"/>
      <c r="Q82" s="4"/>
      <c r="R82" s="4"/>
      <c r="S82" s="4"/>
      <c r="T82" s="4"/>
      <c r="U82" s="4"/>
      <c r="V82" s="4"/>
      <c r="W82" s="4"/>
      <c r="X82" s="4"/>
      <c r="Y82" s="4"/>
      <c r="Z82" s="4"/>
      <c r="AA82" s="4"/>
    </row>
    <row r="83">
      <c r="A83" s="5">
        <v>2041.0</v>
      </c>
      <c r="B83" s="20" t="str">
        <f>'Setup Page'!P53</f>
        <v/>
      </c>
      <c r="C83" s="11">
        <f>SUMIFS('Expense Entry'!$F$11:$F1000,'Expense Entry'!$D$11:$D1000,B83,'Expense Entry'!$Q$11:$Q1000,Monthly!$K$10,'Expense Entry'!$R$11:$R1000,Monthly!$S$10)</f>
        <v>0</v>
      </c>
      <c r="D83" s="11">
        <f>SUMIFS('Expense Entry'!$H$11:$H1000,'Expense Entry'!$D$11:$D1000,B83,'Expense Entry'!$Q$11:$Q1000,Monthly!$K$10,'Expense Entry'!$R$11:$R1000,Monthly!$S$10)</f>
        <v>0</v>
      </c>
      <c r="E83" s="11">
        <f>SUMIFS('Expense Entry'!$I$11:$I1000,'Expense Entry'!$D$11:$D1000,B83,'Expense Entry'!$Q$11:$Q1000,Monthly!$K$10,'Expense Entry'!$R$11:$R1000,Monthly!$S$10)</f>
        <v>0</v>
      </c>
      <c r="F83" s="4"/>
      <c r="G83" s="4"/>
      <c r="H83" s="4"/>
      <c r="I83" s="4"/>
      <c r="J83" s="4"/>
      <c r="K83" s="4"/>
      <c r="L83" s="4"/>
      <c r="M83" s="4"/>
      <c r="N83" s="4"/>
      <c r="O83" s="4"/>
      <c r="P83" s="4"/>
      <c r="Q83" s="4"/>
      <c r="R83" s="4"/>
      <c r="S83" s="4"/>
      <c r="T83" s="4"/>
      <c r="U83" s="4"/>
      <c r="V83" s="4"/>
      <c r="W83" s="4"/>
      <c r="X83" s="4"/>
      <c r="Y83" s="4"/>
      <c r="Z83" s="4"/>
      <c r="AA83" s="4"/>
    </row>
    <row r="84">
      <c r="A84" s="5">
        <v>2042.0</v>
      </c>
      <c r="B84" s="20" t="str">
        <f>'Setup Page'!P54</f>
        <v/>
      </c>
      <c r="C84" s="11">
        <f>SUMIFS('Expense Entry'!$F$11:$F1000,'Expense Entry'!$D$11:$D1000,B84,'Expense Entry'!$Q$11:$Q1000,Monthly!$K$10,'Expense Entry'!$R$11:$R1000,Monthly!$S$10)</f>
        <v>0</v>
      </c>
      <c r="D84" s="11">
        <f>SUMIFS('Expense Entry'!$H$11:$H1000,'Expense Entry'!$D$11:$D1000,B84,'Expense Entry'!$Q$11:$Q1000,Monthly!$K$10,'Expense Entry'!$R$11:$R1000,Monthly!$S$10)</f>
        <v>0</v>
      </c>
      <c r="E84" s="11">
        <f>SUMIFS('Expense Entry'!$I$11:$I1000,'Expense Entry'!$D$11:$D1000,B84,'Expense Entry'!$Q$11:$Q1000,Monthly!$K$10,'Expense Entry'!$R$11:$R1000,Monthly!$S$10)</f>
        <v>0</v>
      </c>
      <c r="F84" s="4"/>
      <c r="G84" s="4"/>
      <c r="H84" s="4"/>
      <c r="I84" s="4"/>
      <c r="J84" s="4"/>
      <c r="K84" s="4"/>
      <c r="L84" s="4"/>
      <c r="M84" s="4"/>
      <c r="N84" s="4"/>
      <c r="O84" s="4"/>
      <c r="P84" s="4"/>
      <c r="Q84" s="4"/>
      <c r="R84" s="4"/>
      <c r="S84" s="4"/>
      <c r="T84" s="4"/>
      <c r="U84" s="4"/>
      <c r="V84" s="4"/>
      <c r="W84" s="4"/>
      <c r="X84" s="4"/>
      <c r="Y84" s="4"/>
      <c r="Z84" s="4"/>
      <c r="AA84" s="4"/>
    </row>
    <row r="85">
      <c r="A85" s="5">
        <v>2043.0</v>
      </c>
      <c r="B85" s="20" t="str">
        <f>'Setup Page'!P55</f>
        <v/>
      </c>
      <c r="C85" s="11">
        <f>SUMIFS('Expense Entry'!$F$11:$F1000,'Expense Entry'!$D$11:$D1000,B85,'Expense Entry'!$Q$11:$Q1000,Monthly!$K$10,'Expense Entry'!$R$11:$R1000,Monthly!$S$10)</f>
        <v>0</v>
      </c>
      <c r="D85" s="11">
        <f>SUMIFS('Expense Entry'!$H$11:$H1000,'Expense Entry'!$D$11:$D1000,B85,'Expense Entry'!$Q$11:$Q1000,Monthly!$K$10,'Expense Entry'!$R$11:$R1000,Monthly!$S$10)</f>
        <v>0</v>
      </c>
      <c r="E85" s="11">
        <f>SUMIFS('Expense Entry'!$I$11:$I1000,'Expense Entry'!$D$11:$D1000,B85,'Expense Entry'!$Q$11:$Q1000,Monthly!$K$10,'Expense Entry'!$R$11:$R1000,Monthly!$S$10)</f>
        <v>0</v>
      </c>
      <c r="F85" s="4"/>
      <c r="G85" s="4"/>
      <c r="H85" s="4"/>
      <c r="I85" s="4"/>
      <c r="J85" s="4"/>
      <c r="K85" s="4"/>
      <c r="L85" s="4"/>
      <c r="M85" s="4"/>
      <c r="N85" s="4"/>
      <c r="O85" s="4"/>
      <c r="P85" s="4"/>
      <c r="Q85" s="4"/>
      <c r="R85" s="4"/>
      <c r="S85" s="4"/>
      <c r="T85" s="4"/>
      <c r="U85" s="4"/>
      <c r="V85" s="4"/>
      <c r="W85" s="4"/>
      <c r="X85" s="4"/>
      <c r="Y85" s="4"/>
      <c r="Z85" s="4"/>
      <c r="AA85" s="4"/>
    </row>
    <row r="86">
      <c r="A86" s="5">
        <v>2044.0</v>
      </c>
      <c r="B86" s="20" t="str">
        <f>'Setup Page'!P56</f>
        <v/>
      </c>
      <c r="C86" s="11">
        <f>SUMIFS('Expense Entry'!$F$11:$F1000,'Expense Entry'!$D$11:$D1000,B86,'Expense Entry'!$Q$11:$Q1000,Monthly!$K$10,'Expense Entry'!$R$11:$R1000,Monthly!$S$10)</f>
        <v>0</v>
      </c>
      <c r="D86" s="11">
        <f>SUMIFS('Expense Entry'!$H$11:$H1000,'Expense Entry'!$D$11:$D1000,B86,'Expense Entry'!$Q$11:$Q1000,Monthly!$K$10,'Expense Entry'!$R$11:$R1000,Monthly!$S$10)</f>
        <v>0</v>
      </c>
      <c r="E86" s="11">
        <f>SUMIFS('Expense Entry'!$I$11:$I1000,'Expense Entry'!$D$11:$D1000,B86,'Expense Entry'!$Q$11:$Q1000,Monthly!$K$10,'Expense Entry'!$R$11:$R1000,Monthly!$S$10)</f>
        <v>0</v>
      </c>
      <c r="F86" s="4"/>
      <c r="G86" s="4"/>
      <c r="H86" s="4"/>
      <c r="I86" s="4"/>
      <c r="J86" s="4"/>
      <c r="K86" s="4"/>
      <c r="L86" s="4"/>
      <c r="M86" s="4"/>
      <c r="N86" s="4"/>
      <c r="O86" s="4"/>
      <c r="P86" s="4"/>
      <c r="Q86" s="4"/>
      <c r="R86" s="4"/>
      <c r="S86" s="4"/>
      <c r="T86" s="4"/>
      <c r="U86" s="4"/>
      <c r="V86" s="4"/>
      <c r="W86" s="4"/>
      <c r="X86" s="4"/>
      <c r="Y86" s="4"/>
      <c r="Z86" s="4"/>
      <c r="AA86" s="4"/>
    </row>
    <row r="87">
      <c r="A87" s="5">
        <v>2045.0</v>
      </c>
      <c r="B87" s="20" t="str">
        <f>'Setup Page'!P57</f>
        <v/>
      </c>
      <c r="C87" s="11">
        <f>SUMIFS('Expense Entry'!$F$11:$F1000,'Expense Entry'!$D$11:$D1000,B87,'Expense Entry'!$Q$11:$Q1000,Monthly!$K$10,'Expense Entry'!$R$11:$R1000,Monthly!$S$10)</f>
        <v>0</v>
      </c>
      <c r="D87" s="11">
        <f>SUMIFS('Expense Entry'!$H$11:$H1000,'Expense Entry'!$D$11:$D1000,B87,'Expense Entry'!$Q$11:$Q1000,Monthly!$K$10,'Expense Entry'!$R$11:$R1000,Monthly!$S$10)</f>
        <v>0</v>
      </c>
      <c r="E87" s="11">
        <f>SUMIFS('Expense Entry'!$I$11:$I1000,'Expense Entry'!$D$11:$D1000,B87,'Expense Entry'!$Q$11:$Q1000,Monthly!$K$10,'Expense Entry'!$R$11:$R1000,Monthly!$S$10)</f>
        <v>0</v>
      </c>
      <c r="F87" s="4"/>
      <c r="G87" s="4"/>
      <c r="H87" s="4"/>
      <c r="I87" s="4"/>
      <c r="J87" s="4"/>
      <c r="K87" s="4"/>
      <c r="L87" s="4"/>
      <c r="M87" s="4"/>
      <c r="N87" s="4"/>
      <c r="O87" s="4"/>
      <c r="P87" s="4"/>
      <c r="Q87" s="4"/>
      <c r="R87" s="4"/>
      <c r="S87" s="4"/>
      <c r="T87" s="4"/>
      <c r="U87" s="4"/>
      <c r="V87" s="4"/>
      <c r="W87" s="4"/>
      <c r="X87" s="4"/>
      <c r="Y87" s="4"/>
      <c r="Z87" s="4"/>
      <c r="AA87" s="4"/>
    </row>
    <row r="88">
      <c r="A88" s="5">
        <v>2046.0</v>
      </c>
      <c r="B88" s="17" t="s">
        <v>11</v>
      </c>
      <c r="C88" s="18">
        <f t="shared" ref="C88:E88" si="2">SUM(C48:C87)</f>
        <v>28.8</v>
      </c>
      <c r="D88" s="18">
        <f t="shared" si="2"/>
        <v>26.18181818</v>
      </c>
      <c r="E88" s="18">
        <f t="shared" si="2"/>
        <v>2.618181818</v>
      </c>
      <c r="F88" s="4"/>
      <c r="G88" s="4"/>
      <c r="H88" s="4"/>
      <c r="I88" s="4"/>
      <c r="J88" s="4"/>
      <c r="K88" s="4"/>
      <c r="L88" s="4"/>
      <c r="M88" s="4"/>
      <c r="N88" s="4"/>
      <c r="O88" s="4"/>
      <c r="P88" s="4"/>
      <c r="Q88" s="4"/>
      <c r="R88" s="4"/>
      <c r="S88" s="4"/>
      <c r="T88" s="4"/>
      <c r="U88" s="4"/>
      <c r="V88" s="4"/>
      <c r="W88" s="4"/>
      <c r="X88" s="4"/>
      <c r="Y88" s="4"/>
      <c r="Z88" s="4"/>
      <c r="AA88" s="4"/>
    </row>
    <row r="89">
      <c r="A89" s="5">
        <v>2047.0</v>
      </c>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5">
        <v>2048.0</v>
      </c>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5">
        <v>2049.0</v>
      </c>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5">
        <v>2050.0</v>
      </c>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5">
        <v>2051.0</v>
      </c>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5">
        <v>2052.0</v>
      </c>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5">
        <v>2053.0</v>
      </c>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5">
        <v>2054.0</v>
      </c>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5">
        <v>2055.0</v>
      </c>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5">
        <v>2056.0</v>
      </c>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5">
        <v>2057.0</v>
      </c>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5">
        <v>2058.0</v>
      </c>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5">
        <v>2059.0</v>
      </c>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5">
        <v>2060.0</v>
      </c>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5">
        <v>2061.0</v>
      </c>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5">
        <v>2062.0</v>
      </c>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5">
        <v>2063.0</v>
      </c>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5">
        <v>2064.0</v>
      </c>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5">
        <v>2065.0</v>
      </c>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5">
        <v>2066.0</v>
      </c>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5">
        <v>2067.0</v>
      </c>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5">
        <v>2068.0</v>
      </c>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5">
        <v>2069.0</v>
      </c>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5">
        <v>2070.0</v>
      </c>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5">
        <v>2071.0</v>
      </c>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5">
        <v>2072.0</v>
      </c>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5">
        <v>2073.0</v>
      </c>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5">
        <v>2074.0</v>
      </c>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5">
        <v>2075.0</v>
      </c>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5">
        <v>2076.0</v>
      </c>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5">
        <v>2077.0</v>
      </c>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5">
        <v>2078.0</v>
      </c>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5">
        <v>2079.0</v>
      </c>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5">
        <v>2080.0</v>
      </c>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5">
        <v>2081.0</v>
      </c>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5">
        <v>2082.0</v>
      </c>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5">
        <v>2083.0</v>
      </c>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5">
        <v>2084.0</v>
      </c>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5">
        <v>2085.0</v>
      </c>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5">
        <v>2086.0</v>
      </c>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5">
        <v>2087.0</v>
      </c>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5">
        <v>2088.0</v>
      </c>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5">
        <v>2089.0</v>
      </c>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5">
        <v>2090.0</v>
      </c>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5">
        <v>2091.0</v>
      </c>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5">
        <v>2092.0</v>
      </c>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5">
        <v>2093.0</v>
      </c>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5">
        <v>2094.0</v>
      </c>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5">
        <v>2095.0</v>
      </c>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5">
        <v>2096.0</v>
      </c>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5">
        <v>2097.0</v>
      </c>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5">
        <v>2098.0</v>
      </c>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5">
        <v>2099.0</v>
      </c>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5">
        <v>2100.0</v>
      </c>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2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2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2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2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2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2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2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2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2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2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2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2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2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2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2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2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2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2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2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2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2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2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2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2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2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2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2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2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2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2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2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2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2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2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2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2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2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2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2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2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2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2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2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2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2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2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2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2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2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2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2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2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2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2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2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2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2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2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2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2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2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2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2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2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2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2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2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2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2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2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2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2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2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2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2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2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2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2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2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2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2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2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2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2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2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2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2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2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2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2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2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2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2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2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2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2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2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2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2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2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2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2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2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2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2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2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2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2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2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2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2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2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2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2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2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2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2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2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2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2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2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2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2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2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2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2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2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2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2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2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2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2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2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2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2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2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2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2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2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2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2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2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2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2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2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2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2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2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2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2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2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2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2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2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2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2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2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2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2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2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2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2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2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2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2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2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2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2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2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2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2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2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2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2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2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2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2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2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2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2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2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2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2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2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2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2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2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2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2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2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2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2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2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2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2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2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2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2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2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2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2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2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2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2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2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2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2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2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2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2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2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2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2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2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2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2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2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2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2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2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2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2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2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2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2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2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2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2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2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2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2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2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2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2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2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2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2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2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2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2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2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2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2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2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2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2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2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2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2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2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2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2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2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2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2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2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2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2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2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2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2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2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2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2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2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2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2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2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2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2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2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2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2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2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2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2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2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2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2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2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2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2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2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2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2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2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2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2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2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2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2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2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2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2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2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2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2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2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2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2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2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2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2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2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2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2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2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2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2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2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2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2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2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2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2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2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2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2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2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2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2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2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2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2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2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2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2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2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2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2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2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2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2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2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2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2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2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2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2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2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2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2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2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2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2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2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2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2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2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2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2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2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2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2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2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2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2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2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2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2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2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2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2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2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2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2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2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2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2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2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2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2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2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2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2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2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2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2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2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2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2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2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2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2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2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2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2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2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2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2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2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2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2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2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2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2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2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2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2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2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2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2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2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2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2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2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2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2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2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2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2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2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2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2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2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2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2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2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2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2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2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2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2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2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2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2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2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2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2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2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2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2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2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2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2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2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2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2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2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2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2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2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2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2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2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2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2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2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2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2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2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2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2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2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2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2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2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2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2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2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2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2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2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2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2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2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2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2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2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2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2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2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2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2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2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2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2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2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2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2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2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2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2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2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2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2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2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2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2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2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2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2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2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2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2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2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2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2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2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2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2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2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2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2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2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2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2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2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2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2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2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2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2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2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2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2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2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2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2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2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2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2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2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2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2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2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2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2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2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2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2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2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2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2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2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2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2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2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2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2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2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2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2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2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2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2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2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2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2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2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2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2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2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2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2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2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2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2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2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2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2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2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2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2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2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2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2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2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2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2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2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2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2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2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2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2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2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2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2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2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2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2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2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2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2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2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2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2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2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2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2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2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2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2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2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2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2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2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2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2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2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2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2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2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2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2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2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2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2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2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2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2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2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2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2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2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2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2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2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2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2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2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2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2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2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2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2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2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2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2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2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2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2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2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2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2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2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2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2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2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2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2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2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2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2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2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2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2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2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2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2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2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2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2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2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2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2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2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2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2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2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2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2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2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2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2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2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2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2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2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2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2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2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2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2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2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2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2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2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2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2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2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2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2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2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2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2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2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2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2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2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2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2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2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2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2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2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2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2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2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2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2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2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2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2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2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2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2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2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2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2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2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2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2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2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2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2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2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2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2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2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2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2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2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2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2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2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2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2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2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2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2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2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2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2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2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2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2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2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2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2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2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2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2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2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2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2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2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2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2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2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2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2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2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2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2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2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2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2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2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2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2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2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2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2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2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2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2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2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2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2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2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2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2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2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2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2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2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2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2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2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2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2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2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2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2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2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2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2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2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2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2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2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2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2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2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2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2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2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2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2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2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2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2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2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2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2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2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2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2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2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2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2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2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2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2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2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2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2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2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2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2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2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2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2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2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2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2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2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2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2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2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2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2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2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2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2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2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2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2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2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2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2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2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2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2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2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2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2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2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2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2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2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2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2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2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2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2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mergeCells count="1">
    <mergeCell ref="B1:E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39" width="3.25"/>
  </cols>
  <sheetData>
    <row r="1" ht="18.75" customHeight="1">
      <c r="A1" s="22"/>
      <c r="B1" s="23"/>
      <c r="C1" s="23"/>
      <c r="D1" s="23"/>
      <c r="E1" s="23"/>
      <c r="F1" s="23"/>
      <c r="G1" s="23"/>
      <c r="H1" s="23"/>
      <c r="I1" s="23"/>
      <c r="J1" s="23"/>
      <c r="K1" s="23"/>
      <c r="L1" s="23"/>
      <c r="M1" s="23"/>
      <c r="N1" s="23"/>
      <c r="O1" s="23"/>
      <c r="P1" s="23"/>
      <c r="Q1" s="23"/>
      <c r="R1" s="23"/>
      <c r="S1" s="23"/>
      <c r="T1" s="22"/>
      <c r="U1" s="22"/>
      <c r="V1" s="22"/>
      <c r="W1" s="22"/>
      <c r="X1" s="22"/>
      <c r="Y1" s="22"/>
      <c r="Z1" s="22"/>
      <c r="AA1" s="22"/>
      <c r="AB1" s="22"/>
      <c r="AC1" s="22"/>
      <c r="AD1" s="22"/>
      <c r="AE1" s="22"/>
      <c r="AF1" s="22"/>
      <c r="AG1" s="22"/>
      <c r="AH1" s="22"/>
      <c r="AI1" s="22"/>
      <c r="AJ1" s="22"/>
      <c r="AK1" s="22"/>
      <c r="AL1" s="22"/>
      <c r="AM1" s="22"/>
    </row>
    <row r="2" ht="18.75" customHeight="1">
      <c r="A2" s="24"/>
      <c r="B2" s="25"/>
      <c r="C2" s="25"/>
      <c r="D2" s="25"/>
      <c r="E2" s="25"/>
      <c r="F2" s="25"/>
      <c r="G2" s="25"/>
      <c r="H2" s="25"/>
      <c r="I2" s="25"/>
      <c r="J2" s="25"/>
      <c r="K2" s="25"/>
      <c r="L2" s="25"/>
      <c r="M2" s="25"/>
      <c r="N2" s="25"/>
      <c r="O2" s="25"/>
      <c r="P2" s="25"/>
      <c r="Q2" s="25"/>
      <c r="R2" s="25"/>
      <c r="S2" s="26"/>
      <c r="T2" s="22"/>
      <c r="U2" s="27" t="s">
        <v>13</v>
      </c>
      <c r="AM2" s="22"/>
    </row>
    <row r="3" ht="18.75" customHeight="1">
      <c r="A3" s="24"/>
      <c r="B3" s="28" t="s">
        <v>14</v>
      </c>
      <c r="S3" s="29"/>
      <c r="T3" s="22"/>
      <c r="U3" s="30" t="s">
        <v>15</v>
      </c>
      <c r="AM3" s="22"/>
    </row>
    <row r="4" ht="18.75" customHeight="1">
      <c r="A4" s="24"/>
      <c r="S4" s="29"/>
      <c r="T4" s="22"/>
      <c r="AM4" s="22"/>
    </row>
    <row r="5" ht="18.75" customHeight="1">
      <c r="A5" s="24"/>
      <c r="B5" s="31" t="s">
        <v>16</v>
      </c>
      <c r="S5" s="29"/>
      <c r="T5" s="22"/>
      <c r="AM5" s="22"/>
    </row>
    <row r="6" ht="18.75" customHeight="1">
      <c r="A6" s="24"/>
      <c r="B6" s="32"/>
      <c r="C6" s="33"/>
      <c r="D6" s="33"/>
      <c r="E6" s="33"/>
      <c r="F6" s="33"/>
      <c r="G6" s="33"/>
      <c r="H6" s="33"/>
      <c r="I6" s="33"/>
      <c r="J6" s="33"/>
      <c r="K6" s="33"/>
      <c r="L6" s="33"/>
      <c r="M6" s="33"/>
      <c r="N6" s="33"/>
      <c r="O6" s="33"/>
      <c r="P6" s="33"/>
      <c r="Q6" s="33"/>
      <c r="R6" s="33"/>
      <c r="S6" s="34"/>
      <c r="T6" s="22"/>
      <c r="U6" s="35" t="s">
        <v>17</v>
      </c>
      <c r="AM6" s="22"/>
    </row>
    <row r="7" ht="18.75" customHeight="1">
      <c r="A7" s="22"/>
      <c r="B7" s="23"/>
      <c r="C7" s="23"/>
      <c r="D7" s="23"/>
      <c r="E7" s="23"/>
      <c r="F7" s="23"/>
      <c r="G7" s="23"/>
      <c r="H7" s="23"/>
      <c r="I7" s="23"/>
      <c r="J7" s="23"/>
      <c r="K7" s="23"/>
      <c r="L7" s="23"/>
      <c r="M7" s="23"/>
      <c r="N7" s="23"/>
      <c r="O7" s="23"/>
      <c r="P7" s="23"/>
      <c r="Q7" s="23"/>
      <c r="R7" s="23"/>
      <c r="S7" s="23"/>
      <c r="T7" s="22"/>
      <c r="U7" s="23"/>
      <c r="V7" s="23"/>
      <c r="W7" s="23"/>
      <c r="X7" s="23"/>
      <c r="Y7" s="23"/>
      <c r="Z7" s="23"/>
      <c r="AA7" s="23"/>
      <c r="AB7" s="23"/>
      <c r="AC7" s="23"/>
      <c r="AD7" s="23"/>
      <c r="AE7" s="23"/>
      <c r="AF7" s="23"/>
      <c r="AG7" s="23"/>
      <c r="AH7" s="23"/>
      <c r="AI7" s="23"/>
      <c r="AJ7" s="23"/>
      <c r="AK7" s="23"/>
      <c r="AL7" s="23"/>
      <c r="AM7" s="22"/>
    </row>
    <row r="8" ht="18.75" customHeight="1">
      <c r="A8" s="24"/>
      <c r="B8" s="36" t="s">
        <v>18</v>
      </c>
      <c r="S8" s="29"/>
      <c r="T8" s="24"/>
      <c r="U8" s="37" t="s">
        <v>19</v>
      </c>
      <c r="AL8" s="29"/>
      <c r="AM8" s="22"/>
    </row>
    <row r="9" ht="18.75" customHeight="1">
      <c r="A9" s="24"/>
      <c r="B9" s="33"/>
      <c r="C9" s="33"/>
      <c r="D9" s="33"/>
      <c r="E9" s="33"/>
      <c r="F9" s="33"/>
      <c r="G9" s="33"/>
      <c r="H9" s="33"/>
      <c r="I9" s="33"/>
      <c r="J9" s="33"/>
      <c r="K9" s="33"/>
      <c r="L9" s="33"/>
      <c r="M9" s="33"/>
      <c r="N9" s="33"/>
      <c r="O9" s="33"/>
      <c r="P9" s="33"/>
      <c r="Q9" s="33"/>
      <c r="R9" s="33"/>
      <c r="S9" s="34"/>
      <c r="T9" s="24"/>
      <c r="U9" s="33"/>
      <c r="V9" s="33"/>
      <c r="W9" s="33"/>
      <c r="X9" s="33"/>
      <c r="Y9" s="33"/>
      <c r="Z9" s="33"/>
      <c r="AA9" s="33"/>
      <c r="AB9" s="33"/>
      <c r="AC9" s="33"/>
      <c r="AD9" s="33"/>
      <c r="AE9" s="33"/>
      <c r="AF9" s="33"/>
      <c r="AG9" s="33"/>
      <c r="AH9" s="33"/>
      <c r="AI9" s="33"/>
      <c r="AJ9" s="33"/>
      <c r="AK9" s="33"/>
      <c r="AL9" s="34"/>
      <c r="AM9" s="22"/>
    </row>
    <row r="10" ht="18.75" customHeight="1">
      <c r="A10" s="24"/>
      <c r="B10" s="22"/>
      <c r="C10" s="38" t="s">
        <v>20</v>
      </c>
      <c r="S10" s="24"/>
      <c r="T10" s="24"/>
      <c r="U10" s="39" t="s">
        <v>21</v>
      </c>
      <c r="AL10" s="29"/>
      <c r="AM10" s="22"/>
    </row>
    <row r="11" ht="18.75" customHeight="1">
      <c r="A11" s="24"/>
      <c r="B11" s="22"/>
      <c r="C11" s="22"/>
      <c r="D11" s="22"/>
      <c r="E11" s="22"/>
      <c r="F11" s="22"/>
      <c r="G11" s="22"/>
      <c r="H11" s="22"/>
      <c r="I11" s="22"/>
      <c r="J11" s="22"/>
      <c r="K11" s="22"/>
      <c r="L11" s="22"/>
      <c r="M11" s="22"/>
      <c r="N11" s="22"/>
      <c r="O11" s="22"/>
      <c r="P11" s="22"/>
      <c r="Q11" s="22"/>
      <c r="R11" s="22"/>
      <c r="S11" s="24"/>
      <c r="T11" s="24"/>
      <c r="U11" s="22"/>
      <c r="V11" s="22"/>
      <c r="W11" s="22"/>
      <c r="X11" s="22"/>
      <c r="Y11" s="22"/>
      <c r="Z11" s="22"/>
      <c r="AA11" s="22"/>
      <c r="AB11" s="22"/>
      <c r="AC11" s="22"/>
      <c r="AD11" s="22"/>
      <c r="AE11" s="22"/>
      <c r="AF11" s="22"/>
      <c r="AG11" s="22"/>
      <c r="AH11" s="22"/>
      <c r="AI11" s="22"/>
      <c r="AJ11" s="22"/>
      <c r="AK11" s="22"/>
      <c r="AL11" s="24"/>
      <c r="AM11" s="22"/>
    </row>
    <row r="12" ht="18.75" customHeight="1">
      <c r="A12" s="24"/>
      <c r="B12" s="22"/>
      <c r="C12" s="40" t="s">
        <v>22</v>
      </c>
      <c r="S12" s="24"/>
      <c r="T12" s="24"/>
      <c r="U12" s="22"/>
      <c r="V12" s="40" t="s">
        <v>23</v>
      </c>
      <c r="AL12" s="24"/>
      <c r="AM12" s="22"/>
    </row>
    <row r="13" ht="18.75" customHeight="1">
      <c r="A13" s="24"/>
      <c r="B13" s="22"/>
      <c r="S13" s="24"/>
      <c r="T13" s="24"/>
      <c r="U13" s="22"/>
      <c r="AL13" s="24"/>
      <c r="AM13" s="22"/>
    </row>
    <row r="14" ht="18.75" customHeight="1">
      <c r="A14" s="24"/>
      <c r="B14" s="22"/>
      <c r="S14" s="24"/>
      <c r="T14" s="24"/>
      <c r="U14" s="22"/>
      <c r="AL14" s="24"/>
      <c r="AM14" s="22"/>
    </row>
    <row r="15" ht="18.75" customHeight="1">
      <c r="A15" s="24"/>
      <c r="B15" s="22"/>
      <c r="S15" s="24"/>
      <c r="T15" s="24"/>
      <c r="U15" s="22"/>
      <c r="AL15" s="24"/>
      <c r="AM15" s="22"/>
    </row>
    <row r="16" ht="18.75" customHeight="1">
      <c r="A16" s="24"/>
      <c r="B16" s="22"/>
      <c r="C16" s="41"/>
      <c r="D16" s="41"/>
      <c r="E16" s="41"/>
      <c r="F16" s="41"/>
      <c r="G16" s="41"/>
      <c r="H16" s="41"/>
      <c r="I16" s="41"/>
      <c r="J16" s="41"/>
      <c r="K16" s="41"/>
      <c r="L16" s="41"/>
      <c r="M16" s="41"/>
      <c r="N16" s="41"/>
      <c r="O16" s="41"/>
      <c r="P16" s="41"/>
      <c r="Q16" s="41"/>
      <c r="R16" s="41"/>
      <c r="S16" s="24"/>
      <c r="T16" s="24"/>
      <c r="U16" s="22"/>
      <c r="AL16" s="24"/>
      <c r="AM16" s="22"/>
    </row>
    <row r="17" ht="18.75" customHeight="1">
      <c r="A17" s="24"/>
      <c r="B17" s="22"/>
      <c r="C17" s="40" t="s">
        <v>24</v>
      </c>
      <c r="S17" s="24"/>
      <c r="T17" s="24"/>
      <c r="U17" s="22"/>
      <c r="V17" s="22"/>
      <c r="W17" s="22"/>
      <c r="X17" s="22"/>
      <c r="Y17" s="22"/>
      <c r="Z17" s="22"/>
      <c r="AA17" s="22"/>
      <c r="AB17" s="22"/>
      <c r="AC17" s="22"/>
      <c r="AD17" s="22"/>
      <c r="AE17" s="22"/>
      <c r="AF17" s="22"/>
      <c r="AG17" s="22"/>
      <c r="AH17" s="22"/>
      <c r="AI17" s="22"/>
      <c r="AJ17" s="22"/>
      <c r="AK17" s="22"/>
      <c r="AL17" s="24"/>
      <c r="AM17" s="22"/>
    </row>
    <row r="18" ht="18.75" customHeight="1">
      <c r="A18" s="24"/>
      <c r="B18" s="22"/>
      <c r="S18" s="24"/>
      <c r="T18" s="24"/>
      <c r="U18" s="22"/>
      <c r="V18" s="40" t="s">
        <v>25</v>
      </c>
      <c r="AL18" s="24"/>
      <c r="AM18" s="22"/>
    </row>
    <row r="19" ht="18.75" customHeight="1">
      <c r="A19" s="24"/>
      <c r="B19" s="22"/>
      <c r="S19" s="24"/>
      <c r="T19" s="24"/>
      <c r="U19" s="22"/>
      <c r="AL19" s="24"/>
      <c r="AM19" s="22"/>
    </row>
    <row r="20" ht="18.75" customHeight="1">
      <c r="A20" s="24"/>
      <c r="B20" s="22"/>
      <c r="S20" s="24"/>
      <c r="T20" s="24"/>
      <c r="U20" s="22"/>
      <c r="AL20" s="24"/>
      <c r="AM20" s="22"/>
    </row>
    <row r="21" ht="18.75" customHeight="1">
      <c r="A21" s="24"/>
      <c r="B21" s="22"/>
      <c r="C21" s="22"/>
      <c r="D21" s="22"/>
      <c r="E21" s="22"/>
      <c r="F21" s="22"/>
      <c r="G21" s="22"/>
      <c r="H21" s="22"/>
      <c r="I21" s="22"/>
      <c r="J21" s="22"/>
      <c r="K21" s="22"/>
      <c r="L21" s="22"/>
      <c r="M21" s="22"/>
      <c r="N21" s="22"/>
      <c r="O21" s="22"/>
      <c r="P21" s="41"/>
      <c r="Q21" s="41"/>
      <c r="R21" s="41"/>
      <c r="S21" s="24"/>
      <c r="T21" s="24"/>
      <c r="U21" s="22"/>
      <c r="AL21" s="24"/>
      <c r="AM21" s="22"/>
    </row>
    <row r="22" ht="18.75" customHeight="1">
      <c r="A22" s="24"/>
      <c r="B22" s="22"/>
      <c r="C22" s="40" t="s">
        <v>26</v>
      </c>
      <c r="S22" s="24"/>
      <c r="T22" s="24"/>
      <c r="U22" s="22"/>
      <c r="V22" s="22"/>
      <c r="W22" s="22"/>
      <c r="X22" s="22"/>
      <c r="Y22" s="22"/>
      <c r="Z22" s="22"/>
      <c r="AA22" s="22"/>
      <c r="AB22" s="22"/>
      <c r="AC22" s="22"/>
      <c r="AD22" s="22"/>
      <c r="AE22" s="22"/>
      <c r="AF22" s="22"/>
      <c r="AG22" s="22"/>
      <c r="AH22" s="22"/>
      <c r="AI22" s="22"/>
      <c r="AJ22" s="22"/>
      <c r="AK22" s="22"/>
      <c r="AL22" s="24"/>
      <c r="AM22" s="22"/>
    </row>
    <row r="23" ht="18.75" customHeight="1">
      <c r="A23" s="24"/>
      <c r="B23" s="22"/>
      <c r="S23" s="24"/>
      <c r="T23" s="24"/>
      <c r="U23" s="22"/>
      <c r="V23" s="41" t="s">
        <v>27</v>
      </c>
      <c r="AL23" s="24"/>
      <c r="AM23" s="22"/>
    </row>
    <row r="24" ht="18.75" customHeight="1">
      <c r="A24" s="24"/>
      <c r="B24" s="22"/>
      <c r="S24" s="24"/>
      <c r="T24" s="24"/>
      <c r="U24" s="22"/>
      <c r="V24" s="22"/>
      <c r="W24" s="22"/>
      <c r="X24" s="22"/>
      <c r="Y24" s="22"/>
      <c r="Z24" s="22"/>
      <c r="AA24" s="22"/>
      <c r="AB24" s="22"/>
      <c r="AC24" s="22"/>
      <c r="AD24" s="22"/>
      <c r="AE24" s="22"/>
      <c r="AF24" s="22"/>
      <c r="AG24" s="22"/>
      <c r="AH24" s="22"/>
      <c r="AI24" s="22"/>
      <c r="AJ24" s="22"/>
      <c r="AK24" s="22"/>
      <c r="AL24" s="24"/>
      <c r="AM24" s="22"/>
    </row>
    <row r="25" ht="18.75" customHeight="1">
      <c r="A25" s="24"/>
      <c r="B25" s="22"/>
      <c r="C25" s="40"/>
      <c r="D25" s="40"/>
      <c r="E25" s="40"/>
      <c r="F25" s="40"/>
      <c r="G25" s="40"/>
      <c r="H25" s="40"/>
      <c r="I25" s="40"/>
      <c r="J25" s="40"/>
      <c r="K25" s="40"/>
      <c r="L25" s="40"/>
      <c r="M25" s="40"/>
      <c r="N25" s="40"/>
      <c r="O25" s="40"/>
      <c r="P25" s="40"/>
      <c r="Q25" s="40"/>
      <c r="R25" s="40"/>
      <c r="S25" s="24"/>
      <c r="T25" s="24"/>
      <c r="U25" s="22"/>
      <c r="V25" s="40" t="s">
        <v>28</v>
      </c>
      <c r="AL25" s="24"/>
      <c r="AM25" s="22"/>
    </row>
    <row r="26" ht="18.75" customHeight="1">
      <c r="A26" s="24"/>
      <c r="B26" s="22"/>
      <c r="C26" s="22"/>
      <c r="D26" s="22"/>
      <c r="E26" s="22"/>
      <c r="F26" s="22"/>
      <c r="G26" s="22"/>
      <c r="H26" s="22"/>
      <c r="I26" s="22"/>
      <c r="J26" s="22"/>
      <c r="K26" s="22"/>
      <c r="L26" s="22"/>
      <c r="M26" s="22"/>
      <c r="N26" s="22"/>
      <c r="O26" s="22"/>
      <c r="P26" s="22"/>
      <c r="Q26" s="22"/>
      <c r="R26" s="22"/>
      <c r="S26" s="24"/>
      <c r="T26" s="24"/>
      <c r="U26" s="22"/>
      <c r="AL26" s="24"/>
      <c r="AM26" s="22"/>
    </row>
    <row r="27" ht="18.75" customHeight="1">
      <c r="A27" s="24"/>
      <c r="B27" s="22"/>
      <c r="C27" s="22"/>
      <c r="D27" s="22"/>
      <c r="E27" s="22"/>
      <c r="F27" s="22"/>
      <c r="G27" s="22"/>
      <c r="H27" s="22"/>
      <c r="I27" s="22"/>
      <c r="J27" s="22"/>
      <c r="K27" s="22"/>
      <c r="L27" s="22"/>
      <c r="M27" s="22"/>
      <c r="N27" s="22"/>
      <c r="O27" s="22"/>
      <c r="P27" s="22"/>
      <c r="Q27" s="22"/>
      <c r="R27" s="22"/>
      <c r="S27" s="24"/>
      <c r="T27" s="24"/>
      <c r="U27" s="22"/>
      <c r="V27" s="22"/>
      <c r="W27" s="22"/>
      <c r="X27" s="22"/>
      <c r="Y27" s="22"/>
      <c r="Z27" s="22"/>
      <c r="AA27" s="22"/>
      <c r="AB27" s="22"/>
      <c r="AC27" s="22"/>
      <c r="AD27" s="22"/>
      <c r="AE27" s="22"/>
      <c r="AF27" s="22"/>
      <c r="AG27" s="22"/>
      <c r="AH27" s="22"/>
      <c r="AI27" s="22"/>
      <c r="AJ27" s="22"/>
      <c r="AK27" s="22"/>
      <c r="AL27" s="24"/>
      <c r="AM27" s="22"/>
    </row>
    <row r="28" ht="18.75" customHeight="1">
      <c r="A28" s="24"/>
      <c r="B28" s="22"/>
      <c r="C28" s="22"/>
      <c r="D28" s="22"/>
      <c r="E28" s="22"/>
      <c r="F28" s="22"/>
      <c r="G28" s="22"/>
      <c r="H28" s="22"/>
      <c r="I28" s="22"/>
      <c r="J28" s="42" t="s">
        <v>29</v>
      </c>
      <c r="S28" s="24"/>
      <c r="T28" s="24"/>
      <c r="U28" s="22"/>
      <c r="V28" s="40" t="s">
        <v>30</v>
      </c>
      <c r="AL28" s="24"/>
      <c r="AM28" s="22"/>
    </row>
    <row r="29" ht="18.75" customHeight="1">
      <c r="A29" s="24"/>
      <c r="B29" s="22"/>
      <c r="C29" s="22"/>
      <c r="D29" s="22"/>
      <c r="E29" s="22"/>
      <c r="F29" s="22"/>
      <c r="G29" s="22"/>
      <c r="H29" s="22"/>
      <c r="I29" s="22"/>
      <c r="J29" s="22"/>
      <c r="K29" s="22"/>
      <c r="L29" s="22"/>
      <c r="M29" s="22"/>
      <c r="N29" s="22"/>
      <c r="O29" s="22"/>
      <c r="P29" s="22"/>
      <c r="Q29" s="22"/>
      <c r="R29" s="22"/>
      <c r="S29" s="24"/>
      <c r="T29" s="24"/>
      <c r="U29" s="22"/>
      <c r="AL29" s="24"/>
      <c r="AM29" s="22"/>
    </row>
    <row r="30" ht="18.75" customHeight="1">
      <c r="A30" s="24"/>
      <c r="B30" s="23"/>
      <c r="C30" s="23"/>
      <c r="D30" s="23"/>
      <c r="E30" s="23"/>
      <c r="F30" s="23"/>
      <c r="G30" s="23"/>
      <c r="H30" s="23"/>
      <c r="I30" s="23"/>
      <c r="J30" s="23"/>
      <c r="K30" s="23"/>
      <c r="L30" s="23"/>
      <c r="M30" s="23"/>
      <c r="N30" s="23"/>
      <c r="O30" s="23"/>
      <c r="P30" s="23"/>
      <c r="Q30" s="23"/>
      <c r="R30" s="23"/>
      <c r="S30" s="43"/>
      <c r="T30" s="24"/>
      <c r="U30" s="44"/>
      <c r="V30" s="33"/>
      <c r="W30" s="33"/>
      <c r="X30" s="33"/>
      <c r="Y30" s="33"/>
      <c r="Z30" s="33"/>
      <c r="AA30" s="33"/>
      <c r="AB30" s="33"/>
      <c r="AC30" s="33"/>
      <c r="AD30" s="33"/>
      <c r="AE30" s="33"/>
      <c r="AF30" s="33"/>
      <c r="AG30" s="33"/>
      <c r="AH30" s="33"/>
      <c r="AI30" s="33"/>
      <c r="AJ30" s="33"/>
      <c r="AK30" s="33"/>
      <c r="AL30" s="34"/>
      <c r="AM30" s="22"/>
    </row>
    <row r="31" ht="18.75" customHeight="1">
      <c r="A31" s="22"/>
      <c r="B31" s="23"/>
      <c r="C31" s="23"/>
      <c r="D31" s="23"/>
      <c r="E31" s="23"/>
      <c r="F31" s="23"/>
      <c r="G31" s="23"/>
      <c r="H31" s="23"/>
      <c r="I31" s="23"/>
      <c r="J31" s="23"/>
      <c r="K31" s="23"/>
      <c r="L31" s="23"/>
      <c r="M31" s="23"/>
      <c r="N31" s="23"/>
      <c r="O31" s="23"/>
      <c r="P31" s="23"/>
      <c r="Q31" s="23"/>
      <c r="R31" s="23"/>
      <c r="S31" s="23"/>
      <c r="T31" s="22"/>
      <c r="U31" s="23"/>
      <c r="V31" s="23"/>
      <c r="W31" s="23"/>
      <c r="X31" s="23"/>
      <c r="Y31" s="23"/>
      <c r="Z31" s="23"/>
      <c r="AA31" s="23"/>
      <c r="AB31" s="23"/>
      <c r="AC31" s="23"/>
      <c r="AD31" s="23"/>
      <c r="AE31" s="23"/>
      <c r="AF31" s="23"/>
      <c r="AG31" s="23"/>
      <c r="AH31" s="23"/>
      <c r="AI31" s="23"/>
      <c r="AJ31" s="23"/>
      <c r="AK31" s="23"/>
      <c r="AL31" s="23"/>
      <c r="AM31" s="22"/>
    </row>
    <row r="32" ht="18.75" customHeight="1">
      <c r="A32" s="24"/>
      <c r="B32" s="37" t="s">
        <v>31</v>
      </c>
      <c r="S32" s="29"/>
      <c r="T32" s="24"/>
      <c r="U32" s="36" t="s">
        <v>32</v>
      </c>
      <c r="AL32" s="29"/>
      <c r="AM32" s="22"/>
    </row>
    <row r="33" ht="18.75" customHeight="1">
      <c r="A33" s="24"/>
      <c r="B33" s="33"/>
      <c r="C33" s="33"/>
      <c r="D33" s="33"/>
      <c r="E33" s="33"/>
      <c r="F33" s="33"/>
      <c r="G33" s="33"/>
      <c r="H33" s="33"/>
      <c r="I33" s="33"/>
      <c r="J33" s="33"/>
      <c r="K33" s="33"/>
      <c r="L33" s="33"/>
      <c r="M33" s="33"/>
      <c r="N33" s="33"/>
      <c r="O33" s="33"/>
      <c r="P33" s="33"/>
      <c r="Q33" s="33"/>
      <c r="R33" s="33"/>
      <c r="S33" s="34"/>
      <c r="T33" s="24"/>
      <c r="U33" s="33"/>
      <c r="V33" s="33"/>
      <c r="W33" s="33"/>
      <c r="X33" s="33"/>
      <c r="Y33" s="33"/>
      <c r="Z33" s="33"/>
      <c r="AA33" s="33"/>
      <c r="AB33" s="33"/>
      <c r="AC33" s="33"/>
      <c r="AD33" s="33"/>
      <c r="AE33" s="33"/>
      <c r="AF33" s="33"/>
      <c r="AG33" s="33"/>
      <c r="AH33" s="33"/>
      <c r="AI33" s="33"/>
      <c r="AJ33" s="33"/>
      <c r="AK33" s="33"/>
      <c r="AL33" s="34"/>
      <c r="AM33" s="22"/>
    </row>
    <row r="34" ht="18.75" customHeight="1">
      <c r="A34" s="24"/>
      <c r="B34" s="22"/>
      <c r="C34" s="40" t="s">
        <v>33</v>
      </c>
      <c r="S34" s="24"/>
      <c r="T34" s="24"/>
      <c r="U34" s="22"/>
      <c r="V34" s="22"/>
      <c r="W34" s="22"/>
      <c r="X34" s="22"/>
      <c r="Y34" s="22"/>
      <c r="Z34" s="22"/>
      <c r="AA34" s="22"/>
      <c r="AB34" s="22"/>
      <c r="AC34" s="22"/>
      <c r="AD34" s="22"/>
      <c r="AE34" s="22"/>
      <c r="AF34" s="22"/>
      <c r="AG34" s="22"/>
      <c r="AH34" s="22"/>
      <c r="AI34" s="22"/>
      <c r="AJ34" s="22"/>
      <c r="AK34" s="22"/>
      <c r="AL34" s="24"/>
      <c r="AM34" s="22"/>
    </row>
    <row r="35" ht="18.75" customHeight="1">
      <c r="A35" s="24"/>
      <c r="B35" s="22"/>
      <c r="S35" s="24"/>
      <c r="T35" s="24"/>
      <c r="U35" s="22"/>
      <c r="V35" s="40" t="s">
        <v>34</v>
      </c>
      <c r="AL35" s="24"/>
      <c r="AM35" s="22"/>
    </row>
    <row r="36" ht="18.75" customHeight="1">
      <c r="A36" s="24"/>
      <c r="B36" s="22"/>
      <c r="C36" s="22"/>
      <c r="D36" s="22"/>
      <c r="E36" s="22"/>
      <c r="F36" s="22"/>
      <c r="G36" s="22"/>
      <c r="H36" s="22"/>
      <c r="I36" s="22"/>
      <c r="J36" s="22"/>
      <c r="K36" s="22"/>
      <c r="L36" s="22"/>
      <c r="M36" s="22"/>
      <c r="N36" s="22"/>
      <c r="O36" s="22"/>
      <c r="P36" s="22"/>
      <c r="Q36" s="22"/>
      <c r="R36" s="22"/>
      <c r="S36" s="24"/>
      <c r="T36" s="24"/>
      <c r="U36" s="22"/>
      <c r="AL36" s="24"/>
      <c r="AM36" s="22"/>
    </row>
    <row r="37" ht="18.75" customHeight="1">
      <c r="A37" s="24"/>
      <c r="B37" s="22"/>
      <c r="C37" s="39" t="s">
        <v>35</v>
      </c>
      <c r="S37" s="24"/>
      <c r="T37" s="24"/>
      <c r="U37" s="22"/>
      <c r="V37" s="39" t="s">
        <v>36</v>
      </c>
      <c r="AL37" s="24"/>
      <c r="AM37" s="22"/>
    </row>
    <row r="38" ht="18.75" customHeight="1">
      <c r="A38" s="24"/>
      <c r="B38" s="22"/>
      <c r="C38" s="41" t="s">
        <v>37</v>
      </c>
      <c r="S38" s="24"/>
      <c r="T38" s="24"/>
      <c r="U38" s="22"/>
      <c r="V38" s="40" t="s">
        <v>38</v>
      </c>
      <c r="AL38" s="24"/>
      <c r="AM38" s="22"/>
    </row>
    <row r="39" ht="18.75" customHeight="1">
      <c r="A39" s="24"/>
      <c r="B39" s="22"/>
      <c r="C39" s="22"/>
      <c r="D39" s="22"/>
      <c r="E39" s="22"/>
      <c r="F39" s="22"/>
      <c r="G39" s="22"/>
      <c r="H39" s="22"/>
      <c r="I39" s="22"/>
      <c r="J39" s="22"/>
      <c r="K39" s="22"/>
      <c r="L39" s="22"/>
      <c r="M39" s="22"/>
      <c r="N39" s="22"/>
      <c r="O39" s="22"/>
      <c r="P39" s="22"/>
      <c r="Q39" s="22"/>
      <c r="R39" s="22"/>
      <c r="S39" s="24"/>
      <c r="T39" s="24"/>
      <c r="U39" s="22"/>
      <c r="AL39" s="24"/>
      <c r="AM39" s="22"/>
    </row>
    <row r="40" ht="18.75" customHeight="1">
      <c r="A40" s="24"/>
      <c r="B40" s="22"/>
      <c r="C40" s="45"/>
      <c r="S40" s="24"/>
      <c r="T40" s="24"/>
      <c r="U40" s="22"/>
      <c r="V40" s="41" t="s">
        <v>39</v>
      </c>
      <c r="AL40" s="24"/>
      <c r="AM40" s="22"/>
    </row>
    <row r="41" ht="18.75" customHeight="1">
      <c r="A41" s="24"/>
      <c r="B41" s="22"/>
      <c r="S41" s="24"/>
      <c r="T41" s="24"/>
      <c r="U41" s="22"/>
      <c r="AL41" s="24"/>
      <c r="AM41" s="22"/>
    </row>
    <row r="42" ht="18.75" customHeight="1">
      <c r="A42" s="24"/>
      <c r="B42" s="22"/>
      <c r="S42" s="24"/>
      <c r="T42" s="24"/>
      <c r="U42" s="22"/>
      <c r="V42" s="41"/>
      <c r="W42" s="41"/>
      <c r="X42" s="41"/>
      <c r="Y42" s="41"/>
      <c r="Z42" s="41"/>
      <c r="AA42" s="41"/>
      <c r="AB42" s="41"/>
      <c r="AC42" s="41"/>
      <c r="AD42" s="41"/>
      <c r="AE42" s="41"/>
      <c r="AF42" s="41"/>
      <c r="AG42" s="41"/>
      <c r="AH42" s="41"/>
      <c r="AI42" s="41"/>
      <c r="AJ42" s="41"/>
      <c r="AK42" s="41"/>
      <c r="AL42" s="24"/>
      <c r="AM42" s="22"/>
    </row>
    <row r="43" ht="18.75" customHeight="1">
      <c r="A43" s="24"/>
      <c r="B43" s="22"/>
      <c r="S43" s="24"/>
      <c r="T43" s="24"/>
      <c r="U43" s="22"/>
      <c r="V43" s="41"/>
      <c r="W43" s="41"/>
      <c r="X43" s="41"/>
      <c r="Y43" s="41"/>
      <c r="Z43" s="41"/>
      <c r="AA43" s="41"/>
      <c r="AB43" s="41"/>
      <c r="AC43" s="41"/>
      <c r="AD43" s="41"/>
      <c r="AE43" s="41"/>
      <c r="AF43" s="41"/>
      <c r="AG43" s="41"/>
      <c r="AH43" s="41"/>
      <c r="AI43" s="41"/>
      <c r="AJ43" s="41"/>
      <c r="AK43" s="41"/>
      <c r="AL43" s="24"/>
      <c r="AM43" s="22"/>
    </row>
    <row r="44" ht="18.75" customHeight="1">
      <c r="A44" s="24"/>
      <c r="B44" s="22"/>
      <c r="S44" s="24"/>
      <c r="T44" s="24"/>
      <c r="U44" s="22"/>
      <c r="V44" s="41"/>
      <c r="W44" s="41"/>
      <c r="X44" s="41"/>
      <c r="Y44" s="41"/>
      <c r="Z44" s="41"/>
      <c r="AA44" s="41"/>
      <c r="AB44" s="41"/>
      <c r="AC44" s="41"/>
      <c r="AD44" s="41"/>
      <c r="AE44" s="41"/>
      <c r="AF44" s="41"/>
      <c r="AG44" s="41"/>
      <c r="AH44" s="41"/>
      <c r="AI44" s="41"/>
      <c r="AJ44" s="41"/>
      <c r="AK44" s="41"/>
      <c r="AL44" s="24"/>
      <c r="AM44" s="22"/>
    </row>
    <row r="45" ht="18.75" customHeight="1">
      <c r="A45" s="24"/>
      <c r="B45" s="22"/>
      <c r="C45" s="22"/>
      <c r="D45" s="22"/>
      <c r="E45" s="22"/>
      <c r="F45" s="22"/>
      <c r="G45" s="22"/>
      <c r="H45" s="22"/>
      <c r="I45" s="22"/>
      <c r="J45" s="22"/>
      <c r="K45" s="22"/>
      <c r="L45" s="22"/>
      <c r="M45" s="22"/>
      <c r="N45" s="22"/>
      <c r="O45" s="22"/>
      <c r="P45" s="22"/>
      <c r="Q45" s="22"/>
      <c r="R45" s="22"/>
      <c r="S45" s="24"/>
      <c r="T45" s="24"/>
      <c r="U45" s="22"/>
      <c r="V45" s="41"/>
      <c r="W45" s="41"/>
      <c r="X45" s="41"/>
      <c r="Y45" s="41"/>
      <c r="Z45" s="41"/>
      <c r="AA45" s="41"/>
      <c r="AB45" s="41"/>
      <c r="AC45" s="41"/>
      <c r="AD45" s="41"/>
      <c r="AE45" s="41"/>
      <c r="AF45" s="41"/>
      <c r="AG45" s="41"/>
      <c r="AH45" s="41"/>
      <c r="AI45" s="41"/>
      <c r="AJ45" s="41"/>
      <c r="AK45" s="41"/>
      <c r="AL45" s="24"/>
      <c r="AM45" s="22"/>
    </row>
    <row r="46" ht="18.75" customHeight="1">
      <c r="A46" s="24"/>
      <c r="B46" s="22"/>
      <c r="C46" s="46" t="s">
        <v>40</v>
      </c>
      <c r="S46" s="24"/>
      <c r="T46" s="24"/>
      <c r="U46" s="22"/>
      <c r="V46" s="22"/>
      <c r="W46" s="22"/>
      <c r="X46" s="22"/>
      <c r="Y46" s="22"/>
      <c r="Z46" s="22"/>
      <c r="AA46" s="22"/>
      <c r="AB46" s="22"/>
      <c r="AC46" s="22"/>
      <c r="AD46" s="22"/>
      <c r="AE46" s="22"/>
      <c r="AF46" s="22"/>
      <c r="AG46" s="22"/>
      <c r="AH46" s="22"/>
      <c r="AI46" s="22"/>
      <c r="AJ46" s="22"/>
      <c r="AK46" s="22"/>
      <c r="AL46" s="24"/>
      <c r="AM46" s="22"/>
    </row>
    <row r="47" ht="18.75" customHeight="1">
      <c r="A47" s="24"/>
      <c r="B47" s="23"/>
      <c r="C47" s="23"/>
      <c r="D47" s="23"/>
      <c r="E47" s="23"/>
      <c r="F47" s="23"/>
      <c r="G47" s="23"/>
      <c r="H47" s="23"/>
      <c r="I47" s="23"/>
      <c r="J47" s="23"/>
      <c r="K47" s="23"/>
      <c r="L47" s="23"/>
      <c r="M47" s="23"/>
      <c r="N47" s="23"/>
      <c r="O47" s="23"/>
      <c r="P47" s="23"/>
      <c r="Q47" s="23"/>
      <c r="R47" s="23"/>
      <c r="S47" s="43"/>
      <c r="T47" s="24"/>
      <c r="U47" s="23"/>
      <c r="V47" s="23"/>
      <c r="W47" s="23"/>
      <c r="X47" s="23"/>
      <c r="Y47" s="23"/>
      <c r="Z47" s="23"/>
      <c r="AA47" s="23"/>
      <c r="AB47" s="23"/>
      <c r="AC47" s="23"/>
      <c r="AD47" s="23"/>
      <c r="AE47" s="23"/>
      <c r="AF47" s="23"/>
      <c r="AG47" s="23"/>
      <c r="AH47" s="23"/>
      <c r="AI47" s="23"/>
      <c r="AJ47" s="23"/>
      <c r="AK47" s="23"/>
      <c r="AL47" s="43"/>
      <c r="AM47" s="22"/>
    </row>
    <row r="48" ht="18.75" customHeight="1">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row>
    <row r="49" ht="18.75" customHeight="1">
      <c r="A49" s="47"/>
      <c r="B49" s="48" t="s">
        <v>41</v>
      </c>
      <c r="C49" s="49"/>
      <c r="D49" s="49"/>
      <c r="E49" s="49"/>
      <c r="F49" s="49"/>
      <c r="G49" s="49"/>
      <c r="H49" s="49"/>
      <c r="I49" s="49"/>
      <c r="J49" s="49"/>
      <c r="K49" s="49"/>
      <c r="L49" s="49"/>
      <c r="M49" s="49"/>
      <c r="N49" s="49"/>
      <c r="O49" s="49"/>
      <c r="P49" s="49"/>
      <c r="Q49" s="49"/>
      <c r="R49" s="49"/>
      <c r="S49" s="49"/>
      <c r="T49" s="49"/>
      <c r="U49" s="49"/>
      <c r="V49" s="49"/>
      <c r="W49" s="49"/>
      <c r="X49" s="49"/>
      <c r="Y49" s="49"/>
      <c r="Z49" s="49"/>
      <c r="AA49" s="49"/>
      <c r="AB49" s="49"/>
      <c r="AC49" s="49"/>
      <c r="AD49" s="49"/>
      <c r="AE49" s="49"/>
      <c r="AF49" s="49"/>
      <c r="AG49" s="49"/>
      <c r="AH49" s="49"/>
      <c r="AI49" s="49"/>
      <c r="AJ49" s="49"/>
      <c r="AK49" s="49"/>
      <c r="AL49" s="50"/>
      <c r="AM49" s="47"/>
    </row>
    <row r="50" ht="18.75" customHeight="1">
      <c r="A50" s="47"/>
      <c r="B50" s="51"/>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4"/>
      <c r="AM50" s="47"/>
    </row>
    <row r="51" ht="18.75" customHeight="1">
      <c r="A51" s="47"/>
      <c r="B51" s="5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4"/>
      <c r="AM51" s="47"/>
    </row>
    <row r="52" ht="18.75" customHeight="1">
      <c r="A52" s="47"/>
      <c r="B52" s="53"/>
      <c r="C52" s="47"/>
      <c r="T52" s="47"/>
      <c r="U52" s="54" t="s">
        <v>42</v>
      </c>
      <c r="V52" s="47"/>
      <c r="W52" s="47"/>
      <c r="X52" s="47"/>
      <c r="Y52" s="47"/>
      <c r="Z52" s="47"/>
      <c r="AA52" s="47"/>
      <c r="AB52" s="47"/>
      <c r="AC52" s="47"/>
      <c r="AD52" s="47"/>
      <c r="AE52" s="47"/>
      <c r="AF52" s="47"/>
      <c r="AG52" s="47"/>
      <c r="AH52" s="47"/>
      <c r="AI52" s="47"/>
      <c r="AJ52" s="47"/>
      <c r="AK52" s="47"/>
      <c r="AL52" s="55"/>
      <c r="AM52" s="47"/>
    </row>
    <row r="53" ht="18.75" customHeight="1">
      <c r="A53" s="47"/>
      <c r="B53" s="53"/>
      <c r="T53" s="47"/>
      <c r="U53" s="56" t="s">
        <v>43</v>
      </c>
      <c r="AL53" s="55"/>
      <c r="AM53" s="47"/>
    </row>
    <row r="54" ht="18.75" customHeight="1">
      <c r="A54" s="47"/>
      <c r="B54" s="53"/>
      <c r="T54" s="47"/>
      <c r="AL54" s="55"/>
      <c r="AM54" s="47"/>
    </row>
    <row r="55" ht="18.75" customHeight="1">
      <c r="A55" s="47"/>
      <c r="B55" s="53"/>
      <c r="T55" s="47"/>
      <c r="U55" s="47"/>
      <c r="V55" s="47"/>
      <c r="W55" s="47"/>
      <c r="X55" s="47"/>
      <c r="Y55" s="47"/>
      <c r="Z55" s="47"/>
      <c r="AA55" s="47"/>
      <c r="AB55" s="47"/>
      <c r="AC55" s="47"/>
      <c r="AD55" s="47"/>
      <c r="AE55" s="47"/>
      <c r="AF55" s="47"/>
      <c r="AG55" s="47"/>
      <c r="AH55" s="47"/>
      <c r="AI55" s="47"/>
      <c r="AJ55" s="47"/>
      <c r="AK55" s="47"/>
      <c r="AL55" s="55"/>
      <c r="AM55" s="47"/>
    </row>
    <row r="56" ht="18.75" customHeight="1">
      <c r="A56" s="47"/>
      <c r="B56" s="53"/>
      <c r="T56" s="47"/>
      <c r="U56" s="57" t="s">
        <v>44</v>
      </c>
      <c r="Y56" s="22"/>
      <c r="Z56" s="22"/>
      <c r="AA56" s="22"/>
      <c r="AB56" s="22"/>
      <c r="AC56" s="22"/>
      <c r="AD56" s="22"/>
      <c r="AE56" s="22"/>
      <c r="AF56" s="22"/>
      <c r="AG56" s="22"/>
      <c r="AH56" s="22"/>
      <c r="AI56" s="22"/>
      <c r="AJ56" s="22"/>
      <c r="AK56" s="22"/>
      <c r="AL56" s="55"/>
      <c r="AM56" s="47"/>
    </row>
    <row r="57" ht="18.75" customHeight="1">
      <c r="A57" s="47"/>
      <c r="B57" s="53"/>
      <c r="T57" s="47"/>
      <c r="U57" s="22" t="s">
        <v>45</v>
      </c>
      <c r="AL57" s="55"/>
      <c r="AM57" s="47"/>
    </row>
    <row r="58" ht="18.75" customHeight="1">
      <c r="A58" s="47"/>
      <c r="B58" s="53"/>
      <c r="T58" s="47"/>
      <c r="U58" s="47"/>
      <c r="V58" s="47"/>
      <c r="W58" s="47"/>
      <c r="X58" s="47"/>
      <c r="Y58" s="47"/>
      <c r="Z58" s="47"/>
      <c r="AA58" s="47"/>
      <c r="AB58" s="47"/>
      <c r="AC58" s="47"/>
      <c r="AD58" s="47"/>
      <c r="AE58" s="47"/>
      <c r="AF58" s="47"/>
      <c r="AG58" s="47"/>
      <c r="AH58" s="47"/>
      <c r="AI58" s="47"/>
      <c r="AJ58" s="47"/>
      <c r="AK58" s="47"/>
      <c r="AL58" s="55"/>
      <c r="AM58" s="47"/>
    </row>
    <row r="59" ht="18.75" customHeight="1">
      <c r="A59" s="47"/>
      <c r="B59" s="53"/>
      <c r="T59" s="47"/>
      <c r="U59" s="57" t="s">
        <v>46</v>
      </c>
      <c r="W59" s="22"/>
      <c r="X59" s="22"/>
      <c r="Y59" s="22"/>
      <c r="Z59" s="22"/>
      <c r="AA59" s="22"/>
      <c r="AB59" s="22"/>
      <c r="AC59" s="22"/>
      <c r="AD59" s="22"/>
      <c r="AE59" s="22"/>
      <c r="AF59" s="22"/>
      <c r="AG59" s="22"/>
      <c r="AH59" s="22"/>
      <c r="AI59" s="22"/>
      <c r="AJ59" s="22"/>
      <c r="AK59" s="22"/>
      <c r="AL59" s="55"/>
      <c r="AM59" s="47"/>
    </row>
    <row r="60" ht="18.75" customHeight="1">
      <c r="A60" s="47"/>
      <c r="B60" s="53"/>
      <c r="T60" s="47"/>
      <c r="U60" s="58" t="s">
        <v>47</v>
      </c>
      <c r="AL60" s="55"/>
      <c r="AM60" s="47"/>
    </row>
    <row r="61" ht="18.75" customHeight="1">
      <c r="A61" s="47"/>
      <c r="B61" s="53"/>
      <c r="T61" s="47"/>
      <c r="AL61" s="55"/>
      <c r="AM61" s="47"/>
    </row>
    <row r="62" ht="18.75" customHeight="1">
      <c r="A62" s="47"/>
      <c r="B62" s="53"/>
      <c r="T62" s="47"/>
      <c r="U62" s="47"/>
      <c r="V62" s="47"/>
      <c r="W62" s="47"/>
      <c r="X62" s="47"/>
      <c r="Y62" s="47"/>
      <c r="Z62" s="47"/>
      <c r="AA62" s="47"/>
      <c r="AB62" s="47"/>
      <c r="AC62" s="47"/>
      <c r="AD62" s="47"/>
      <c r="AE62" s="47"/>
      <c r="AF62" s="47"/>
      <c r="AG62" s="47"/>
      <c r="AH62" s="47"/>
      <c r="AI62" s="47"/>
      <c r="AJ62" s="47"/>
      <c r="AK62" s="47"/>
      <c r="AL62" s="55"/>
      <c r="AM62" s="47"/>
    </row>
    <row r="63" ht="18.75" customHeight="1">
      <c r="A63" s="47"/>
      <c r="B63" s="53"/>
      <c r="T63" s="47"/>
      <c r="U63" s="59" t="s">
        <v>48</v>
      </c>
      <c r="AA63" s="47"/>
      <c r="AB63" s="47"/>
      <c r="AC63" s="47"/>
      <c r="AD63" s="47"/>
      <c r="AE63" s="47"/>
      <c r="AF63" s="47"/>
      <c r="AG63" s="47"/>
      <c r="AH63" s="47"/>
      <c r="AI63" s="47"/>
      <c r="AJ63" s="47"/>
      <c r="AK63" s="47"/>
      <c r="AL63" s="55"/>
      <c r="AM63" s="47"/>
    </row>
    <row r="64" ht="18.75" customHeight="1">
      <c r="A64" s="47"/>
      <c r="B64" s="53"/>
      <c r="T64" s="47"/>
      <c r="U64" s="56" t="s">
        <v>49</v>
      </c>
      <c r="AL64" s="55"/>
      <c r="AM64" s="47"/>
    </row>
    <row r="65" ht="18.75" customHeight="1">
      <c r="A65" s="47"/>
      <c r="B65" s="53"/>
      <c r="T65" s="47"/>
      <c r="AL65" s="55"/>
      <c r="AM65" s="47"/>
    </row>
    <row r="66" ht="18.75" customHeight="1">
      <c r="A66" s="47"/>
      <c r="B66" s="53"/>
      <c r="C66" s="47"/>
      <c r="D66" s="47"/>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55"/>
      <c r="AM66" s="47"/>
    </row>
    <row r="67" ht="18.75" customHeight="1">
      <c r="A67" s="47"/>
      <c r="B67" s="53"/>
      <c r="C67" s="60" t="s">
        <v>50</v>
      </c>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55"/>
      <c r="AM67" s="47"/>
    </row>
    <row r="68" ht="18.75" customHeight="1">
      <c r="A68" s="47"/>
      <c r="B68" s="53"/>
      <c r="C68" s="56" t="s">
        <v>51</v>
      </c>
      <c r="AL68" s="55"/>
      <c r="AM68" s="47"/>
    </row>
    <row r="69" ht="18.75" customHeight="1">
      <c r="A69" s="47"/>
      <c r="B69" s="53"/>
      <c r="AL69" s="55"/>
      <c r="AM69" s="47"/>
    </row>
    <row r="70" ht="18.75" customHeight="1">
      <c r="A70" s="47"/>
      <c r="B70" s="53"/>
      <c r="AL70" s="55"/>
      <c r="AM70" s="47"/>
    </row>
    <row r="71" ht="18.75" customHeight="1">
      <c r="A71" s="47"/>
      <c r="B71" s="61"/>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62"/>
      <c r="AM71" s="47"/>
    </row>
    <row r="72" ht="18.75" customHeight="1">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row>
    <row r="73" ht="18.75" customHeight="1">
      <c r="A73" s="47"/>
      <c r="B73" s="63" t="s">
        <v>52</v>
      </c>
      <c r="C73" s="49"/>
      <c r="D73" s="49"/>
      <c r="E73" s="49"/>
      <c r="F73" s="49"/>
      <c r="G73" s="49"/>
      <c r="H73" s="49"/>
      <c r="I73" s="49"/>
      <c r="J73" s="49"/>
      <c r="K73" s="49"/>
      <c r="L73" s="49"/>
      <c r="M73" s="49"/>
      <c r="N73" s="49"/>
      <c r="O73" s="49"/>
      <c r="P73" s="49"/>
      <c r="Q73" s="49"/>
      <c r="R73" s="49"/>
      <c r="S73" s="49"/>
      <c r="T73" s="49"/>
      <c r="U73" s="49"/>
      <c r="V73" s="49"/>
      <c r="W73" s="49"/>
      <c r="X73" s="49"/>
      <c r="Y73" s="49"/>
      <c r="Z73" s="49"/>
      <c r="AA73" s="49"/>
      <c r="AB73" s="49"/>
      <c r="AC73" s="49"/>
      <c r="AD73" s="49"/>
      <c r="AE73" s="49"/>
      <c r="AF73" s="49"/>
      <c r="AG73" s="49"/>
      <c r="AH73" s="49"/>
      <c r="AI73" s="49"/>
      <c r="AJ73" s="49"/>
      <c r="AK73" s="49"/>
      <c r="AL73" s="50"/>
      <c r="AM73" s="47"/>
    </row>
    <row r="74" ht="18.75" customHeight="1">
      <c r="A74" s="47"/>
      <c r="B74" s="64"/>
      <c r="AL74" s="29"/>
      <c r="AM74" s="47"/>
    </row>
    <row r="75" ht="18.75" customHeight="1">
      <c r="A75" s="47"/>
      <c r="B75" s="53"/>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55"/>
      <c r="AM75" s="47"/>
    </row>
    <row r="76" ht="18.75" customHeight="1">
      <c r="A76" s="47"/>
      <c r="B76" s="53"/>
      <c r="C76" s="45"/>
      <c r="AL76" s="55"/>
      <c r="AM76" s="47"/>
    </row>
    <row r="77" ht="18.75" customHeight="1">
      <c r="A77" s="47"/>
      <c r="B77" s="53"/>
      <c r="AL77" s="55"/>
      <c r="AM77" s="47"/>
    </row>
    <row r="78" ht="18.75" customHeight="1">
      <c r="A78" s="47"/>
      <c r="B78" s="53"/>
      <c r="AL78" s="55"/>
      <c r="AM78" s="47"/>
    </row>
    <row r="79" ht="18.75" customHeight="1">
      <c r="A79" s="47"/>
      <c r="B79" s="53"/>
      <c r="AL79" s="55"/>
      <c r="AM79" s="47"/>
    </row>
    <row r="80" ht="18.75" customHeight="1">
      <c r="A80" s="47"/>
      <c r="B80" s="53"/>
      <c r="AL80" s="55"/>
      <c r="AM80" s="47"/>
    </row>
    <row r="81" ht="18.75" customHeight="1">
      <c r="A81" s="47"/>
      <c r="B81" s="53"/>
      <c r="AL81" s="55"/>
      <c r="AM81" s="47"/>
    </row>
    <row r="82" ht="18.75" customHeight="1">
      <c r="A82" s="47"/>
      <c r="B82" s="53"/>
      <c r="AL82" s="55"/>
      <c r="AM82" s="47"/>
    </row>
    <row r="83" ht="18.75" customHeight="1">
      <c r="A83" s="47"/>
      <c r="B83" s="53"/>
      <c r="AL83" s="55"/>
      <c r="AM83" s="47"/>
    </row>
    <row r="84" ht="18.75" customHeight="1">
      <c r="A84" s="47"/>
      <c r="B84" s="53"/>
      <c r="AL84" s="55"/>
      <c r="AM84" s="47"/>
    </row>
    <row r="85" ht="18.75" customHeight="1">
      <c r="A85" s="47"/>
      <c r="B85" s="53"/>
      <c r="AL85" s="55"/>
      <c r="AM85" s="47"/>
    </row>
    <row r="86" ht="18.75" customHeight="1">
      <c r="A86" s="47"/>
      <c r="B86" s="53"/>
      <c r="AL86" s="55"/>
      <c r="AM86" s="47"/>
    </row>
    <row r="87" ht="18.75" customHeight="1">
      <c r="A87" s="47"/>
      <c r="B87" s="53"/>
      <c r="C87" s="47"/>
      <c r="D87" s="47"/>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55"/>
      <c r="AM87" s="47"/>
    </row>
    <row r="88" ht="18.75" customHeight="1">
      <c r="A88" s="47"/>
      <c r="B88" s="53"/>
      <c r="C88" s="65" t="s">
        <v>53</v>
      </c>
      <c r="AL88" s="55"/>
      <c r="AM88" s="47"/>
    </row>
    <row r="89" ht="18.75" customHeight="1">
      <c r="A89" s="47"/>
      <c r="B89" s="53"/>
      <c r="AL89" s="55"/>
      <c r="AM89" s="47"/>
    </row>
    <row r="90" ht="18.75" customHeight="1">
      <c r="A90" s="47"/>
      <c r="B90" s="53"/>
      <c r="AL90" s="55"/>
      <c r="AM90" s="47"/>
    </row>
    <row r="91" ht="18.75" customHeight="1">
      <c r="A91" s="47"/>
      <c r="B91" s="53"/>
      <c r="AL91" s="55"/>
      <c r="AM91" s="47"/>
    </row>
    <row r="92" ht="18.75" customHeight="1">
      <c r="A92" s="47"/>
      <c r="B92" s="53"/>
      <c r="C92" s="47"/>
      <c r="D92" s="47"/>
      <c r="E92" s="47"/>
      <c r="F92" s="47"/>
      <c r="G92" s="47"/>
      <c r="H92" s="47"/>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55"/>
      <c r="AM92" s="47"/>
    </row>
    <row r="93" ht="18.75" customHeight="1">
      <c r="A93" s="47"/>
      <c r="B93" s="53"/>
      <c r="C93" s="60" t="s">
        <v>54</v>
      </c>
      <c r="T93" s="47"/>
      <c r="U93" s="60" t="s">
        <v>55</v>
      </c>
      <c r="AL93" s="55"/>
      <c r="AM93" s="47"/>
    </row>
    <row r="94" ht="18.75" customHeight="1">
      <c r="A94" s="47"/>
      <c r="B94" s="53"/>
      <c r="C94" s="56" t="s">
        <v>56</v>
      </c>
      <c r="T94" s="47"/>
      <c r="U94" s="56" t="s">
        <v>57</v>
      </c>
      <c r="AL94" s="55"/>
      <c r="AM94" s="47"/>
    </row>
    <row r="95" ht="18.75" customHeight="1">
      <c r="A95" s="47"/>
      <c r="B95" s="53"/>
      <c r="T95" s="47"/>
      <c r="AL95" s="55"/>
      <c r="AM95" s="47"/>
    </row>
    <row r="96" ht="18.75" customHeight="1">
      <c r="A96" s="47"/>
      <c r="B96" s="53"/>
      <c r="T96" s="47"/>
      <c r="AL96" s="55"/>
      <c r="AM96" s="47"/>
    </row>
    <row r="97" ht="18.75" customHeight="1">
      <c r="A97" s="47"/>
      <c r="B97" s="53"/>
      <c r="T97" s="47"/>
      <c r="AL97" s="55"/>
      <c r="AM97" s="47"/>
    </row>
    <row r="98" ht="18.75" customHeight="1">
      <c r="A98" s="47"/>
      <c r="B98" s="53"/>
      <c r="C98" s="47"/>
      <c r="D98" s="47"/>
      <c r="E98" s="47"/>
      <c r="F98" s="47"/>
      <c r="G98" s="47"/>
      <c r="H98" s="47"/>
      <c r="I98" s="47"/>
      <c r="J98" s="47"/>
      <c r="K98" s="47"/>
      <c r="L98" s="47"/>
      <c r="M98" s="47"/>
      <c r="N98" s="47"/>
      <c r="O98" s="47"/>
      <c r="P98" s="47"/>
      <c r="Q98" s="47"/>
      <c r="R98" s="47"/>
      <c r="S98" s="47"/>
      <c r="T98" s="47"/>
      <c r="AL98" s="55"/>
      <c r="AM98" s="47"/>
    </row>
    <row r="99" ht="18.75" customHeight="1">
      <c r="A99" s="47"/>
      <c r="B99" s="53"/>
      <c r="C99" s="60" t="s">
        <v>58</v>
      </c>
      <c r="T99" s="47"/>
      <c r="U99" s="47"/>
      <c r="V99" s="47"/>
      <c r="W99" s="47"/>
      <c r="X99" s="47"/>
      <c r="Y99" s="47"/>
      <c r="Z99" s="47"/>
      <c r="AA99" s="47"/>
      <c r="AB99" s="47"/>
      <c r="AC99" s="47"/>
      <c r="AD99" s="47"/>
      <c r="AE99" s="47"/>
      <c r="AF99" s="47"/>
      <c r="AG99" s="47"/>
      <c r="AH99" s="47"/>
      <c r="AI99" s="47"/>
      <c r="AJ99" s="47"/>
      <c r="AK99" s="47"/>
      <c r="AL99" s="55"/>
      <c r="AM99" s="47"/>
    </row>
    <row r="100" ht="18.75" customHeight="1">
      <c r="A100" s="47"/>
      <c r="B100" s="53"/>
      <c r="C100" s="56" t="s">
        <v>59</v>
      </c>
      <c r="T100" s="47"/>
      <c r="U100" s="60" t="s">
        <v>60</v>
      </c>
      <c r="AL100" s="55"/>
      <c r="AM100" s="47"/>
    </row>
    <row r="101" ht="18.75" customHeight="1">
      <c r="A101" s="47"/>
      <c r="B101" s="53"/>
      <c r="T101" s="47"/>
      <c r="U101" s="56" t="s">
        <v>61</v>
      </c>
      <c r="AL101" s="55"/>
      <c r="AM101" s="47"/>
    </row>
    <row r="102" ht="18.75" customHeight="1">
      <c r="A102" s="47"/>
      <c r="B102" s="53"/>
      <c r="T102" s="47"/>
      <c r="AL102" s="55"/>
      <c r="AM102" s="47"/>
    </row>
    <row r="103" ht="18.75" customHeight="1">
      <c r="A103" s="47"/>
      <c r="B103" s="53"/>
      <c r="T103" s="47"/>
      <c r="AL103" s="55"/>
      <c r="AM103" s="47"/>
    </row>
    <row r="104" ht="18.75" customHeight="1">
      <c r="A104" s="47"/>
      <c r="B104" s="61"/>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62"/>
      <c r="AM104" s="47"/>
    </row>
    <row r="105" ht="18.7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row>
    <row r="106" ht="18.75" customHeight="1">
      <c r="A106" s="47"/>
      <c r="B106" s="63" t="s">
        <v>62</v>
      </c>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c r="AA106" s="49"/>
      <c r="AB106" s="49"/>
      <c r="AC106" s="49"/>
      <c r="AD106" s="49"/>
      <c r="AE106" s="49"/>
      <c r="AF106" s="49"/>
      <c r="AG106" s="49"/>
      <c r="AH106" s="49"/>
      <c r="AI106" s="49"/>
      <c r="AJ106" s="49"/>
      <c r="AK106" s="49"/>
      <c r="AL106" s="50"/>
      <c r="AM106" s="47"/>
    </row>
    <row r="107" ht="18.75" customHeight="1">
      <c r="A107" s="47"/>
      <c r="B107" s="64"/>
      <c r="AL107" s="29"/>
      <c r="AM107" s="47"/>
    </row>
    <row r="108" ht="18.75" customHeight="1">
      <c r="A108" s="47"/>
      <c r="B108" s="53"/>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55"/>
      <c r="AM108" s="47"/>
    </row>
    <row r="109" ht="18.75" customHeight="1">
      <c r="A109" s="47"/>
      <c r="B109" s="66"/>
      <c r="C109" s="45"/>
      <c r="V109" s="47"/>
      <c r="W109" s="56" t="s">
        <v>63</v>
      </c>
      <c r="AL109" s="55"/>
      <c r="AM109" s="47"/>
    </row>
    <row r="110" ht="18.75" customHeight="1">
      <c r="A110" s="47"/>
      <c r="B110" s="53"/>
      <c r="V110" s="47"/>
      <c r="AL110" s="55"/>
      <c r="AM110" s="47"/>
    </row>
    <row r="111" ht="18.75" customHeight="1">
      <c r="A111" s="47"/>
      <c r="B111" s="53"/>
      <c r="V111" s="47"/>
      <c r="AL111" s="55"/>
      <c r="AM111" s="47"/>
    </row>
    <row r="112" ht="18.75" customHeight="1">
      <c r="A112" s="47"/>
      <c r="B112" s="53"/>
      <c r="V112" s="47"/>
      <c r="AL112" s="55"/>
      <c r="AM112" s="47"/>
    </row>
    <row r="113" ht="18.75" customHeight="1">
      <c r="A113" s="47"/>
      <c r="B113" s="53"/>
      <c r="V113" s="47"/>
      <c r="AL113" s="55"/>
      <c r="AM113" s="47"/>
    </row>
    <row r="114" ht="18.75" customHeight="1">
      <c r="A114" s="47"/>
      <c r="B114" s="53"/>
      <c r="V114" s="47"/>
      <c r="W114" s="56"/>
      <c r="X114" s="56"/>
      <c r="Y114" s="56"/>
      <c r="Z114" s="56"/>
      <c r="AA114" s="56"/>
      <c r="AB114" s="56"/>
      <c r="AC114" s="56"/>
      <c r="AD114" s="56"/>
      <c r="AE114" s="56"/>
      <c r="AF114" s="56"/>
      <c r="AG114" s="56"/>
      <c r="AH114" s="56"/>
      <c r="AI114" s="56"/>
      <c r="AJ114" s="56"/>
      <c r="AK114" s="56"/>
      <c r="AL114" s="55"/>
      <c r="AM114" s="47"/>
    </row>
    <row r="115" ht="18.75" customHeight="1">
      <c r="A115" s="47"/>
      <c r="B115" s="53"/>
      <c r="V115" s="47"/>
      <c r="W115" s="67" t="s">
        <v>64</v>
      </c>
      <c r="AL115" s="55"/>
      <c r="AM115" s="47"/>
    </row>
    <row r="116" ht="18.75" customHeight="1">
      <c r="A116" s="47"/>
      <c r="B116" s="53"/>
      <c r="V116" s="47"/>
      <c r="W116" s="56" t="s">
        <v>65</v>
      </c>
      <c r="AL116" s="55"/>
      <c r="AM116" s="47"/>
    </row>
    <row r="117" ht="18.75" customHeight="1">
      <c r="A117" s="47"/>
      <c r="B117" s="53"/>
      <c r="V117" s="47"/>
      <c r="AL117" s="55"/>
      <c r="AM117" s="47"/>
    </row>
    <row r="118" ht="18.75" customHeight="1">
      <c r="A118" s="47"/>
      <c r="B118" s="53"/>
      <c r="V118" s="47"/>
      <c r="W118" s="47"/>
      <c r="X118" s="47"/>
      <c r="Y118" s="47"/>
      <c r="Z118" s="47"/>
      <c r="AA118" s="47"/>
      <c r="AB118" s="47"/>
      <c r="AC118" s="47"/>
      <c r="AD118" s="47"/>
      <c r="AE118" s="47"/>
      <c r="AF118" s="47"/>
      <c r="AG118" s="47"/>
      <c r="AH118" s="47"/>
      <c r="AI118" s="47"/>
      <c r="AJ118" s="47"/>
      <c r="AK118" s="47"/>
      <c r="AL118" s="55"/>
      <c r="AM118" s="47"/>
    </row>
    <row r="119" ht="18.75" customHeight="1">
      <c r="A119" s="47"/>
      <c r="B119" s="53"/>
      <c r="V119" s="47"/>
      <c r="W119" s="60" t="s">
        <v>66</v>
      </c>
      <c r="AL119" s="55"/>
      <c r="AM119" s="47"/>
    </row>
    <row r="120" ht="18.75" customHeight="1">
      <c r="A120" s="47"/>
      <c r="B120" s="53"/>
      <c r="V120" s="47"/>
      <c r="W120" s="56" t="s">
        <v>67</v>
      </c>
      <c r="AL120" s="55"/>
      <c r="AM120" s="47"/>
    </row>
    <row r="121" ht="18.75" customHeight="1">
      <c r="A121" s="47"/>
      <c r="B121" s="53"/>
      <c r="V121" s="47"/>
      <c r="AL121" s="55"/>
      <c r="AM121" s="47"/>
    </row>
    <row r="122" ht="18.75" customHeight="1">
      <c r="A122" s="47"/>
      <c r="B122" s="53"/>
      <c r="V122" s="47"/>
      <c r="AL122" s="55"/>
      <c r="AM122" s="47"/>
    </row>
    <row r="123" ht="18.75" customHeight="1">
      <c r="A123" s="47"/>
      <c r="B123" s="53"/>
      <c r="V123" s="47"/>
      <c r="W123" s="56"/>
      <c r="X123" s="56"/>
      <c r="Y123" s="56"/>
      <c r="Z123" s="56"/>
      <c r="AA123" s="56"/>
      <c r="AB123" s="56"/>
      <c r="AC123" s="56"/>
      <c r="AD123" s="56"/>
      <c r="AE123" s="56"/>
      <c r="AF123" s="56"/>
      <c r="AG123" s="56"/>
      <c r="AH123" s="56"/>
      <c r="AI123" s="56"/>
      <c r="AJ123" s="56"/>
      <c r="AK123" s="56"/>
      <c r="AL123" s="55"/>
      <c r="AM123" s="47"/>
    </row>
    <row r="124" ht="18.75" customHeight="1">
      <c r="A124" s="47"/>
      <c r="B124" s="53"/>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7"/>
      <c r="AJ124" s="47"/>
      <c r="AK124" s="47"/>
      <c r="AL124" s="55"/>
      <c r="AM124" s="47"/>
    </row>
    <row r="125" ht="18.75" customHeight="1">
      <c r="A125" s="47"/>
      <c r="B125" s="53"/>
      <c r="C125" s="68" t="s">
        <v>68</v>
      </c>
      <c r="AL125" s="55"/>
      <c r="AM125" s="47"/>
    </row>
    <row r="126" ht="18.75" customHeight="1">
      <c r="A126" s="47"/>
      <c r="B126" s="53"/>
      <c r="C126" s="56" t="s">
        <v>69</v>
      </c>
      <c r="AL126" s="55"/>
      <c r="AM126" s="47"/>
    </row>
    <row r="127" ht="18.75" customHeight="1">
      <c r="A127" s="47"/>
      <c r="B127" s="53"/>
      <c r="AL127" s="55"/>
      <c r="AM127" s="47"/>
    </row>
    <row r="128" ht="18.75" customHeight="1">
      <c r="A128" s="47"/>
      <c r="B128" s="53"/>
      <c r="AL128" s="55"/>
      <c r="AM128" s="47"/>
    </row>
    <row r="129" ht="18.75" customHeight="1">
      <c r="A129" s="47"/>
      <c r="B129" s="61"/>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c r="AD129" s="44"/>
      <c r="AE129" s="44"/>
      <c r="AF129" s="44"/>
      <c r="AG129" s="44"/>
      <c r="AH129" s="44"/>
      <c r="AI129" s="44"/>
      <c r="AJ129" s="44"/>
      <c r="AK129" s="44"/>
      <c r="AL129" s="62"/>
      <c r="AM129" s="47"/>
    </row>
    <row r="130" ht="18.7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row>
    <row r="131" ht="18.75" customHeight="1">
      <c r="A131" s="47"/>
      <c r="B131" s="63" t="s">
        <v>70</v>
      </c>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c r="AA131" s="49"/>
      <c r="AB131" s="49"/>
      <c r="AC131" s="49"/>
      <c r="AD131" s="49"/>
      <c r="AE131" s="49"/>
      <c r="AF131" s="49"/>
      <c r="AG131" s="49"/>
      <c r="AH131" s="49"/>
      <c r="AI131" s="49"/>
      <c r="AJ131" s="49"/>
      <c r="AK131" s="49"/>
      <c r="AL131" s="50"/>
      <c r="AM131" s="47"/>
    </row>
    <row r="132" ht="18.75" customHeight="1">
      <c r="A132" s="47"/>
      <c r="B132" s="64"/>
      <c r="AL132" s="29"/>
      <c r="AM132" s="47"/>
    </row>
    <row r="133" ht="18.75" customHeight="1">
      <c r="A133" s="47"/>
      <c r="B133" s="53"/>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55"/>
      <c r="AM133" s="47"/>
    </row>
    <row r="134" ht="18.75" customHeight="1">
      <c r="A134" s="47"/>
      <c r="B134" s="53"/>
      <c r="C134" s="45"/>
      <c r="U134" s="47"/>
      <c r="V134" s="56" t="s">
        <v>71</v>
      </c>
      <c r="AL134" s="55"/>
      <c r="AM134" s="47"/>
    </row>
    <row r="135" ht="18.75" customHeight="1">
      <c r="A135" s="47"/>
      <c r="B135" s="53"/>
      <c r="U135" s="47"/>
      <c r="AL135" s="55"/>
      <c r="AM135" s="47"/>
    </row>
    <row r="136" ht="18.75" customHeight="1">
      <c r="A136" s="47"/>
      <c r="B136" s="53"/>
      <c r="U136" s="47"/>
      <c r="AL136" s="55"/>
      <c r="AM136" s="47"/>
    </row>
    <row r="137" ht="18.75" customHeight="1">
      <c r="A137" s="47"/>
      <c r="B137" s="53"/>
      <c r="U137" s="47"/>
      <c r="AL137" s="55"/>
      <c r="AM137" s="47"/>
    </row>
    <row r="138" ht="18.75" customHeight="1">
      <c r="A138" s="47"/>
      <c r="B138" s="53"/>
      <c r="U138" s="47"/>
      <c r="V138" s="47"/>
      <c r="W138" s="47"/>
      <c r="X138" s="47"/>
      <c r="Y138" s="47"/>
      <c r="Z138" s="47"/>
      <c r="AA138" s="47"/>
      <c r="AB138" s="47"/>
      <c r="AC138" s="47"/>
      <c r="AD138" s="47"/>
      <c r="AE138" s="47"/>
      <c r="AF138" s="47"/>
      <c r="AG138" s="47"/>
      <c r="AH138" s="47"/>
      <c r="AI138" s="47"/>
      <c r="AJ138" s="47"/>
      <c r="AK138" s="47"/>
      <c r="AL138" s="55"/>
      <c r="AM138" s="47"/>
    </row>
    <row r="139" ht="18.75" customHeight="1">
      <c r="A139" s="47"/>
      <c r="B139" s="53"/>
      <c r="U139" s="47"/>
      <c r="V139" s="60" t="s">
        <v>66</v>
      </c>
      <c r="AL139" s="55"/>
      <c r="AM139" s="47"/>
    </row>
    <row r="140" ht="18.75" customHeight="1">
      <c r="A140" s="47"/>
      <c r="B140" s="53"/>
      <c r="U140" s="47"/>
      <c r="V140" s="56" t="s">
        <v>72</v>
      </c>
      <c r="AL140" s="55"/>
      <c r="AM140" s="47"/>
    </row>
    <row r="141" ht="18.75" customHeight="1">
      <c r="A141" s="47"/>
      <c r="B141" s="53"/>
      <c r="U141" s="47"/>
      <c r="AL141" s="55"/>
      <c r="AM141" s="47"/>
    </row>
    <row r="142" ht="18.75" customHeight="1">
      <c r="A142" s="47"/>
      <c r="B142" s="53"/>
      <c r="U142" s="47"/>
      <c r="AL142" s="55"/>
      <c r="AM142" s="47"/>
    </row>
    <row r="143" ht="18.75" customHeight="1">
      <c r="A143" s="47"/>
      <c r="B143" s="53"/>
      <c r="U143" s="47"/>
      <c r="AL143" s="55"/>
      <c r="AM143" s="47"/>
    </row>
    <row r="144" ht="18.75" customHeight="1">
      <c r="A144" s="47"/>
      <c r="B144" s="53"/>
      <c r="U144" s="47"/>
      <c r="V144" s="47"/>
      <c r="W144" s="47"/>
      <c r="X144" s="47"/>
      <c r="Y144" s="47"/>
      <c r="Z144" s="47"/>
      <c r="AA144" s="47"/>
      <c r="AB144" s="47"/>
      <c r="AC144" s="47"/>
      <c r="AD144" s="47"/>
      <c r="AE144" s="47"/>
      <c r="AF144" s="47"/>
      <c r="AG144" s="47"/>
      <c r="AH144" s="47"/>
      <c r="AI144" s="47"/>
      <c r="AJ144" s="47"/>
      <c r="AK144" s="47"/>
      <c r="AL144" s="55"/>
      <c r="AM144" s="47"/>
    </row>
    <row r="145" ht="18.75" customHeight="1">
      <c r="A145" s="47"/>
      <c r="B145" s="53"/>
      <c r="U145" s="47"/>
      <c r="V145" s="60" t="s">
        <v>73</v>
      </c>
      <c r="AL145" s="55"/>
      <c r="AM145" s="47"/>
    </row>
    <row r="146" ht="18.75" customHeight="1">
      <c r="A146" s="47"/>
      <c r="B146" s="53"/>
      <c r="U146" s="47"/>
      <c r="V146" s="56" t="s">
        <v>74</v>
      </c>
      <c r="AL146" s="55"/>
      <c r="AM146" s="47"/>
    </row>
    <row r="147" ht="18.75" customHeight="1">
      <c r="A147" s="47"/>
      <c r="B147" s="53"/>
      <c r="U147" s="47"/>
      <c r="AL147" s="55"/>
      <c r="AM147" s="47"/>
    </row>
    <row r="148" ht="18.75" customHeight="1">
      <c r="A148" s="47"/>
      <c r="B148" s="53"/>
      <c r="U148" s="47"/>
      <c r="AL148" s="55"/>
      <c r="AM148" s="47"/>
    </row>
    <row r="149" ht="18.75" customHeight="1">
      <c r="A149" s="47"/>
      <c r="B149" s="53"/>
      <c r="U149" s="47"/>
      <c r="V149" s="47"/>
      <c r="W149" s="47"/>
      <c r="X149" s="47"/>
      <c r="Y149" s="47"/>
      <c r="Z149" s="47"/>
      <c r="AA149" s="47"/>
      <c r="AB149" s="47"/>
      <c r="AC149" s="47"/>
      <c r="AD149" s="47"/>
      <c r="AE149" s="47"/>
      <c r="AF149" s="47"/>
      <c r="AG149" s="47"/>
      <c r="AH149" s="47"/>
      <c r="AI149" s="47"/>
      <c r="AJ149" s="47"/>
      <c r="AK149" s="47"/>
      <c r="AL149" s="55"/>
      <c r="AM149" s="47"/>
    </row>
    <row r="150" ht="18.75" customHeight="1">
      <c r="A150" s="47"/>
      <c r="B150" s="53"/>
      <c r="U150" s="47"/>
      <c r="V150" s="60" t="s">
        <v>75</v>
      </c>
      <c r="AL150" s="55"/>
      <c r="AM150" s="47"/>
    </row>
    <row r="151" ht="18.75" customHeight="1">
      <c r="A151" s="47"/>
      <c r="B151" s="53"/>
      <c r="U151" s="47"/>
      <c r="V151" s="56" t="s">
        <v>76</v>
      </c>
      <c r="AL151" s="55"/>
      <c r="AM151" s="47"/>
    </row>
    <row r="152" ht="18.75" customHeight="1">
      <c r="A152" s="47"/>
      <c r="B152" s="53"/>
      <c r="U152" s="47"/>
      <c r="AL152" s="55"/>
      <c r="AM152" s="47"/>
    </row>
    <row r="153" ht="18.75" customHeight="1">
      <c r="A153" s="47"/>
      <c r="B153" s="53"/>
      <c r="U153" s="47"/>
      <c r="AL153" s="55"/>
      <c r="AM153" s="47"/>
    </row>
    <row r="154" ht="18.75" customHeight="1">
      <c r="A154" s="47"/>
      <c r="B154" s="61"/>
      <c r="C154" s="69"/>
      <c r="D154" s="69"/>
      <c r="E154" s="69"/>
      <c r="F154" s="69"/>
      <c r="G154" s="69"/>
      <c r="H154" s="69"/>
      <c r="I154" s="69"/>
      <c r="J154" s="69"/>
      <c r="K154" s="69"/>
      <c r="L154" s="69"/>
      <c r="M154" s="69"/>
      <c r="N154" s="69"/>
      <c r="O154" s="69"/>
      <c r="P154" s="69"/>
      <c r="Q154" s="69"/>
      <c r="R154" s="69"/>
      <c r="S154" s="69"/>
      <c r="T154" s="69"/>
      <c r="U154" s="44"/>
      <c r="V154" s="44"/>
      <c r="W154" s="44"/>
      <c r="X154" s="44"/>
      <c r="Y154" s="44"/>
      <c r="Z154" s="44"/>
      <c r="AA154" s="44"/>
      <c r="AB154" s="44"/>
      <c r="AC154" s="44"/>
      <c r="AD154" s="44"/>
      <c r="AE154" s="44"/>
      <c r="AF154" s="44"/>
      <c r="AG154" s="44"/>
      <c r="AH154" s="44"/>
      <c r="AI154" s="44"/>
      <c r="AJ154" s="44"/>
      <c r="AK154" s="44"/>
      <c r="AL154" s="62"/>
      <c r="AM154" s="47"/>
    </row>
    <row r="155" ht="18.75" customHeight="1">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c r="AB155" s="47"/>
      <c r="AC155" s="47"/>
      <c r="AD155" s="47"/>
      <c r="AE155" s="47"/>
      <c r="AF155" s="47"/>
      <c r="AG155" s="47"/>
      <c r="AH155" s="47"/>
      <c r="AI155" s="47"/>
      <c r="AJ155" s="47"/>
      <c r="AK155" s="47"/>
      <c r="AL155" s="47"/>
      <c r="AM155" s="47"/>
    </row>
    <row r="156" ht="18.75" customHeight="1">
      <c r="A156" s="47"/>
      <c r="B156" s="70" t="s">
        <v>77</v>
      </c>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c r="AA156" s="71"/>
      <c r="AB156" s="71"/>
      <c r="AC156" s="71"/>
      <c r="AD156" s="71"/>
      <c r="AE156" s="71"/>
      <c r="AF156" s="71"/>
      <c r="AG156" s="71"/>
      <c r="AH156" s="71"/>
      <c r="AI156" s="71"/>
      <c r="AJ156" s="71"/>
      <c r="AK156" s="71"/>
      <c r="AL156" s="72"/>
      <c r="AM156" s="47"/>
    </row>
    <row r="157" ht="18.75" customHeight="1">
      <c r="A157" s="47"/>
      <c r="B157" s="73"/>
      <c r="AL157" s="74"/>
      <c r="AM157" s="47"/>
    </row>
    <row r="158" ht="18.75" customHeight="1">
      <c r="A158" s="47"/>
      <c r="B158" s="75"/>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c r="AA158" s="47"/>
      <c r="AB158" s="47"/>
      <c r="AC158" s="47"/>
      <c r="AD158" s="47"/>
      <c r="AE158" s="47"/>
      <c r="AF158" s="47"/>
      <c r="AG158" s="47"/>
      <c r="AH158" s="47"/>
      <c r="AI158" s="47"/>
      <c r="AJ158" s="47"/>
      <c r="AK158" s="47"/>
      <c r="AL158" s="76"/>
      <c r="AM158" s="47"/>
    </row>
    <row r="159" ht="18.75" customHeight="1">
      <c r="A159" s="47"/>
      <c r="B159" s="75"/>
      <c r="C159" s="65" t="s">
        <v>78</v>
      </c>
      <c r="AL159" s="76"/>
      <c r="AM159" s="47"/>
    </row>
    <row r="160" ht="18.75" customHeight="1">
      <c r="A160" s="47"/>
      <c r="B160" s="75"/>
      <c r="AL160" s="76"/>
      <c r="AM160" s="47"/>
    </row>
    <row r="161" ht="18.75" customHeight="1">
      <c r="A161" s="47"/>
      <c r="B161" s="75"/>
      <c r="AL161" s="76"/>
      <c r="AM161" s="47"/>
    </row>
    <row r="162" ht="18.75" customHeight="1">
      <c r="A162" s="47"/>
      <c r="B162" s="75"/>
      <c r="AL162" s="76"/>
      <c r="AM162" s="47"/>
    </row>
    <row r="163" ht="18.75" customHeight="1">
      <c r="A163" s="47"/>
      <c r="B163" s="75"/>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c r="AA163" s="56"/>
      <c r="AB163" s="56"/>
      <c r="AC163" s="56"/>
      <c r="AD163" s="56"/>
      <c r="AE163" s="56"/>
      <c r="AF163" s="56"/>
      <c r="AG163" s="56"/>
      <c r="AH163" s="56"/>
      <c r="AI163" s="56"/>
      <c r="AJ163" s="56"/>
      <c r="AK163" s="56"/>
      <c r="AL163" s="76"/>
      <c r="AM163" s="47"/>
    </row>
    <row r="164" ht="18.75" customHeight="1">
      <c r="A164" s="47"/>
      <c r="B164" s="75"/>
      <c r="C164" s="77" t="s">
        <v>79</v>
      </c>
      <c r="T164" s="56"/>
      <c r="U164" s="78" t="s">
        <v>80</v>
      </c>
      <c r="AL164" s="76"/>
      <c r="AM164" s="47"/>
    </row>
    <row r="165" ht="18.75" customHeight="1">
      <c r="A165" s="47"/>
      <c r="B165" s="75"/>
      <c r="C165" s="79" t="s">
        <v>81</v>
      </c>
      <c r="T165" s="47"/>
      <c r="U165" s="56" t="s">
        <v>82</v>
      </c>
      <c r="AL165" s="76"/>
      <c r="AM165" s="47"/>
    </row>
    <row r="166" ht="18.75" customHeight="1">
      <c r="A166" s="47"/>
      <c r="B166" s="75"/>
      <c r="T166" s="47"/>
      <c r="AL166" s="76"/>
      <c r="AM166" s="47"/>
    </row>
    <row r="167" ht="18.75" customHeight="1">
      <c r="A167" s="47"/>
      <c r="B167" s="75"/>
      <c r="T167" s="47"/>
      <c r="AL167" s="76"/>
      <c r="AM167" s="47"/>
    </row>
    <row r="168" ht="18.75" customHeight="1">
      <c r="A168" s="47"/>
      <c r="B168" s="75"/>
      <c r="T168" s="47"/>
      <c r="AL168" s="76"/>
      <c r="AM168" s="47"/>
    </row>
    <row r="169" ht="18.75" customHeight="1">
      <c r="A169" s="47"/>
      <c r="B169" s="75"/>
      <c r="T169" s="47"/>
      <c r="AL169" s="76"/>
      <c r="AM169" s="47"/>
    </row>
    <row r="170" ht="18.75" customHeight="1">
      <c r="A170" s="47"/>
      <c r="B170" s="75"/>
      <c r="T170" s="47"/>
      <c r="AL170" s="76"/>
      <c r="AM170" s="47"/>
    </row>
    <row r="171" ht="18.75" customHeight="1">
      <c r="A171" s="47"/>
      <c r="B171" s="75"/>
      <c r="T171" s="47"/>
      <c r="AL171" s="76"/>
      <c r="AM171" s="47"/>
    </row>
    <row r="172" ht="18.75" customHeight="1">
      <c r="A172" s="47"/>
      <c r="B172" s="75"/>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c r="AE172" s="47"/>
      <c r="AF172" s="47"/>
      <c r="AG172" s="47"/>
      <c r="AH172" s="47"/>
      <c r="AI172" s="47"/>
      <c r="AJ172" s="47"/>
      <c r="AK172" s="47"/>
      <c r="AL172" s="76"/>
      <c r="AM172" s="47"/>
    </row>
    <row r="173" ht="18.75" customHeight="1">
      <c r="A173" s="47"/>
      <c r="B173" s="75"/>
      <c r="C173" s="80" t="s">
        <v>83</v>
      </c>
      <c r="AL173" s="76"/>
      <c r="AM173" s="47"/>
    </row>
    <row r="174" ht="18.75" customHeight="1">
      <c r="A174" s="47"/>
      <c r="B174" s="75"/>
      <c r="C174" s="65" t="s">
        <v>84</v>
      </c>
      <c r="AL174" s="76"/>
      <c r="AM174" s="47"/>
    </row>
    <row r="175" ht="18.75" customHeight="1">
      <c r="A175" s="47"/>
      <c r="B175" s="75"/>
      <c r="AL175" s="76"/>
      <c r="AM175" s="47"/>
    </row>
    <row r="176" ht="18.75" customHeight="1">
      <c r="A176" s="47"/>
      <c r="B176" s="75"/>
      <c r="AL176" s="76"/>
      <c r="AM176" s="47"/>
    </row>
    <row r="177" ht="18.75" customHeight="1">
      <c r="A177" s="47"/>
      <c r="B177" s="75"/>
      <c r="AL177" s="76"/>
      <c r="AM177" s="47"/>
    </row>
    <row r="178" ht="18.75" customHeight="1">
      <c r="A178" s="47"/>
      <c r="B178" s="75"/>
      <c r="AL178" s="76"/>
      <c r="AM178" s="47"/>
    </row>
    <row r="179" ht="18.75" customHeight="1">
      <c r="A179" s="47"/>
      <c r="B179" s="75"/>
      <c r="AL179" s="76"/>
      <c r="AM179" s="47"/>
    </row>
    <row r="180" ht="18.75" customHeight="1">
      <c r="A180" s="47"/>
      <c r="B180" s="75"/>
      <c r="AL180" s="76"/>
      <c r="AM180" s="47"/>
    </row>
    <row r="181" ht="18.75" customHeight="1">
      <c r="A181" s="47"/>
      <c r="B181" s="75"/>
      <c r="AL181" s="76"/>
      <c r="AM181" s="47"/>
    </row>
    <row r="182" ht="18.75" customHeight="1">
      <c r="A182" s="47"/>
      <c r="B182" s="75"/>
      <c r="AL182" s="76"/>
      <c r="AM182" s="47"/>
    </row>
    <row r="183" ht="18.75" customHeight="1">
      <c r="A183" s="47"/>
      <c r="B183" s="75"/>
      <c r="AL183" s="76"/>
      <c r="AM183" s="47"/>
    </row>
    <row r="184" ht="18.75" customHeight="1">
      <c r="A184" s="47"/>
      <c r="B184" s="75"/>
      <c r="AL184" s="76"/>
      <c r="AM184" s="47"/>
    </row>
    <row r="185" ht="18.75" customHeight="1">
      <c r="A185" s="47"/>
      <c r="B185" s="75"/>
      <c r="AL185" s="76"/>
      <c r="AM185" s="47"/>
    </row>
    <row r="186" ht="18.75" customHeight="1">
      <c r="A186" s="47"/>
      <c r="B186" s="75"/>
      <c r="AL186" s="76"/>
      <c r="AM186" s="47"/>
    </row>
    <row r="187" ht="18.75" customHeight="1">
      <c r="A187" s="47"/>
      <c r="B187" s="75"/>
      <c r="AL187" s="76"/>
      <c r="AM187" s="47"/>
    </row>
    <row r="188" ht="18.75" customHeight="1">
      <c r="A188" s="47"/>
      <c r="B188" s="75"/>
      <c r="AL188" s="76"/>
      <c r="AM188" s="47"/>
    </row>
    <row r="189" ht="18.75" customHeight="1">
      <c r="A189" s="47"/>
      <c r="B189" s="75"/>
      <c r="AL189" s="76"/>
      <c r="AM189" s="47"/>
    </row>
    <row r="190" ht="18.75" customHeight="1">
      <c r="A190" s="47"/>
      <c r="B190" s="75"/>
      <c r="AL190" s="76"/>
      <c r="AM190" s="47"/>
    </row>
    <row r="191" ht="18.75" customHeight="1">
      <c r="A191" s="47"/>
      <c r="B191" s="75"/>
      <c r="AL191" s="76"/>
      <c r="AM191" s="47"/>
    </row>
    <row r="192" ht="18.75" customHeight="1">
      <c r="A192" s="47"/>
      <c r="B192" s="81"/>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c r="AA192" s="82"/>
      <c r="AB192" s="82"/>
      <c r="AC192" s="82"/>
      <c r="AD192" s="82"/>
      <c r="AE192" s="82"/>
      <c r="AF192" s="82"/>
      <c r="AG192" s="82"/>
      <c r="AH192" s="82"/>
      <c r="AI192" s="82"/>
      <c r="AJ192" s="82"/>
      <c r="AK192" s="82"/>
      <c r="AL192" s="83"/>
      <c r="AM192" s="47"/>
    </row>
    <row r="193" ht="18.75" customHeight="1">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7"/>
      <c r="AB193" s="47"/>
      <c r="AC193" s="47"/>
      <c r="AD193" s="47"/>
      <c r="AE193" s="47"/>
      <c r="AF193" s="47"/>
      <c r="AG193" s="47"/>
      <c r="AH193" s="47"/>
      <c r="AI193" s="47"/>
      <c r="AJ193" s="47"/>
      <c r="AK193" s="47"/>
      <c r="AL193" s="47"/>
      <c r="AM193" s="47"/>
    </row>
    <row r="194" ht="18.75" customHeight="1">
      <c r="A194" s="84"/>
      <c r="B194" s="85" t="s">
        <v>85</v>
      </c>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c r="AA194" s="49"/>
      <c r="AB194" s="49"/>
      <c r="AC194" s="49"/>
      <c r="AD194" s="49"/>
      <c r="AE194" s="49"/>
      <c r="AF194" s="49"/>
      <c r="AG194" s="49"/>
      <c r="AH194" s="49"/>
      <c r="AI194" s="49"/>
      <c r="AJ194" s="49"/>
      <c r="AK194" s="49"/>
      <c r="AL194" s="50"/>
      <c r="AM194" s="86"/>
    </row>
    <row r="195" ht="18.75" customHeight="1">
      <c r="A195" s="84"/>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4"/>
      <c r="AM195" s="86"/>
    </row>
    <row r="196" ht="18.75" customHeight="1">
      <c r="A196" s="84"/>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8"/>
      <c r="AM196" s="86"/>
    </row>
    <row r="197" ht="18.75" customHeight="1">
      <c r="A197" s="84"/>
      <c r="B197" s="87"/>
      <c r="C197" s="36" t="s">
        <v>86</v>
      </c>
      <c r="AL197" s="88"/>
      <c r="AM197" s="86"/>
    </row>
    <row r="198" ht="18.75" customHeight="1">
      <c r="A198" s="84"/>
      <c r="B198" s="87"/>
      <c r="C198" s="41" t="s">
        <v>87</v>
      </c>
      <c r="AL198" s="88"/>
      <c r="AM198" s="86"/>
    </row>
    <row r="199" ht="18.75" customHeight="1">
      <c r="A199" s="84"/>
      <c r="B199" s="87"/>
      <c r="AL199" s="88"/>
      <c r="AM199" s="86"/>
    </row>
    <row r="200" ht="18.75" customHeight="1">
      <c r="A200" s="84"/>
      <c r="B200" s="87"/>
      <c r="AL200" s="88"/>
      <c r="AM200" s="86"/>
    </row>
    <row r="201" ht="18.75" customHeight="1">
      <c r="A201" s="84"/>
      <c r="B201" s="87"/>
      <c r="AL201" s="88"/>
      <c r="AM201" s="86"/>
    </row>
    <row r="202" ht="18.75" customHeight="1">
      <c r="A202" s="84"/>
      <c r="B202" s="87"/>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c r="AF202" s="41"/>
      <c r="AG202" s="41"/>
      <c r="AH202" s="41"/>
      <c r="AI202" s="41"/>
      <c r="AJ202" s="41"/>
      <c r="AK202" s="41"/>
      <c r="AL202" s="88"/>
      <c r="AM202" s="86"/>
    </row>
    <row r="203" ht="18.75" customHeight="1">
      <c r="A203" s="84"/>
      <c r="B203" s="87"/>
      <c r="C203" s="36" t="s">
        <v>88</v>
      </c>
      <c r="AL203" s="88"/>
      <c r="AM203" s="86"/>
    </row>
    <row r="204" ht="18.75" customHeight="1">
      <c r="A204" s="84"/>
      <c r="B204" s="87"/>
      <c r="C204" s="41" t="s">
        <v>89</v>
      </c>
      <c r="AL204" s="88"/>
      <c r="AM204" s="86"/>
    </row>
    <row r="205" ht="18.75" customHeight="1">
      <c r="A205" s="84"/>
      <c r="B205" s="87"/>
      <c r="AL205" s="88"/>
      <c r="AM205" s="86"/>
    </row>
    <row r="206" ht="18.75" customHeight="1">
      <c r="A206" s="84"/>
      <c r="B206" s="87"/>
      <c r="AL206" s="88"/>
      <c r="AM206" s="86"/>
    </row>
    <row r="207" ht="18.75" customHeight="1">
      <c r="A207" s="84"/>
      <c r="B207" s="87"/>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c r="AF207" s="41"/>
      <c r="AG207" s="41"/>
      <c r="AH207" s="41"/>
      <c r="AI207" s="41"/>
      <c r="AJ207" s="41"/>
      <c r="AK207" s="41"/>
      <c r="AL207" s="88"/>
      <c r="AM207" s="86"/>
    </row>
    <row r="208" ht="18.75" customHeight="1">
      <c r="A208" s="84"/>
      <c r="B208" s="87"/>
      <c r="C208" s="36" t="s">
        <v>90</v>
      </c>
      <c r="AL208" s="88"/>
      <c r="AM208" s="86"/>
    </row>
    <row r="209" ht="18.75" customHeight="1">
      <c r="A209" s="84"/>
      <c r="B209" s="87"/>
      <c r="C209" s="41" t="s">
        <v>91</v>
      </c>
      <c r="AL209" s="88"/>
      <c r="AM209" s="86"/>
    </row>
    <row r="210" ht="18.75" customHeight="1">
      <c r="A210" s="84"/>
      <c r="B210" s="87"/>
      <c r="AL210" s="88"/>
      <c r="AM210" s="86"/>
    </row>
    <row r="211" ht="18.75" customHeight="1">
      <c r="A211" s="84"/>
      <c r="B211" s="87"/>
      <c r="AL211" s="88"/>
      <c r="AM211" s="86"/>
    </row>
    <row r="212" ht="18.75" customHeight="1">
      <c r="A212" s="84"/>
      <c r="B212" s="87"/>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c r="AF212" s="41"/>
      <c r="AG212" s="41"/>
      <c r="AH212" s="41"/>
      <c r="AI212" s="41"/>
      <c r="AJ212" s="41"/>
      <c r="AK212" s="41"/>
      <c r="AL212" s="88"/>
      <c r="AM212" s="86"/>
    </row>
    <row r="213" ht="18.75" customHeight="1">
      <c r="A213" s="84"/>
      <c r="B213" s="87"/>
      <c r="C213" s="36" t="s">
        <v>92</v>
      </c>
      <c r="AL213" s="88"/>
      <c r="AM213" s="86"/>
    </row>
    <row r="214" ht="18.75" customHeight="1">
      <c r="A214" s="84"/>
      <c r="B214" s="87"/>
      <c r="C214" s="41" t="s">
        <v>93</v>
      </c>
      <c r="AL214" s="88"/>
      <c r="AM214" s="86"/>
    </row>
    <row r="215" ht="18.75" customHeight="1">
      <c r="A215" s="84"/>
      <c r="B215" s="87"/>
      <c r="AL215" s="88"/>
      <c r="AM215" s="86"/>
    </row>
    <row r="216" ht="18.75" customHeight="1">
      <c r="A216" s="84"/>
      <c r="B216" s="87"/>
      <c r="AL216" s="88"/>
      <c r="AM216" s="86"/>
    </row>
    <row r="217" ht="18.75" customHeight="1">
      <c r="A217" s="84"/>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c r="AA217" s="89"/>
      <c r="AB217" s="89"/>
      <c r="AC217" s="89"/>
      <c r="AD217" s="89"/>
      <c r="AE217" s="89"/>
      <c r="AF217" s="89"/>
      <c r="AG217" s="89"/>
      <c r="AH217" s="89"/>
      <c r="AI217" s="89"/>
      <c r="AJ217" s="89"/>
      <c r="AK217" s="89"/>
      <c r="AL217" s="90"/>
      <c r="AM217" s="86"/>
    </row>
    <row r="218" ht="18.75" customHeight="1">
      <c r="A218" s="86"/>
      <c r="B218" s="87"/>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c r="AF218" s="41"/>
      <c r="AG218" s="41"/>
      <c r="AH218" s="41"/>
      <c r="AI218" s="41"/>
      <c r="AJ218" s="41"/>
      <c r="AK218" s="41"/>
      <c r="AL218" s="87"/>
      <c r="AM218" s="86"/>
    </row>
    <row r="219" ht="18.75" customHeight="1">
      <c r="A219" s="86"/>
      <c r="B219" s="46" t="s">
        <v>94</v>
      </c>
      <c r="AM219" s="86"/>
    </row>
    <row r="220" ht="18.75" customHeight="1">
      <c r="A220" s="91"/>
      <c r="B220" s="92" t="s">
        <v>95</v>
      </c>
      <c r="AM220" s="91"/>
    </row>
    <row r="221" ht="18.75" customHeight="1">
      <c r="A221" s="91"/>
      <c r="AM221" s="91"/>
    </row>
    <row r="222" ht="18.75" customHeight="1">
      <c r="A222" s="91"/>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91"/>
    </row>
  </sheetData>
  <mergeCells count="90">
    <mergeCell ref="C94:S97"/>
    <mergeCell ref="C99:S99"/>
    <mergeCell ref="C100:S103"/>
    <mergeCell ref="C109:U123"/>
    <mergeCell ref="C134:T153"/>
    <mergeCell ref="C68:AK70"/>
    <mergeCell ref="B73:AL74"/>
    <mergeCell ref="C76:AK86"/>
    <mergeCell ref="C88:AK91"/>
    <mergeCell ref="C93:S93"/>
    <mergeCell ref="U93:AK93"/>
    <mergeCell ref="U94:AK98"/>
    <mergeCell ref="U100:AK100"/>
    <mergeCell ref="U101:AK103"/>
    <mergeCell ref="B106:AL107"/>
    <mergeCell ref="W109:AK113"/>
    <mergeCell ref="W115:AK115"/>
    <mergeCell ref="W116:AK117"/>
    <mergeCell ref="W119:AK119"/>
    <mergeCell ref="W120:AK122"/>
    <mergeCell ref="C125:AK125"/>
    <mergeCell ref="C126:AK128"/>
    <mergeCell ref="B131:AL132"/>
    <mergeCell ref="V134:AK137"/>
    <mergeCell ref="V139:AK139"/>
    <mergeCell ref="V140:AK143"/>
    <mergeCell ref="V145:AK145"/>
    <mergeCell ref="V146:AK148"/>
    <mergeCell ref="V150:AK150"/>
    <mergeCell ref="V151:AK153"/>
    <mergeCell ref="B156:AL157"/>
    <mergeCell ref="C159:AK162"/>
    <mergeCell ref="U164:AK164"/>
    <mergeCell ref="C164:S164"/>
    <mergeCell ref="C165:S171"/>
    <mergeCell ref="U165:AK171"/>
    <mergeCell ref="C173:AK173"/>
    <mergeCell ref="C174:AK191"/>
    <mergeCell ref="B194:AL195"/>
    <mergeCell ref="C197:AK197"/>
    <mergeCell ref="B219:AL219"/>
    <mergeCell ref="B220:AL221"/>
    <mergeCell ref="C198:AK201"/>
    <mergeCell ref="C203:AK203"/>
    <mergeCell ref="C204:AK206"/>
    <mergeCell ref="C208:AK208"/>
    <mergeCell ref="C209:AK211"/>
    <mergeCell ref="C213:AK213"/>
    <mergeCell ref="C214:AK216"/>
    <mergeCell ref="U2:AL2"/>
    <mergeCell ref="B3:S4"/>
    <mergeCell ref="U3:AL5"/>
    <mergeCell ref="B5:S5"/>
    <mergeCell ref="B6:S6"/>
    <mergeCell ref="U6:AL6"/>
    <mergeCell ref="U8:AL9"/>
    <mergeCell ref="U10:AL10"/>
    <mergeCell ref="B8:S9"/>
    <mergeCell ref="C10:R10"/>
    <mergeCell ref="C12:R15"/>
    <mergeCell ref="V12:AK16"/>
    <mergeCell ref="C17:R20"/>
    <mergeCell ref="V18:AK21"/>
    <mergeCell ref="C22:R24"/>
    <mergeCell ref="U32:AL33"/>
    <mergeCell ref="V35:AK36"/>
    <mergeCell ref="V23:AK23"/>
    <mergeCell ref="V25:AK26"/>
    <mergeCell ref="J28:R28"/>
    <mergeCell ref="V28:AK29"/>
    <mergeCell ref="U30:AL30"/>
    <mergeCell ref="B32:S33"/>
    <mergeCell ref="C34:R35"/>
    <mergeCell ref="C46:R46"/>
    <mergeCell ref="C52:S65"/>
    <mergeCell ref="C67:M67"/>
    <mergeCell ref="C37:R37"/>
    <mergeCell ref="V37:AK37"/>
    <mergeCell ref="C38:R38"/>
    <mergeCell ref="V38:AK39"/>
    <mergeCell ref="C40:R44"/>
    <mergeCell ref="V40:AK41"/>
    <mergeCell ref="B49:AL50"/>
    <mergeCell ref="U53:AK54"/>
    <mergeCell ref="U56:X56"/>
    <mergeCell ref="U57:AK57"/>
    <mergeCell ref="U59:V59"/>
    <mergeCell ref="U60:AK61"/>
    <mergeCell ref="U63:Z63"/>
    <mergeCell ref="U64:AK65"/>
  </mergeCells>
  <hyperlinks>
    <hyperlink r:id="rId1" ref="U6"/>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44" width="3.25"/>
    <col customWidth="1" hidden="1" min="45" max="49" width="3.25"/>
  </cols>
  <sheetData>
    <row r="1" ht="18.75" customHeight="1">
      <c r="A1" s="45"/>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93"/>
      <c r="AT1" s="93"/>
      <c r="AU1" s="93"/>
      <c r="AV1" s="93"/>
      <c r="AW1" s="93"/>
    </row>
    <row r="2" ht="18.75" customHeight="1">
      <c r="A2" s="45"/>
      <c r="B2" s="94"/>
      <c r="C2" s="95"/>
      <c r="D2" s="95"/>
      <c r="E2" s="95"/>
      <c r="F2" s="95"/>
      <c r="G2" s="95"/>
      <c r="H2" s="95"/>
      <c r="I2" s="95"/>
      <c r="J2" s="95"/>
      <c r="K2" s="95"/>
      <c r="L2" s="95"/>
      <c r="M2" s="95"/>
      <c r="N2" s="95"/>
      <c r="O2" s="95"/>
      <c r="P2" s="95"/>
      <c r="Q2" s="95"/>
      <c r="R2" s="95"/>
      <c r="S2" s="96"/>
      <c r="T2" s="45"/>
      <c r="U2" s="97"/>
      <c r="V2" s="98" t="s">
        <v>96</v>
      </c>
      <c r="W2" s="71"/>
      <c r="X2" s="71"/>
      <c r="Y2" s="71"/>
      <c r="Z2" s="71"/>
      <c r="AA2" s="99"/>
      <c r="AB2" s="45"/>
      <c r="AC2" s="97"/>
      <c r="AD2" s="98" t="s">
        <v>97</v>
      </c>
      <c r="AE2" s="71"/>
      <c r="AF2" s="71"/>
      <c r="AG2" s="71"/>
      <c r="AH2" s="71"/>
      <c r="AI2" s="71"/>
      <c r="AJ2" s="99"/>
      <c r="AK2" s="45"/>
      <c r="AL2" s="97"/>
      <c r="AM2" s="100" t="s">
        <v>98</v>
      </c>
      <c r="AN2" s="71"/>
      <c r="AO2" s="71"/>
      <c r="AP2" s="71"/>
      <c r="AQ2" s="99"/>
      <c r="AR2" s="45"/>
      <c r="AS2" s="93"/>
      <c r="AT2" s="93"/>
      <c r="AU2" s="93"/>
      <c r="AV2" s="93"/>
      <c r="AW2" s="93"/>
    </row>
    <row r="3" ht="18.75" customHeight="1">
      <c r="A3" s="45"/>
      <c r="B3" s="101" t="s">
        <v>99</v>
      </c>
      <c r="S3" s="74"/>
      <c r="T3" s="45"/>
      <c r="U3" s="102"/>
      <c r="AA3" s="103"/>
      <c r="AB3" s="45"/>
      <c r="AC3" s="102"/>
      <c r="AJ3" s="103"/>
      <c r="AK3" s="45"/>
      <c r="AL3" s="102"/>
      <c r="AQ3" s="103"/>
      <c r="AR3" s="45"/>
      <c r="AS3" s="93"/>
      <c r="AT3" s="93"/>
      <c r="AU3" s="93"/>
      <c r="AV3" s="93"/>
      <c r="AW3" s="93"/>
    </row>
    <row r="4" ht="18.75" customHeight="1">
      <c r="A4" s="45"/>
      <c r="B4" s="73"/>
      <c r="S4" s="74"/>
      <c r="T4" s="45"/>
      <c r="U4" s="104"/>
      <c r="V4" s="105"/>
      <c r="W4" s="106" t="s">
        <v>100</v>
      </c>
      <c r="Z4" s="105"/>
      <c r="AA4" s="107"/>
      <c r="AB4" s="45"/>
      <c r="AC4" s="104"/>
      <c r="AD4" s="106" t="s">
        <v>101</v>
      </c>
      <c r="AJ4" s="107"/>
      <c r="AK4" s="45"/>
      <c r="AL4" s="104"/>
      <c r="AM4" s="106">
        <v>2023.0</v>
      </c>
      <c r="AQ4" s="107"/>
      <c r="AR4" s="45"/>
      <c r="AS4" s="93"/>
      <c r="AT4" s="93"/>
      <c r="AU4" s="93"/>
      <c r="AV4" s="93"/>
      <c r="AW4" s="93"/>
    </row>
    <row r="5" ht="18.75" customHeight="1">
      <c r="A5" s="45"/>
      <c r="B5" s="108" t="s">
        <v>102</v>
      </c>
      <c r="S5" s="74"/>
      <c r="T5" s="45"/>
      <c r="U5" s="104"/>
      <c r="V5" s="105"/>
      <c r="Z5" s="105"/>
      <c r="AA5" s="107"/>
      <c r="AB5" s="45"/>
      <c r="AC5" s="104"/>
      <c r="AJ5" s="107"/>
      <c r="AK5" s="45"/>
      <c r="AL5" s="104"/>
      <c r="AQ5" s="107"/>
      <c r="AR5" s="45"/>
      <c r="AS5" s="93"/>
      <c r="AT5" s="93"/>
      <c r="AU5" s="93"/>
      <c r="AV5" s="93"/>
      <c r="AW5" s="93"/>
    </row>
    <row r="6" ht="18.75" customHeight="1">
      <c r="A6" s="45"/>
      <c r="B6" s="109"/>
      <c r="C6" s="110"/>
      <c r="D6" s="110"/>
      <c r="E6" s="110"/>
      <c r="F6" s="110"/>
      <c r="G6" s="110"/>
      <c r="H6" s="110"/>
      <c r="I6" s="110"/>
      <c r="J6" s="110"/>
      <c r="K6" s="110"/>
      <c r="L6" s="110"/>
      <c r="M6" s="110"/>
      <c r="N6" s="110"/>
      <c r="O6" s="110"/>
      <c r="P6" s="110"/>
      <c r="Q6" s="110"/>
      <c r="R6" s="110"/>
      <c r="S6" s="111"/>
      <c r="T6" s="45"/>
      <c r="U6" s="112"/>
      <c r="V6" s="113"/>
      <c r="W6" s="110"/>
      <c r="X6" s="110"/>
      <c r="Y6" s="110"/>
      <c r="Z6" s="113"/>
      <c r="AA6" s="114"/>
      <c r="AB6" s="45"/>
      <c r="AC6" s="112"/>
      <c r="AD6" s="110"/>
      <c r="AE6" s="110"/>
      <c r="AF6" s="110"/>
      <c r="AG6" s="110"/>
      <c r="AH6" s="110"/>
      <c r="AI6" s="110"/>
      <c r="AJ6" s="114"/>
      <c r="AK6" s="45"/>
      <c r="AL6" s="112"/>
      <c r="AM6" s="110"/>
      <c r="AN6" s="110"/>
      <c r="AO6" s="110"/>
      <c r="AP6" s="110"/>
      <c r="AQ6" s="114"/>
      <c r="AR6" s="45"/>
      <c r="AS6" s="93"/>
      <c r="AT6" s="93"/>
      <c r="AU6" s="93"/>
      <c r="AV6" s="93"/>
      <c r="AW6" s="93"/>
    </row>
    <row r="7" ht="18.75" customHeight="1">
      <c r="A7" s="45"/>
      <c r="B7" s="45"/>
      <c r="C7" s="45"/>
      <c r="D7" s="45"/>
      <c r="E7" s="45"/>
      <c r="F7" s="45"/>
      <c r="G7" s="45"/>
      <c r="H7" s="45"/>
      <c r="I7" s="45"/>
      <c r="J7" s="45"/>
      <c r="K7" s="45"/>
      <c r="L7" s="45"/>
      <c r="M7" s="45"/>
      <c r="N7" s="45"/>
      <c r="O7" s="45"/>
      <c r="P7" s="45"/>
      <c r="Q7" s="45"/>
      <c r="R7" s="45"/>
      <c r="S7" s="45"/>
      <c r="T7" s="45"/>
      <c r="U7" s="105"/>
      <c r="V7" s="105"/>
      <c r="W7" s="105"/>
      <c r="X7" s="105"/>
      <c r="Y7" s="105"/>
      <c r="Z7" s="105"/>
      <c r="AA7" s="105"/>
      <c r="AB7" s="45"/>
      <c r="AC7" s="105"/>
      <c r="AD7" s="105"/>
      <c r="AE7" s="105"/>
      <c r="AF7" s="105"/>
      <c r="AG7" s="105"/>
      <c r="AH7" s="105"/>
      <c r="AI7" s="105"/>
      <c r="AJ7" s="105"/>
      <c r="AK7" s="45"/>
      <c r="AL7" s="105"/>
      <c r="AM7" s="105"/>
      <c r="AN7" s="105"/>
      <c r="AO7" s="105"/>
      <c r="AP7" s="105"/>
      <c r="AQ7" s="105"/>
      <c r="AR7" s="45"/>
      <c r="AS7" s="93"/>
      <c r="AT7" s="93"/>
      <c r="AU7" s="93"/>
      <c r="AV7" s="93"/>
      <c r="AW7" s="93"/>
    </row>
    <row r="8" ht="18.75" customHeight="1">
      <c r="A8" s="45"/>
      <c r="B8" s="115" t="s">
        <v>103</v>
      </c>
      <c r="C8" s="116"/>
      <c r="D8" s="116"/>
      <c r="E8" s="116"/>
      <c r="F8" s="116"/>
      <c r="G8" s="116"/>
      <c r="H8" s="116"/>
      <c r="I8" s="116"/>
      <c r="J8" s="116"/>
      <c r="K8" s="116"/>
      <c r="L8" s="116"/>
      <c r="M8" s="116"/>
      <c r="N8" s="116"/>
      <c r="O8" s="116"/>
      <c r="P8" s="116"/>
      <c r="Q8" s="116"/>
      <c r="R8" s="116"/>
      <c r="S8" s="116"/>
      <c r="T8" s="116"/>
      <c r="U8" s="116"/>
      <c r="V8" s="116"/>
      <c r="W8" s="116"/>
      <c r="X8" s="116"/>
      <c r="Y8" s="116"/>
      <c r="Z8" s="116"/>
      <c r="AA8" s="116"/>
      <c r="AB8" s="116"/>
      <c r="AC8" s="116"/>
      <c r="AD8" s="116"/>
      <c r="AE8" s="116"/>
      <c r="AF8" s="116"/>
      <c r="AG8" s="116"/>
      <c r="AH8" s="116"/>
      <c r="AI8" s="116"/>
      <c r="AJ8" s="116"/>
      <c r="AK8" s="116"/>
      <c r="AL8" s="116"/>
      <c r="AM8" s="116"/>
      <c r="AN8" s="116"/>
      <c r="AO8" s="116"/>
      <c r="AP8" s="116"/>
      <c r="AQ8" s="117"/>
      <c r="AR8" s="45"/>
      <c r="AS8" s="93"/>
      <c r="AT8" s="93"/>
      <c r="AU8" s="93"/>
      <c r="AV8" s="93"/>
      <c r="AW8" s="93"/>
    </row>
    <row r="9" ht="18.75" customHeight="1">
      <c r="A9" s="45"/>
      <c r="B9" s="118"/>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20"/>
      <c r="AR9" s="45"/>
      <c r="AS9" s="93"/>
      <c r="AT9" s="93"/>
      <c r="AU9" s="93"/>
      <c r="AV9" s="93"/>
      <c r="AW9" s="93"/>
    </row>
    <row r="10" ht="18.75" customHeight="1">
      <c r="A10" s="45"/>
      <c r="B10" s="121"/>
      <c r="C10" s="91"/>
      <c r="D10" s="122" t="s">
        <v>104</v>
      </c>
      <c r="E10" s="123" t="s">
        <v>105</v>
      </c>
      <c r="F10" s="124"/>
      <c r="G10" s="124"/>
      <c r="H10" s="124"/>
      <c r="I10" s="124"/>
      <c r="J10" s="124"/>
      <c r="K10" s="124"/>
      <c r="L10" s="86"/>
      <c r="M10" s="86"/>
      <c r="N10" s="122" t="s">
        <v>106</v>
      </c>
      <c r="O10" s="125" t="s">
        <v>107</v>
      </c>
      <c r="P10" s="124"/>
      <c r="Q10" s="124"/>
      <c r="R10" s="124"/>
      <c r="S10" s="124"/>
      <c r="T10" s="124"/>
      <c r="U10" s="124"/>
      <c r="V10" s="122"/>
      <c r="W10" s="122"/>
      <c r="X10" s="122" t="s">
        <v>108</v>
      </c>
      <c r="Y10" s="126"/>
      <c r="Z10" s="124"/>
      <c r="AA10" s="124"/>
      <c r="AB10" s="124"/>
      <c r="AC10" s="124"/>
      <c r="AD10" s="124"/>
      <c r="AE10" s="124"/>
      <c r="AF10" s="122"/>
      <c r="AG10" s="122"/>
      <c r="AH10" s="122" t="s">
        <v>109</v>
      </c>
      <c r="AI10" s="126"/>
      <c r="AJ10" s="124"/>
      <c r="AK10" s="124"/>
      <c r="AL10" s="124"/>
      <c r="AM10" s="124"/>
      <c r="AN10" s="124"/>
      <c r="AO10" s="124"/>
      <c r="AP10" s="91"/>
      <c r="AQ10" s="127"/>
      <c r="AR10" s="45"/>
      <c r="AS10" s="93"/>
      <c r="AT10" s="93"/>
      <c r="AU10" s="93"/>
      <c r="AV10" s="93"/>
      <c r="AW10" s="93"/>
    </row>
    <row r="11" ht="18.75" customHeight="1">
      <c r="A11" s="45"/>
      <c r="B11" s="121"/>
      <c r="C11" s="91"/>
      <c r="D11" s="122" t="s">
        <v>110</v>
      </c>
      <c r="E11" s="123" t="s">
        <v>111</v>
      </c>
      <c r="F11" s="124"/>
      <c r="G11" s="124"/>
      <c r="H11" s="124"/>
      <c r="I11" s="124"/>
      <c r="J11" s="124"/>
      <c r="K11" s="124"/>
      <c r="L11" s="86"/>
      <c r="M11" s="86"/>
      <c r="N11" s="122" t="s">
        <v>112</v>
      </c>
      <c r="O11" s="128"/>
      <c r="P11" s="124"/>
      <c r="Q11" s="124"/>
      <c r="R11" s="124"/>
      <c r="S11" s="124"/>
      <c r="T11" s="124"/>
      <c r="U11" s="124"/>
      <c r="V11" s="122"/>
      <c r="W11" s="122"/>
      <c r="X11" s="122" t="s">
        <v>113</v>
      </c>
      <c r="Y11" s="126"/>
      <c r="Z11" s="124"/>
      <c r="AA11" s="124"/>
      <c r="AB11" s="124"/>
      <c r="AC11" s="124"/>
      <c r="AD11" s="124"/>
      <c r="AE11" s="124"/>
      <c r="AF11" s="122"/>
      <c r="AG11" s="122"/>
      <c r="AH11" s="122" t="s">
        <v>114</v>
      </c>
      <c r="AI11" s="126"/>
      <c r="AJ11" s="124"/>
      <c r="AK11" s="124"/>
      <c r="AL11" s="124"/>
      <c r="AM11" s="124"/>
      <c r="AN11" s="124"/>
      <c r="AO11" s="124"/>
      <c r="AP11" s="91"/>
      <c r="AQ11" s="127"/>
      <c r="AR11" s="45"/>
      <c r="AS11" s="93"/>
      <c r="AT11" s="93"/>
      <c r="AU11" s="93"/>
      <c r="AV11" s="93"/>
      <c r="AW11" s="93"/>
    </row>
    <row r="12" ht="18.75" customHeight="1">
      <c r="A12" s="45"/>
      <c r="B12" s="121"/>
      <c r="C12" s="91"/>
      <c r="D12" s="122" t="s">
        <v>115</v>
      </c>
      <c r="E12" s="123" t="s">
        <v>116</v>
      </c>
      <c r="F12" s="124"/>
      <c r="G12" s="124"/>
      <c r="H12" s="124"/>
      <c r="I12" s="124"/>
      <c r="J12" s="124"/>
      <c r="K12" s="124"/>
      <c r="L12" s="86"/>
      <c r="M12" s="86"/>
      <c r="N12" s="122" t="s">
        <v>117</v>
      </c>
      <c r="O12" s="129"/>
      <c r="P12" s="124"/>
      <c r="Q12" s="124"/>
      <c r="R12" s="124"/>
      <c r="S12" s="124"/>
      <c r="T12" s="124"/>
      <c r="U12" s="124"/>
      <c r="V12" s="122"/>
      <c r="W12" s="122"/>
      <c r="X12" s="122" t="s">
        <v>118</v>
      </c>
      <c r="Y12" s="126"/>
      <c r="Z12" s="124"/>
      <c r="AA12" s="124"/>
      <c r="AB12" s="124"/>
      <c r="AC12" s="124"/>
      <c r="AD12" s="124"/>
      <c r="AE12" s="124"/>
      <c r="AF12" s="122"/>
      <c r="AG12" s="122"/>
      <c r="AH12" s="122" t="s">
        <v>119</v>
      </c>
      <c r="AI12" s="126"/>
      <c r="AJ12" s="124"/>
      <c r="AK12" s="124"/>
      <c r="AL12" s="124"/>
      <c r="AM12" s="124"/>
      <c r="AN12" s="124"/>
      <c r="AO12" s="124"/>
      <c r="AP12" s="91"/>
      <c r="AQ12" s="127"/>
      <c r="AR12" s="45"/>
      <c r="AS12" s="93"/>
      <c r="AT12" s="93"/>
      <c r="AU12" s="93"/>
      <c r="AV12" s="93"/>
      <c r="AW12" s="93"/>
    </row>
    <row r="13" ht="18.75" customHeight="1">
      <c r="A13" s="45"/>
      <c r="B13" s="130"/>
      <c r="C13" s="131"/>
      <c r="D13" s="131"/>
      <c r="E13" s="131"/>
      <c r="F13" s="131"/>
      <c r="G13" s="131"/>
      <c r="H13" s="131"/>
      <c r="I13" s="131"/>
      <c r="J13" s="131"/>
      <c r="K13" s="131"/>
      <c r="L13" s="131"/>
      <c r="M13" s="131"/>
      <c r="N13" s="131"/>
      <c r="O13" s="131"/>
      <c r="P13" s="131"/>
      <c r="Q13" s="131"/>
      <c r="R13" s="131"/>
      <c r="S13" s="131"/>
      <c r="T13" s="131"/>
      <c r="U13" s="131"/>
      <c r="V13" s="131"/>
      <c r="W13" s="131"/>
      <c r="X13" s="131"/>
      <c r="Y13" s="131"/>
      <c r="Z13" s="131"/>
      <c r="AA13" s="131"/>
      <c r="AB13" s="131"/>
      <c r="AC13" s="131"/>
      <c r="AD13" s="131"/>
      <c r="AE13" s="131"/>
      <c r="AF13" s="131"/>
      <c r="AG13" s="131"/>
      <c r="AH13" s="131"/>
      <c r="AI13" s="131"/>
      <c r="AJ13" s="131"/>
      <c r="AK13" s="131"/>
      <c r="AL13" s="131"/>
      <c r="AM13" s="131"/>
      <c r="AN13" s="131"/>
      <c r="AO13" s="131"/>
      <c r="AP13" s="131"/>
      <c r="AQ13" s="132"/>
      <c r="AR13" s="45"/>
      <c r="AS13" s="93"/>
      <c r="AT13" s="93"/>
      <c r="AU13" s="93"/>
      <c r="AV13" s="93"/>
      <c r="AW13" s="93"/>
    </row>
    <row r="14" ht="18.75" customHeight="1">
      <c r="A14" s="45"/>
      <c r="B14" s="45"/>
      <c r="C14" s="45"/>
      <c r="D14" s="45"/>
      <c r="E14" s="45"/>
      <c r="F14" s="45"/>
      <c r="G14" s="45"/>
      <c r="H14" s="45"/>
      <c r="I14" s="45"/>
      <c r="J14" s="45"/>
      <c r="K14" s="45"/>
      <c r="L14" s="45"/>
      <c r="M14" s="45"/>
      <c r="N14" s="45"/>
      <c r="O14" s="45"/>
      <c r="P14" s="45"/>
      <c r="Q14" s="45"/>
      <c r="R14" s="45"/>
      <c r="S14" s="45"/>
      <c r="T14" s="45"/>
      <c r="U14" s="105"/>
      <c r="V14" s="105"/>
      <c r="W14" s="105"/>
      <c r="X14" s="105"/>
      <c r="Y14" s="105"/>
      <c r="Z14" s="105"/>
      <c r="AA14" s="105"/>
      <c r="AB14" s="45"/>
      <c r="AC14" s="105"/>
      <c r="AD14" s="105"/>
      <c r="AE14" s="105"/>
      <c r="AF14" s="105"/>
      <c r="AG14" s="105"/>
      <c r="AH14" s="105"/>
      <c r="AI14" s="105"/>
      <c r="AJ14" s="105"/>
      <c r="AK14" s="45"/>
      <c r="AL14" s="105"/>
      <c r="AM14" s="105"/>
      <c r="AN14" s="105"/>
      <c r="AO14" s="105"/>
      <c r="AP14" s="105"/>
      <c r="AQ14" s="105"/>
      <c r="AR14" s="45"/>
      <c r="AS14" s="93"/>
      <c r="AT14" s="93"/>
      <c r="AU14" s="93"/>
      <c r="AV14" s="93"/>
      <c r="AW14" s="93"/>
    </row>
    <row r="15" ht="18.75" customHeight="1">
      <c r="A15" s="45"/>
      <c r="B15" s="70" t="s">
        <v>120</v>
      </c>
      <c r="C15" s="71"/>
      <c r="D15" s="71"/>
      <c r="E15" s="71"/>
      <c r="F15" s="71"/>
      <c r="G15" s="71"/>
      <c r="H15" s="71"/>
      <c r="I15" s="71"/>
      <c r="J15" s="71"/>
      <c r="K15" s="71"/>
      <c r="L15" s="71"/>
      <c r="M15" s="71"/>
      <c r="N15" s="71"/>
      <c r="O15" s="71"/>
      <c r="P15" s="71"/>
      <c r="Q15" s="71"/>
      <c r="R15" s="71"/>
      <c r="S15" s="71"/>
      <c r="T15" s="71"/>
      <c r="U15" s="71"/>
      <c r="V15" s="71"/>
      <c r="W15" s="71"/>
      <c r="X15" s="71"/>
      <c r="Y15" s="71"/>
      <c r="Z15" s="71"/>
      <c r="AA15" s="72"/>
      <c r="AB15" s="45"/>
      <c r="AC15" s="70" t="s">
        <v>121</v>
      </c>
      <c r="AD15" s="71"/>
      <c r="AE15" s="71"/>
      <c r="AF15" s="71"/>
      <c r="AG15" s="71"/>
      <c r="AH15" s="71"/>
      <c r="AI15" s="71"/>
      <c r="AJ15" s="71"/>
      <c r="AK15" s="71"/>
      <c r="AL15" s="71"/>
      <c r="AM15" s="71"/>
      <c r="AN15" s="71"/>
      <c r="AO15" s="71"/>
      <c r="AP15" s="71"/>
      <c r="AQ15" s="72"/>
      <c r="AR15" s="45"/>
      <c r="AS15" s="93"/>
      <c r="AT15" s="93"/>
      <c r="AU15" s="93"/>
      <c r="AV15" s="93"/>
      <c r="AW15" s="93"/>
    </row>
    <row r="16" ht="18.75" customHeight="1">
      <c r="A16" s="45"/>
      <c r="B16" s="73"/>
      <c r="AA16" s="74"/>
      <c r="AB16" s="45"/>
      <c r="AC16" s="73"/>
      <c r="AQ16" s="74"/>
      <c r="AR16" s="45"/>
      <c r="AS16" s="93"/>
      <c r="AT16" s="93"/>
      <c r="AU16" s="93"/>
      <c r="AV16" s="93"/>
      <c r="AW16" s="93"/>
    </row>
    <row r="17" ht="18.75" customHeight="1">
      <c r="A17" s="45"/>
      <c r="B17" s="133" t="s">
        <v>122</v>
      </c>
      <c r="N17" s="74"/>
      <c r="O17" s="133" t="s">
        <v>123</v>
      </c>
      <c r="AA17" s="74"/>
      <c r="AB17" s="45"/>
      <c r="AC17" s="133" t="s">
        <v>44</v>
      </c>
      <c r="AK17" s="134" t="s">
        <v>124</v>
      </c>
      <c r="AQ17" s="74"/>
      <c r="AR17" s="45"/>
      <c r="AS17" s="93"/>
      <c r="AT17" s="93"/>
      <c r="AU17" s="93"/>
      <c r="AV17" s="93"/>
      <c r="AW17" s="93"/>
    </row>
    <row r="18" ht="18.75" customHeight="1">
      <c r="A18" s="45"/>
      <c r="B18" s="135"/>
      <c r="C18" s="136" t="s">
        <v>125</v>
      </c>
      <c r="D18" s="137"/>
      <c r="E18" s="137"/>
      <c r="F18" s="137"/>
      <c r="G18" s="137"/>
      <c r="H18" s="137"/>
      <c r="I18" s="137"/>
      <c r="J18" s="137"/>
      <c r="K18" s="137"/>
      <c r="L18" s="137"/>
      <c r="M18" s="137"/>
      <c r="N18" s="138"/>
      <c r="O18" s="135"/>
      <c r="P18" s="136" t="s">
        <v>126</v>
      </c>
      <c r="Q18" s="137"/>
      <c r="R18" s="137"/>
      <c r="S18" s="137"/>
      <c r="T18" s="137"/>
      <c r="U18" s="137"/>
      <c r="V18" s="137"/>
      <c r="W18" s="137"/>
      <c r="X18" s="137"/>
      <c r="Y18" s="137"/>
      <c r="Z18" s="137"/>
      <c r="AA18" s="139"/>
      <c r="AB18" s="45"/>
      <c r="AC18" s="140">
        <f>DATE(AM4,MONTH(AD4&amp;1),1)</f>
        <v>45108</v>
      </c>
      <c r="AD18" s="137"/>
      <c r="AE18" s="137"/>
      <c r="AF18" s="137"/>
      <c r="AG18" s="137"/>
      <c r="AH18" s="137"/>
      <c r="AI18" s="137"/>
      <c r="AJ18" s="141"/>
      <c r="AK18" s="142" t="str">
        <f t="shared" ref="AK18:AK29" si="1">IF(AM18="","",$W$4)</f>
        <v>$</v>
      </c>
      <c r="AL18" s="137"/>
      <c r="AM18" s="143">
        <v>0.0</v>
      </c>
      <c r="AN18" s="137"/>
      <c r="AO18" s="137"/>
      <c r="AP18" s="137"/>
      <c r="AQ18" s="144"/>
      <c r="AR18" s="45"/>
      <c r="AS18" s="145">
        <f t="shared" ref="AS18:AS29" si="2">AC18</f>
        <v>45108</v>
      </c>
      <c r="AT18" s="146">
        <f t="shared" ref="AT18:AT29" si="3">AM18</f>
        <v>0</v>
      </c>
      <c r="AU18" s="93">
        <f t="shared" ref="AU18:AU29" si="4">month(AC18)</f>
        <v>7</v>
      </c>
      <c r="AV18" s="93">
        <f t="shared" ref="AV18:AV29" si="5">year(AC18)</f>
        <v>2023</v>
      </c>
      <c r="AW18" s="93" t="str">
        <f>UPPER(TEXT('Setup Page'!AC18,"mmm yy"))</f>
        <v>JUL 23</v>
      </c>
    </row>
    <row r="19" ht="18.75" customHeight="1">
      <c r="A19" s="45"/>
      <c r="B19" s="135"/>
      <c r="C19" s="136" t="s">
        <v>127</v>
      </c>
      <c r="D19" s="137"/>
      <c r="E19" s="137"/>
      <c r="F19" s="137"/>
      <c r="G19" s="137"/>
      <c r="H19" s="137"/>
      <c r="I19" s="137"/>
      <c r="J19" s="137"/>
      <c r="K19" s="137"/>
      <c r="L19" s="137"/>
      <c r="M19" s="137"/>
      <c r="N19" s="138"/>
      <c r="O19" s="135"/>
      <c r="P19" s="136" t="s">
        <v>128</v>
      </c>
      <c r="Q19" s="137"/>
      <c r="R19" s="137"/>
      <c r="S19" s="137"/>
      <c r="T19" s="137"/>
      <c r="U19" s="137"/>
      <c r="V19" s="137"/>
      <c r="W19" s="137"/>
      <c r="X19" s="137"/>
      <c r="Y19" s="137"/>
      <c r="Z19" s="137"/>
      <c r="AA19" s="139"/>
      <c r="AB19" s="45"/>
      <c r="AC19" s="147">
        <f t="shared" ref="AC19:AC29" si="6">edate(AC18,1)</f>
        <v>45139</v>
      </c>
      <c r="AD19" s="148"/>
      <c r="AE19" s="148"/>
      <c r="AF19" s="148"/>
      <c r="AG19" s="148"/>
      <c r="AH19" s="148"/>
      <c r="AI19" s="148"/>
      <c r="AJ19" s="149"/>
      <c r="AK19" s="150" t="str">
        <f t="shared" si="1"/>
        <v>$</v>
      </c>
      <c r="AL19" s="148"/>
      <c r="AM19" s="151">
        <v>0.0</v>
      </c>
      <c r="AN19" s="148"/>
      <c r="AO19" s="148"/>
      <c r="AP19" s="148"/>
      <c r="AQ19" s="152"/>
      <c r="AR19" s="45"/>
      <c r="AS19" s="145">
        <f t="shared" si="2"/>
        <v>45139</v>
      </c>
      <c r="AT19" s="146">
        <f t="shared" si="3"/>
        <v>0</v>
      </c>
      <c r="AU19" s="93">
        <f t="shared" si="4"/>
        <v>8</v>
      </c>
      <c r="AV19" s="93">
        <f t="shared" si="5"/>
        <v>2023</v>
      </c>
      <c r="AW19" s="93" t="str">
        <f>UPPER(TEXT('Setup Page'!AC19,"mmm yy"))</f>
        <v>AUG 23</v>
      </c>
    </row>
    <row r="20" ht="18.75" customHeight="1">
      <c r="A20" s="45"/>
      <c r="B20" s="135"/>
      <c r="C20" s="136"/>
      <c r="D20" s="137"/>
      <c r="E20" s="137"/>
      <c r="F20" s="137"/>
      <c r="G20" s="137"/>
      <c r="H20" s="137"/>
      <c r="I20" s="137"/>
      <c r="J20" s="137"/>
      <c r="K20" s="137"/>
      <c r="L20" s="137"/>
      <c r="M20" s="137"/>
      <c r="N20" s="138"/>
      <c r="O20" s="135"/>
      <c r="P20" s="136" t="s">
        <v>129</v>
      </c>
      <c r="Q20" s="137"/>
      <c r="R20" s="137"/>
      <c r="S20" s="137"/>
      <c r="T20" s="137"/>
      <c r="U20" s="137"/>
      <c r="V20" s="137"/>
      <c r="W20" s="137"/>
      <c r="X20" s="137"/>
      <c r="Y20" s="137"/>
      <c r="Z20" s="137"/>
      <c r="AA20" s="139"/>
      <c r="AB20" s="45"/>
      <c r="AC20" s="147">
        <f t="shared" si="6"/>
        <v>45170</v>
      </c>
      <c r="AD20" s="148"/>
      <c r="AE20" s="148"/>
      <c r="AF20" s="148"/>
      <c r="AG20" s="148"/>
      <c r="AH20" s="148"/>
      <c r="AI20" s="148"/>
      <c r="AJ20" s="149"/>
      <c r="AK20" s="150" t="str">
        <f t="shared" si="1"/>
        <v>$</v>
      </c>
      <c r="AL20" s="148"/>
      <c r="AM20" s="151">
        <v>2400.0</v>
      </c>
      <c r="AN20" s="148"/>
      <c r="AO20" s="148"/>
      <c r="AP20" s="148"/>
      <c r="AQ20" s="152"/>
      <c r="AR20" s="45"/>
      <c r="AS20" s="145">
        <f t="shared" si="2"/>
        <v>45170</v>
      </c>
      <c r="AT20" s="146">
        <f t="shared" si="3"/>
        <v>2400</v>
      </c>
      <c r="AU20" s="93">
        <f t="shared" si="4"/>
        <v>9</v>
      </c>
      <c r="AV20" s="93">
        <f t="shared" si="5"/>
        <v>2023</v>
      </c>
      <c r="AW20" s="93" t="str">
        <f>UPPER(TEXT('Setup Page'!AC20,"mmm yy"))</f>
        <v>SEP 23</v>
      </c>
    </row>
    <row r="21" ht="18.75" customHeight="1">
      <c r="A21" s="45"/>
      <c r="B21" s="153"/>
      <c r="C21" s="136"/>
      <c r="D21" s="137"/>
      <c r="E21" s="137"/>
      <c r="F21" s="137"/>
      <c r="G21" s="137"/>
      <c r="H21" s="137"/>
      <c r="I21" s="137"/>
      <c r="J21" s="137"/>
      <c r="K21" s="137"/>
      <c r="L21" s="137"/>
      <c r="M21" s="137"/>
      <c r="N21" s="45"/>
      <c r="O21" s="153"/>
      <c r="P21" s="136"/>
      <c r="Q21" s="137"/>
      <c r="R21" s="137"/>
      <c r="S21" s="137"/>
      <c r="T21" s="137"/>
      <c r="U21" s="137"/>
      <c r="V21" s="137"/>
      <c r="W21" s="137"/>
      <c r="X21" s="137"/>
      <c r="Y21" s="137"/>
      <c r="Z21" s="137"/>
      <c r="AA21" s="154"/>
      <c r="AB21" s="45"/>
      <c r="AC21" s="147">
        <f t="shared" si="6"/>
        <v>45200</v>
      </c>
      <c r="AD21" s="148"/>
      <c r="AE21" s="148"/>
      <c r="AF21" s="148"/>
      <c r="AG21" s="148"/>
      <c r="AH21" s="148"/>
      <c r="AI21" s="148"/>
      <c r="AJ21" s="149"/>
      <c r="AK21" s="150" t="str">
        <f t="shared" si="1"/>
        <v>$</v>
      </c>
      <c r="AL21" s="148"/>
      <c r="AM21" s="151">
        <v>2400.0</v>
      </c>
      <c r="AN21" s="148"/>
      <c r="AO21" s="148"/>
      <c r="AP21" s="148"/>
      <c r="AQ21" s="152"/>
      <c r="AR21" s="45"/>
      <c r="AS21" s="145">
        <f t="shared" si="2"/>
        <v>45200</v>
      </c>
      <c r="AT21" s="146">
        <f t="shared" si="3"/>
        <v>2400</v>
      </c>
      <c r="AU21" s="93">
        <f t="shared" si="4"/>
        <v>10</v>
      </c>
      <c r="AV21" s="93">
        <f t="shared" si="5"/>
        <v>2023</v>
      </c>
      <c r="AW21" s="93" t="str">
        <f>UPPER(TEXT('Setup Page'!AC21,"mmm yy"))</f>
        <v>OCT 23</v>
      </c>
    </row>
    <row r="22" ht="18.75" customHeight="1">
      <c r="A22" s="45"/>
      <c r="B22" s="153"/>
      <c r="C22" s="136"/>
      <c r="D22" s="137"/>
      <c r="E22" s="137"/>
      <c r="F22" s="137"/>
      <c r="G22" s="137"/>
      <c r="H22" s="137"/>
      <c r="I22" s="137"/>
      <c r="J22" s="137"/>
      <c r="K22" s="137"/>
      <c r="L22" s="137"/>
      <c r="M22" s="137"/>
      <c r="N22" s="45"/>
      <c r="O22" s="153"/>
      <c r="P22" s="136"/>
      <c r="Q22" s="137"/>
      <c r="R22" s="137"/>
      <c r="S22" s="137"/>
      <c r="T22" s="137"/>
      <c r="U22" s="137"/>
      <c r="V22" s="137"/>
      <c r="W22" s="137"/>
      <c r="X22" s="137"/>
      <c r="Y22" s="137"/>
      <c r="Z22" s="137"/>
      <c r="AA22" s="154"/>
      <c r="AB22" s="45"/>
      <c r="AC22" s="147">
        <f t="shared" si="6"/>
        <v>45231</v>
      </c>
      <c r="AD22" s="148"/>
      <c r="AE22" s="148"/>
      <c r="AF22" s="148"/>
      <c r="AG22" s="148"/>
      <c r="AH22" s="148"/>
      <c r="AI22" s="148"/>
      <c r="AJ22" s="149"/>
      <c r="AK22" s="150" t="str">
        <f t="shared" si="1"/>
        <v>$</v>
      </c>
      <c r="AL22" s="148"/>
      <c r="AM22" s="151">
        <v>2400.0</v>
      </c>
      <c r="AN22" s="148"/>
      <c r="AO22" s="148"/>
      <c r="AP22" s="148"/>
      <c r="AQ22" s="152"/>
      <c r="AR22" s="45"/>
      <c r="AS22" s="145">
        <f t="shared" si="2"/>
        <v>45231</v>
      </c>
      <c r="AT22" s="146">
        <f t="shared" si="3"/>
        <v>2400</v>
      </c>
      <c r="AU22" s="93">
        <f t="shared" si="4"/>
        <v>11</v>
      </c>
      <c r="AV22" s="93">
        <f t="shared" si="5"/>
        <v>2023</v>
      </c>
      <c r="AW22" s="93" t="str">
        <f>UPPER(TEXT('Setup Page'!AC22,"mmm yy"))</f>
        <v>NOV 23</v>
      </c>
    </row>
    <row r="23" ht="18.75" customHeight="1">
      <c r="A23" s="45"/>
      <c r="B23" s="153"/>
      <c r="C23" s="136"/>
      <c r="D23" s="137"/>
      <c r="E23" s="137"/>
      <c r="F23" s="137"/>
      <c r="G23" s="137"/>
      <c r="H23" s="137"/>
      <c r="I23" s="137"/>
      <c r="J23" s="137"/>
      <c r="K23" s="137"/>
      <c r="L23" s="137"/>
      <c r="M23" s="137"/>
      <c r="N23" s="45"/>
      <c r="O23" s="153"/>
      <c r="P23" s="136"/>
      <c r="Q23" s="137"/>
      <c r="R23" s="137"/>
      <c r="S23" s="137"/>
      <c r="T23" s="137"/>
      <c r="U23" s="137"/>
      <c r="V23" s="137"/>
      <c r="W23" s="137"/>
      <c r="X23" s="137"/>
      <c r="Y23" s="137"/>
      <c r="Z23" s="137"/>
      <c r="AA23" s="154"/>
      <c r="AB23" s="45"/>
      <c r="AC23" s="147">
        <f t="shared" si="6"/>
        <v>45261</v>
      </c>
      <c r="AD23" s="148"/>
      <c r="AE23" s="148"/>
      <c r="AF23" s="148"/>
      <c r="AG23" s="148"/>
      <c r="AH23" s="148"/>
      <c r="AI23" s="148"/>
      <c r="AJ23" s="149"/>
      <c r="AK23" s="150" t="str">
        <f t="shared" si="1"/>
        <v>$</v>
      </c>
      <c r="AL23" s="148"/>
      <c r="AM23" s="151">
        <v>6000.0</v>
      </c>
      <c r="AN23" s="148"/>
      <c r="AO23" s="148"/>
      <c r="AP23" s="148"/>
      <c r="AQ23" s="152"/>
      <c r="AR23" s="45"/>
      <c r="AS23" s="145">
        <f t="shared" si="2"/>
        <v>45261</v>
      </c>
      <c r="AT23" s="146">
        <f t="shared" si="3"/>
        <v>6000</v>
      </c>
      <c r="AU23" s="93">
        <f t="shared" si="4"/>
        <v>12</v>
      </c>
      <c r="AV23" s="93">
        <f t="shared" si="5"/>
        <v>2023</v>
      </c>
      <c r="AW23" s="93" t="str">
        <f>UPPER(TEXT('Setup Page'!AC23,"mmm yy"))</f>
        <v>DEC 23</v>
      </c>
    </row>
    <row r="24" ht="18.75" customHeight="1">
      <c r="A24" s="45"/>
      <c r="B24" s="153"/>
      <c r="C24" s="136"/>
      <c r="D24" s="137"/>
      <c r="E24" s="137"/>
      <c r="F24" s="137"/>
      <c r="G24" s="137"/>
      <c r="H24" s="137"/>
      <c r="I24" s="137"/>
      <c r="J24" s="137"/>
      <c r="K24" s="137"/>
      <c r="L24" s="137"/>
      <c r="M24" s="137"/>
      <c r="N24" s="45"/>
      <c r="O24" s="153"/>
      <c r="P24" s="136"/>
      <c r="Q24" s="137"/>
      <c r="R24" s="137"/>
      <c r="S24" s="137"/>
      <c r="T24" s="137"/>
      <c r="U24" s="137"/>
      <c r="V24" s="137"/>
      <c r="W24" s="137"/>
      <c r="X24" s="137"/>
      <c r="Y24" s="137"/>
      <c r="Z24" s="137"/>
      <c r="AA24" s="154"/>
      <c r="AB24" s="45"/>
      <c r="AC24" s="147">
        <f t="shared" si="6"/>
        <v>45292</v>
      </c>
      <c r="AD24" s="148"/>
      <c r="AE24" s="148"/>
      <c r="AF24" s="148"/>
      <c r="AG24" s="148"/>
      <c r="AH24" s="148"/>
      <c r="AI24" s="148"/>
      <c r="AJ24" s="149"/>
      <c r="AK24" s="150" t="str">
        <f t="shared" si="1"/>
        <v>$</v>
      </c>
      <c r="AL24" s="148"/>
      <c r="AM24" s="151">
        <v>6000.0</v>
      </c>
      <c r="AN24" s="148"/>
      <c r="AO24" s="148"/>
      <c r="AP24" s="148"/>
      <c r="AQ24" s="152"/>
      <c r="AR24" s="45"/>
      <c r="AS24" s="145">
        <f t="shared" si="2"/>
        <v>45292</v>
      </c>
      <c r="AT24" s="146">
        <f t="shared" si="3"/>
        <v>6000</v>
      </c>
      <c r="AU24" s="93">
        <f t="shared" si="4"/>
        <v>1</v>
      </c>
      <c r="AV24" s="93">
        <f t="shared" si="5"/>
        <v>2024</v>
      </c>
      <c r="AW24" s="93" t="str">
        <f>UPPER(TEXT('Setup Page'!AC24,"mmm yy"))</f>
        <v>JAN 24</v>
      </c>
    </row>
    <row r="25" ht="18.75" customHeight="1">
      <c r="A25" s="45"/>
      <c r="B25" s="153"/>
      <c r="C25" s="155"/>
      <c r="D25" s="137"/>
      <c r="E25" s="137"/>
      <c r="F25" s="137"/>
      <c r="G25" s="137"/>
      <c r="H25" s="137"/>
      <c r="I25" s="137"/>
      <c r="J25" s="137"/>
      <c r="K25" s="137"/>
      <c r="L25" s="137"/>
      <c r="M25" s="137"/>
      <c r="N25" s="45"/>
      <c r="O25" s="153"/>
      <c r="P25" s="136"/>
      <c r="Q25" s="137"/>
      <c r="R25" s="137"/>
      <c r="S25" s="137"/>
      <c r="T25" s="137"/>
      <c r="U25" s="137"/>
      <c r="V25" s="137"/>
      <c r="W25" s="137"/>
      <c r="X25" s="137"/>
      <c r="Y25" s="137"/>
      <c r="Z25" s="137"/>
      <c r="AA25" s="154"/>
      <c r="AB25" s="45"/>
      <c r="AC25" s="147">
        <f t="shared" si="6"/>
        <v>45323</v>
      </c>
      <c r="AD25" s="148"/>
      <c r="AE25" s="148"/>
      <c r="AF25" s="148"/>
      <c r="AG25" s="148"/>
      <c r="AH25" s="148"/>
      <c r="AI25" s="148"/>
      <c r="AJ25" s="149"/>
      <c r="AK25" s="150" t="str">
        <f t="shared" si="1"/>
        <v>$</v>
      </c>
      <c r="AL25" s="148"/>
      <c r="AM25" s="151">
        <v>6000.0</v>
      </c>
      <c r="AN25" s="148"/>
      <c r="AO25" s="148"/>
      <c r="AP25" s="148"/>
      <c r="AQ25" s="152"/>
      <c r="AR25" s="45"/>
      <c r="AS25" s="145">
        <f t="shared" si="2"/>
        <v>45323</v>
      </c>
      <c r="AT25" s="146">
        <f t="shared" si="3"/>
        <v>6000</v>
      </c>
      <c r="AU25" s="93">
        <f t="shared" si="4"/>
        <v>2</v>
      </c>
      <c r="AV25" s="93">
        <f t="shared" si="5"/>
        <v>2024</v>
      </c>
      <c r="AW25" s="93" t="str">
        <f>UPPER(TEXT('Setup Page'!AC25,"mmm yy"))</f>
        <v>FEB 24</v>
      </c>
    </row>
    <row r="26" ht="18.75" customHeight="1">
      <c r="A26" s="45"/>
      <c r="B26" s="153"/>
      <c r="C26" s="155"/>
      <c r="D26" s="137"/>
      <c r="E26" s="137"/>
      <c r="F26" s="137"/>
      <c r="G26" s="137"/>
      <c r="H26" s="137"/>
      <c r="I26" s="137"/>
      <c r="J26" s="137"/>
      <c r="K26" s="137"/>
      <c r="L26" s="137"/>
      <c r="M26" s="137"/>
      <c r="N26" s="45"/>
      <c r="O26" s="153"/>
      <c r="P26" s="136"/>
      <c r="Q26" s="137"/>
      <c r="R26" s="137"/>
      <c r="S26" s="137"/>
      <c r="T26" s="137"/>
      <c r="U26" s="137"/>
      <c r="V26" s="137"/>
      <c r="W26" s="137"/>
      <c r="X26" s="137"/>
      <c r="Y26" s="137"/>
      <c r="Z26" s="137"/>
      <c r="AA26" s="154"/>
      <c r="AB26" s="45"/>
      <c r="AC26" s="147">
        <f t="shared" si="6"/>
        <v>45352</v>
      </c>
      <c r="AD26" s="148"/>
      <c r="AE26" s="148"/>
      <c r="AF26" s="148"/>
      <c r="AG26" s="148"/>
      <c r="AH26" s="148"/>
      <c r="AI26" s="148"/>
      <c r="AJ26" s="149"/>
      <c r="AK26" s="150" t="str">
        <f t="shared" si="1"/>
        <v>$</v>
      </c>
      <c r="AL26" s="148"/>
      <c r="AM26" s="151">
        <v>6000.0</v>
      </c>
      <c r="AN26" s="148"/>
      <c r="AO26" s="148"/>
      <c r="AP26" s="148"/>
      <c r="AQ26" s="152"/>
      <c r="AR26" s="45"/>
      <c r="AS26" s="145">
        <f t="shared" si="2"/>
        <v>45352</v>
      </c>
      <c r="AT26" s="146">
        <f t="shared" si="3"/>
        <v>6000</v>
      </c>
      <c r="AU26" s="93">
        <f t="shared" si="4"/>
        <v>3</v>
      </c>
      <c r="AV26" s="93">
        <f t="shared" si="5"/>
        <v>2024</v>
      </c>
      <c r="AW26" s="93" t="str">
        <f>UPPER(TEXT('Setup Page'!AC26,"mmm yy"))</f>
        <v>MAR 24</v>
      </c>
    </row>
    <row r="27" ht="18.75" customHeight="1">
      <c r="A27" s="45"/>
      <c r="B27" s="153"/>
      <c r="C27" s="155"/>
      <c r="D27" s="137"/>
      <c r="E27" s="137"/>
      <c r="F27" s="137"/>
      <c r="G27" s="137"/>
      <c r="H27" s="137"/>
      <c r="I27" s="137"/>
      <c r="J27" s="137"/>
      <c r="K27" s="137"/>
      <c r="L27" s="137"/>
      <c r="M27" s="137"/>
      <c r="N27" s="45"/>
      <c r="O27" s="153"/>
      <c r="P27" s="136"/>
      <c r="Q27" s="137"/>
      <c r="R27" s="137"/>
      <c r="S27" s="137"/>
      <c r="T27" s="137"/>
      <c r="U27" s="137"/>
      <c r="V27" s="137"/>
      <c r="W27" s="137"/>
      <c r="X27" s="137"/>
      <c r="Y27" s="137"/>
      <c r="Z27" s="137"/>
      <c r="AA27" s="154"/>
      <c r="AB27" s="45"/>
      <c r="AC27" s="147">
        <f t="shared" si="6"/>
        <v>45383</v>
      </c>
      <c r="AD27" s="148"/>
      <c r="AE27" s="148"/>
      <c r="AF27" s="148"/>
      <c r="AG27" s="148"/>
      <c r="AH27" s="148"/>
      <c r="AI27" s="148"/>
      <c r="AJ27" s="149"/>
      <c r="AK27" s="150" t="str">
        <f t="shared" si="1"/>
        <v>$</v>
      </c>
      <c r="AL27" s="148"/>
      <c r="AM27" s="151">
        <v>6000.0</v>
      </c>
      <c r="AN27" s="148"/>
      <c r="AO27" s="148"/>
      <c r="AP27" s="148"/>
      <c r="AQ27" s="152"/>
      <c r="AR27" s="45"/>
      <c r="AS27" s="145">
        <f t="shared" si="2"/>
        <v>45383</v>
      </c>
      <c r="AT27" s="146">
        <f t="shared" si="3"/>
        <v>6000</v>
      </c>
      <c r="AU27" s="93">
        <f t="shared" si="4"/>
        <v>4</v>
      </c>
      <c r="AV27" s="93">
        <f t="shared" si="5"/>
        <v>2024</v>
      </c>
      <c r="AW27" s="93" t="str">
        <f>UPPER(TEXT('Setup Page'!AC27,"mmm yy"))</f>
        <v>APR 24</v>
      </c>
    </row>
    <row r="28" ht="18.75" customHeight="1">
      <c r="A28" s="45"/>
      <c r="B28" s="153"/>
      <c r="C28" s="155"/>
      <c r="D28" s="137"/>
      <c r="E28" s="137"/>
      <c r="F28" s="137"/>
      <c r="G28" s="137"/>
      <c r="H28" s="137"/>
      <c r="I28" s="137"/>
      <c r="J28" s="137"/>
      <c r="K28" s="137"/>
      <c r="L28" s="137"/>
      <c r="M28" s="137"/>
      <c r="N28" s="45"/>
      <c r="O28" s="153"/>
      <c r="P28" s="136"/>
      <c r="Q28" s="137"/>
      <c r="R28" s="137"/>
      <c r="S28" s="137"/>
      <c r="T28" s="137"/>
      <c r="U28" s="137"/>
      <c r="V28" s="137"/>
      <c r="W28" s="137"/>
      <c r="X28" s="137"/>
      <c r="Y28" s="137"/>
      <c r="Z28" s="137"/>
      <c r="AA28" s="154"/>
      <c r="AB28" s="45"/>
      <c r="AC28" s="147">
        <f t="shared" si="6"/>
        <v>45413</v>
      </c>
      <c r="AD28" s="148"/>
      <c r="AE28" s="148"/>
      <c r="AF28" s="148"/>
      <c r="AG28" s="148"/>
      <c r="AH28" s="148"/>
      <c r="AI28" s="148"/>
      <c r="AJ28" s="149"/>
      <c r="AK28" s="150" t="str">
        <f t="shared" si="1"/>
        <v>$</v>
      </c>
      <c r="AL28" s="148"/>
      <c r="AM28" s="151">
        <v>6000.0</v>
      </c>
      <c r="AN28" s="148"/>
      <c r="AO28" s="148"/>
      <c r="AP28" s="148"/>
      <c r="AQ28" s="152"/>
      <c r="AR28" s="45"/>
      <c r="AS28" s="145">
        <f t="shared" si="2"/>
        <v>45413</v>
      </c>
      <c r="AT28" s="146">
        <f t="shared" si="3"/>
        <v>6000</v>
      </c>
      <c r="AU28" s="93">
        <f t="shared" si="4"/>
        <v>5</v>
      </c>
      <c r="AV28" s="93">
        <f t="shared" si="5"/>
        <v>2024</v>
      </c>
      <c r="AW28" s="93" t="str">
        <f>UPPER(TEXT('Setup Page'!AC28,"mmm yy"))</f>
        <v>MAY 24</v>
      </c>
    </row>
    <row r="29" ht="18.75" customHeight="1">
      <c r="A29" s="45"/>
      <c r="B29" s="153"/>
      <c r="C29" s="155"/>
      <c r="D29" s="137"/>
      <c r="E29" s="137"/>
      <c r="F29" s="137"/>
      <c r="G29" s="137"/>
      <c r="H29" s="137"/>
      <c r="I29" s="137"/>
      <c r="J29" s="137"/>
      <c r="K29" s="137"/>
      <c r="L29" s="137"/>
      <c r="M29" s="137"/>
      <c r="N29" s="45"/>
      <c r="O29" s="153"/>
      <c r="P29" s="155"/>
      <c r="Q29" s="137"/>
      <c r="R29" s="137"/>
      <c r="S29" s="137"/>
      <c r="T29" s="137"/>
      <c r="U29" s="137"/>
      <c r="V29" s="137"/>
      <c r="W29" s="137"/>
      <c r="X29" s="137"/>
      <c r="Y29" s="137"/>
      <c r="Z29" s="137"/>
      <c r="AA29" s="154"/>
      <c r="AB29" s="45"/>
      <c r="AC29" s="156">
        <f t="shared" si="6"/>
        <v>45444</v>
      </c>
      <c r="AD29" s="110"/>
      <c r="AE29" s="110"/>
      <c r="AF29" s="110"/>
      <c r="AG29" s="110"/>
      <c r="AH29" s="110"/>
      <c r="AI29" s="110"/>
      <c r="AJ29" s="157"/>
      <c r="AK29" s="158" t="str">
        <f t="shared" si="1"/>
        <v>$</v>
      </c>
      <c r="AL29" s="159"/>
      <c r="AM29" s="160">
        <v>6000.0</v>
      </c>
      <c r="AN29" s="159"/>
      <c r="AO29" s="159"/>
      <c r="AP29" s="159"/>
      <c r="AQ29" s="161"/>
      <c r="AR29" s="45"/>
      <c r="AS29" s="145">
        <f t="shared" si="2"/>
        <v>45444</v>
      </c>
      <c r="AT29" s="146">
        <f t="shared" si="3"/>
        <v>6000</v>
      </c>
      <c r="AU29" s="93">
        <f t="shared" si="4"/>
        <v>6</v>
      </c>
      <c r="AV29" s="93">
        <f t="shared" si="5"/>
        <v>2024</v>
      </c>
      <c r="AW29" s="93" t="str">
        <f>UPPER(TEXT('Setup Page'!AC29,"mmm yy"))</f>
        <v>JUN 24</v>
      </c>
    </row>
    <row r="30" ht="18.75" customHeight="1">
      <c r="A30" s="45"/>
      <c r="B30" s="153"/>
      <c r="C30" s="155"/>
      <c r="D30" s="137"/>
      <c r="E30" s="137"/>
      <c r="F30" s="137"/>
      <c r="G30" s="137"/>
      <c r="H30" s="137"/>
      <c r="I30" s="137"/>
      <c r="J30" s="137"/>
      <c r="K30" s="137"/>
      <c r="L30" s="137"/>
      <c r="M30" s="137"/>
      <c r="N30" s="45"/>
      <c r="O30" s="153"/>
      <c r="P30" s="155"/>
      <c r="Q30" s="137"/>
      <c r="R30" s="137"/>
      <c r="S30" s="137"/>
      <c r="T30" s="137"/>
      <c r="U30" s="137"/>
      <c r="V30" s="137"/>
      <c r="W30" s="137"/>
      <c r="X30" s="137"/>
      <c r="Y30" s="137"/>
      <c r="Z30" s="137"/>
      <c r="AA30" s="154"/>
      <c r="AB30" s="45"/>
      <c r="AC30" s="45"/>
      <c r="AD30" s="45"/>
      <c r="AE30" s="45"/>
      <c r="AF30" s="45"/>
      <c r="AG30" s="45"/>
      <c r="AH30" s="45"/>
      <c r="AI30" s="45"/>
      <c r="AJ30" s="45"/>
      <c r="AK30" s="45"/>
      <c r="AL30" s="45"/>
      <c r="AM30" s="45"/>
      <c r="AN30" s="45"/>
      <c r="AO30" s="45"/>
      <c r="AP30" s="45"/>
      <c r="AQ30" s="45"/>
      <c r="AR30" s="45"/>
      <c r="AS30" s="93"/>
      <c r="AT30" s="93"/>
      <c r="AU30" s="93"/>
      <c r="AV30" s="93"/>
      <c r="AW30" s="93"/>
    </row>
    <row r="31" ht="18.75" customHeight="1">
      <c r="A31" s="45"/>
      <c r="B31" s="153"/>
      <c r="C31" s="155"/>
      <c r="D31" s="137"/>
      <c r="E31" s="137"/>
      <c r="F31" s="137"/>
      <c r="G31" s="137"/>
      <c r="H31" s="137"/>
      <c r="I31" s="137"/>
      <c r="J31" s="137"/>
      <c r="K31" s="137"/>
      <c r="L31" s="137"/>
      <c r="M31" s="137"/>
      <c r="N31" s="45"/>
      <c r="O31" s="153"/>
      <c r="P31" s="155"/>
      <c r="Q31" s="137"/>
      <c r="R31" s="137"/>
      <c r="S31" s="137"/>
      <c r="T31" s="137"/>
      <c r="U31" s="137"/>
      <c r="V31" s="137"/>
      <c r="W31" s="137"/>
      <c r="X31" s="137"/>
      <c r="Y31" s="137"/>
      <c r="Z31" s="137"/>
      <c r="AA31" s="154"/>
      <c r="AB31" s="45"/>
      <c r="AC31" s="70" t="s">
        <v>130</v>
      </c>
      <c r="AD31" s="71"/>
      <c r="AE31" s="71"/>
      <c r="AF31" s="71"/>
      <c r="AG31" s="71"/>
      <c r="AH31" s="71"/>
      <c r="AI31" s="71"/>
      <c r="AJ31" s="71"/>
      <c r="AK31" s="71"/>
      <c r="AL31" s="71"/>
      <c r="AM31" s="71"/>
      <c r="AN31" s="71"/>
      <c r="AO31" s="71"/>
      <c r="AP31" s="71"/>
      <c r="AQ31" s="72"/>
      <c r="AR31" s="45"/>
      <c r="AS31" s="93"/>
      <c r="AT31" s="93"/>
      <c r="AU31" s="93"/>
      <c r="AV31" s="93"/>
      <c r="AW31" s="93"/>
    </row>
    <row r="32" ht="18.75" customHeight="1">
      <c r="A32" s="45"/>
      <c r="B32" s="153"/>
      <c r="C32" s="155"/>
      <c r="D32" s="137"/>
      <c r="E32" s="137"/>
      <c r="F32" s="137"/>
      <c r="G32" s="137"/>
      <c r="H32" s="137"/>
      <c r="I32" s="137"/>
      <c r="J32" s="137"/>
      <c r="K32" s="137"/>
      <c r="L32" s="137"/>
      <c r="M32" s="137"/>
      <c r="N32" s="45"/>
      <c r="O32" s="153"/>
      <c r="P32" s="155"/>
      <c r="Q32" s="137"/>
      <c r="R32" s="137"/>
      <c r="S32" s="137"/>
      <c r="T32" s="137"/>
      <c r="U32" s="137"/>
      <c r="V32" s="137"/>
      <c r="W32" s="137"/>
      <c r="X32" s="137"/>
      <c r="Y32" s="137"/>
      <c r="Z32" s="137"/>
      <c r="AA32" s="154"/>
      <c r="AB32" s="45"/>
      <c r="AC32" s="73"/>
      <c r="AQ32" s="74"/>
      <c r="AR32" s="45"/>
      <c r="AS32" s="93"/>
      <c r="AT32" s="93"/>
      <c r="AU32" s="93"/>
      <c r="AV32" s="93"/>
      <c r="AW32" s="93"/>
    </row>
    <row r="33" ht="18.75" customHeight="1">
      <c r="A33" s="45"/>
      <c r="B33" s="153"/>
      <c r="C33" s="155"/>
      <c r="D33" s="137"/>
      <c r="E33" s="137"/>
      <c r="F33" s="137"/>
      <c r="G33" s="137"/>
      <c r="H33" s="137"/>
      <c r="I33" s="137"/>
      <c r="J33" s="137"/>
      <c r="K33" s="137"/>
      <c r="L33" s="137"/>
      <c r="M33" s="137"/>
      <c r="N33" s="45"/>
      <c r="O33" s="153"/>
      <c r="P33" s="155"/>
      <c r="Q33" s="137"/>
      <c r="R33" s="137"/>
      <c r="S33" s="137"/>
      <c r="T33" s="137"/>
      <c r="U33" s="137"/>
      <c r="V33" s="137"/>
      <c r="W33" s="137"/>
      <c r="X33" s="137"/>
      <c r="Y33" s="137"/>
      <c r="Z33" s="137"/>
      <c r="AA33" s="154"/>
      <c r="AB33" s="45"/>
      <c r="AC33" s="162"/>
      <c r="AD33" s="163"/>
      <c r="AE33" s="164" t="str">
        <f>W4</f>
        <v>$</v>
      </c>
      <c r="AG33" s="165">
        <f>SUM(AM18:AQ29)</f>
        <v>49200</v>
      </c>
      <c r="AP33" s="163"/>
      <c r="AQ33" s="166"/>
      <c r="AR33" s="45"/>
      <c r="AS33" s="93"/>
      <c r="AT33" s="93"/>
      <c r="AU33" s="93"/>
      <c r="AV33" s="93"/>
      <c r="AW33" s="93"/>
    </row>
    <row r="34" ht="18.75" customHeight="1">
      <c r="A34" s="45"/>
      <c r="B34" s="153"/>
      <c r="C34" s="155"/>
      <c r="D34" s="137"/>
      <c r="E34" s="137"/>
      <c r="F34" s="137"/>
      <c r="G34" s="137"/>
      <c r="H34" s="137"/>
      <c r="I34" s="137"/>
      <c r="J34" s="137"/>
      <c r="K34" s="137"/>
      <c r="L34" s="137"/>
      <c r="M34" s="137"/>
      <c r="N34" s="45"/>
      <c r="O34" s="153"/>
      <c r="P34" s="155"/>
      <c r="Q34" s="137"/>
      <c r="R34" s="137"/>
      <c r="S34" s="137"/>
      <c r="T34" s="137"/>
      <c r="U34" s="137"/>
      <c r="V34" s="137"/>
      <c r="W34" s="137"/>
      <c r="X34" s="137"/>
      <c r="Y34" s="137"/>
      <c r="Z34" s="137"/>
      <c r="AA34" s="154"/>
      <c r="AB34" s="45"/>
      <c r="AC34" s="167"/>
      <c r="AD34" s="168"/>
      <c r="AE34" s="110"/>
      <c r="AF34" s="110"/>
      <c r="AG34" s="110"/>
      <c r="AH34" s="110"/>
      <c r="AI34" s="110"/>
      <c r="AJ34" s="110"/>
      <c r="AK34" s="110"/>
      <c r="AL34" s="110"/>
      <c r="AM34" s="110"/>
      <c r="AN34" s="110"/>
      <c r="AO34" s="110"/>
      <c r="AP34" s="168"/>
      <c r="AQ34" s="169"/>
      <c r="AR34" s="45"/>
      <c r="AS34" s="93"/>
      <c r="AT34" s="93"/>
      <c r="AU34" s="93"/>
      <c r="AV34" s="93"/>
      <c r="AW34" s="93"/>
    </row>
    <row r="35" ht="18.75" customHeight="1">
      <c r="A35" s="45"/>
      <c r="B35" s="153"/>
      <c r="C35" s="155"/>
      <c r="D35" s="137"/>
      <c r="E35" s="137"/>
      <c r="F35" s="137"/>
      <c r="G35" s="137"/>
      <c r="H35" s="137"/>
      <c r="I35" s="137"/>
      <c r="J35" s="137"/>
      <c r="K35" s="137"/>
      <c r="L35" s="137"/>
      <c r="M35" s="137"/>
      <c r="N35" s="45"/>
      <c r="O35" s="153"/>
      <c r="P35" s="155"/>
      <c r="Q35" s="137"/>
      <c r="R35" s="137"/>
      <c r="S35" s="137"/>
      <c r="T35" s="137"/>
      <c r="U35" s="137"/>
      <c r="V35" s="137"/>
      <c r="W35" s="137"/>
      <c r="X35" s="137"/>
      <c r="Y35" s="137"/>
      <c r="Z35" s="137"/>
      <c r="AA35" s="154"/>
      <c r="AB35" s="45"/>
      <c r="AC35" s="45"/>
      <c r="AD35" s="45"/>
      <c r="AE35" s="170"/>
      <c r="AF35" s="170"/>
      <c r="AG35" s="170"/>
      <c r="AH35" s="170"/>
      <c r="AI35" s="170"/>
      <c r="AJ35" s="170"/>
      <c r="AK35" s="170"/>
      <c r="AL35" s="170"/>
      <c r="AM35" s="170"/>
      <c r="AN35" s="170"/>
      <c r="AO35" s="170"/>
      <c r="AP35" s="45"/>
      <c r="AQ35" s="45"/>
      <c r="AR35" s="45"/>
      <c r="AS35" s="93"/>
      <c r="AT35" s="93"/>
      <c r="AU35" s="93"/>
      <c r="AV35" s="93"/>
      <c r="AW35" s="93"/>
    </row>
    <row r="36" ht="18.75" customHeight="1">
      <c r="A36" s="45"/>
      <c r="B36" s="153"/>
      <c r="C36" s="155"/>
      <c r="D36" s="137"/>
      <c r="E36" s="137"/>
      <c r="F36" s="137"/>
      <c r="G36" s="137"/>
      <c r="H36" s="137"/>
      <c r="I36" s="137"/>
      <c r="J36" s="137"/>
      <c r="K36" s="137"/>
      <c r="L36" s="137"/>
      <c r="M36" s="137"/>
      <c r="N36" s="45"/>
      <c r="O36" s="153"/>
      <c r="P36" s="155"/>
      <c r="Q36" s="137"/>
      <c r="R36" s="137"/>
      <c r="S36" s="137"/>
      <c r="T36" s="137"/>
      <c r="U36" s="137"/>
      <c r="V36" s="137"/>
      <c r="W36" s="137"/>
      <c r="X36" s="137"/>
      <c r="Y36" s="137"/>
      <c r="Z36" s="137"/>
      <c r="AA36" s="154"/>
      <c r="AB36" s="45"/>
      <c r="AC36" s="171" t="s">
        <v>131</v>
      </c>
      <c r="AD36" s="172"/>
      <c r="AE36" s="172"/>
      <c r="AF36" s="172"/>
      <c r="AG36" s="172"/>
      <c r="AH36" s="172"/>
      <c r="AI36" s="173"/>
      <c r="AJ36" s="45"/>
      <c r="AK36" s="174" t="s">
        <v>132</v>
      </c>
      <c r="AL36" s="172"/>
      <c r="AM36" s="172"/>
      <c r="AN36" s="172"/>
      <c r="AO36" s="172"/>
      <c r="AP36" s="172"/>
      <c r="AQ36" s="173"/>
      <c r="AR36" s="45"/>
      <c r="AS36" s="93"/>
      <c r="AT36" s="93"/>
      <c r="AU36" s="93"/>
      <c r="AV36" s="93"/>
      <c r="AW36" s="93"/>
    </row>
    <row r="37" ht="18.75" customHeight="1">
      <c r="A37" s="45"/>
      <c r="B37" s="153"/>
      <c r="C37" s="155"/>
      <c r="D37" s="137"/>
      <c r="E37" s="137"/>
      <c r="F37" s="137"/>
      <c r="G37" s="137"/>
      <c r="H37" s="137"/>
      <c r="I37" s="137"/>
      <c r="J37" s="137"/>
      <c r="K37" s="137"/>
      <c r="L37" s="137"/>
      <c r="M37" s="137"/>
      <c r="N37" s="45"/>
      <c r="O37" s="153"/>
      <c r="P37" s="155"/>
      <c r="Q37" s="137"/>
      <c r="R37" s="137"/>
      <c r="S37" s="137"/>
      <c r="T37" s="137"/>
      <c r="U37" s="137"/>
      <c r="V37" s="137"/>
      <c r="W37" s="137"/>
      <c r="X37" s="137"/>
      <c r="Y37" s="137"/>
      <c r="Z37" s="137"/>
      <c r="AA37" s="154"/>
      <c r="AB37" s="45"/>
      <c r="AC37" s="175"/>
      <c r="AD37" s="176"/>
      <c r="AE37" s="176"/>
      <c r="AF37" s="176"/>
      <c r="AG37" s="176"/>
      <c r="AH37" s="176"/>
      <c r="AI37" s="177"/>
      <c r="AJ37" s="45"/>
      <c r="AK37" s="175"/>
      <c r="AL37" s="176"/>
      <c r="AM37" s="176"/>
      <c r="AN37" s="176"/>
      <c r="AO37" s="176"/>
      <c r="AP37" s="176"/>
      <c r="AQ37" s="177"/>
      <c r="AR37" s="45"/>
      <c r="AS37" s="93"/>
      <c r="AT37" s="93"/>
      <c r="AU37" s="93"/>
      <c r="AV37" s="93"/>
      <c r="AW37" s="93"/>
    </row>
    <row r="38" ht="18.75" customHeight="1">
      <c r="A38" s="45"/>
      <c r="B38" s="153"/>
      <c r="C38" s="155"/>
      <c r="D38" s="137"/>
      <c r="E38" s="137"/>
      <c r="F38" s="137"/>
      <c r="G38" s="137"/>
      <c r="H38" s="137"/>
      <c r="I38" s="137"/>
      <c r="J38" s="137"/>
      <c r="K38" s="137"/>
      <c r="L38" s="137"/>
      <c r="M38" s="137"/>
      <c r="N38" s="45"/>
      <c r="O38" s="153"/>
      <c r="P38" s="155"/>
      <c r="Q38" s="137"/>
      <c r="R38" s="137"/>
      <c r="S38" s="137"/>
      <c r="T38" s="137"/>
      <c r="U38" s="137"/>
      <c r="V38" s="137"/>
      <c r="W38" s="137"/>
      <c r="X38" s="137"/>
      <c r="Y38" s="137"/>
      <c r="Z38" s="137"/>
      <c r="AA38" s="178"/>
      <c r="AB38" s="45"/>
      <c r="AC38" s="45"/>
      <c r="AD38" s="45"/>
      <c r="AE38" s="45"/>
      <c r="AF38" s="45"/>
      <c r="AG38" s="45"/>
      <c r="AH38" s="45"/>
      <c r="AI38" s="45"/>
      <c r="AJ38" s="45"/>
      <c r="AK38" s="45"/>
      <c r="AL38" s="45"/>
      <c r="AM38" s="45"/>
      <c r="AN38" s="45"/>
      <c r="AO38" s="45"/>
      <c r="AP38" s="45"/>
      <c r="AQ38" s="45"/>
      <c r="AR38" s="45"/>
      <c r="AS38" s="93"/>
      <c r="AT38" s="93"/>
      <c r="AU38" s="93"/>
      <c r="AV38" s="93"/>
      <c r="AW38" s="93"/>
    </row>
    <row r="39" ht="18.75" customHeight="1">
      <c r="A39" s="45"/>
      <c r="B39" s="153"/>
      <c r="C39" s="155"/>
      <c r="D39" s="137"/>
      <c r="E39" s="137"/>
      <c r="F39" s="137"/>
      <c r="G39" s="137"/>
      <c r="H39" s="137"/>
      <c r="I39" s="137"/>
      <c r="J39" s="137"/>
      <c r="K39" s="137"/>
      <c r="L39" s="137"/>
      <c r="M39" s="137"/>
      <c r="N39" s="45"/>
      <c r="O39" s="153"/>
      <c r="P39" s="155"/>
      <c r="Q39" s="137"/>
      <c r="R39" s="137"/>
      <c r="S39" s="137"/>
      <c r="T39" s="137"/>
      <c r="U39" s="137"/>
      <c r="V39" s="137"/>
      <c r="W39" s="137"/>
      <c r="X39" s="137"/>
      <c r="Y39" s="137"/>
      <c r="Z39" s="137"/>
      <c r="AA39" s="178"/>
      <c r="AB39" s="45"/>
      <c r="AC39" s="45"/>
      <c r="AD39" s="45"/>
      <c r="AE39" s="45"/>
      <c r="AF39" s="45"/>
      <c r="AG39" s="45"/>
      <c r="AH39" s="45"/>
      <c r="AI39" s="45"/>
      <c r="AJ39" s="45"/>
      <c r="AK39" s="45"/>
      <c r="AL39" s="45"/>
      <c r="AM39" s="45"/>
      <c r="AN39" s="45"/>
      <c r="AO39" s="45"/>
      <c r="AP39" s="45"/>
      <c r="AQ39" s="45"/>
      <c r="AR39" s="45"/>
      <c r="AS39" s="93"/>
      <c r="AT39" s="93"/>
      <c r="AU39" s="93"/>
      <c r="AV39" s="93"/>
      <c r="AW39" s="93"/>
    </row>
    <row r="40" ht="18.75" customHeight="1">
      <c r="A40" s="45"/>
      <c r="B40" s="153"/>
      <c r="C40" s="155"/>
      <c r="D40" s="137"/>
      <c r="E40" s="137"/>
      <c r="F40" s="137"/>
      <c r="G40" s="137"/>
      <c r="H40" s="137"/>
      <c r="I40" s="137"/>
      <c r="J40" s="137"/>
      <c r="K40" s="137"/>
      <c r="L40" s="137"/>
      <c r="M40" s="137"/>
      <c r="N40" s="45"/>
      <c r="O40" s="153"/>
      <c r="P40" s="155"/>
      <c r="Q40" s="137"/>
      <c r="R40" s="137"/>
      <c r="S40" s="137"/>
      <c r="T40" s="137"/>
      <c r="U40" s="137"/>
      <c r="V40" s="137"/>
      <c r="W40" s="137"/>
      <c r="X40" s="137"/>
      <c r="Y40" s="137"/>
      <c r="Z40" s="137"/>
      <c r="AA40" s="178"/>
      <c r="AB40" s="45"/>
      <c r="AC40" s="45"/>
      <c r="AD40" s="45"/>
      <c r="AE40" s="45"/>
      <c r="AF40" s="45"/>
      <c r="AG40" s="45"/>
      <c r="AH40" s="45"/>
      <c r="AI40" s="45"/>
      <c r="AJ40" s="45"/>
      <c r="AK40" s="45"/>
      <c r="AL40" s="45"/>
      <c r="AM40" s="45"/>
      <c r="AN40" s="45"/>
      <c r="AO40" s="45"/>
      <c r="AP40" s="45"/>
      <c r="AQ40" s="45"/>
      <c r="AR40" s="45"/>
      <c r="AS40" s="93"/>
      <c r="AT40" s="93"/>
      <c r="AU40" s="93"/>
      <c r="AV40" s="93"/>
      <c r="AW40" s="93"/>
    </row>
    <row r="41" ht="18.75" customHeight="1">
      <c r="A41" s="45"/>
      <c r="B41" s="153"/>
      <c r="C41" s="155"/>
      <c r="D41" s="137"/>
      <c r="E41" s="137"/>
      <c r="F41" s="137"/>
      <c r="G41" s="137"/>
      <c r="H41" s="137"/>
      <c r="I41" s="137"/>
      <c r="J41" s="137"/>
      <c r="K41" s="137"/>
      <c r="L41" s="137"/>
      <c r="M41" s="137"/>
      <c r="N41" s="45"/>
      <c r="O41" s="153"/>
      <c r="P41" s="155"/>
      <c r="Q41" s="137"/>
      <c r="R41" s="137"/>
      <c r="S41" s="137"/>
      <c r="T41" s="137"/>
      <c r="U41" s="137"/>
      <c r="V41" s="137"/>
      <c r="W41" s="137"/>
      <c r="X41" s="137"/>
      <c r="Y41" s="137"/>
      <c r="Z41" s="137"/>
      <c r="AA41" s="178"/>
      <c r="AB41" s="45"/>
      <c r="AC41" s="45"/>
      <c r="AD41" s="45"/>
      <c r="AE41" s="45"/>
      <c r="AF41" s="45"/>
      <c r="AG41" s="45"/>
      <c r="AH41" s="45"/>
      <c r="AI41" s="45"/>
      <c r="AJ41" s="45"/>
      <c r="AK41" s="45"/>
      <c r="AL41" s="45"/>
      <c r="AM41" s="45"/>
      <c r="AN41" s="45"/>
      <c r="AO41" s="45"/>
      <c r="AP41" s="45"/>
      <c r="AQ41" s="45"/>
      <c r="AR41" s="45"/>
      <c r="AS41" s="93"/>
      <c r="AT41" s="93"/>
      <c r="AU41" s="93"/>
      <c r="AV41" s="93"/>
      <c r="AW41" s="93"/>
    </row>
    <row r="42" ht="18.75" customHeight="1">
      <c r="A42" s="45"/>
      <c r="B42" s="153"/>
      <c r="C42" s="155"/>
      <c r="D42" s="137"/>
      <c r="E42" s="137"/>
      <c r="F42" s="137"/>
      <c r="G42" s="137"/>
      <c r="H42" s="137"/>
      <c r="I42" s="137"/>
      <c r="J42" s="137"/>
      <c r="K42" s="137"/>
      <c r="L42" s="137"/>
      <c r="M42" s="137"/>
      <c r="N42" s="45"/>
      <c r="O42" s="153"/>
      <c r="P42" s="155"/>
      <c r="Q42" s="137"/>
      <c r="R42" s="137"/>
      <c r="S42" s="137"/>
      <c r="T42" s="137"/>
      <c r="U42" s="137"/>
      <c r="V42" s="137"/>
      <c r="W42" s="137"/>
      <c r="X42" s="137"/>
      <c r="Y42" s="137"/>
      <c r="Z42" s="137"/>
      <c r="AA42" s="178"/>
      <c r="AB42" s="45"/>
      <c r="AC42" s="45"/>
      <c r="AD42" s="45"/>
      <c r="AE42" s="45"/>
      <c r="AF42" s="45"/>
      <c r="AG42" s="45"/>
      <c r="AH42" s="45"/>
      <c r="AI42" s="45"/>
      <c r="AJ42" s="45"/>
      <c r="AK42" s="45"/>
      <c r="AL42" s="45"/>
      <c r="AM42" s="45"/>
      <c r="AN42" s="45"/>
      <c r="AO42" s="45"/>
      <c r="AP42" s="45"/>
      <c r="AQ42" s="45"/>
      <c r="AR42" s="45"/>
      <c r="AS42" s="93"/>
      <c r="AT42" s="93"/>
      <c r="AU42" s="93"/>
      <c r="AV42" s="93"/>
      <c r="AW42" s="93"/>
    </row>
    <row r="43" ht="18.75" customHeight="1">
      <c r="A43" s="45"/>
      <c r="B43" s="153"/>
      <c r="C43" s="155"/>
      <c r="D43" s="137"/>
      <c r="E43" s="137"/>
      <c r="F43" s="137"/>
      <c r="G43" s="137"/>
      <c r="H43" s="137"/>
      <c r="I43" s="137"/>
      <c r="J43" s="137"/>
      <c r="K43" s="137"/>
      <c r="L43" s="137"/>
      <c r="M43" s="137"/>
      <c r="N43" s="45"/>
      <c r="O43" s="153"/>
      <c r="P43" s="155"/>
      <c r="Q43" s="137"/>
      <c r="R43" s="137"/>
      <c r="S43" s="137"/>
      <c r="T43" s="137"/>
      <c r="U43" s="137"/>
      <c r="V43" s="137"/>
      <c r="W43" s="137"/>
      <c r="X43" s="137"/>
      <c r="Y43" s="137"/>
      <c r="Z43" s="137"/>
      <c r="AA43" s="178"/>
      <c r="AB43" s="45"/>
      <c r="AC43" s="45"/>
      <c r="AD43" s="45"/>
      <c r="AE43" s="45"/>
      <c r="AF43" s="45"/>
      <c r="AG43" s="45"/>
      <c r="AH43" s="45"/>
      <c r="AI43" s="45"/>
      <c r="AJ43" s="45"/>
      <c r="AK43" s="45"/>
      <c r="AL43" s="45"/>
      <c r="AM43" s="45"/>
      <c r="AN43" s="45"/>
      <c r="AO43" s="45"/>
      <c r="AP43" s="45"/>
      <c r="AQ43" s="45"/>
      <c r="AR43" s="45"/>
      <c r="AS43" s="93"/>
      <c r="AT43" s="93"/>
      <c r="AU43" s="93"/>
      <c r="AV43" s="93"/>
      <c r="AW43" s="93"/>
    </row>
    <row r="44" ht="18.75" customHeight="1">
      <c r="A44" s="45"/>
      <c r="B44" s="153"/>
      <c r="C44" s="155"/>
      <c r="D44" s="137"/>
      <c r="E44" s="137"/>
      <c r="F44" s="137"/>
      <c r="G44" s="137"/>
      <c r="H44" s="137"/>
      <c r="I44" s="137"/>
      <c r="J44" s="137"/>
      <c r="K44" s="137"/>
      <c r="L44" s="137"/>
      <c r="M44" s="137"/>
      <c r="N44" s="45"/>
      <c r="O44" s="153"/>
      <c r="P44" s="155"/>
      <c r="Q44" s="137"/>
      <c r="R44" s="137"/>
      <c r="S44" s="137"/>
      <c r="T44" s="137"/>
      <c r="U44" s="137"/>
      <c r="V44" s="137"/>
      <c r="W44" s="137"/>
      <c r="X44" s="137"/>
      <c r="Y44" s="137"/>
      <c r="Z44" s="137"/>
      <c r="AA44" s="178"/>
      <c r="AB44" s="45"/>
      <c r="AC44" s="45"/>
      <c r="AD44" s="45"/>
      <c r="AE44" s="45"/>
      <c r="AF44" s="45"/>
      <c r="AG44" s="45"/>
      <c r="AH44" s="45"/>
      <c r="AI44" s="45"/>
      <c r="AJ44" s="45"/>
      <c r="AK44" s="45"/>
      <c r="AL44" s="45"/>
      <c r="AM44" s="45"/>
      <c r="AN44" s="45"/>
      <c r="AO44" s="45"/>
      <c r="AP44" s="45"/>
      <c r="AQ44" s="45"/>
      <c r="AR44" s="45"/>
      <c r="AS44" s="93"/>
      <c r="AT44" s="93"/>
      <c r="AU44" s="93"/>
      <c r="AV44" s="93"/>
      <c r="AW44" s="93"/>
    </row>
    <row r="45" ht="18.75" customHeight="1">
      <c r="A45" s="45"/>
      <c r="B45" s="153"/>
      <c r="C45" s="155"/>
      <c r="D45" s="137"/>
      <c r="E45" s="137"/>
      <c r="F45" s="137"/>
      <c r="G45" s="137"/>
      <c r="H45" s="137"/>
      <c r="I45" s="137"/>
      <c r="J45" s="137"/>
      <c r="K45" s="137"/>
      <c r="L45" s="137"/>
      <c r="M45" s="137"/>
      <c r="N45" s="45"/>
      <c r="O45" s="153"/>
      <c r="P45" s="155"/>
      <c r="Q45" s="137"/>
      <c r="R45" s="137"/>
      <c r="S45" s="137"/>
      <c r="T45" s="137"/>
      <c r="U45" s="137"/>
      <c r="V45" s="137"/>
      <c r="W45" s="137"/>
      <c r="X45" s="137"/>
      <c r="Y45" s="137"/>
      <c r="Z45" s="137"/>
      <c r="AA45" s="178"/>
      <c r="AB45" s="45"/>
      <c r="AC45" s="45"/>
      <c r="AD45" s="45"/>
      <c r="AE45" s="45"/>
      <c r="AF45" s="45"/>
      <c r="AG45" s="45"/>
      <c r="AH45" s="45"/>
      <c r="AI45" s="45"/>
      <c r="AJ45" s="45"/>
      <c r="AK45" s="45"/>
      <c r="AL45" s="45"/>
      <c r="AM45" s="45"/>
      <c r="AN45" s="45"/>
      <c r="AO45" s="45"/>
      <c r="AP45" s="45"/>
      <c r="AQ45" s="45"/>
      <c r="AR45" s="45"/>
      <c r="AS45" s="93"/>
      <c r="AT45" s="93"/>
      <c r="AU45" s="93"/>
      <c r="AV45" s="93"/>
      <c r="AW45" s="93"/>
    </row>
    <row r="46" ht="18.75" customHeight="1">
      <c r="A46" s="45"/>
      <c r="B46" s="153"/>
      <c r="C46" s="155"/>
      <c r="D46" s="137"/>
      <c r="E46" s="137"/>
      <c r="F46" s="137"/>
      <c r="G46" s="137"/>
      <c r="H46" s="137"/>
      <c r="I46" s="137"/>
      <c r="J46" s="137"/>
      <c r="K46" s="137"/>
      <c r="L46" s="137"/>
      <c r="M46" s="137"/>
      <c r="N46" s="45"/>
      <c r="O46" s="153"/>
      <c r="P46" s="155"/>
      <c r="Q46" s="137"/>
      <c r="R46" s="137"/>
      <c r="S46" s="137"/>
      <c r="T46" s="137"/>
      <c r="U46" s="137"/>
      <c r="V46" s="137"/>
      <c r="W46" s="137"/>
      <c r="X46" s="137"/>
      <c r="Y46" s="137"/>
      <c r="Z46" s="137"/>
      <c r="AA46" s="178"/>
      <c r="AB46" s="45"/>
      <c r="AC46" s="45"/>
      <c r="AD46" s="45"/>
      <c r="AE46" s="45"/>
      <c r="AF46" s="45"/>
      <c r="AG46" s="45"/>
      <c r="AH46" s="45"/>
      <c r="AI46" s="45"/>
      <c r="AJ46" s="45"/>
      <c r="AK46" s="45"/>
      <c r="AL46" s="45"/>
      <c r="AM46" s="45"/>
      <c r="AN46" s="45"/>
      <c r="AO46" s="45"/>
      <c r="AP46" s="45"/>
      <c r="AQ46" s="45"/>
      <c r="AR46" s="45"/>
      <c r="AS46" s="93"/>
      <c r="AT46" s="93"/>
      <c r="AU46" s="93"/>
      <c r="AV46" s="93"/>
      <c r="AW46" s="93"/>
    </row>
    <row r="47" ht="18.75" customHeight="1">
      <c r="A47" s="45"/>
      <c r="B47" s="153"/>
      <c r="C47" s="155"/>
      <c r="D47" s="137"/>
      <c r="E47" s="137"/>
      <c r="F47" s="137"/>
      <c r="G47" s="137"/>
      <c r="H47" s="137"/>
      <c r="I47" s="137"/>
      <c r="J47" s="137"/>
      <c r="K47" s="137"/>
      <c r="L47" s="137"/>
      <c r="M47" s="137"/>
      <c r="N47" s="45"/>
      <c r="O47" s="153"/>
      <c r="P47" s="155"/>
      <c r="Q47" s="137"/>
      <c r="R47" s="137"/>
      <c r="S47" s="137"/>
      <c r="T47" s="137"/>
      <c r="U47" s="137"/>
      <c r="V47" s="137"/>
      <c r="W47" s="137"/>
      <c r="X47" s="137"/>
      <c r="Y47" s="137"/>
      <c r="Z47" s="137"/>
      <c r="AA47" s="178"/>
      <c r="AB47" s="45"/>
      <c r="AC47" s="45"/>
      <c r="AD47" s="45"/>
      <c r="AE47" s="45"/>
      <c r="AF47" s="45"/>
      <c r="AG47" s="45"/>
      <c r="AH47" s="45"/>
      <c r="AI47" s="45"/>
      <c r="AJ47" s="45"/>
      <c r="AK47" s="45"/>
      <c r="AL47" s="45"/>
      <c r="AM47" s="45"/>
      <c r="AN47" s="45"/>
      <c r="AO47" s="45"/>
      <c r="AP47" s="45"/>
      <c r="AQ47" s="45"/>
      <c r="AR47" s="45"/>
      <c r="AS47" s="93"/>
      <c r="AT47" s="93"/>
      <c r="AU47" s="93"/>
      <c r="AV47" s="93"/>
      <c r="AW47" s="93"/>
    </row>
    <row r="48" ht="18.75" customHeight="1">
      <c r="A48" s="45"/>
      <c r="B48" s="153"/>
      <c r="C48" s="155"/>
      <c r="D48" s="137"/>
      <c r="E48" s="137"/>
      <c r="F48" s="137"/>
      <c r="G48" s="137"/>
      <c r="H48" s="137"/>
      <c r="I48" s="137"/>
      <c r="J48" s="137"/>
      <c r="K48" s="137"/>
      <c r="L48" s="137"/>
      <c r="M48" s="137"/>
      <c r="N48" s="45"/>
      <c r="O48" s="153"/>
      <c r="P48" s="155"/>
      <c r="Q48" s="137"/>
      <c r="R48" s="137"/>
      <c r="S48" s="137"/>
      <c r="T48" s="137"/>
      <c r="U48" s="137"/>
      <c r="V48" s="137"/>
      <c r="W48" s="137"/>
      <c r="X48" s="137"/>
      <c r="Y48" s="137"/>
      <c r="Z48" s="137"/>
      <c r="AA48" s="178"/>
      <c r="AB48" s="45"/>
      <c r="AC48" s="45"/>
      <c r="AD48" s="45"/>
      <c r="AE48" s="45"/>
      <c r="AF48" s="45"/>
      <c r="AG48" s="45"/>
      <c r="AH48" s="45"/>
      <c r="AI48" s="45"/>
      <c r="AJ48" s="45"/>
      <c r="AK48" s="45"/>
      <c r="AL48" s="45"/>
      <c r="AM48" s="45"/>
      <c r="AN48" s="45"/>
      <c r="AO48" s="45"/>
      <c r="AP48" s="45"/>
      <c r="AQ48" s="45"/>
      <c r="AR48" s="45"/>
      <c r="AS48" s="93"/>
      <c r="AT48" s="93"/>
      <c r="AU48" s="93"/>
      <c r="AV48" s="93"/>
      <c r="AW48" s="93"/>
    </row>
    <row r="49" ht="18.75" customHeight="1">
      <c r="A49" s="45"/>
      <c r="B49" s="153"/>
      <c r="C49" s="155"/>
      <c r="D49" s="137"/>
      <c r="E49" s="137"/>
      <c r="F49" s="137"/>
      <c r="G49" s="137"/>
      <c r="H49" s="137"/>
      <c r="I49" s="137"/>
      <c r="J49" s="137"/>
      <c r="K49" s="137"/>
      <c r="L49" s="137"/>
      <c r="M49" s="137"/>
      <c r="N49" s="45"/>
      <c r="O49" s="153"/>
      <c r="P49" s="155"/>
      <c r="Q49" s="137"/>
      <c r="R49" s="137"/>
      <c r="S49" s="137"/>
      <c r="T49" s="137"/>
      <c r="U49" s="137"/>
      <c r="V49" s="137"/>
      <c r="W49" s="137"/>
      <c r="X49" s="137"/>
      <c r="Y49" s="137"/>
      <c r="Z49" s="137"/>
      <c r="AA49" s="178"/>
      <c r="AB49" s="45"/>
      <c r="AC49" s="45"/>
      <c r="AD49" s="45"/>
      <c r="AE49" s="45"/>
      <c r="AF49" s="45"/>
      <c r="AG49" s="45"/>
      <c r="AH49" s="45"/>
      <c r="AI49" s="45"/>
      <c r="AJ49" s="45"/>
      <c r="AK49" s="45"/>
      <c r="AL49" s="45"/>
      <c r="AM49" s="45"/>
      <c r="AN49" s="45"/>
      <c r="AO49" s="45"/>
      <c r="AP49" s="45"/>
      <c r="AQ49" s="45"/>
      <c r="AR49" s="45"/>
      <c r="AS49" s="93"/>
      <c r="AT49" s="93"/>
      <c r="AU49" s="93"/>
      <c r="AV49" s="93"/>
      <c r="AW49" s="93"/>
    </row>
    <row r="50" ht="18.75" customHeight="1">
      <c r="A50" s="45"/>
      <c r="B50" s="153"/>
      <c r="C50" s="155"/>
      <c r="D50" s="137"/>
      <c r="E50" s="137"/>
      <c r="F50" s="137"/>
      <c r="G50" s="137"/>
      <c r="H50" s="137"/>
      <c r="I50" s="137"/>
      <c r="J50" s="137"/>
      <c r="K50" s="137"/>
      <c r="L50" s="137"/>
      <c r="M50" s="137"/>
      <c r="N50" s="45"/>
      <c r="O50" s="153"/>
      <c r="P50" s="155"/>
      <c r="Q50" s="137"/>
      <c r="R50" s="137"/>
      <c r="S50" s="137"/>
      <c r="T50" s="137"/>
      <c r="U50" s="137"/>
      <c r="V50" s="137"/>
      <c r="W50" s="137"/>
      <c r="X50" s="137"/>
      <c r="Y50" s="137"/>
      <c r="Z50" s="137"/>
      <c r="AA50" s="178"/>
      <c r="AB50" s="45"/>
      <c r="AC50" s="45"/>
      <c r="AD50" s="45"/>
      <c r="AE50" s="45"/>
      <c r="AF50" s="45"/>
      <c r="AG50" s="45"/>
      <c r="AH50" s="45"/>
      <c r="AI50" s="45"/>
      <c r="AJ50" s="45"/>
      <c r="AK50" s="45"/>
      <c r="AL50" s="45"/>
      <c r="AM50" s="45"/>
      <c r="AN50" s="45"/>
      <c r="AO50" s="45"/>
      <c r="AP50" s="45"/>
      <c r="AQ50" s="45"/>
      <c r="AR50" s="45"/>
      <c r="AS50" s="93"/>
      <c r="AT50" s="93"/>
      <c r="AU50" s="93"/>
      <c r="AV50" s="93"/>
      <c r="AW50" s="93"/>
    </row>
    <row r="51" ht="18.75" customHeight="1">
      <c r="A51" s="45"/>
      <c r="B51" s="153"/>
      <c r="C51" s="155"/>
      <c r="D51" s="137"/>
      <c r="E51" s="137"/>
      <c r="F51" s="137"/>
      <c r="G51" s="137"/>
      <c r="H51" s="137"/>
      <c r="I51" s="137"/>
      <c r="J51" s="137"/>
      <c r="K51" s="137"/>
      <c r="L51" s="137"/>
      <c r="M51" s="137"/>
      <c r="N51" s="45"/>
      <c r="O51" s="153"/>
      <c r="P51" s="155"/>
      <c r="Q51" s="137"/>
      <c r="R51" s="137"/>
      <c r="S51" s="137"/>
      <c r="T51" s="137"/>
      <c r="U51" s="137"/>
      <c r="V51" s="137"/>
      <c r="W51" s="137"/>
      <c r="X51" s="137"/>
      <c r="Y51" s="137"/>
      <c r="Z51" s="137"/>
      <c r="AA51" s="178"/>
      <c r="AB51" s="45"/>
      <c r="AC51" s="45"/>
      <c r="AD51" s="45"/>
      <c r="AE51" s="45"/>
      <c r="AF51" s="45"/>
      <c r="AG51" s="45"/>
      <c r="AH51" s="45"/>
      <c r="AI51" s="45"/>
      <c r="AJ51" s="45"/>
      <c r="AK51" s="45"/>
      <c r="AL51" s="45"/>
      <c r="AM51" s="45"/>
      <c r="AN51" s="45"/>
      <c r="AO51" s="45"/>
      <c r="AP51" s="45"/>
      <c r="AQ51" s="45"/>
      <c r="AR51" s="45"/>
      <c r="AS51" s="93"/>
      <c r="AT51" s="93"/>
      <c r="AU51" s="93"/>
      <c r="AV51" s="93"/>
      <c r="AW51" s="93"/>
    </row>
    <row r="52" ht="18.75" customHeight="1">
      <c r="A52" s="45"/>
      <c r="B52" s="153"/>
      <c r="C52" s="155"/>
      <c r="D52" s="137"/>
      <c r="E52" s="137"/>
      <c r="F52" s="137"/>
      <c r="G52" s="137"/>
      <c r="H52" s="137"/>
      <c r="I52" s="137"/>
      <c r="J52" s="137"/>
      <c r="K52" s="137"/>
      <c r="L52" s="137"/>
      <c r="M52" s="137"/>
      <c r="N52" s="45"/>
      <c r="O52" s="153"/>
      <c r="P52" s="155"/>
      <c r="Q52" s="137"/>
      <c r="R52" s="137"/>
      <c r="S52" s="137"/>
      <c r="T52" s="137"/>
      <c r="U52" s="137"/>
      <c r="V52" s="137"/>
      <c r="W52" s="137"/>
      <c r="X52" s="137"/>
      <c r="Y52" s="137"/>
      <c r="Z52" s="137"/>
      <c r="AA52" s="178"/>
      <c r="AB52" s="45"/>
      <c r="AC52" s="45"/>
      <c r="AD52" s="45"/>
      <c r="AE52" s="45"/>
      <c r="AF52" s="45"/>
      <c r="AG52" s="45"/>
      <c r="AH52" s="45"/>
      <c r="AI52" s="45"/>
      <c r="AJ52" s="45"/>
      <c r="AK52" s="45"/>
      <c r="AL52" s="45"/>
      <c r="AM52" s="45"/>
      <c r="AN52" s="45"/>
      <c r="AO52" s="45"/>
      <c r="AP52" s="45"/>
      <c r="AQ52" s="45"/>
      <c r="AR52" s="45"/>
      <c r="AS52" s="93"/>
      <c r="AT52" s="93"/>
      <c r="AU52" s="93"/>
      <c r="AV52" s="93"/>
      <c r="AW52" s="93"/>
    </row>
    <row r="53" ht="18.75" customHeight="1">
      <c r="A53" s="45"/>
      <c r="B53" s="153"/>
      <c r="C53" s="155"/>
      <c r="D53" s="137"/>
      <c r="E53" s="137"/>
      <c r="F53" s="137"/>
      <c r="G53" s="137"/>
      <c r="H53" s="137"/>
      <c r="I53" s="137"/>
      <c r="J53" s="137"/>
      <c r="K53" s="137"/>
      <c r="L53" s="137"/>
      <c r="M53" s="137"/>
      <c r="N53" s="45"/>
      <c r="O53" s="153"/>
      <c r="P53" s="155"/>
      <c r="Q53" s="137"/>
      <c r="R53" s="137"/>
      <c r="S53" s="137"/>
      <c r="T53" s="137"/>
      <c r="U53" s="137"/>
      <c r="V53" s="137"/>
      <c r="W53" s="137"/>
      <c r="X53" s="137"/>
      <c r="Y53" s="137"/>
      <c r="Z53" s="137"/>
      <c r="AA53" s="178"/>
      <c r="AB53" s="45"/>
      <c r="AC53" s="45"/>
      <c r="AD53" s="45"/>
      <c r="AE53" s="45"/>
      <c r="AF53" s="45"/>
      <c r="AG53" s="45"/>
      <c r="AH53" s="45"/>
      <c r="AI53" s="45"/>
      <c r="AJ53" s="45"/>
      <c r="AK53" s="45"/>
      <c r="AL53" s="45"/>
      <c r="AM53" s="45"/>
      <c r="AN53" s="45"/>
      <c r="AO53" s="45"/>
      <c r="AP53" s="45"/>
      <c r="AQ53" s="45"/>
      <c r="AR53" s="45"/>
      <c r="AS53" s="93"/>
      <c r="AT53" s="93"/>
      <c r="AU53" s="93"/>
      <c r="AV53" s="93"/>
      <c r="AW53" s="93"/>
    </row>
    <row r="54" ht="18.75" customHeight="1">
      <c r="A54" s="45"/>
      <c r="B54" s="153"/>
      <c r="C54" s="155"/>
      <c r="D54" s="137"/>
      <c r="E54" s="137"/>
      <c r="F54" s="137"/>
      <c r="G54" s="137"/>
      <c r="H54" s="137"/>
      <c r="I54" s="137"/>
      <c r="J54" s="137"/>
      <c r="K54" s="137"/>
      <c r="L54" s="137"/>
      <c r="M54" s="137"/>
      <c r="N54" s="45"/>
      <c r="O54" s="153"/>
      <c r="P54" s="155"/>
      <c r="Q54" s="137"/>
      <c r="R54" s="137"/>
      <c r="S54" s="137"/>
      <c r="T54" s="137"/>
      <c r="U54" s="137"/>
      <c r="V54" s="137"/>
      <c r="W54" s="137"/>
      <c r="X54" s="137"/>
      <c r="Y54" s="137"/>
      <c r="Z54" s="137"/>
      <c r="AA54" s="178"/>
      <c r="AB54" s="45"/>
      <c r="AC54" s="45"/>
      <c r="AD54" s="45"/>
      <c r="AE54" s="45"/>
      <c r="AF54" s="45"/>
      <c r="AG54" s="45"/>
      <c r="AH54" s="45"/>
      <c r="AI54" s="45"/>
      <c r="AJ54" s="45"/>
      <c r="AK54" s="45"/>
      <c r="AL54" s="45"/>
      <c r="AM54" s="45"/>
      <c r="AN54" s="45"/>
      <c r="AO54" s="45"/>
      <c r="AP54" s="45"/>
      <c r="AQ54" s="45"/>
      <c r="AR54" s="45"/>
      <c r="AS54" s="93"/>
      <c r="AT54" s="93"/>
      <c r="AU54" s="93"/>
      <c r="AV54" s="93"/>
      <c r="AW54" s="93"/>
    </row>
    <row r="55" ht="18.75" customHeight="1">
      <c r="A55" s="45"/>
      <c r="B55" s="153"/>
      <c r="C55" s="155"/>
      <c r="D55" s="137"/>
      <c r="E55" s="137"/>
      <c r="F55" s="137"/>
      <c r="G55" s="137"/>
      <c r="H55" s="137"/>
      <c r="I55" s="137"/>
      <c r="J55" s="137"/>
      <c r="K55" s="137"/>
      <c r="L55" s="137"/>
      <c r="M55" s="137"/>
      <c r="N55" s="45"/>
      <c r="O55" s="153"/>
      <c r="P55" s="155"/>
      <c r="Q55" s="137"/>
      <c r="R55" s="137"/>
      <c r="S55" s="137"/>
      <c r="T55" s="137"/>
      <c r="U55" s="137"/>
      <c r="V55" s="137"/>
      <c r="W55" s="137"/>
      <c r="X55" s="137"/>
      <c r="Y55" s="137"/>
      <c r="Z55" s="137"/>
      <c r="AA55" s="178"/>
      <c r="AB55" s="45"/>
      <c r="AC55" s="45"/>
      <c r="AD55" s="45"/>
      <c r="AE55" s="45"/>
      <c r="AF55" s="45"/>
      <c r="AG55" s="45"/>
      <c r="AH55" s="45"/>
      <c r="AI55" s="45"/>
      <c r="AJ55" s="45"/>
      <c r="AK55" s="45"/>
      <c r="AL55" s="45"/>
      <c r="AM55" s="45"/>
      <c r="AN55" s="45"/>
      <c r="AO55" s="45"/>
      <c r="AP55" s="45"/>
      <c r="AQ55" s="45"/>
      <c r="AR55" s="45"/>
      <c r="AS55" s="93"/>
      <c r="AT55" s="93"/>
      <c r="AU55" s="93"/>
      <c r="AV55" s="93"/>
      <c r="AW55" s="93"/>
    </row>
    <row r="56" ht="18.75" customHeight="1">
      <c r="A56" s="45"/>
      <c r="B56" s="153"/>
      <c r="C56" s="155"/>
      <c r="D56" s="137"/>
      <c r="E56" s="137"/>
      <c r="F56" s="137"/>
      <c r="G56" s="137"/>
      <c r="H56" s="137"/>
      <c r="I56" s="137"/>
      <c r="J56" s="137"/>
      <c r="K56" s="137"/>
      <c r="L56" s="137"/>
      <c r="M56" s="137"/>
      <c r="N56" s="45"/>
      <c r="O56" s="153"/>
      <c r="P56" s="155"/>
      <c r="Q56" s="137"/>
      <c r="R56" s="137"/>
      <c r="S56" s="137"/>
      <c r="T56" s="137"/>
      <c r="U56" s="137"/>
      <c r="V56" s="137"/>
      <c r="W56" s="137"/>
      <c r="X56" s="137"/>
      <c r="Y56" s="137"/>
      <c r="Z56" s="137"/>
      <c r="AA56" s="178"/>
      <c r="AB56" s="45"/>
      <c r="AC56" s="45"/>
      <c r="AD56" s="45"/>
      <c r="AE56" s="45"/>
      <c r="AF56" s="45"/>
      <c r="AG56" s="45"/>
      <c r="AH56" s="45"/>
      <c r="AI56" s="45"/>
      <c r="AJ56" s="45"/>
      <c r="AK56" s="45"/>
      <c r="AL56" s="45"/>
      <c r="AM56" s="45"/>
      <c r="AN56" s="45"/>
      <c r="AO56" s="45"/>
      <c r="AP56" s="45"/>
      <c r="AQ56" s="45"/>
      <c r="AR56" s="45"/>
      <c r="AS56" s="93"/>
      <c r="AT56" s="93"/>
      <c r="AU56" s="93"/>
      <c r="AV56" s="93"/>
      <c r="AW56" s="93"/>
    </row>
    <row r="57" ht="18.75" customHeight="1">
      <c r="A57" s="45"/>
      <c r="B57" s="179"/>
      <c r="C57" s="155"/>
      <c r="D57" s="137"/>
      <c r="E57" s="137"/>
      <c r="F57" s="137"/>
      <c r="G57" s="137"/>
      <c r="H57" s="137"/>
      <c r="I57" s="137"/>
      <c r="J57" s="137"/>
      <c r="K57" s="137"/>
      <c r="L57" s="137"/>
      <c r="M57" s="137"/>
      <c r="N57" s="45"/>
      <c r="O57" s="153"/>
      <c r="P57" s="155"/>
      <c r="Q57" s="137"/>
      <c r="R57" s="137"/>
      <c r="S57" s="137"/>
      <c r="T57" s="137"/>
      <c r="U57" s="137"/>
      <c r="V57" s="137"/>
      <c r="W57" s="137"/>
      <c r="X57" s="137"/>
      <c r="Y57" s="137"/>
      <c r="Z57" s="137"/>
      <c r="AA57" s="178"/>
      <c r="AB57" s="45"/>
      <c r="AC57" s="45"/>
      <c r="AD57" s="45"/>
      <c r="AE57" s="45"/>
      <c r="AF57" s="45"/>
      <c r="AG57" s="45"/>
      <c r="AH57" s="45"/>
      <c r="AI57" s="45"/>
      <c r="AJ57" s="45"/>
      <c r="AK57" s="45"/>
      <c r="AL57" s="45"/>
      <c r="AM57" s="45"/>
      <c r="AN57" s="45"/>
      <c r="AO57" s="45"/>
      <c r="AP57" s="45"/>
      <c r="AQ57" s="45"/>
      <c r="AR57" s="45"/>
      <c r="AS57" s="93"/>
      <c r="AT57" s="93"/>
      <c r="AU57" s="93"/>
      <c r="AV57" s="93"/>
      <c r="AW57" s="93"/>
    </row>
    <row r="58" ht="18.75" customHeight="1">
      <c r="A58" s="45"/>
      <c r="B58" s="180"/>
      <c r="C58" s="181" t="s">
        <v>133</v>
      </c>
      <c r="D58" s="33"/>
      <c r="E58" s="33"/>
      <c r="F58" s="33"/>
      <c r="G58" s="33"/>
      <c r="H58" s="33"/>
      <c r="I58" s="33"/>
      <c r="J58" s="33"/>
      <c r="K58" s="33"/>
      <c r="L58" s="33"/>
      <c r="M58" s="33"/>
      <c r="N58" s="182"/>
      <c r="O58" s="69"/>
      <c r="P58" s="181" t="s">
        <v>133</v>
      </c>
      <c r="Q58" s="33"/>
      <c r="R58" s="33"/>
      <c r="S58" s="33"/>
      <c r="T58" s="33"/>
      <c r="U58" s="33"/>
      <c r="V58" s="33"/>
      <c r="W58" s="33"/>
      <c r="X58" s="33"/>
      <c r="Y58" s="33"/>
      <c r="Z58" s="33"/>
      <c r="AA58" s="182"/>
      <c r="AB58" s="45"/>
      <c r="AC58" s="45"/>
      <c r="AD58" s="45"/>
      <c r="AE58" s="45"/>
      <c r="AF58" s="45"/>
      <c r="AG58" s="45"/>
      <c r="AH58" s="45"/>
      <c r="AI58" s="45"/>
      <c r="AJ58" s="45"/>
      <c r="AK58" s="45"/>
      <c r="AL58" s="45"/>
      <c r="AM58" s="45"/>
      <c r="AN58" s="45"/>
      <c r="AO58" s="45"/>
      <c r="AP58" s="45"/>
      <c r="AQ58" s="45"/>
      <c r="AR58" s="45"/>
      <c r="AS58" s="93"/>
      <c r="AT58" s="93"/>
      <c r="AU58" s="93"/>
      <c r="AV58" s="93"/>
      <c r="AW58" s="93"/>
    </row>
    <row r="59" ht="18.75" customHeight="1">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c r="AL59" s="45"/>
      <c r="AM59" s="45"/>
      <c r="AN59" s="45"/>
      <c r="AO59" s="45"/>
      <c r="AP59" s="45"/>
      <c r="AQ59" s="45"/>
      <c r="AR59" s="45"/>
      <c r="AS59" s="93"/>
      <c r="AT59" s="93"/>
      <c r="AU59" s="93"/>
      <c r="AV59" s="93"/>
      <c r="AW59" s="93"/>
    </row>
  </sheetData>
  <mergeCells count="151">
    <mergeCell ref="P18:Z18"/>
    <mergeCell ref="P19:Z19"/>
    <mergeCell ref="O11:U11"/>
    <mergeCell ref="O12:U12"/>
    <mergeCell ref="B15:AA16"/>
    <mergeCell ref="B17:N17"/>
    <mergeCell ref="O17:AA17"/>
    <mergeCell ref="C18:M18"/>
    <mergeCell ref="C19:M19"/>
    <mergeCell ref="AC21:AJ21"/>
    <mergeCell ref="AK21:AL21"/>
    <mergeCell ref="C20:M20"/>
    <mergeCell ref="P20:Z20"/>
    <mergeCell ref="AC20:AJ20"/>
    <mergeCell ref="AK20:AL20"/>
    <mergeCell ref="AM20:AQ20"/>
    <mergeCell ref="P21:Z21"/>
    <mergeCell ref="AM21:AQ21"/>
    <mergeCell ref="B5:S5"/>
    <mergeCell ref="B6:S6"/>
    <mergeCell ref="V2:Z3"/>
    <mergeCell ref="AD2:AI3"/>
    <mergeCell ref="AM2:AP3"/>
    <mergeCell ref="B3:S4"/>
    <mergeCell ref="W4:Y6"/>
    <mergeCell ref="AD4:AI6"/>
    <mergeCell ref="AM4:AP6"/>
    <mergeCell ref="AI10:AO10"/>
    <mergeCell ref="AI11:AO11"/>
    <mergeCell ref="B8:AQ9"/>
    <mergeCell ref="E10:K10"/>
    <mergeCell ref="O10:U10"/>
    <mergeCell ref="Y10:AE10"/>
    <mergeCell ref="E11:K11"/>
    <mergeCell ref="Y11:AE11"/>
    <mergeCell ref="E12:K12"/>
    <mergeCell ref="AC18:AJ18"/>
    <mergeCell ref="AC19:AJ19"/>
    <mergeCell ref="AK19:AL19"/>
    <mergeCell ref="AM19:AQ19"/>
    <mergeCell ref="Y12:AE12"/>
    <mergeCell ref="AI12:AO12"/>
    <mergeCell ref="AC15:AQ16"/>
    <mergeCell ref="AC17:AJ17"/>
    <mergeCell ref="AK17:AQ17"/>
    <mergeCell ref="AK18:AL18"/>
    <mergeCell ref="AM18:AQ18"/>
    <mergeCell ref="AK23:AL23"/>
    <mergeCell ref="AM23:AQ23"/>
    <mergeCell ref="C24:M24"/>
    <mergeCell ref="C25:M25"/>
    <mergeCell ref="C26:M26"/>
    <mergeCell ref="C27:M27"/>
    <mergeCell ref="C28:M28"/>
    <mergeCell ref="C29:M29"/>
    <mergeCell ref="C30:M30"/>
    <mergeCell ref="C31:M31"/>
    <mergeCell ref="C32:M32"/>
    <mergeCell ref="C33:M33"/>
    <mergeCell ref="C35:M35"/>
    <mergeCell ref="C36:M36"/>
    <mergeCell ref="C38:M38"/>
    <mergeCell ref="C39:M39"/>
    <mergeCell ref="C40:M40"/>
    <mergeCell ref="C41:M41"/>
    <mergeCell ref="C42:M42"/>
    <mergeCell ref="C43:M43"/>
    <mergeCell ref="C44:M44"/>
    <mergeCell ref="C45:M45"/>
    <mergeCell ref="C46:M46"/>
    <mergeCell ref="C54:M54"/>
    <mergeCell ref="C55:M55"/>
    <mergeCell ref="C56:M56"/>
    <mergeCell ref="C57:M57"/>
    <mergeCell ref="C58:M58"/>
    <mergeCell ref="C47:M47"/>
    <mergeCell ref="C48:M48"/>
    <mergeCell ref="C49:M49"/>
    <mergeCell ref="C50:M50"/>
    <mergeCell ref="C51:M51"/>
    <mergeCell ref="C52:M52"/>
    <mergeCell ref="C53:M53"/>
    <mergeCell ref="P30:Z30"/>
    <mergeCell ref="P31:Z31"/>
    <mergeCell ref="P32:Z32"/>
    <mergeCell ref="P33:Z33"/>
    <mergeCell ref="P34:Z34"/>
    <mergeCell ref="P35:Z35"/>
    <mergeCell ref="P36:Z36"/>
    <mergeCell ref="P37:Z37"/>
    <mergeCell ref="P38:Z38"/>
    <mergeCell ref="P39:Z39"/>
    <mergeCell ref="P40:Z40"/>
    <mergeCell ref="P41:Z41"/>
    <mergeCell ref="P42:Z42"/>
    <mergeCell ref="P43:Z43"/>
    <mergeCell ref="P51:Z51"/>
    <mergeCell ref="P52:Z52"/>
    <mergeCell ref="P53:Z53"/>
    <mergeCell ref="P54:Z54"/>
    <mergeCell ref="P55:Z55"/>
    <mergeCell ref="P56:Z56"/>
    <mergeCell ref="P57:Z57"/>
    <mergeCell ref="P58:Z58"/>
    <mergeCell ref="P44:Z44"/>
    <mergeCell ref="P45:Z45"/>
    <mergeCell ref="P46:Z46"/>
    <mergeCell ref="P47:Z47"/>
    <mergeCell ref="P48:Z48"/>
    <mergeCell ref="P49:Z49"/>
    <mergeCell ref="P50:Z50"/>
    <mergeCell ref="AC22:AJ22"/>
    <mergeCell ref="AC23:AJ23"/>
    <mergeCell ref="C21:M21"/>
    <mergeCell ref="C22:M22"/>
    <mergeCell ref="P22:Z22"/>
    <mergeCell ref="AK22:AL22"/>
    <mergeCell ref="AM22:AQ22"/>
    <mergeCell ref="C23:M23"/>
    <mergeCell ref="AM24:AQ24"/>
    <mergeCell ref="AC24:AJ24"/>
    <mergeCell ref="AK24:AL24"/>
    <mergeCell ref="AC25:AJ25"/>
    <mergeCell ref="AK25:AL25"/>
    <mergeCell ref="AM25:AQ25"/>
    <mergeCell ref="AK26:AL26"/>
    <mergeCell ref="AM26:AQ26"/>
    <mergeCell ref="AC29:AJ29"/>
    <mergeCell ref="AK29:AL29"/>
    <mergeCell ref="AM29:AQ29"/>
    <mergeCell ref="AC31:AQ32"/>
    <mergeCell ref="AE33:AF34"/>
    <mergeCell ref="AG33:AO34"/>
    <mergeCell ref="AC36:AI37"/>
    <mergeCell ref="AK36:AQ37"/>
    <mergeCell ref="AC26:AJ26"/>
    <mergeCell ref="AC27:AJ27"/>
    <mergeCell ref="AK27:AL27"/>
    <mergeCell ref="AM27:AQ27"/>
    <mergeCell ref="AC28:AJ28"/>
    <mergeCell ref="AK28:AL28"/>
    <mergeCell ref="AM28:AQ28"/>
    <mergeCell ref="P23:Z23"/>
    <mergeCell ref="P24:Z24"/>
    <mergeCell ref="P25:Z25"/>
    <mergeCell ref="P26:Z26"/>
    <mergeCell ref="P27:Z27"/>
    <mergeCell ref="P28:Z28"/>
    <mergeCell ref="P29:Z29"/>
    <mergeCell ref="C34:M34"/>
    <mergeCell ref="C37:M37"/>
  </mergeCells>
  <dataValidations>
    <dataValidation type="list" allowBlank="1" showErrorMessage="1" sqref="AM4">
      <formula1>'Back-End Page'!$A$2:$A$142</formula1>
    </dataValidation>
    <dataValidation type="list" allowBlank="1" showErrorMessage="1" sqref="W4">
      <formula1>"$,€,£,¥,₱,₩,฿,₫,₪,₽,₴,₹,Rp"</formula1>
    </dataValidation>
    <dataValidation type="list" allowBlank="1" showErrorMessage="1" sqref="AD4">
      <formula1>"January,February,March,April,May,June,July,August,September,October,November,December"</formula1>
    </dataValidation>
  </dataValidations>
  <hyperlinks>
    <hyperlink display="I N C O M E    E N T R Y" location="'Income Entry'!A1" ref="AC36"/>
    <hyperlink display="E X P E N S E    E N T R Y" location="'Expense Entry'!A1" ref="AK36"/>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0" topLeftCell="A11" activePane="bottomLeft" state="frozen"/>
      <selection activeCell="B12" sqref="B12" pane="bottomLeft"/>
    </sheetView>
  </sheetViews>
  <sheetFormatPr customHeight="1" defaultColWidth="12.63" defaultRowHeight="15.75"/>
  <cols>
    <col customWidth="1" min="1" max="1" width="3.25"/>
    <col customWidth="1" min="2" max="2" width="12.63"/>
    <col customWidth="1" min="3" max="3" width="18.88"/>
    <col customWidth="1" min="4" max="4" width="25.13"/>
    <col customWidth="1" min="5" max="6" width="20.13"/>
    <col customWidth="1" min="7" max="7" width="10.13"/>
    <col customWidth="1" min="8" max="10" width="18.88"/>
    <col customWidth="1" min="11" max="11" width="3.25"/>
    <col customWidth="1" min="12" max="12" width="27.63"/>
    <col customWidth="1" min="13" max="13" width="37.63"/>
    <col customWidth="1" min="14" max="14" width="3.25"/>
    <col customWidth="1" min="15" max="15" width="27.63"/>
    <col customWidth="1" min="16" max="16" width="18.88"/>
    <col customWidth="1" min="17" max="17" width="28.88"/>
    <col customWidth="1" min="18" max="18" width="3.25"/>
    <col hidden="1" min="19" max="20" width="12.63"/>
  </cols>
  <sheetData>
    <row r="1" ht="18.75" customHeight="1">
      <c r="A1" s="47"/>
      <c r="B1" s="47"/>
      <c r="C1" s="47"/>
      <c r="D1" s="47"/>
      <c r="E1" s="47"/>
      <c r="F1" s="47"/>
      <c r="G1" s="47"/>
      <c r="H1" s="47"/>
      <c r="I1" s="47"/>
      <c r="J1" s="47"/>
      <c r="K1" s="47"/>
      <c r="L1" s="47"/>
      <c r="M1" s="47"/>
      <c r="N1" s="47"/>
      <c r="O1" s="47"/>
      <c r="P1" s="47"/>
      <c r="Q1" s="47"/>
      <c r="R1" s="47"/>
      <c r="S1" s="47"/>
      <c r="T1" s="47"/>
    </row>
    <row r="2" ht="18.75" customHeight="1">
      <c r="A2" s="47"/>
      <c r="B2" s="183"/>
      <c r="C2" s="184"/>
      <c r="D2" s="185"/>
      <c r="E2" s="47"/>
      <c r="F2" s="47"/>
      <c r="G2" s="47"/>
      <c r="H2" s="47"/>
      <c r="I2" s="186" t="s">
        <v>134</v>
      </c>
      <c r="J2" s="50"/>
      <c r="K2" s="47"/>
      <c r="L2" s="187" t="s">
        <v>135</v>
      </c>
      <c r="M2" s="47"/>
      <c r="N2" s="47"/>
      <c r="O2" s="47"/>
      <c r="P2" s="188" t="s">
        <v>136</v>
      </c>
      <c r="Q2" s="50"/>
      <c r="R2" s="47"/>
      <c r="S2" s="47"/>
      <c r="T2" s="47"/>
    </row>
    <row r="3" ht="18.75" customHeight="1">
      <c r="A3" s="47"/>
      <c r="B3" s="101" t="s">
        <v>8</v>
      </c>
      <c r="D3" s="74"/>
      <c r="E3" s="47"/>
      <c r="F3" s="47"/>
      <c r="G3" s="47"/>
      <c r="H3" s="47"/>
      <c r="I3" s="64"/>
      <c r="J3" s="29"/>
      <c r="K3" s="47"/>
      <c r="L3" s="189"/>
      <c r="M3" s="190"/>
      <c r="N3" s="47"/>
      <c r="O3" s="47"/>
      <c r="P3" s="64"/>
      <c r="Q3" s="29"/>
      <c r="R3" s="47"/>
      <c r="S3" s="47"/>
      <c r="T3" s="47"/>
    </row>
    <row r="4" ht="18.75" customHeight="1">
      <c r="A4" s="47"/>
      <c r="B4" s="73"/>
      <c r="D4" s="74"/>
      <c r="E4" s="47"/>
      <c r="F4" s="47"/>
      <c r="G4" s="47"/>
      <c r="H4" s="47"/>
      <c r="I4" s="191" t="s">
        <v>137</v>
      </c>
      <c r="J4" s="192" t="s">
        <v>138</v>
      </c>
      <c r="K4" s="47"/>
      <c r="L4" s="193" t="s">
        <v>133</v>
      </c>
      <c r="M4" s="47"/>
      <c r="N4" s="47"/>
      <c r="O4" s="47"/>
      <c r="P4" s="194">
        <v>0.0</v>
      </c>
      <c r="Q4" s="29"/>
      <c r="R4" s="47"/>
      <c r="S4" s="47"/>
      <c r="T4" s="47"/>
    </row>
    <row r="5" ht="18.75" customHeight="1">
      <c r="A5" s="47"/>
      <c r="B5" s="195" t="s">
        <v>139</v>
      </c>
      <c r="D5" s="74"/>
      <c r="E5" s="47"/>
      <c r="F5" s="47"/>
      <c r="G5" s="47"/>
      <c r="H5" s="47"/>
      <c r="I5" s="196" t="s">
        <v>140</v>
      </c>
      <c r="J5" s="192"/>
      <c r="K5" s="47"/>
      <c r="L5" s="197"/>
      <c r="M5" s="47"/>
      <c r="N5" s="47"/>
      <c r="O5" s="47"/>
      <c r="P5" s="51"/>
      <c r="Q5" s="34"/>
      <c r="R5" s="47"/>
      <c r="S5" s="47"/>
      <c r="T5" s="47"/>
    </row>
    <row r="6" ht="18.75" customHeight="1">
      <c r="A6" s="47"/>
      <c r="B6" s="198"/>
      <c r="C6" s="199"/>
      <c r="D6" s="200"/>
      <c r="E6" s="47"/>
      <c r="F6" s="47"/>
      <c r="G6" s="47"/>
      <c r="H6" s="47"/>
      <c r="I6" s="47"/>
      <c r="J6" s="47"/>
      <c r="K6" s="47"/>
      <c r="L6" s="47"/>
      <c r="M6" s="47"/>
      <c r="N6" s="47"/>
      <c r="O6" s="47"/>
      <c r="P6" s="47"/>
      <c r="Q6" s="47"/>
      <c r="R6" s="47"/>
      <c r="S6" s="47"/>
      <c r="T6" s="47"/>
    </row>
    <row r="7" ht="18.75" customHeight="1">
      <c r="A7" s="47"/>
      <c r="B7" s="47"/>
      <c r="C7" s="47"/>
      <c r="D7" s="47"/>
      <c r="E7" s="47"/>
      <c r="F7" s="47"/>
      <c r="G7" s="47"/>
      <c r="H7" s="47"/>
      <c r="I7" s="47"/>
      <c r="J7" s="47"/>
      <c r="K7" s="47"/>
      <c r="L7" s="47"/>
      <c r="M7" s="47"/>
      <c r="N7" s="47"/>
      <c r="O7" s="47"/>
      <c r="P7" s="47"/>
      <c r="Q7" s="47"/>
      <c r="R7" s="47"/>
      <c r="S7" s="47"/>
      <c r="T7" s="47"/>
    </row>
    <row r="8" ht="18.75" customHeight="1">
      <c r="A8" s="47"/>
      <c r="B8" s="47"/>
      <c r="C8" s="47"/>
      <c r="D8" s="170"/>
      <c r="E8" s="201" t="s">
        <v>141</v>
      </c>
      <c r="F8" s="202">
        <f>SUM(F11:F1002)</f>
        <v>239652.06</v>
      </c>
      <c r="G8" s="203"/>
      <c r="H8" s="202">
        <f t="shared" ref="H8:I8" si="1">SUM(H11:H1002)</f>
        <v>239652.06</v>
      </c>
      <c r="I8" s="204">
        <f t="shared" si="1"/>
        <v>0</v>
      </c>
      <c r="J8" s="47"/>
      <c r="K8" s="47"/>
      <c r="L8" s="47"/>
      <c r="M8" s="47"/>
      <c r="N8" s="47"/>
      <c r="O8" s="47"/>
      <c r="P8" s="47"/>
      <c r="Q8" s="47"/>
      <c r="R8" s="47"/>
      <c r="S8" s="47"/>
      <c r="T8" s="47"/>
    </row>
    <row r="9" ht="18.75" customHeight="1">
      <c r="A9" s="47"/>
      <c r="B9" s="205" t="s">
        <v>142</v>
      </c>
      <c r="C9" s="205" t="s">
        <v>143</v>
      </c>
      <c r="D9" s="205" t="s">
        <v>144</v>
      </c>
      <c r="E9" s="205" t="s">
        <v>145</v>
      </c>
      <c r="F9" s="205" t="s">
        <v>146</v>
      </c>
      <c r="G9" s="205" t="s">
        <v>147</v>
      </c>
      <c r="H9" s="205" t="s">
        <v>148</v>
      </c>
      <c r="I9" s="205" t="s">
        <v>149</v>
      </c>
      <c r="J9" s="205" t="s">
        <v>150</v>
      </c>
      <c r="K9" s="206"/>
      <c r="L9" s="205" t="s">
        <v>151</v>
      </c>
      <c r="M9" s="205" t="s">
        <v>152</v>
      </c>
      <c r="N9" s="206"/>
      <c r="O9" s="205" t="s">
        <v>153</v>
      </c>
      <c r="P9" s="205" t="s">
        <v>154</v>
      </c>
      <c r="Q9" s="205" t="s">
        <v>155</v>
      </c>
      <c r="R9" s="47"/>
      <c r="S9" s="47"/>
      <c r="T9" s="47"/>
    </row>
    <row r="10" ht="1.5" customHeight="1">
      <c r="A10" s="47"/>
      <c r="B10" s="207"/>
      <c r="C10" s="208"/>
      <c r="D10" s="209"/>
      <c r="E10" s="210"/>
      <c r="F10" s="210"/>
      <c r="G10" s="211"/>
      <c r="H10" s="212">
        <f t="shared" ref="H10:H69" si="2">F10-I10</f>
        <v>0</v>
      </c>
      <c r="I10" s="212">
        <f t="shared" ref="I10:I241" si="3">F10-(F10/(1+IF(G10="",$P$4,G10)))</f>
        <v>0</v>
      </c>
      <c r="J10" s="213"/>
      <c r="K10" s="47"/>
      <c r="L10" s="213"/>
      <c r="M10" s="207"/>
      <c r="N10" s="47"/>
      <c r="O10" s="207"/>
      <c r="P10" s="207"/>
      <c r="Q10" s="207"/>
      <c r="R10" s="47"/>
      <c r="S10" s="47"/>
      <c r="T10" s="47"/>
    </row>
    <row r="11" ht="18.75" customHeight="1">
      <c r="A11" s="47"/>
      <c r="B11" s="214">
        <v>100001.0</v>
      </c>
      <c r="C11" s="215">
        <v>45041.0</v>
      </c>
      <c r="D11" s="192" t="s">
        <v>156</v>
      </c>
      <c r="E11" s="192" t="s">
        <v>157</v>
      </c>
      <c r="F11" s="216">
        <v>400.0</v>
      </c>
      <c r="G11" s="217"/>
      <c r="H11" s="218">
        <f t="shared" si="2"/>
        <v>400</v>
      </c>
      <c r="I11" s="218">
        <f t="shared" si="3"/>
        <v>0</v>
      </c>
      <c r="J11" s="219" t="s">
        <v>107</v>
      </c>
      <c r="K11" s="47"/>
      <c r="L11" s="214" t="s">
        <v>125</v>
      </c>
      <c r="M11" s="220"/>
      <c r="N11" s="47"/>
      <c r="O11" s="221"/>
      <c r="P11" s="222"/>
      <c r="Q11" s="223"/>
      <c r="R11" s="47"/>
      <c r="S11" s="47">
        <f t="shared" ref="S11:S196" si="4">IF(C11="","",MONTH(C11))</f>
        <v>4</v>
      </c>
      <c r="T11" s="47">
        <f t="shared" ref="T11:T196" si="5">IF(C11="","",YEAR(C11))</f>
        <v>2023</v>
      </c>
    </row>
    <row r="12" ht="18.75" customHeight="1">
      <c r="A12" s="47"/>
      <c r="B12" s="224">
        <f t="shared" ref="B12:B361" si="6">B11+1</f>
        <v>100002</v>
      </c>
      <c r="C12" s="215">
        <v>45033.0</v>
      </c>
      <c r="D12" s="192" t="s">
        <v>158</v>
      </c>
      <c r="E12" s="192" t="s">
        <v>159</v>
      </c>
      <c r="F12" s="216">
        <v>200.0</v>
      </c>
      <c r="G12" s="217"/>
      <c r="H12" s="218">
        <f t="shared" si="2"/>
        <v>200</v>
      </c>
      <c r="I12" s="218">
        <f t="shared" si="3"/>
        <v>0</v>
      </c>
      <c r="J12" s="219" t="s">
        <v>107</v>
      </c>
      <c r="K12" s="47"/>
      <c r="L12" s="214" t="s">
        <v>125</v>
      </c>
      <c r="M12" s="220"/>
      <c r="N12" s="47"/>
      <c r="O12" s="221"/>
      <c r="P12" s="222"/>
      <c r="Q12" s="223"/>
      <c r="R12" s="47"/>
      <c r="S12" s="47">
        <f t="shared" si="4"/>
        <v>4</v>
      </c>
      <c r="T12" s="47">
        <f t="shared" si="5"/>
        <v>2023</v>
      </c>
    </row>
    <row r="13" ht="18.75" customHeight="1">
      <c r="A13" s="47"/>
      <c r="B13" s="224">
        <f t="shared" si="6"/>
        <v>100003</v>
      </c>
      <c r="C13" s="215">
        <v>45011.0</v>
      </c>
      <c r="D13" s="192" t="s">
        <v>160</v>
      </c>
      <c r="E13" s="192" t="s">
        <v>161</v>
      </c>
      <c r="F13" s="216">
        <v>200.0</v>
      </c>
      <c r="G13" s="217"/>
      <c r="H13" s="218">
        <f t="shared" si="2"/>
        <v>200</v>
      </c>
      <c r="I13" s="218">
        <f t="shared" si="3"/>
        <v>0</v>
      </c>
      <c r="J13" s="219" t="s">
        <v>107</v>
      </c>
      <c r="K13" s="47"/>
      <c r="L13" s="214" t="s">
        <v>125</v>
      </c>
      <c r="M13" s="220"/>
      <c r="N13" s="47"/>
      <c r="O13" s="221"/>
      <c r="P13" s="222"/>
      <c r="Q13" s="223"/>
      <c r="R13" s="47"/>
      <c r="S13" s="47">
        <f t="shared" si="4"/>
        <v>3</v>
      </c>
      <c r="T13" s="47">
        <f t="shared" si="5"/>
        <v>2023</v>
      </c>
    </row>
    <row r="14" ht="18.75" customHeight="1">
      <c r="A14" s="47"/>
      <c r="B14" s="224">
        <f t="shared" si="6"/>
        <v>100004</v>
      </c>
      <c r="C14" s="215">
        <v>45005.0</v>
      </c>
      <c r="D14" s="192" t="s">
        <v>162</v>
      </c>
      <c r="E14" s="192" t="s">
        <v>163</v>
      </c>
      <c r="F14" s="216">
        <v>200.0</v>
      </c>
      <c r="G14" s="217"/>
      <c r="H14" s="218">
        <f t="shared" si="2"/>
        <v>200</v>
      </c>
      <c r="I14" s="218">
        <f t="shared" si="3"/>
        <v>0</v>
      </c>
      <c r="J14" s="219" t="s">
        <v>107</v>
      </c>
      <c r="K14" s="47"/>
      <c r="L14" s="214" t="s">
        <v>125</v>
      </c>
      <c r="M14" s="220"/>
      <c r="N14" s="47"/>
      <c r="O14" s="221"/>
      <c r="P14" s="222"/>
      <c r="Q14" s="223"/>
      <c r="R14" s="47"/>
      <c r="S14" s="47">
        <f t="shared" si="4"/>
        <v>3</v>
      </c>
      <c r="T14" s="47">
        <f t="shared" si="5"/>
        <v>2023</v>
      </c>
    </row>
    <row r="15" ht="18.75" customHeight="1">
      <c r="A15" s="47"/>
      <c r="B15" s="224">
        <f t="shared" si="6"/>
        <v>100005</v>
      </c>
      <c r="C15" s="215">
        <v>44993.0</v>
      </c>
      <c r="D15" s="192" t="s">
        <v>138</v>
      </c>
      <c r="E15" s="192" t="s">
        <v>164</v>
      </c>
      <c r="F15" s="216">
        <v>200.0</v>
      </c>
      <c r="G15" s="217"/>
      <c r="H15" s="218">
        <f t="shared" si="2"/>
        <v>200</v>
      </c>
      <c r="I15" s="218">
        <f t="shared" si="3"/>
        <v>0</v>
      </c>
      <c r="J15" s="219" t="s">
        <v>107</v>
      </c>
      <c r="K15" s="47"/>
      <c r="L15" s="214" t="s">
        <v>125</v>
      </c>
      <c r="M15" s="220"/>
      <c r="N15" s="47"/>
      <c r="O15" s="221"/>
      <c r="P15" s="222"/>
      <c r="Q15" s="223"/>
      <c r="R15" s="47"/>
      <c r="S15" s="47">
        <f t="shared" si="4"/>
        <v>3</v>
      </c>
      <c r="T15" s="47">
        <f t="shared" si="5"/>
        <v>2023</v>
      </c>
    </row>
    <row r="16" ht="18.75" customHeight="1">
      <c r="A16" s="47"/>
      <c r="B16" s="224">
        <f t="shared" si="6"/>
        <v>100006</v>
      </c>
      <c r="C16" s="215">
        <v>44993.0</v>
      </c>
      <c r="D16" s="192" t="s">
        <v>165</v>
      </c>
      <c r="E16" s="192" t="s">
        <v>166</v>
      </c>
      <c r="F16" s="216">
        <v>200.0</v>
      </c>
      <c r="G16" s="217"/>
      <c r="H16" s="218">
        <f t="shared" si="2"/>
        <v>200</v>
      </c>
      <c r="I16" s="218">
        <f t="shared" si="3"/>
        <v>0</v>
      </c>
      <c r="J16" s="219" t="s">
        <v>107</v>
      </c>
      <c r="K16" s="47"/>
      <c r="L16" s="214" t="s">
        <v>125</v>
      </c>
      <c r="M16" s="220"/>
      <c r="N16" s="47"/>
      <c r="O16" s="221"/>
      <c r="P16" s="222"/>
      <c r="Q16" s="223"/>
      <c r="R16" s="47"/>
      <c r="S16" s="47">
        <f t="shared" si="4"/>
        <v>3</v>
      </c>
      <c r="T16" s="47">
        <f t="shared" si="5"/>
        <v>2023</v>
      </c>
    </row>
    <row r="17" ht="18.75" customHeight="1">
      <c r="A17" s="47"/>
      <c r="B17" s="224">
        <f t="shared" si="6"/>
        <v>100007</v>
      </c>
      <c r="C17" s="215">
        <v>44994.0</v>
      </c>
      <c r="D17" s="192" t="s">
        <v>167</v>
      </c>
      <c r="E17" s="192" t="s">
        <v>168</v>
      </c>
      <c r="F17" s="216">
        <v>200.0</v>
      </c>
      <c r="G17" s="217"/>
      <c r="H17" s="218">
        <f t="shared" si="2"/>
        <v>200</v>
      </c>
      <c r="I17" s="218">
        <f t="shared" si="3"/>
        <v>0</v>
      </c>
      <c r="J17" s="219" t="s">
        <v>107</v>
      </c>
      <c r="K17" s="47"/>
      <c r="L17" s="214" t="s">
        <v>125</v>
      </c>
      <c r="M17" s="220"/>
      <c r="N17" s="47"/>
      <c r="O17" s="221"/>
      <c r="P17" s="222"/>
      <c r="Q17" s="223"/>
      <c r="R17" s="47"/>
      <c r="S17" s="47">
        <f t="shared" si="4"/>
        <v>3</v>
      </c>
      <c r="T17" s="47">
        <f t="shared" si="5"/>
        <v>2023</v>
      </c>
    </row>
    <row r="18" ht="18.75" customHeight="1">
      <c r="A18" s="47"/>
      <c r="B18" s="224">
        <f t="shared" si="6"/>
        <v>100008</v>
      </c>
      <c r="C18" s="215">
        <v>44993.0</v>
      </c>
      <c r="D18" s="192" t="s">
        <v>169</v>
      </c>
      <c r="E18" s="192" t="s">
        <v>170</v>
      </c>
      <c r="F18" s="216">
        <v>200.0</v>
      </c>
      <c r="G18" s="217"/>
      <c r="H18" s="218">
        <f t="shared" si="2"/>
        <v>200</v>
      </c>
      <c r="I18" s="218">
        <f t="shared" si="3"/>
        <v>0</v>
      </c>
      <c r="J18" s="219" t="s">
        <v>107</v>
      </c>
      <c r="K18" s="47"/>
      <c r="L18" s="214" t="s">
        <v>125</v>
      </c>
      <c r="M18" s="220"/>
      <c r="N18" s="47"/>
      <c r="O18" s="221"/>
      <c r="P18" s="222"/>
      <c r="Q18" s="223"/>
      <c r="R18" s="47"/>
      <c r="S18" s="47">
        <f t="shared" si="4"/>
        <v>3</v>
      </c>
      <c r="T18" s="47">
        <f t="shared" si="5"/>
        <v>2023</v>
      </c>
    </row>
    <row r="19" ht="18.75" customHeight="1">
      <c r="A19" s="47"/>
      <c r="B19" s="224">
        <f t="shared" si="6"/>
        <v>100009</v>
      </c>
      <c r="C19" s="215">
        <v>44996.0</v>
      </c>
      <c r="D19" s="192" t="s">
        <v>171</v>
      </c>
      <c r="E19" s="192" t="s">
        <v>172</v>
      </c>
      <c r="F19" s="216">
        <v>200.0</v>
      </c>
      <c r="G19" s="217"/>
      <c r="H19" s="218">
        <f t="shared" si="2"/>
        <v>200</v>
      </c>
      <c r="I19" s="218">
        <f t="shared" si="3"/>
        <v>0</v>
      </c>
      <c r="J19" s="219" t="s">
        <v>107</v>
      </c>
      <c r="K19" s="47"/>
      <c r="L19" s="214" t="s">
        <v>125</v>
      </c>
      <c r="M19" s="220"/>
      <c r="N19" s="47"/>
      <c r="O19" s="221"/>
      <c r="P19" s="222"/>
      <c r="Q19" s="223"/>
      <c r="R19" s="47"/>
      <c r="S19" s="47">
        <f t="shared" si="4"/>
        <v>3</v>
      </c>
      <c r="T19" s="47">
        <f t="shared" si="5"/>
        <v>2023</v>
      </c>
    </row>
    <row r="20" ht="18.75" customHeight="1">
      <c r="A20" s="47"/>
      <c r="B20" s="224">
        <f t="shared" si="6"/>
        <v>100010</v>
      </c>
      <c r="C20" s="215">
        <v>45013.0</v>
      </c>
      <c r="D20" s="192" t="s">
        <v>158</v>
      </c>
      <c r="E20" s="192" t="s">
        <v>173</v>
      </c>
      <c r="F20" s="216">
        <v>200.0</v>
      </c>
      <c r="G20" s="217"/>
      <c r="H20" s="218">
        <f t="shared" si="2"/>
        <v>200</v>
      </c>
      <c r="I20" s="218">
        <f t="shared" si="3"/>
        <v>0</v>
      </c>
      <c r="J20" s="219" t="s">
        <v>107</v>
      </c>
      <c r="K20" s="47"/>
      <c r="L20" s="214" t="s">
        <v>125</v>
      </c>
      <c r="M20" s="220"/>
      <c r="N20" s="47"/>
      <c r="O20" s="221"/>
      <c r="P20" s="222"/>
      <c r="Q20" s="223"/>
      <c r="R20" s="47"/>
      <c r="S20" s="47">
        <f t="shared" si="4"/>
        <v>3</v>
      </c>
      <c r="T20" s="47">
        <f t="shared" si="5"/>
        <v>2023</v>
      </c>
    </row>
    <row r="21" ht="18.75" customHeight="1">
      <c r="A21" s="47"/>
      <c r="B21" s="224">
        <f t="shared" si="6"/>
        <v>100011</v>
      </c>
      <c r="C21" s="215">
        <v>45010.0</v>
      </c>
      <c r="D21" s="192" t="s">
        <v>174</v>
      </c>
      <c r="E21" s="192" t="s">
        <v>175</v>
      </c>
      <c r="F21" s="216">
        <v>200.0</v>
      </c>
      <c r="G21" s="217"/>
      <c r="H21" s="218">
        <f t="shared" si="2"/>
        <v>200</v>
      </c>
      <c r="I21" s="218">
        <f t="shared" si="3"/>
        <v>0</v>
      </c>
      <c r="J21" s="219" t="s">
        <v>107</v>
      </c>
      <c r="K21" s="47"/>
      <c r="L21" s="214" t="s">
        <v>125</v>
      </c>
      <c r="M21" s="220"/>
      <c r="N21" s="47"/>
      <c r="O21" s="221"/>
      <c r="P21" s="222"/>
      <c r="Q21" s="223"/>
      <c r="R21" s="47"/>
      <c r="S21" s="47">
        <f t="shared" si="4"/>
        <v>3</v>
      </c>
      <c r="T21" s="47">
        <f t="shared" si="5"/>
        <v>2023</v>
      </c>
    </row>
    <row r="22" ht="18.75" customHeight="1">
      <c r="A22" s="47"/>
      <c r="B22" s="224">
        <f t="shared" si="6"/>
        <v>100012</v>
      </c>
      <c r="C22" s="215">
        <v>45038.0</v>
      </c>
      <c r="D22" s="192" t="s">
        <v>176</v>
      </c>
      <c r="E22" s="192" t="s">
        <v>177</v>
      </c>
      <c r="F22" s="225">
        <v>400.0</v>
      </c>
      <c r="G22" s="217"/>
      <c r="H22" s="218">
        <f t="shared" si="2"/>
        <v>400</v>
      </c>
      <c r="I22" s="218">
        <f t="shared" si="3"/>
        <v>0</v>
      </c>
      <c r="J22" s="219" t="s">
        <v>107</v>
      </c>
      <c r="K22" s="47"/>
      <c r="L22" s="214" t="s">
        <v>125</v>
      </c>
      <c r="M22" s="220"/>
      <c r="N22" s="47"/>
      <c r="O22" s="221"/>
      <c r="P22" s="222"/>
      <c r="Q22" s="223"/>
      <c r="R22" s="47"/>
      <c r="S22" s="47">
        <f t="shared" si="4"/>
        <v>4</v>
      </c>
      <c r="T22" s="47">
        <f t="shared" si="5"/>
        <v>2023</v>
      </c>
    </row>
    <row r="23" ht="18.75" customHeight="1">
      <c r="A23" s="47"/>
      <c r="B23" s="224">
        <f t="shared" si="6"/>
        <v>100013</v>
      </c>
      <c r="C23" s="215">
        <v>44995.0</v>
      </c>
      <c r="D23" s="192" t="s">
        <v>158</v>
      </c>
      <c r="E23" s="192" t="s">
        <v>159</v>
      </c>
      <c r="F23" s="216">
        <v>200.0</v>
      </c>
      <c r="G23" s="217"/>
      <c r="H23" s="218">
        <f t="shared" si="2"/>
        <v>200</v>
      </c>
      <c r="I23" s="218">
        <f t="shared" si="3"/>
        <v>0</v>
      </c>
      <c r="J23" s="219" t="s">
        <v>107</v>
      </c>
      <c r="K23" s="47"/>
      <c r="L23" s="214" t="s">
        <v>125</v>
      </c>
      <c r="M23" s="220"/>
      <c r="N23" s="47"/>
      <c r="O23" s="221"/>
      <c r="P23" s="222"/>
      <c r="Q23" s="223"/>
      <c r="R23" s="47"/>
      <c r="S23" s="47">
        <f t="shared" si="4"/>
        <v>3</v>
      </c>
      <c r="T23" s="47">
        <f t="shared" si="5"/>
        <v>2023</v>
      </c>
    </row>
    <row r="24" ht="18.75" customHeight="1">
      <c r="A24" s="47"/>
      <c r="B24" s="224">
        <f t="shared" si="6"/>
        <v>100014</v>
      </c>
      <c r="C24" s="215">
        <v>44990.0</v>
      </c>
      <c r="D24" s="192" t="s">
        <v>160</v>
      </c>
      <c r="E24" s="192" t="s">
        <v>161</v>
      </c>
      <c r="F24" s="216">
        <v>200.0</v>
      </c>
      <c r="G24" s="217"/>
      <c r="H24" s="218">
        <f t="shared" si="2"/>
        <v>200</v>
      </c>
      <c r="I24" s="218">
        <f t="shared" si="3"/>
        <v>0</v>
      </c>
      <c r="J24" s="219" t="s">
        <v>107</v>
      </c>
      <c r="K24" s="47"/>
      <c r="L24" s="214" t="s">
        <v>125</v>
      </c>
      <c r="M24" s="220"/>
      <c r="N24" s="47"/>
      <c r="O24" s="221"/>
      <c r="P24" s="222"/>
      <c r="Q24" s="223"/>
      <c r="R24" s="47"/>
      <c r="S24" s="47">
        <f t="shared" si="4"/>
        <v>3</v>
      </c>
      <c r="T24" s="47">
        <f t="shared" si="5"/>
        <v>2023</v>
      </c>
    </row>
    <row r="25" ht="18.75" customHeight="1">
      <c r="A25" s="47"/>
      <c r="B25" s="224">
        <f t="shared" si="6"/>
        <v>100015</v>
      </c>
      <c r="C25" s="215">
        <v>45038.0</v>
      </c>
      <c r="D25" s="192" t="s">
        <v>162</v>
      </c>
      <c r="E25" s="192" t="s">
        <v>163</v>
      </c>
      <c r="F25" s="216">
        <v>200.0</v>
      </c>
      <c r="G25" s="217"/>
      <c r="H25" s="218">
        <f t="shared" si="2"/>
        <v>200</v>
      </c>
      <c r="I25" s="218">
        <f t="shared" si="3"/>
        <v>0</v>
      </c>
      <c r="J25" s="219" t="s">
        <v>107</v>
      </c>
      <c r="K25" s="47"/>
      <c r="L25" s="214" t="s">
        <v>125</v>
      </c>
      <c r="M25" s="220"/>
      <c r="N25" s="47"/>
      <c r="O25" s="221"/>
      <c r="P25" s="222"/>
      <c r="Q25" s="223"/>
      <c r="R25" s="47"/>
      <c r="S25" s="47">
        <f t="shared" si="4"/>
        <v>4</v>
      </c>
      <c r="T25" s="47">
        <f t="shared" si="5"/>
        <v>2023</v>
      </c>
    </row>
    <row r="26" ht="18.75" customHeight="1">
      <c r="A26" s="47"/>
      <c r="B26" s="224">
        <f t="shared" si="6"/>
        <v>100016</v>
      </c>
      <c r="C26" s="215">
        <v>45035.0</v>
      </c>
      <c r="D26" s="192" t="s">
        <v>138</v>
      </c>
      <c r="E26" s="192" t="s">
        <v>164</v>
      </c>
      <c r="F26" s="216">
        <v>200.0</v>
      </c>
      <c r="G26" s="217"/>
      <c r="H26" s="218">
        <f t="shared" si="2"/>
        <v>200</v>
      </c>
      <c r="I26" s="218">
        <f t="shared" si="3"/>
        <v>0</v>
      </c>
      <c r="J26" s="219" t="s">
        <v>107</v>
      </c>
      <c r="K26" s="47"/>
      <c r="L26" s="214" t="s">
        <v>125</v>
      </c>
      <c r="M26" s="220"/>
      <c r="N26" s="47"/>
      <c r="O26" s="221"/>
      <c r="P26" s="222"/>
      <c r="Q26" s="223"/>
      <c r="R26" s="47"/>
      <c r="S26" s="47">
        <f t="shared" si="4"/>
        <v>4</v>
      </c>
      <c r="T26" s="47">
        <f t="shared" si="5"/>
        <v>2023</v>
      </c>
    </row>
    <row r="27" ht="18.75" customHeight="1">
      <c r="A27" s="47"/>
      <c r="B27" s="224">
        <f t="shared" si="6"/>
        <v>100017</v>
      </c>
      <c r="C27" s="215">
        <v>45023.0</v>
      </c>
      <c r="D27" s="192" t="s">
        <v>165</v>
      </c>
      <c r="E27" s="192" t="s">
        <v>166</v>
      </c>
      <c r="F27" s="216">
        <v>200.0</v>
      </c>
      <c r="G27" s="217"/>
      <c r="H27" s="218">
        <f t="shared" si="2"/>
        <v>200</v>
      </c>
      <c r="I27" s="218">
        <f t="shared" si="3"/>
        <v>0</v>
      </c>
      <c r="J27" s="219" t="s">
        <v>107</v>
      </c>
      <c r="K27" s="47"/>
      <c r="L27" s="214" t="s">
        <v>125</v>
      </c>
      <c r="M27" s="220"/>
      <c r="N27" s="47"/>
      <c r="O27" s="221"/>
      <c r="P27" s="222"/>
      <c r="Q27" s="223"/>
      <c r="R27" s="47"/>
      <c r="S27" s="47">
        <f t="shared" si="4"/>
        <v>4</v>
      </c>
      <c r="T27" s="47">
        <f t="shared" si="5"/>
        <v>2023</v>
      </c>
    </row>
    <row r="28" ht="18.75" customHeight="1">
      <c r="A28" s="47"/>
      <c r="B28" s="224">
        <f t="shared" si="6"/>
        <v>100018</v>
      </c>
      <c r="C28" s="215">
        <v>45035.0</v>
      </c>
      <c r="D28" s="192" t="s">
        <v>167</v>
      </c>
      <c r="E28" s="192" t="s">
        <v>168</v>
      </c>
      <c r="F28" s="216">
        <v>200.0</v>
      </c>
      <c r="G28" s="217"/>
      <c r="H28" s="218">
        <f t="shared" si="2"/>
        <v>200</v>
      </c>
      <c r="I28" s="218">
        <f t="shared" si="3"/>
        <v>0</v>
      </c>
      <c r="J28" s="219" t="s">
        <v>107</v>
      </c>
      <c r="K28" s="47"/>
      <c r="L28" s="214" t="s">
        <v>125</v>
      </c>
      <c r="M28" s="220"/>
      <c r="N28" s="47"/>
      <c r="O28" s="221"/>
      <c r="P28" s="222"/>
      <c r="Q28" s="223"/>
      <c r="R28" s="47"/>
      <c r="S28" s="47">
        <f t="shared" si="4"/>
        <v>4</v>
      </c>
      <c r="T28" s="47">
        <f t="shared" si="5"/>
        <v>2023</v>
      </c>
    </row>
    <row r="29" ht="18.75" customHeight="1">
      <c r="A29" s="47"/>
      <c r="B29" s="224">
        <f t="shared" si="6"/>
        <v>100019</v>
      </c>
      <c r="C29" s="215">
        <v>45022.0</v>
      </c>
      <c r="D29" s="192" t="s">
        <v>169</v>
      </c>
      <c r="E29" s="192" t="s">
        <v>170</v>
      </c>
      <c r="F29" s="216">
        <v>200.0</v>
      </c>
      <c r="G29" s="217"/>
      <c r="H29" s="218">
        <f t="shared" si="2"/>
        <v>200</v>
      </c>
      <c r="I29" s="218">
        <f t="shared" si="3"/>
        <v>0</v>
      </c>
      <c r="J29" s="219" t="s">
        <v>107</v>
      </c>
      <c r="K29" s="47"/>
      <c r="L29" s="214" t="s">
        <v>125</v>
      </c>
      <c r="M29" s="220"/>
      <c r="N29" s="47"/>
      <c r="O29" s="221"/>
      <c r="P29" s="222"/>
      <c r="Q29" s="223"/>
      <c r="R29" s="47"/>
      <c r="S29" s="47">
        <f t="shared" si="4"/>
        <v>4</v>
      </c>
      <c r="T29" s="47">
        <f t="shared" si="5"/>
        <v>2023</v>
      </c>
    </row>
    <row r="30" ht="18.75" customHeight="1">
      <c r="A30" s="47"/>
      <c r="B30" s="224">
        <f t="shared" si="6"/>
        <v>100020</v>
      </c>
      <c r="C30" s="215">
        <v>45032.0</v>
      </c>
      <c r="D30" s="192" t="s">
        <v>171</v>
      </c>
      <c r="E30" s="192" t="s">
        <v>172</v>
      </c>
      <c r="F30" s="216">
        <v>200.0</v>
      </c>
      <c r="G30" s="217"/>
      <c r="H30" s="218">
        <f t="shared" si="2"/>
        <v>200</v>
      </c>
      <c r="I30" s="218">
        <f t="shared" si="3"/>
        <v>0</v>
      </c>
      <c r="J30" s="219" t="s">
        <v>107</v>
      </c>
      <c r="K30" s="47"/>
      <c r="L30" s="214" t="s">
        <v>125</v>
      </c>
      <c r="M30" s="220"/>
      <c r="N30" s="47"/>
      <c r="O30" s="224"/>
      <c r="P30" s="226"/>
      <c r="Q30" s="220"/>
      <c r="R30" s="47"/>
      <c r="S30" s="47">
        <f t="shared" si="4"/>
        <v>4</v>
      </c>
      <c r="T30" s="47">
        <f t="shared" si="5"/>
        <v>2023</v>
      </c>
    </row>
    <row r="31" ht="18.75" customHeight="1">
      <c r="A31" s="47"/>
      <c r="B31" s="224">
        <f t="shared" si="6"/>
        <v>100021</v>
      </c>
      <c r="C31" s="215">
        <v>45013.0</v>
      </c>
      <c r="D31" s="192" t="s">
        <v>158</v>
      </c>
      <c r="E31" s="192" t="s">
        <v>173</v>
      </c>
      <c r="F31" s="216">
        <v>200.0</v>
      </c>
      <c r="G31" s="217"/>
      <c r="H31" s="218">
        <f t="shared" si="2"/>
        <v>200</v>
      </c>
      <c r="I31" s="218">
        <f t="shared" si="3"/>
        <v>0</v>
      </c>
      <c r="J31" s="219" t="s">
        <v>107</v>
      </c>
      <c r="K31" s="47"/>
      <c r="L31" s="214" t="s">
        <v>125</v>
      </c>
      <c r="M31" s="220"/>
      <c r="N31" s="47"/>
      <c r="O31" s="224"/>
      <c r="P31" s="226"/>
      <c r="Q31" s="223"/>
      <c r="R31" s="47"/>
      <c r="S31" s="47">
        <f t="shared" si="4"/>
        <v>3</v>
      </c>
      <c r="T31" s="47">
        <f t="shared" si="5"/>
        <v>2023</v>
      </c>
    </row>
    <row r="32" ht="18.75" customHeight="1">
      <c r="A32" s="47"/>
      <c r="B32" s="224">
        <f t="shared" si="6"/>
        <v>100022</v>
      </c>
      <c r="C32" s="215">
        <v>45038.0</v>
      </c>
      <c r="D32" s="192" t="s">
        <v>174</v>
      </c>
      <c r="E32" s="192" t="s">
        <v>175</v>
      </c>
      <c r="F32" s="216">
        <v>200.0</v>
      </c>
      <c r="G32" s="217"/>
      <c r="H32" s="218">
        <f t="shared" si="2"/>
        <v>200</v>
      </c>
      <c r="I32" s="218">
        <f t="shared" si="3"/>
        <v>0</v>
      </c>
      <c r="J32" s="219" t="s">
        <v>107</v>
      </c>
      <c r="K32" s="47"/>
      <c r="L32" s="214" t="s">
        <v>125</v>
      </c>
      <c r="M32" s="220"/>
      <c r="N32" s="47"/>
      <c r="O32" s="224"/>
      <c r="P32" s="226"/>
      <c r="Q32" s="220"/>
      <c r="R32" s="47"/>
      <c r="S32" s="47">
        <f t="shared" si="4"/>
        <v>4</v>
      </c>
      <c r="T32" s="47">
        <f t="shared" si="5"/>
        <v>2023</v>
      </c>
    </row>
    <row r="33" ht="18.75" customHeight="1">
      <c r="A33" s="47"/>
      <c r="B33" s="224">
        <f t="shared" si="6"/>
        <v>100023</v>
      </c>
      <c r="C33" s="215">
        <v>45048.0</v>
      </c>
      <c r="D33" s="192" t="s">
        <v>169</v>
      </c>
      <c r="E33" s="192" t="s">
        <v>170</v>
      </c>
      <c r="F33" s="216">
        <v>200.0</v>
      </c>
      <c r="G33" s="217"/>
      <c r="H33" s="218">
        <f t="shared" si="2"/>
        <v>200</v>
      </c>
      <c r="I33" s="218">
        <f t="shared" si="3"/>
        <v>0</v>
      </c>
      <c r="J33" s="219" t="s">
        <v>107</v>
      </c>
      <c r="K33" s="47"/>
      <c r="L33" s="214" t="s">
        <v>125</v>
      </c>
      <c r="M33" s="220"/>
      <c r="N33" s="47"/>
      <c r="O33" s="224"/>
      <c r="P33" s="226"/>
      <c r="Q33" s="220"/>
      <c r="R33" s="47"/>
      <c r="S33" s="47">
        <f t="shared" si="4"/>
        <v>5</v>
      </c>
      <c r="T33" s="47">
        <f t="shared" si="5"/>
        <v>2023</v>
      </c>
    </row>
    <row r="34" ht="18.75" customHeight="1">
      <c r="A34" s="47"/>
      <c r="B34" s="224">
        <f t="shared" si="6"/>
        <v>100024</v>
      </c>
      <c r="C34" s="215">
        <v>45068.0</v>
      </c>
      <c r="D34" s="192" t="s">
        <v>167</v>
      </c>
      <c r="E34" s="192" t="s">
        <v>168</v>
      </c>
      <c r="F34" s="216">
        <v>200.0</v>
      </c>
      <c r="G34" s="217"/>
      <c r="H34" s="218">
        <f t="shared" si="2"/>
        <v>200</v>
      </c>
      <c r="I34" s="218">
        <f t="shared" si="3"/>
        <v>0</v>
      </c>
      <c r="J34" s="219" t="s">
        <v>107</v>
      </c>
      <c r="K34" s="47"/>
      <c r="L34" s="214" t="s">
        <v>125</v>
      </c>
      <c r="M34" s="220"/>
      <c r="N34" s="47"/>
      <c r="O34" s="224"/>
      <c r="P34" s="226"/>
      <c r="Q34" s="220"/>
      <c r="R34" s="47"/>
      <c r="S34" s="47">
        <f t="shared" si="4"/>
        <v>5</v>
      </c>
      <c r="T34" s="47">
        <f t="shared" si="5"/>
        <v>2023</v>
      </c>
    </row>
    <row r="35" ht="18.75" customHeight="1">
      <c r="A35" s="47"/>
      <c r="B35" s="224">
        <f t="shared" si="6"/>
        <v>100025</v>
      </c>
      <c r="C35" s="215">
        <v>45068.0</v>
      </c>
      <c r="D35" s="192" t="s">
        <v>162</v>
      </c>
      <c r="E35" s="192" t="s">
        <v>163</v>
      </c>
      <c r="F35" s="216">
        <v>200.0</v>
      </c>
      <c r="G35" s="217"/>
      <c r="H35" s="218">
        <f t="shared" si="2"/>
        <v>200</v>
      </c>
      <c r="I35" s="218">
        <f t="shared" si="3"/>
        <v>0</v>
      </c>
      <c r="J35" s="219" t="s">
        <v>107</v>
      </c>
      <c r="K35" s="47"/>
      <c r="L35" s="214" t="s">
        <v>125</v>
      </c>
      <c r="M35" s="220"/>
      <c r="N35" s="47"/>
      <c r="O35" s="224"/>
      <c r="P35" s="226"/>
      <c r="Q35" s="220"/>
      <c r="R35" s="47"/>
      <c r="S35" s="47">
        <f t="shared" si="4"/>
        <v>5</v>
      </c>
      <c r="T35" s="47">
        <f t="shared" si="5"/>
        <v>2023</v>
      </c>
    </row>
    <row r="36" ht="18.75" customHeight="1">
      <c r="A36" s="47"/>
      <c r="B36" s="224">
        <f t="shared" si="6"/>
        <v>100026</v>
      </c>
      <c r="C36" s="215">
        <v>45069.0</v>
      </c>
      <c r="D36" s="192" t="s">
        <v>138</v>
      </c>
      <c r="E36" s="192" t="s">
        <v>164</v>
      </c>
      <c r="F36" s="216">
        <v>200.0</v>
      </c>
      <c r="G36" s="217"/>
      <c r="H36" s="218">
        <f t="shared" si="2"/>
        <v>200</v>
      </c>
      <c r="I36" s="218">
        <f t="shared" si="3"/>
        <v>0</v>
      </c>
      <c r="J36" s="219" t="s">
        <v>107</v>
      </c>
      <c r="K36" s="47"/>
      <c r="L36" s="214" t="s">
        <v>125</v>
      </c>
      <c r="M36" s="220"/>
      <c r="N36" s="47"/>
      <c r="O36" s="224"/>
      <c r="P36" s="226"/>
      <c r="Q36" s="220"/>
      <c r="R36" s="47"/>
      <c r="S36" s="47">
        <f t="shared" si="4"/>
        <v>5</v>
      </c>
      <c r="T36" s="47">
        <f t="shared" si="5"/>
        <v>2023</v>
      </c>
    </row>
    <row r="37" ht="18.75" customHeight="1">
      <c r="A37" s="47"/>
      <c r="B37" s="224">
        <f t="shared" si="6"/>
        <v>100027</v>
      </c>
      <c r="C37" s="215">
        <v>45069.0</v>
      </c>
      <c r="D37" s="192" t="s">
        <v>158</v>
      </c>
      <c r="E37" s="192" t="s">
        <v>159</v>
      </c>
      <c r="F37" s="216">
        <v>200.0</v>
      </c>
      <c r="G37" s="217"/>
      <c r="H37" s="218">
        <f t="shared" si="2"/>
        <v>200</v>
      </c>
      <c r="I37" s="218">
        <f t="shared" si="3"/>
        <v>0</v>
      </c>
      <c r="J37" s="219" t="s">
        <v>107</v>
      </c>
      <c r="K37" s="47"/>
      <c r="L37" s="214" t="s">
        <v>125</v>
      </c>
      <c r="M37" s="220"/>
      <c r="N37" s="47"/>
      <c r="O37" s="224"/>
      <c r="P37" s="226"/>
      <c r="Q37" s="220"/>
      <c r="R37" s="47"/>
      <c r="S37" s="47">
        <f t="shared" si="4"/>
        <v>5</v>
      </c>
      <c r="T37" s="47">
        <f t="shared" si="5"/>
        <v>2023</v>
      </c>
    </row>
    <row r="38" ht="18.75" customHeight="1">
      <c r="A38" s="47"/>
      <c r="B38" s="224">
        <f t="shared" si="6"/>
        <v>100028</v>
      </c>
      <c r="C38" s="215">
        <v>45070.0</v>
      </c>
      <c r="D38" s="192" t="s">
        <v>158</v>
      </c>
      <c r="E38" s="192" t="s">
        <v>173</v>
      </c>
      <c r="F38" s="216">
        <v>200.0</v>
      </c>
      <c r="G38" s="217"/>
      <c r="H38" s="218">
        <f t="shared" si="2"/>
        <v>200</v>
      </c>
      <c r="I38" s="218">
        <f t="shared" si="3"/>
        <v>0</v>
      </c>
      <c r="J38" s="219" t="s">
        <v>107</v>
      </c>
      <c r="K38" s="47"/>
      <c r="L38" s="214" t="s">
        <v>125</v>
      </c>
      <c r="M38" s="220"/>
      <c r="N38" s="47"/>
      <c r="O38" s="224"/>
      <c r="P38" s="226"/>
      <c r="Q38" s="220"/>
      <c r="R38" s="47"/>
      <c r="S38" s="47">
        <f t="shared" si="4"/>
        <v>5</v>
      </c>
      <c r="T38" s="47">
        <f t="shared" si="5"/>
        <v>2023</v>
      </c>
    </row>
    <row r="39" ht="18.75" customHeight="1">
      <c r="A39" s="47"/>
      <c r="B39" s="224">
        <f t="shared" si="6"/>
        <v>100029</v>
      </c>
      <c r="C39" s="215">
        <v>45072.0</v>
      </c>
      <c r="D39" s="192" t="s">
        <v>174</v>
      </c>
      <c r="E39" s="192" t="s">
        <v>175</v>
      </c>
      <c r="F39" s="216">
        <v>200.0</v>
      </c>
      <c r="G39" s="217"/>
      <c r="H39" s="218">
        <f t="shared" si="2"/>
        <v>200</v>
      </c>
      <c r="I39" s="218">
        <f t="shared" si="3"/>
        <v>0</v>
      </c>
      <c r="J39" s="219" t="s">
        <v>107</v>
      </c>
      <c r="K39" s="47"/>
      <c r="L39" s="214" t="s">
        <v>125</v>
      </c>
      <c r="M39" s="220"/>
      <c r="N39" s="47"/>
      <c r="O39" s="224"/>
      <c r="P39" s="226"/>
      <c r="Q39" s="220"/>
      <c r="R39" s="47"/>
      <c r="S39" s="47">
        <f t="shared" si="4"/>
        <v>5</v>
      </c>
      <c r="T39" s="47">
        <f t="shared" si="5"/>
        <v>2023</v>
      </c>
    </row>
    <row r="40" ht="18.75" customHeight="1">
      <c r="A40" s="47"/>
      <c r="B40" s="224">
        <f t="shared" si="6"/>
        <v>100030</v>
      </c>
      <c r="C40" s="215">
        <v>45076.0</v>
      </c>
      <c r="D40" s="192" t="s">
        <v>156</v>
      </c>
      <c r="E40" s="192" t="s">
        <v>157</v>
      </c>
      <c r="F40" s="216">
        <v>200.0</v>
      </c>
      <c r="G40" s="217"/>
      <c r="H40" s="218">
        <f t="shared" si="2"/>
        <v>200</v>
      </c>
      <c r="I40" s="218">
        <f t="shared" si="3"/>
        <v>0</v>
      </c>
      <c r="J40" s="219" t="s">
        <v>107</v>
      </c>
      <c r="K40" s="47"/>
      <c r="L40" s="214" t="s">
        <v>125</v>
      </c>
      <c r="M40" s="220"/>
      <c r="N40" s="47"/>
      <c r="O40" s="224"/>
      <c r="P40" s="226"/>
      <c r="Q40" s="220"/>
      <c r="R40" s="47"/>
      <c r="S40" s="47">
        <f t="shared" si="4"/>
        <v>5</v>
      </c>
      <c r="T40" s="47">
        <f t="shared" si="5"/>
        <v>2023</v>
      </c>
    </row>
    <row r="41" ht="18.75" customHeight="1">
      <c r="A41" s="47"/>
      <c r="B41" s="224">
        <f t="shared" si="6"/>
        <v>100031</v>
      </c>
      <c r="C41" s="215">
        <v>45078.0</v>
      </c>
      <c r="D41" s="192" t="s">
        <v>171</v>
      </c>
      <c r="E41" s="192" t="s">
        <v>172</v>
      </c>
      <c r="F41" s="216">
        <v>200.0</v>
      </c>
      <c r="G41" s="217"/>
      <c r="H41" s="218">
        <f t="shared" si="2"/>
        <v>200</v>
      </c>
      <c r="I41" s="218">
        <f t="shared" si="3"/>
        <v>0</v>
      </c>
      <c r="J41" s="219" t="s">
        <v>107</v>
      </c>
      <c r="K41" s="47"/>
      <c r="L41" s="214" t="s">
        <v>125</v>
      </c>
      <c r="M41" s="220"/>
      <c r="N41" s="47"/>
      <c r="O41" s="224"/>
      <c r="P41" s="226"/>
      <c r="Q41" s="220"/>
      <c r="R41" s="47"/>
      <c r="S41" s="47">
        <f t="shared" si="4"/>
        <v>6</v>
      </c>
      <c r="T41" s="47">
        <f t="shared" si="5"/>
        <v>2023</v>
      </c>
    </row>
    <row r="42" ht="18.75" customHeight="1">
      <c r="A42" s="47"/>
      <c r="B42" s="224">
        <f t="shared" si="6"/>
        <v>100032</v>
      </c>
      <c r="C42" s="215">
        <v>45078.0</v>
      </c>
      <c r="D42" s="192" t="s">
        <v>165</v>
      </c>
      <c r="E42" s="192" t="s">
        <v>166</v>
      </c>
      <c r="F42" s="216">
        <v>200.0</v>
      </c>
      <c r="G42" s="217"/>
      <c r="H42" s="218">
        <f t="shared" si="2"/>
        <v>200</v>
      </c>
      <c r="I42" s="218">
        <f t="shared" si="3"/>
        <v>0</v>
      </c>
      <c r="J42" s="219" t="s">
        <v>107</v>
      </c>
      <c r="K42" s="47"/>
      <c r="L42" s="214" t="s">
        <v>125</v>
      </c>
      <c r="M42" s="220"/>
      <c r="N42" s="47"/>
      <c r="O42" s="224"/>
      <c r="P42" s="226"/>
      <c r="Q42" s="220"/>
      <c r="R42" s="47"/>
      <c r="S42" s="47">
        <f t="shared" si="4"/>
        <v>6</v>
      </c>
      <c r="T42" s="47">
        <f t="shared" si="5"/>
        <v>2023</v>
      </c>
    </row>
    <row r="43" ht="18.75" customHeight="1">
      <c r="A43" s="47"/>
      <c r="B43" s="224">
        <f t="shared" si="6"/>
        <v>100033</v>
      </c>
      <c r="C43" s="215">
        <v>45079.0</v>
      </c>
      <c r="D43" s="192" t="s">
        <v>160</v>
      </c>
      <c r="E43" s="192" t="s">
        <v>161</v>
      </c>
      <c r="F43" s="216">
        <v>200.0</v>
      </c>
      <c r="G43" s="217"/>
      <c r="H43" s="218">
        <f t="shared" si="2"/>
        <v>200</v>
      </c>
      <c r="I43" s="218">
        <f t="shared" si="3"/>
        <v>0</v>
      </c>
      <c r="J43" s="219" t="s">
        <v>107</v>
      </c>
      <c r="K43" s="47"/>
      <c r="L43" s="214" t="s">
        <v>125</v>
      </c>
      <c r="M43" s="220"/>
      <c r="N43" s="47"/>
      <c r="O43" s="224"/>
      <c r="P43" s="226"/>
      <c r="Q43" s="220"/>
      <c r="R43" s="47"/>
      <c r="S43" s="47">
        <f t="shared" si="4"/>
        <v>6</v>
      </c>
      <c r="T43" s="47">
        <f t="shared" si="5"/>
        <v>2023</v>
      </c>
    </row>
    <row r="44" ht="18.75" customHeight="1">
      <c r="A44" s="47"/>
      <c r="B44" s="224">
        <f t="shared" si="6"/>
        <v>100034</v>
      </c>
      <c r="C44" s="215">
        <v>45082.0</v>
      </c>
      <c r="D44" s="192" t="s">
        <v>169</v>
      </c>
      <c r="E44" s="192" t="s">
        <v>170</v>
      </c>
      <c r="F44" s="216">
        <v>500.0</v>
      </c>
      <c r="G44" s="217"/>
      <c r="H44" s="218">
        <f t="shared" si="2"/>
        <v>500</v>
      </c>
      <c r="I44" s="218">
        <f t="shared" si="3"/>
        <v>0</v>
      </c>
      <c r="J44" s="219" t="s">
        <v>107</v>
      </c>
      <c r="K44" s="47"/>
      <c r="L44" s="214" t="s">
        <v>125</v>
      </c>
      <c r="M44" s="220"/>
      <c r="N44" s="47"/>
      <c r="O44" s="224"/>
      <c r="P44" s="226"/>
      <c r="Q44" s="220"/>
      <c r="R44" s="47"/>
      <c r="S44" s="47">
        <f t="shared" si="4"/>
        <v>6</v>
      </c>
      <c r="T44" s="47">
        <f t="shared" si="5"/>
        <v>2023</v>
      </c>
    </row>
    <row r="45" ht="18.75" customHeight="1">
      <c r="A45" s="47"/>
      <c r="B45" s="224">
        <f t="shared" si="6"/>
        <v>100035</v>
      </c>
      <c r="C45" s="215">
        <v>45083.0</v>
      </c>
      <c r="D45" s="192" t="s">
        <v>167</v>
      </c>
      <c r="E45" s="192" t="s">
        <v>168</v>
      </c>
      <c r="F45" s="216">
        <v>500.0</v>
      </c>
      <c r="G45" s="217"/>
      <c r="H45" s="218">
        <f t="shared" si="2"/>
        <v>500</v>
      </c>
      <c r="I45" s="218">
        <f t="shared" si="3"/>
        <v>0</v>
      </c>
      <c r="J45" s="219" t="s">
        <v>107</v>
      </c>
      <c r="K45" s="47"/>
      <c r="L45" s="214" t="s">
        <v>125</v>
      </c>
      <c r="M45" s="220"/>
      <c r="N45" s="47"/>
      <c r="O45" s="224"/>
      <c r="P45" s="226"/>
      <c r="Q45" s="220"/>
      <c r="R45" s="47"/>
      <c r="S45" s="47">
        <f t="shared" si="4"/>
        <v>6</v>
      </c>
      <c r="T45" s="47">
        <f t="shared" si="5"/>
        <v>2023</v>
      </c>
    </row>
    <row r="46" ht="18.75" customHeight="1">
      <c r="A46" s="47"/>
      <c r="B46" s="224">
        <f t="shared" si="6"/>
        <v>100036</v>
      </c>
      <c r="C46" s="215">
        <v>45083.0</v>
      </c>
      <c r="D46" s="192" t="s">
        <v>162</v>
      </c>
      <c r="E46" s="192" t="s">
        <v>163</v>
      </c>
      <c r="F46" s="216">
        <v>200.0</v>
      </c>
      <c r="G46" s="217"/>
      <c r="H46" s="218">
        <f t="shared" si="2"/>
        <v>200</v>
      </c>
      <c r="I46" s="218">
        <f t="shared" si="3"/>
        <v>0</v>
      </c>
      <c r="J46" s="219" t="s">
        <v>107</v>
      </c>
      <c r="K46" s="47"/>
      <c r="L46" s="214" t="s">
        <v>125</v>
      </c>
      <c r="M46" s="220"/>
      <c r="N46" s="47"/>
      <c r="O46" s="224"/>
      <c r="P46" s="226"/>
      <c r="Q46" s="220"/>
      <c r="R46" s="47"/>
      <c r="S46" s="47">
        <f t="shared" si="4"/>
        <v>6</v>
      </c>
      <c r="T46" s="47">
        <f t="shared" si="5"/>
        <v>2023</v>
      </c>
    </row>
    <row r="47" ht="18.75" customHeight="1">
      <c r="A47" s="47"/>
      <c r="B47" s="224">
        <f t="shared" si="6"/>
        <v>100037</v>
      </c>
      <c r="C47" s="215">
        <v>45093.0</v>
      </c>
      <c r="D47" s="192" t="s">
        <v>158</v>
      </c>
      <c r="E47" s="192" t="s">
        <v>159</v>
      </c>
      <c r="F47" s="216">
        <v>500.0</v>
      </c>
      <c r="G47" s="217"/>
      <c r="H47" s="218">
        <f t="shared" si="2"/>
        <v>500</v>
      </c>
      <c r="I47" s="218">
        <f t="shared" si="3"/>
        <v>0</v>
      </c>
      <c r="J47" s="219" t="s">
        <v>107</v>
      </c>
      <c r="K47" s="47"/>
      <c r="L47" s="214" t="s">
        <v>125</v>
      </c>
      <c r="M47" s="220"/>
      <c r="N47" s="47"/>
      <c r="O47" s="224"/>
      <c r="P47" s="226"/>
      <c r="Q47" s="220"/>
      <c r="R47" s="47"/>
      <c r="S47" s="47">
        <f t="shared" si="4"/>
        <v>6</v>
      </c>
      <c r="T47" s="47">
        <f t="shared" si="5"/>
        <v>2023</v>
      </c>
    </row>
    <row r="48" ht="18.75" customHeight="1">
      <c r="A48" s="47"/>
      <c r="B48" s="224">
        <f t="shared" si="6"/>
        <v>100038</v>
      </c>
      <c r="C48" s="215">
        <v>45098.0</v>
      </c>
      <c r="D48" s="192" t="s">
        <v>158</v>
      </c>
      <c r="E48" s="192" t="s">
        <v>173</v>
      </c>
      <c r="F48" s="216">
        <v>525.0</v>
      </c>
      <c r="G48" s="217"/>
      <c r="H48" s="218">
        <f t="shared" si="2"/>
        <v>525</v>
      </c>
      <c r="I48" s="218">
        <f t="shared" si="3"/>
        <v>0</v>
      </c>
      <c r="J48" s="219" t="s">
        <v>107</v>
      </c>
      <c r="K48" s="47"/>
      <c r="L48" s="214" t="s">
        <v>125</v>
      </c>
      <c r="M48" s="220"/>
      <c r="N48" s="47"/>
      <c r="O48" s="224"/>
      <c r="P48" s="226"/>
      <c r="Q48" s="220"/>
      <c r="R48" s="47"/>
      <c r="S48" s="47">
        <f t="shared" si="4"/>
        <v>6</v>
      </c>
      <c r="T48" s="47">
        <f t="shared" si="5"/>
        <v>2023</v>
      </c>
    </row>
    <row r="49" ht="18.75" customHeight="1">
      <c r="A49" s="47"/>
      <c r="B49" s="224">
        <f t="shared" si="6"/>
        <v>100039</v>
      </c>
      <c r="C49" s="215">
        <v>45098.0</v>
      </c>
      <c r="D49" s="192" t="s">
        <v>171</v>
      </c>
      <c r="E49" s="192" t="s">
        <v>172</v>
      </c>
      <c r="F49" s="216">
        <v>500.0</v>
      </c>
      <c r="G49" s="217"/>
      <c r="H49" s="218">
        <f t="shared" si="2"/>
        <v>500</v>
      </c>
      <c r="I49" s="218">
        <f t="shared" si="3"/>
        <v>0</v>
      </c>
      <c r="J49" s="219" t="s">
        <v>107</v>
      </c>
      <c r="K49" s="47"/>
      <c r="L49" s="214" t="s">
        <v>125</v>
      </c>
      <c r="M49" s="220"/>
      <c r="N49" s="47"/>
      <c r="O49" s="224"/>
      <c r="P49" s="226"/>
      <c r="Q49" s="220"/>
      <c r="R49" s="47"/>
      <c r="S49" s="47">
        <f t="shared" si="4"/>
        <v>6</v>
      </c>
      <c r="T49" s="47">
        <f t="shared" si="5"/>
        <v>2023</v>
      </c>
    </row>
    <row r="50" ht="18.75" customHeight="1">
      <c r="A50" s="47"/>
      <c r="B50" s="224">
        <f t="shared" si="6"/>
        <v>100040</v>
      </c>
      <c r="C50" s="215">
        <v>45100.0</v>
      </c>
      <c r="D50" s="192" t="s">
        <v>138</v>
      </c>
      <c r="E50" s="192" t="s">
        <v>164</v>
      </c>
      <c r="F50" s="216">
        <v>500.0</v>
      </c>
      <c r="G50" s="217"/>
      <c r="H50" s="218">
        <f t="shared" si="2"/>
        <v>500</v>
      </c>
      <c r="I50" s="218">
        <f t="shared" si="3"/>
        <v>0</v>
      </c>
      <c r="J50" s="219" t="s">
        <v>107</v>
      </c>
      <c r="K50" s="47"/>
      <c r="L50" s="214" t="s">
        <v>125</v>
      </c>
      <c r="M50" s="220"/>
      <c r="N50" s="47"/>
      <c r="O50" s="224"/>
      <c r="P50" s="226"/>
      <c r="Q50" s="220"/>
      <c r="R50" s="47"/>
      <c r="S50" s="47">
        <f t="shared" si="4"/>
        <v>6</v>
      </c>
      <c r="T50" s="47">
        <f t="shared" si="5"/>
        <v>2023</v>
      </c>
    </row>
    <row r="51" ht="18.75" customHeight="1">
      <c r="A51" s="47"/>
      <c r="B51" s="224">
        <f t="shared" si="6"/>
        <v>100041</v>
      </c>
      <c r="C51" s="215">
        <v>45100.0</v>
      </c>
      <c r="D51" s="192" t="s">
        <v>165</v>
      </c>
      <c r="E51" s="192" t="s">
        <v>166</v>
      </c>
      <c r="F51" s="216">
        <v>500.0</v>
      </c>
      <c r="G51" s="217"/>
      <c r="H51" s="218">
        <f t="shared" si="2"/>
        <v>500</v>
      </c>
      <c r="I51" s="218">
        <f t="shared" si="3"/>
        <v>0</v>
      </c>
      <c r="J51" s="219" t="s">
        <v>107</v>
      </c>
      <c r="K51" s="47"/>
      <c r="L51" s="214" t="s">
        <v>125</v>
      </c>
      <c r="M51" s="220"/>
      <c r="N51" s="47"/>
      <c r="O51" s="224"/>
      <c r="P51" s="226"/>
      <c r="Q51" s="220"/>
      <c r="R51" s="47"/>
      <c r="S51" s="47">
        <f t="shared" si="4"/>
        <v>6</v>
      </c>
      <c r="T51" s="47">
        <f t="shared" si="5"/>
        <v>2023</v>
      </c>
    </row>
    <row r="52" ht="18.75" customHeight="1">
      <c r="A52" s="47"/>
      <c r="B52" s="224">
        <f t="shared" si="6"/>
        <v>100042</v>
      </c>
      <c r="C52" s="215">
        <v>45100.0</v>
      </c>
      <c r="D52" s="192" t="s">
        <v>162</v>
      </c>
      <c r="E52" s="192" t="s">
        <v>163</v>
      </c>
      <c r="F52" s="216">
        <v>500.0</v>
      </c>
      <c r="G52" s="217"/>
      <c r="H52" s="218">
        <f t="shared" si="2"/>
        <v>500</v>
      </c>
      <c r="I52" s="218">
        <f t="shared" si="3"/>
        <v>0</v>
      </c>
      <c r="J52" s="219" t="s">
        <v>107</v>
      </c>
      <c r="K52" s="47"/>
      <c r="L52" s="214" t="s">
        <v>125</v>
      </c>
      <c r="M52" s="220"/>
      <c r="N52" s="47"/>
      <c r="O52" s="224"/>
      <c r="P52" s="226"/>
      <c r="Q52" s="220"/>
      <c r="R52" s="47"/>
      <c r="S52" s="47">
        <f t="shared" si="4"/>
        <v>6</v>
      </c>
      <c r="T52" s="47">
        <f t="shared" si="5"/>
        <v>2023</v>
      </c>
    </row>
    <row r="53" ht="18.75" customHeight="1">
      <c r="A53" s="47"/>
      <c r="B53" s="224">
        <f t="shared" si="6"/>
        <v>100043</v>
      </c>
      <c r="C53" s="215">
        <v>45103.0</v>
      </c>
      <c r="D53" s="192" t="s">
        <v>160</v>
      </c>
      <c r="E53" s="192" t="s">
        <v>161</v>
      </c>
      <c r="F53" s="216">
        <v>500.0</v>
      </c>
      <c r="G53" s="217"/>
      <c r="H53" s="218">
        <f t="shared" si="2"/>
        <v>500</v>
      </c>
      <c r="I53" s="218">
        <f t="shared" si="3"/>
        <v>0</v>
      </c>
      <c r="J53" s="219" t="s">
        <v>107</v>
      </c>
      <c r="K53" s="47"/>
      <c r="L53" s="214" t="s">
        <v>125</v>
      </c>
      <c r="M53" s="220"/>
      <c r="N53" s="47"/>
      <c r="O53" s="224"/>
      <c r="P53" s="226"/>
      <c r="Q53" s="220"/>
      <c r="R53" s="47"/>
      <c r="S53" s="47">
        <f t="shared" si="4"/>
        <v>6</v>
      </c>
      <c r="T53" s="47">
        <f t="shared" si="5"/>
        <v>2023</v>
      </c>
    </row>
    <row r="54" ht="18.75" customHeight="1">
      <c r="A54" s="47"/>
      <c r="B54" s="224">
        <f t="shared" si="6"/>
        <v>100044</v>
      </c>
      <c r="C54" s="215">
        <v>45103.0</v>
      </c>
      <c r="D54" s="192" t="s">
        <v>176</v>
      </c>
      <c r="E54" s="192" t="s">
        <v>177</v>
      </c>
      <c r="F54" s="216">
        <v>700.0</v>
      </c>
      <c r="G54" s="217"/>
      <c r="H54" s="218">
        <f t="shared" si="2"/>
        <v>700</v>
      </c>
      <c r="I54" s="218">
        <f t="shared" si="3"/>
        <v>0</v>
      </c>
      <c r="J54" s="219" t="s">
        <v>107</v>
      </c>
      <c r="K54" s="47"/>
      <c r="L54" s="214" t="s">
        <v>125</v>
      </c>
      <c r="M54" s="220"/>
      <c r="N54" s="47"/>
      <c r="O54" s="224"/>
      <c r="P54" s="226"/>
      <c r="Q54" s="220"/>
      <c r="R54" s="47"/>
      <c r="S54" s="47">
        <f t="shared" si="4"/>
        <v>6</v>
      </c>
      <c r="T54" s="47">
        <f t="shared" si="5"/>
        <v>2023</v>
      </c>
    </row>
    <row r="55" ht="18.75" customHeight="1">
      <c r="A55" s="47"/>
      <c r="B55" s="224">
        <f t="shared" si="6"/>
        <v>100045</v>
      </c>
      <c r="C55" s="215">
        <v>45103.0</v>
      </c>
      <c r="D55" s="192" t="s">
        <v>156</v>
      </c>
      <c r="E55" s="192" t="s">
        <v>157</v>
      </c>
      <c r="F55" s="216">
        <v>500.0</v>
      </c>
      <c r="G55" s="217"/>
      <c r="H55" s="218">
        <f t="shared" si="2"/>
        <v>500</v>
      </c>
      <c r="I55" s="218">
        <f t="shared" si="3"/>
        <v>0</v>
      </c>
      <c r="J55" s="219" t="s">
        <v>107</v>
      </c>
      <c r="K55" s="47"/>
      <c r="L55" s="214" t="s">
        <v>125</v>
      </c>
      <c r="M55" s="220"/>
      <c r="N55" s="47"/>
      <c r="O55" s="224"/>
      <c r="P55" s="226"/>
      <c r="Q55" s="220"/>
      <c r="R55" s="47"/>
      <c r="S55" s="47">
        <f t="shared" si="4"/>
        <v>6</v>
      </c>
      <c r="T55" s="47">
        <f t="shared" si="5"/>
        <v>2023</v>
      </c>
    </row>
    <row r="56" ht="18.75" customHeight="1">
      <c r="A56" s="47"/>
      <c r="B56" s="224">
        <f t="shared" si="6"/>
        <v>100046</v>
      </c>
      <c r="C56" s="215">
        <v>45103.0</v>
      </c>
      <c r="D56" s="192" t="s">
        <v>174</v>
      </c>
      <c r="E56" s="192" t="s">
        <v>175</v>
      </c>
      <c r="F56" s="216">
        <v>500.0</v>
      </c>
      <c r="G56" s="217"/>
      <c r="H56" s="218">
        <f t="shared" si="2"/>
        <v>500</v>
      </c>
      <c r="I56" s="218">
        <f t="shared" si="3"/>
        <v>0</v>
      </c>
      <c r="J56" s="219" t="s">
        <v>107</v>
      </c>
      <c r="K56" s="47"/>
      <c r="L56" s="214" t="s">
        <v>125</v>
      </c>
      <c r="M56" s="220"/>
      <c r="N56" s="47"/>
      <c r="O56" s="224"/>
      <c r="P56" s="226"/>
      <c r="Q56" s="220"/>
      <c r="R56" s="47"/>
      <c r="S56" s="47">
        <f t="shared" si="4"/>
        <v>6</v>
      </c>
      <c r="T56" s="47">
        <f t="shared" si="5"/>
        <v>2023</v>
      </c>
    </row>
    <row r="57" ht="18.75" customHeight="1">
      <c r="A57" s="47"/>
      <c r="B57" s="224">
        <f t="shared" si="6"/>
        <v>100047</v>
      </c>
      <c r="C57" s="215">
        <v>45112.0</v>
      </c>
      <c r="D57" s="192" t="s">
        <v>169</v>
      </c>
      <c r="E57" s="192" t="s">
        <v>170</v>
      </c>
      <c r="F57" s="216">
        <v>500.0</v>
      </c>
      <c r="G57" s="217"/>
      <c r="H57" s="218">
        <f t="shared" si="2"/>
        <v>500</v>
      </c>
      <c r="I57" s="218">
        <f t="shared" si="3"/>
        <v>0</v>
      </c>
      <c r="J57" s="219" t="s">
        <v>107</v>
      </c>
      <c r="K57" s="47"/>
      <c r="L57" s="214" t="s">
        <v>125</v>
      </c>
      <c r="M57" s="220"/>
      <c r="N57" s="47"/>
      <c r="O57" s="224"/>
      <c r="P57" s="226"/>
      <c r="Q57" s="220"/>
      <c r="R57" s="47"/>
      <c r="S57" s="47">
        <f t="shared" si="4"/>
        <v>7</v>
      </c>
      <c r="T57" s="47">
        <f t="shared" si="5"/>
        <v>2023</v>
      </c>
    </row>
    <row r="58" ht="18.75" customHeight="1">
      <c r="A58" s="47"/>
      <c r="B58" s="224">
        <f t="shared" si="6"/>
        <v>100048</v>
      </c>
      <c r="C58" s="215">
        <v>45117.0</v>
      </c>
      <c r="D58" s="192" t="s">
        <v>160</v>
      </c>
      <c r="E58" s="192" t="s">
        <v>161</v>
      </c>
      <c r="F58" s="216">
        <v>500.0</v>
      </c>
      <c r="G58" s="217"/>
      <c r="H58" s="218">
        <f t="shared" si="2"/>
        <v>500</v>
      </c>
      <c r="I58" s="218">
        <f t="shared" si="3"/>
        <v>0</v>
      </c>
      <c r="J58" s="219" t="s">
        <v>107</v>
      </c>
      <c r="K58" s="47"/>
      <c r="L58" s="214" t="s">
        <v>125</v>
      </c>
      <c r="M58" s="220"/>
      <c r="N58" s="47"/>
      <c r="O58" s="224"/>
      <c r="P58" s="226"/>
      <c r="Q58" s="220"/>
      <c r="R58" s="47"/>
      <c r="S58" s="47">
        <f t="shared" si="4"/>
        <v>7</v>
      </c>
      <c r="T58" s="47">
        <f t="shared" si="5"/>
        <v>2023</v>
      </c>
    </row>
    <row r="59" ht="18.75" customHeight="1">
      <c r="A59" s="47"/>
      <c r="B59" s="224">
        <f t="shared" si="6"/>
        <v>100049</v>
      </c>
      <c r="C59" s="215">
        <v>45120.0</v>
      </c>
      <c r="D59" s="192" t="s">
        <v>138</v>
      </c>
      <c r="E59" s="192" t="s">
        <v>164</v>
      </c>
      <c r="F59" s="216">
        <v>500.0</v>
      </c>
      <c r="G59" s="217"/>
      <c r="H59" s="218">
        <f t="shared" si="2"/>
        <v>500</v>
      </c>
      <c r="I59" s="218">
        <f t="shared" si="3"/>
        <v>0</v>
      </c>
      <c r="J59" s="219" t="s">
        <v>107</v>
      </c>
      <c r="K59" s="47"/>
      <c r="L59" s="214" t="s">
        <v>125</v>
      </c>
      <c r="M59" s="220"/>
      <c r="N59" s="47"/>
      <c r="O59" s="224"/>
      <c r="P59" s="226"/>
      <c r="Q59" s="220"/>
      <c r="R59" s="47"/>
      <c r="S59" s="47">
        <f t="shared" si="4"/>
        <v>7</v>
      </c>
      <c r="T59" s="47">
        <f t="shared" si="5"/>
        <v>2023</v>
      </c>
    </row>
    <row r="60" ht="18.75" customHeight="1">
      <c r="A60" s="47"/>
      <c r="B60" s="224">
        <f t="shared" si="6"/>
        <v>100050</v>
      </c>
      <c r="C60" s="215">
        <v>45124.0</v>
      </c>
      <c r="D60" s="192" t="s">
        <v>156</v>
      </c>
      <c r="E60" s="192" t="s">
        <v>157</v>
      </c>
      <c r="F60" s="216">
        <v>500.0</v>
      </c>
      <c r="G60" s="217"/>
      <c r="H60" s="218">
        <f t="shared" si="2"/>
        <v>500</v>
      </c>
      <c r="I60" s="218">
        <f t="shared" si="3"/>
        <v>0</v>
      </c>
      <c r="J60" s="227" t="s">
        <v>107</v>
      </c>
      <c r="K60" s="47"/>
      <c r="L60" s="214" t="s">
        <v>125</v>
      </c>
      <c r="M60" s="220"/>
      <c r="N60" s="47"/>
      <c r="O60" s="224"/>
      <c r="P60" s="226"/>
      <c r="Q60" s="220"/>
      <c r="R60" s="47"/>
      <c r="S60" s="47">
        <f t="shared" si="4"/>
        <v>7</v>
      </c>
      <c r="T60" s="47">
        <f t="shared" si="5"/>
        <v>2023</v>
      </c>
    </row>
    <row r="61" ht="18.75" customHeight="1">
      <c r="A61" s="47"/>
      <c r="B61" s="224">
        <f t="shared" si="6"/>
        <v>100051</v>
      </c>
      <c r="C61" s="215">
        <v>45124.0</v>
      </c>
      <c r="D61" s="192" t="s">
        <v>167</v>
      </c>
      <c r="E61" s="192" t="s">
        <v>168</v>
      </c>
      <c r="F61" s="216">
        <v>500.0</v>
      </c>
      <c r="G61" s="217"/>
      <c r="H61" s="218">
        <f t="shared" si="2"/>
        <v>500</v>
      </c>
      <c r="I61" s="218">
        <f t="shared" si="3"/>
        <v>0</v>
      </c>
      <c r="J61" s="219" t="s">
        <v>107</v>
      </c>
      <c r="K61" s="47"/>
      <c r="L61" s="214" t="s">
        <v>125</v>
      </c>
      <c r="M61" s="220"/>
      <c r="N61" s="47"/>
      <c r="O61" s="224"/>
      <c r="P61" s="226"/>
      <c r="Q61" s="220"/>
      <c r="R61" s="47"/>
      <c r="S61" s="47">
        <f t="shared" si="4"/>
        <v>7</v>
      </c>
      <c r="T61" s="47">
        <f t="shared" si="5"/>
        <v>2023</v>
      </c>
    </row>
    <row r="62" ht="18.75" customHeight="1">
      <c r="A62" s="47"/>
      <c r="B62" s="224">
        <f t="shared" si="6"/>
        <v>100052</v>
      </c>
      <c r="C62" s="215">
        <v>45124.0</v>
      </c>
      <c r="D62" s="192" t="s">
        <v>158</v>
      </c>
      <c r="E62" s="192" t="s">
        <v>173</v>
      </c>
      <c r="F62" s="216">
        <v>500.0</v>
      </c>
      <c r="G62" s="217"/>
      <c r="H62" s="218">
        <f t="shared" si="2"/>
        <v>500</v>
      </c>
      <c r="I62" s="218">
        <f t="shared" si="3"/>
        <v>0</v>
      </c>
      <c r="J62" s="219" t="s">
        <v>107</v>
      </c>
      <c r="K62" s="47"/>
      <c r="L62" s="214" t="s">
        <v>125</v>
      </c>
      <c r="M62" s="220"/>
      <c r="N62" s="47"/>
      <c r="O62" s="224"/>
      <c r="P62" s="226"/>
      <c r="Q62" s="220"/>
      <c r="R62" s="47"/>
      <c r="S62" s="47">
        <f t="shared" si="4"/>
        <v>7</v>
      </c>
      <c r="T62" s="47">
        <f t="shared" si="5"/>
        <v>2023</v>
      </c>
    </row>
    <row r="63" ht="18.75" customHeight="1">
      <c r="A63" s="47"/>
      <c r="B63" s="224">
        <f t="shared" si="6"/>
        <v>100053</v>
      </c>
      <c r="C63" s="215">
        <v>45124.0</v>
      </c>
      <c r="D63" s="192" t="s">
        <v>158</v>
      </c>
      <c r="E63" s="192" t="s">
        <v>159</v>
      </c>
      <c r="F63" s="216">
        <v>500.0</v>
      </c>
      <c r="G63" s="217"/>
      <c r="H63" s="218">
        <f t="shared" si="2"/>
        <v>500</v>
      </c>
      <c r="I63" s="218">
        <f t="shared" si="3"/>
        <v>0</v>
      </c>
      <c r="J63" s="219" t="s">
        <v>107</v>
      </c>
      <c r="K63" s="47"/>
      <c r="L63" s="214" t="s">
        <v>125</v>
      </c>
      <c r="M63" s="220"/>
      <c r="N63" s="47"/>
      <c r="O63" s="224"/>
      <c r="P63" s="226"/>
      <c r="Q63" s="220"/>
      <c r="R63" s="47"/>
      <c r="S63" s="47">
        <f t="shared" si="4"/>
        <v>7</v>
      </c>
      <c r="T63" s="47">
        <f t="shared" si="5"/>
        <v>2023</v>
      </c>
    </row>
    <row r="64" ht="18.75" customHeight="1">
      <c r="A64" s="47"/>
      <c r="B64" s="224">
        <f t="shared" si="6"/>
        <v>100054</v>
      </c>
      <c r="C64" s="215">
        <v>45124.0</v>
      </c>
      <c r="D64" s="192" t="s">
        <v>171</v>
      </c>
      <c r="E64" s="192" t="s">
        <v>172</v>
      </c>
      <c r="F64" s="216">
        <v>500.0</v>
      </c>
      <c r="G64" s="217"/>
      <c r="H64" s="218">
        <f t="shared" si="2"/>
        <v>500</v>
      </c>
      <c r="I64" s="218">
        <f t="shared" si="3"/>
        <v>0</v>
      </c>
      <c r="J64" s="219" t="s">
        <v>107</v>
      </c>
      <c r="K64" s="47"/>
      <c r="L64" s="214" t="s">
        <v>125</v>
      </c>
      <c r="M64" s="220"/>
      <c r="N64" s="47"/>
      <c r="O64" s="224"/>
      <c r="P64" s="226"/>
      <c r="Q64" s="220"/>
      <c r="R64" s="47"/>
      <c r="S64" s="47">
        <f t="shared" si="4"/>
        <v>7</v>
      </c>
      <c r="T64" s="47">
        <f t="shared" si="5"/>
        <v>2023</v>
      </c>
    </row>
    <row r="65" ht="18.75" customHeight="1">
      <c r="A65" s="47"/>
      <c r="B65" s="224">
        <f t="shared" si="6"/>
        <v>100055</v>
      </c>
      <c r="C65" s="215">
        <v>45138.0</v>
      </c>
      <c r="D65" s="192" t="s">
        <v>165</v>
      </c>
      <c r="E65" s="192" t="s">
        <v>166</v>
      </c>
      <c r="F65" s="216">
        <v>500.0</v>
      </c>
      <c r="G65" s="217"/>
      <c r="H65" s="218">
        <f t="shared" si="2"/>
        <v>500</v>
      </c>
      <c r="I65" s="218">
        <f t="shared" si="3"/>
        <v>0</v>
      </c>
      <c r="J65" s="219" t="s">
        <v>107</v>
      </c>
      <c r="K65" s="47"/>
      <c r="L65" s="214" t="s">
        <v>125</v>
      </c>
      <c r="M65" s="220"/>
      <c r="N65" s="47"/>
      <c r="O65" s="224"/>
      <c r="P65" s="226"/>
      <c r="Q65" s="220"/>
      <c r="R65" s="47"/>
      <c r="S65" s="47">
        <f t="shared" si="4"/>
        <v>7</v>
      </c>
      <c r="T65" s="47">
        <f t="shared" si="5"/>
        <v>2023</v>
      </c>
    </row>
    <row r="66" ht="18.75" customHeight="1">
      <c r="A66" s="47"/>
      <c r="B66" s="224">
        <f t="shared" si="6"/>
        <v>100056</v>
      </c>
      <c r="C66" s="215">
        <v>45138.0</v>
      </c>
      <c r="D66" s="192" t="s">
        <v>162</v>
      </c>
      <c r="E66" s="192" t="s">
        <v>163</v>
      </c>
      <c r="F66" s="216">
        <v>500.0</v>
      </c>
      <c r="G66" s="217"/>
      <c r="H66" s="218">
        <f t="shared" si="2"/>
        <v>500</v>
      </c>
      <c r="I66" s="218">
        <f t="shared" si="3"/>
        <v>0</v>
      </c>
      <c r="J66" s="219" t="s">
        <v>107</v>
      </c>
      <c r="K66" s="47"/>
      <c r="L66" s="214" t="s">
        <v>125</v>
      </c>
      <c r="M66" s="220"/>
      <c r="N66" s="47"/>
      <c r="O66" s="224"/>
      <c r="P66" s="226"/>
      <c r="Q66" s="220"/>
      <c r="R66" s="47"/>
      <c r="S66" s="47">
        <f t="shared" si="4"/>
        <v>7</v>
      </c>
      <c r="T66" s="47">
        <f t="shared" si="5"/>
        <v>2023</v>
      </c>
    </row>
    <row r="67" ht="18.75" customHeight="1">
      <c r="A67" s="47"/>
      <c r="B67" s="224">
        <f t="shared" si="6"/>
        <v>100057</v>
      </c>
      <c r="C67" s="215">
        <v>45139.0</v>
      </c>
      <c r="D67" s="192" t="s">
        <v>169</v>
      </c>
      <c r="E67" s="192" t="s">
        <v>170</v>
      </c>
      <c r="F67" s="216">
        <v>500.0</v>
      </c>
      <c r="G67" s="217"/>
      <c r="H67" s="218">
        <f t="shared" si="2"/>
        <v>500</v>
      </c>
      <c r="I67" s="218">
        <f t="shared" si="3"/>
        <v>0</v>
      </c>
      <c r="J67" s="219" t="s">
        <v>107</v>
      </c>
      <c r="K67" s="47"/>
      <c r="L67" s="214" t="s">
        <v>125</v>
      </c>
      <c r="M67" s="220"/>
      <c r="N67" s="47"/>
      <c r="O67" s="224"/>
      <c r="P67" s="226"/>
      <c r="Q67" s="220"/>
      <c r="R67" s="47"/>
      <c r="S67" s="47">
        <f t="shared" si="4"/>
        <v>8</v>
      </c>
      <c r="T67" s="47">
        <f t="shared" si="5"/>
        <v>2023</v>
      </c>
    </row>
    <row r="68" ht="18.75" customHeight="1">
      <c r="A68" s="47"/>
      <c r="B68" s="224">
        <f t="shared" si="6"/>
        <v>100058</v>
      </c>
      <c r="C68" s="215">
        <v>45142.0</v>
      </c>
      <c r="D68" s="192" t="s">
        <v>174</v>
      </c>
      <c r="E68" s="192" t="s">
        <v>175</v>
      </c>
      <c r="F68" s="216">
        <v>500.0</v>
      </c>
      <c r="G68" s="217"/>
      <c r="H68" s="218">
        <f t="shared" si="2"/>
        <v>500</v>
      </c>
      <c r="I68" s="218">
        <f t="shared" si="3"/>
        <v>0</v>
      </c>
      <c r="J68" s="219" t="s">
        <v>107</v>
      </c>
      <c r="K68" s="47"/>
      <c r="L68" s="214" t="s">
        <v>125</v>
      </c>
      <c r="M68" s="220"/>
      <c r="N68" s="47"/>
      <c r="O68" s="224"/>
      <c r="P68" s="226"/>
      <c r="Q68" s="220"/>
      <c r="R68" s="47"/>
      <c r="S68" s="47">
        <f t="shared" si="4"/>
        <v>8</v>
      </c>
      <c r="T68" s="47">
        <f t="shared" si="5"/>
        <v>2023</v>
      </c>
    </row>
    <row r="69" ht="18.75" customHeight="1">
      <c r="A69" s="47"/>
      <c r="B69" s="224">
        <f t="shared" si="6"/>
        <v>100059</v>
      </c>
      <c r="C69" s="215">
        <v>45147.0</v>
      </c>
      <c r="D69" s="192" t="s">
        <v>176</v>
      </c>
      <c r="E69" s="192" t="s">
        <v>177</v>
      </c>
      <c r="F69" s="216">
        <v>500.0</v>
      </c>
      <c r="G69" s="217"/>
      <c r="H69" s="218">
        <f t="shared" si="2"/>
        <v>500</v>
      </c>
      <c r="I69" s="218">
        <f t="shared" si="3"/>
        <v>0</v>
      </c>
      <c r="J69" s="219" t="s">
        <v>107</v>
      </c>
      <c r="K69" s="47"/>
      <c r="L69" s="214" t="s">
        <v>125</v>
      </c>
      <c r="M69" s="220"/>
      <c r="N69" s="47"/>
      <c r="O69" s="224"/>
      <c r="P69" s="226"/>
      <c r="Q69" s="220"/>
      <c r="R69" s="47"/>
      <c r="S69" s="47">
        <f t="shared" si="4"/>
        <v>8</v>
      </c>
      <c r="T69" s="47">
        <f t="shared" si="5"/>
        <v>2023</v>
      </c>
    </row>
    <row r="70" ht="18.75" customHeight="1">
      <c r="A70" s="47"/>
      <c r="B70" s="224">
        <f t="shared" si="6"/>
        <v>100060</v>
      </c>
      <c r="C70" s="215">
        <v>45153.0</v>
      </c>
      <c r="D70" s="192" t="s">
        <v>167</v>
      </c>
      <c r="E70" s="192" t="s">
        <v>168</v>
      </c>
      <c r="F70" s="216">
        <v>500.0</v>
      </c>
      <c r="G70" s="217"/>
      <c r="H70" s="228">
        <v>500.0</v>
      </c>
      <c r="I70" s="218">
        <f t="shared" si="3"/>
        <v>0</v>
      </c>
      <c r="J70" s="219" t="s">
        <v>107</v>
      </c>
      <c r="K70" s="47"/>
      <c r="L70" s="214" t="s">
        <v>125</v>
      </c>
      <c r="M70" s="220"/>
      <c r="N70" s="47"/>
      <c r="O70" s="224"/>
      <c r="P70" s="226"/>
      <c r="Q70" s="220"/>
      <c r="R70" s="47"/>
      <c r="S70" s="47">
        <f t="shared" si="4"/>
        <v>8</v>
      </c>
      <c r="T70" s="47">
        <f t="shared" si="5"/>
        <v>2023</v>
      </c>
    </row>
    <row r="71" ht="18.75" customHeight="1">
      <c r="A71" s="47"/>
      <c r="B71" s="224">
        <f t="shared" si="6"/>
        <v>100061</v>
      </c>
      <c r="C71" s="215">
        <v>45154.0</v>
      </c>
      <c r="D71" s="192" t="s">
        <v>138</v>
      </c>
      <c r="E71" s="192" t="s">
        <v>164</v>
      </c>
      <c r="F71" s="216">
        <v>500.0</v>
      </c>
      <c r="G71" s="217"/>
      <c r="H71" s="218">
        <f t="shared" ref="H71:H1002" si="7">F71-I71</f>
        <v>500</v>
      </c>
      <c r="I71" s="218">
        <f t="shared" si="3"/>
        <v>0</v>
      </c>
      <c r="J71" s="219" t="s">
        <v>107</v>
      </c>
      <c r="K71" s="47"/>
      <c r="L71" s="214" t="s">
        <v>125</v>
      </c>
      <c r="M71" s="220"/>
      <c r="N71" s="47"/>
      <c r="O71" s="224"/>
      <c r="P71" s="226"/>
      <c r="Q71" s="220"/>
      <c r="R71" s="47"/>
      <c r="S71" s="47">
        <f t="shared" si="4"/>
        <v>8</v>
      </c>
      <c r="T71" s="47">
        <f t="shared" si="5"/>
        <v>2023</v>
      </c>
    </row>
    <row r="72" ht="18.75" customHeight="1">
      <c r="A72" s="47"/>
      <c r="B72" s="224">
        <f t="shared" si="6"/>
        <v>100062</v>
      </c>
      <c r="C72" s="215">
        <v>45154.0</v>
      </c>
      <c r="D72" s="192" t="s">
        <v>176</v>
      </c>
      <c r="E72" s="192" t="s">
        <v>177</v>
      </c>
      <c r="F72" s="216">
        <v>500.0</v>
      </c>
      <c r="G72" s="217"/>
      <c r="H72" s="218">
        <f t="shared" si="7"/>
        <v>500</v>
      </c>
      <c r="I72" s="218">
        <f t="shared" si="3"/>
        <v>0</v>
      </c>
      <c r="J72" s="219" t="s">
        <v>107</v>
      </c>
      <c r="K72" s="47"/>
      <c r="L72" s="214" t="s">
        <v>125</v>
      </c>
      <c r="M72" s="220"/>
      <c r="N72" s="47"/>
      <c r="O72" s="224"/>
      <c r="P72" s="226"/>
      <c r="Q72" s="220"/>
      <c r="R72" s="47"/>
      <c r="S72" s="47">
        <f t="shared" si="4"/>
        <v>8</v>
      </c>
      <c r="T72" s="47">
        <f t="shared" si="5"/>
        <v>2023</v>
      </c>
    </row>
    <row r="73" ht="18.75" customHeight="1">
      <c r="A73" s="47"/>
      <c r="B73" s="224">
        <f t="shared" si="6"/>
        <v>100063</v>
      </c>
      <c r="C73" s="215">
        <v>45155.0</v>
      </c>
      <c r="D73" s="192" t="s">
        <v>156</v>
      </c>
      <c r="E73" s="192" t="s">
        <v>157</v>
      </c>
      <c r="F73" s="216">
        <v>500.0</v>
      </c>
      <c r="G73" s="217"/>
      <c r="H73" s="218">
        <f t="shared" si="7"/>
        <v>500</v>
      </c>
      <c r="I73" s="218">
        <f t="shared" si="3"/>
        <v>0</v>
      </c>
      <c r="J73" s="219" t="s">
        <v>107</v>
      </c>
      <c r="K73" s="47"/>
      <c r="L73" s="214" t="s">
        <v>125</v>
      </c>
      <c r="M73" s="220"/>
      <c r="N73" s="47"/>
      <c r="O73" s="224"/>
      <c r="P73" s="226"/>
      <c r="Q73" s="220"/>
      <c r="R73" s="47"/>
      <c r="S73" s="47">
        <f t="shared" si="4"/>
        <v>8</v>
      </c>
      <c r="T73" s="47">
        <f t="shared" si="5"/>
        <v>2023</v>
      </c>
    </row>
    <row r="74" ht="18.75" customHeight="1">
      <c r="A74" s="47"/>
      <c r="B74" s="224">
        <f t="shared" si="6"/>
        <v>100064</v>
      </c>
      <c r="C74" s="215">
        <v>45155.0</v>
      </c>
      <c r="D74" s="192" t="s">
        <v>158</v>
      </c>
      <c r="E74" s="192" t="s">
        <v>173</v>
      </c>
      <c r="F74" s="216">
        <v>500.0</v>
      </c>
      <c r="G74" s="217"/>
      <c r="H74" s="218">
        <f t="shared" si="7"/>
        <v>500</v>
      </c>
      <c r="I74" s="218">
        <f t="shared" si="3"/>
        <v>0</v>
      </c>
      <c r="J74" s="219" t="s">
        <v>107</v>
      </c>
      <c r="K74" s="47"/>
      <c r="L74" s="214" t="s">
        <v>125</v>
      </c>
      <c r="M74" s="220"/>
      <c r="N74" s="47"/>
      <c r="O74" s="224"/>
      <c r="P74" s="226"/>
      <c r="Q74" s="220"/>
      <c r="R74" s="47"/>
      <c r="S74" s="47">
        <f t="shared" si="4"/>
        <v>8</v>
      </c>
      <c r="T74" s="47">
        <f t="shared" si="5"/>
        <v>2023</v>
      </c>
    </row>
    <row r="75" ht="18.75" customHeight="1">
      <c r="A75" s="47"/>
      <c r="B75" s="224">
        <f t="shared" si="6"/>
        <v>100065</v>
      </c>
      <c r="C75" s="215">
        <v>45159.0</v>
      </c>
      <c r="D75" s="192" t="s">
        <v>160</v>
      </c>
      <c r="E75" s="192" t="s">
        <v>161</v>
      </c>
      <c r="F75" s="216">
        <v>500.0</v>
      </c>
      <c r="G75" s="217"/>
      <c r="H75" s="218">
        <f t="shared" si="7"/>
        <v>500</v>
      </c>
      <c r="I75" s="218">
        <f t="shared" si="3"/>
        <v>0</v>
      </c>
      <c r="J75" s="219" t="s">
        <v>107</v>
      </c>
      <c r="K75" s="47"/>
      <c r="L75" s="214" t="s">
        <v>125</v>
      </c>
      <c r="M75" s="220"/>
      <c r="N75" s="47"/>
      <c r="O75" s="224"/>
      <c r="P75" s="226"/>
      <c r="Q75" s="220"/>
      <c r="R75" s="47"/>
      <c r="S75" s="47">
        <f t="shared" si="4"/>
        <v>8</v>
      </c>
      <c r="T75" s="47">
        <f t="shared" si="5"/>
        <v>2023</v>
      </c>
    </row>
    <row r="76" ht="18.75" customHeight="1">
      <c r="A76" s="47"/>
      <c r="B76" s="224">
        <f t="shared" si="6"/>
        <v>100066</v>
      </c>
      <c r="C76" s="215">
        <v>45160.0</v>
      </c>
      <c r="D76" s="192" t="s">
        <v>174</v>
      </c>
      <c r="E76" s="192" t="s">
        <v>175</v>
      </c>
      <c r="F76" s="216">
        <v>550.0</v>
      </c>
      <c r="G76" s="217"/>
      <c r="H76" s="218">
        <f t="shared" si="7"/>
        <v>550</v>
      </c>
      <c r="I76" s="218">
        <f t="shared" si="3"/>
        <v>0</v>
      </c>
      <c r="J76" s="219" t="s">
        <v>107</v>
      </c>
      <c r="K76" s="47"/>
      <c r="L76" s="214" t="s">
        <v>125</v>
      </c>
      <c r="M76" s="220"/>
      <c r="N76" s="47"/>
      <c r="O76" s="224"/>
      <c r="P76" s="226"/>
      <c r="Q76" s="220"/>
      <c r="R76" s="47"/>
      <c r="S76" s="47">
        <f t="shared" si="4"/>
        <v>8</v>
      </c>
      <c r="T76" s="47">
        <f t="shared" si="5"/>
        <v>2023</v>
      </c>
    </row>
    <row r="77" ht="18.75" customHeight="1">
      <c r="A77" s="47"/>
      <c r="B77" s="224">
        <f t="shared" si="6"/>
        <v>100067</v>
      </c>
      <c r="C77" s="215">
        <v>45163.0</v>
      </c>
      <c r="D77" s="192" t="s">
        <v>158</v>
      </c>
      <c r="E77" s="192" t="s">
        <v>159</v>
      </c>
      <c r="F77" s="216">
        <v>500.0</v>
      </c>
      <c r="G77" s="217"/>
      <c r="H77" s="218">
        <f t="shared" si="7"/>
        <v>500</v>
      </c>
      <c r="I77" s="218">
        <f t="shared" si="3"/>
        <v>0</v>
      </c>
      <c r="J77" s="219" t="s">
        <v>107</v>
      </c>
      <c r="K77" s="47"/>
      <c r="L77" s="214" t="s">
        <v>125</v>
      </c>
      <c r="M77" s="220"/>
      <c r="N77" s="47"/>
      <c r="O77" s="224"/>
      <c r="P77" s="226"/>
      <c r="Q77" s="220"/>
      <c r="R77" s="47"/>
      <c r="S77" s="47">
        <f t="shared" si="4"/>
        <v>8</v>
      </c>
      <c r="T77" s="47">
        <f t="shared" si="5"/>
        <v>2023</v>
      </c>
    </row>
    <row r="78" ht="18.75" customHeight="1">
      <c r="A78" s="47"/>
      <c r="B78" s="224">
        <f t="shared" si="6"/>
        <v>100068</v>
      </c>
      <c r="C78" s="215">
        <v>45167.0</v>
      </c>
      <c r="D78" s="192" t="s">
        <v>162</v>
      </c>
      <c r="E78" s="192" t="s">
        <v>163</v>
      </c>
      <c r="F78" s="216">
        <v>500.0</v>
      </c>
      <c r="G78" s="217"/>
      <c r="H78" s="218">
        <f t="shared" si="7"/>
        <v>500</v>
      </c>
      <c r="I78" s="218">
        <f t="shared" si="3"/>
        <v>0</v>
      </c>
      <c r="J78" s="219" t="s">
        <v>107</v>
      </c>
      <c r="K78" s="47"/>
      <c r="L78" s="214" t="s">
        <v>125</v>
      </c>
      <c r="M78" s="220"/>
      <c r="N78" s="47"/>
      <c r="O78" s="224"/>
      <c r="P78" s="226"/>
      <c r="Q78" s="220"/>
      <c r="R78" s="47"/>
      <c r="S78" s="47">
        <f t="shared" si="4"/>
        <v>8</v>
      </c>
      <c r="T78" s="47">
        <f t="shared" si="5"/>
        <v>2023</v>
      </c>
    </row>
    <row r="79" ht="18.75" customHeight="1">
      <c r="A79" s="47"/>
      <c r="B79" s="224">
        <f t="shared" si="6"/>
        <v>100069</v>
      </c>
      <c r="C79" s="215">
        <v>45167.0</v>
      </c>
      <c r="D79" s="192" t="s">
        <v>165</v>
      </c>
      <c r="E79" s="192" t="s">
        <v>166</v>
      </c>
      <c r="F79" s="216">
        <v>500.0</v>
      </c>
      <c r="G79" s="217"/>
      <c r="H79" s="218">
        <f t="shared" si="7"/>
        <v>500</v>
      </c>
      <c r="I79" s="218">
        <f t="shared" si="3"/>
        <v>0</v>
      </c>
      <c r="J79" s="219" t="s">
        <v>107</v>
      </c>
      <c r="K79" s="47"/>
      <c r="L79" s="214" t="s">
        <v>125</v>
      </c>
      <c r="M79" s="220"/>
      <c r="N79" s="47"/>
      <c r="O79" s="224"/>
      <c r="P79" s="226"/>
      <c r="Q79" s="220"/>
      <c r="R79" s="47"/>
      <c r="S79" s="47">
        <f t="shared" si="4"/>
        <v>8</v>
      </c>
      <c r="T79" s="47">
        <f t="shared" si="5"/>
        <v>2023</v>
      </c>
    </row>
    <row r="80" ht="18.75" customHeight="1">
      <c r="A80" s="47"/>
      <c r="B80" s="224">
        <f t="shared" si="6"/>
        <v>100070</v>
      </c>
      <c r="C80" s="215">
        <v>45170.0</v>
      </c>
      <c r="D80" s="192" t="s">
        <v>171</v>
      </c>
      <c r="E80" s="192" t="s">
        <v>172</v>
      </c>
      <c r="F80" s="216">
        <v>500.0</v>
      </c>
      <c r="G80" s="217"/>
      <c r="H80" s="218">
        <f t="shared" si="7"/>
        <v>500</v>
      </c>
      <c r="I80" s="218">
        <f t="shared" si="3"/>
        <v>0</v>
      </c>
      <c r="J80" s="219" t="s">
        <v>107</v>
      </c>
      <c r="K80" s="47"/>
      <c r="L80" s="214" t="s">
        <v>125</v>
      </c>
      <c r="M80" s="220"/>
      <c r="N80" s="47"/>
      <c r="O80" s="224"/>
      <c r="P80" s="226"/>
      <c r="Q80" s="220"/>
      <c r="R80" s="47"/>
      <c r="S80" s="47">
        <f t="shared" si="4"/>
        <v>9</v>
      </c>
      <c r="T80" s="47">
        <f t="shared" si="5"/>
        <v>2023</v>
      </c>
    </row>
    <row r="81" ht="18.75" customHeight="1">
      <c r="A81" s="47"/>
      <c r="B81" s="224">
        <f t="shared" si="6"/>
        <v>100071</v>
      </c>
      <c r="C81" s="215">
        <v>45174.0</v>
      </c>
      <c r="D81" s="192" t="s">
        <v>169</v>
      </c>
      <c r="E81" s="192" t="s">
        <v>170</v>
      </c>
      <c r="F81" s="216">
        <v>500.0</v>
      </c>
      <c r="G81" s="217"/>
      <c r="H81" s="218">
        <f t="shared" si="7"/>
        <v>500</v>
      </c>
      <c r="I81" s="218">
        <f t="shared" si="3"/>
        <v>0</v>
      </c>
      <c r="J81" s="219" t="s">
        <v>107</v>
      </c>
      <c r="K81" s="47"/>
      <c r="L81" s="214" t="s">
        <v>125</v>
      </c>
      <c r="M81" s="220"/>
      <c r="N81" s="47"/>
      <c r="O81" s="224"/>
      <c r="P81" s="226"/>
      <c r="Q81" s="220"/>
      <c r="R81" s="47"/>
      <c r="S81" s="47">
        <f t="shared" si="4"/>
        <v>9</v>
      </c>
      <c r="T81" s="47">
        <f t="shared" si="5"/>
        <v>2023</v>
      </c>
    </row>
    <row r="82" ht="18.75" customHeight="1">
      <c r="A82" s="47"/>
      <c r="B82" s="224">
        <f t="shared" si="6"/>
        <v>100072</v>
      </c>
      <c r="C82" s="215">
        <v>45184.0</v>
      </c>
      <c r="D82" s="192" t="s">
        <v>158</v>
      </c>
      <c r="E82" s="192" t="s">
        <v>159</v>
      </c>
      <c r="F82" s="216">
        <v>500.0</v>
      </c>
      <c r="G82" s="217"/>
      <c r="H82" s="218">
        <f t="shared" si="7"/>
        <v>500</v>
      </c>
      <c r="I82" s="218">
        <f t="shared" si="3"/>
        <v>0</v>
      </c>
      <c r="J82" s="219" t="s">
        <v>107</v>
      </c>
      <c r="K82" s="47"/>
      <c r="L82" s="214" t="s">
        <v>125</v>
      </c>
      <c r="M82" s="220"/>
      <c r="N82" s="47"/>
      <c r="O82" s="224"/>
      <c r="P82" s="226"/>
      <c r="Q82" s="220"/>
      <c r="R82" s="47"/>
      <c r="S82" s="47">
        <f t="shared" si="4"/>
        <v>9</v>
      </c>
      <c r="T82" s="47">
        <f t="shared" si="5"/>
        <v>2023</v>
      </c>
    </row>
    <row r="83" ht="18.75" customHeight="1">
      <c r="A83" s="47"/>
      <c r="B83" s="224">
        <f t="shared" si="6"/>
        <v>100073</v>
      </c>
      <c r="C83" s="215">
        <v>45184.0</v>
      </c>
      <c r="D83" s="192" t="s">
        <v>160</v>
      </c>
      <c r="E83" s="192" t="s">
        <v>161</v>
      </c>
      <c r="F83" s="216">
        <v>500.0</v>
      </c>
      <c r="G83" s="217"/>
      <c r="H83" s="218">
        <f t="shared" si="7"/>
        <v>500</v>
      </c>
      <c r="I83" s="218">
        <f t="shared" si="3"/>
        <v>0</v>
      </c>
      <c r="J83" s="219" t="s">
        <v>107</v>
      </c>
      <c r="K83" s="47"/>
      <c r="L83" s="214" t="s">
        <v>125</v>
      </c>
      <c r="M83" s="220"/>
      <c r="N83" s="47"/>
      <c r="O83" s="224"/>
      <c r="P83" s="226"/>
      <c r="Q83" s="220"/>
      <c r="R83" s="47"/>
      <c r="S83" s="47">
        <f t="shared" si="4"/>
        <v>9</v>
      </c>
      <c r="T83" s="47">
        <f t="shared" si="5"/>
        <v>2023</v>
      </c>
    </row>
    <row r="84" ht="18.75" customHeight="1">
      <c r="A84" s="47"/>
      <c r="B84" s="224">
        <f t="shared" si="6"/>
        <v>100074</v>
      </c>
      <c r="C84" s="215">
        <v>45184.0</v>
      </c>
      <c r="D84" s="192" t="s">
        <v>167</v>
      </c>
      <c r="E84" s="192" t="s">
        <v>168</v>
      </c>
      <c r="F84" s="216">
        <v>500.0</v>
      </c>
      <c r="G84" s="217"/>
      <c r="H84" s="218">
        <f t="shared" si="7"/>
        <v>500</v>
      </c>
      <c r="I84" s="218">
        <f t="shared" si="3"/>
        <v>0</v>
      </c>
      <c r="J84" s="219" t="s">
        <v>107</v>
      </c>
      <c r="K84" s="47"/>
      <c r="L84" s="214" t="s">
        <v>125</v>
      </c>
      <c r="M84" s="220"/>
      <c r="N84" s="47"/>
      <c r="O84" s="224"/>
      <c r="P84" s="226"/>
      <c r="Q84" s="220"/>
      <c r="R84" s="47"/>
      <c r="S84" s="47">
        <f t="shared" si="4"/>
        <v>9</v>
      </c>
      <c r="T84" s="47">
        <f t="shared" si="5"/>
        <v>2023</v>
      </c>
    </row>
    <row r="85" ht="18.75" customHeight="1">
      <c r="A85" s="47"/>
      <c r="B85" s="224">
        <f t="shared" si="6"/>
        <v>100075</v>
      </c>
      <c r="C85" s="215">
        <v>45187.0</v>
      </c>
      <c r="D85" s="192" t="s">
        <v>156</v>
      </c>
      <c r="E85" s="192" t="s">
        <v>157</v>
      </c>
      <c r="F85" s="216">
        <v>500.0</v>
      </c>
      <c r="G85" s="217"/>
      <c r="H85" s="218">
        <f t="shared" si="7"/>
        <v>500</v>
      </c>
      <c r="I85" s="218">
        <f t="shared" si="3"/>
        <v>0</v>
      </c>
      <c r="J85" s="219" t="s">
        <v>107</v>
      </c>
      <c r="K85" s="47"/>
      <c r="L85" s="214" t="s">
        <v>125</v>
      </c>
      <c r="M85" s="220"/>
      <c r="N85" s="47"/>
      <c r="O85" s="224"/>
      <c r="P85" s="226"/>
      <c r="Q85" s="220"/>
      <c r="R85" s="47"/>
      <c r="S85" s="47">
        <f t="shared" si="4"/>
        <v>9</v>
      </c>
      <c r="T85" s="47">
        <f t="shared" si="5"/>
        <v>2023</v>
      </c>
    </row>
    <row r="86" ht="18.75" customHeight="1">
      <c r="A86" s="47"/>
      <c r="B86" s="224">
        <f t="shared" si="6"/>
        <v>100076</v>
      </c>
      <c r="C86" s="215">
        <v>45196.0</v>
      </c>
      <c r="D86" s="192" t="s">
        <v>138</v>
      </c>
      <c r="E86" s="192" t="s">
        <v>164</v>
      </c>
      <c r="F86" s="216">
        <v>500.0</v>
      </c>
      <c r="G86" s="217"/>
      <c r="H86" s="218">
        <f t="shared" si="7"/>
        <v>500</v>
      </c>
      <c r="I86" s="218">
        <f t="shared" si="3"/>
        <v>0</v>
      </c>
      <c r="J86" s="219" t="s">
        <v>107</v>
      </c>
      <c r="K86" s="47"/>
      <c r="L86" s="214" t="s">
        <v>125</v>
      </c>
      <c r="M86" s="220"/>
      <c r="N86" s="47"/>
      <c r="O86" s="224"/>
      <c r="P86" s="226"/>
      <c r="Q86" s="220"/>
      <c r="R86" s="47"/>
      <c r="S86" s="47">
        <f t="shared" si="4"/>
        <v>9</v>
      </c>
      <c r="T86" s="47">
        <f t="shared" si="5"/>
        <v>2023</v>
      </c>
    </row>
    <row r="87" ht="18.75" customHeight="1">
      <c r="A87" s="47"/>
      <c r="B87" s="224">
        <f t="shared" si="6"/>
        <v>100077</v>
      </c>
      <c r="C87" s="215">
        <v>45198.0</v>
      </c>
      <c r="D87" s="192" t="s">
        <v>174</v>
      </c>
      <c r="E87" s="192" t="s">
        <v>175</v>
      </c>
      <c r="F87" s="216">
        <v>500.0</v>
      </c>
      <c r="G87" s="217"/>
      <c r="H87" s="218">
        <f t="shared" si="7"/>
        <v>500</v>
      </c>
      <c r="I87" s="218">
        <f t="shared" si="3"/>
        <v>0</v>
      </c>
      <c r="J87" s="219" t="s">
        <v>107</v>
      </c>
      <c r="K87" s="47"/>
      <c r="L87" s="214" t="s">
        <v>125</v>
      </c>
      <c r="M87" s="220"/>
      <c r="N87" s="47"/>
      <c r="O87" s="224"/>
      <c r="P87" s="226"/>
      <c r="Q87" s="220"/>
      <c r="R87" s="47"/>
      <c r="S87" s="47">
        <f t="shared" si="4"/>
        <v>9</v>
      </c>
      <c r="T87" s="47">
        <f t="shared" si="5"/>
        <v>2023</v>
      </c>
    </row>
    <row r="88" ht="18.75" customHeight="1">
      <c r="A88" s="47"/>
      <c r="B88" s="224">
        <f t="shared" si="6"/>
        <v>100078</v>
      </c>
      <c r="C88" s="215">
        <v>45198.0</v>
      </c>
      <c r="D88" s="192" t="s">
        <v>162</v>
      </c>
      <c r="E88" s="192" t="s">
        <v>163</v>
      </c>
      <c r="F88" s="216">
        <v>500.0</v>
      </c>
      <c r="G88" s="217"/>
      <c r="H88" s="218">
        <f t="shared" si="7"/>
        <v>500</v>
      </c>
      <c r="I88" s="218">
        <f t="shared" si="3"/>
        <v>0</v>
      </c>
      <c r="J88" s="219" t="s">
        <v>107</v>
      </c>
      <c r="K88" s="47"/>
      <c r="L88" s="214" t="s">
        <v>125</v>
      </c>
      <c r="M88" s="220"/>
      <c r="N88" s="47"/>
      <c r="O88" s="224"/>
      <c r="P88" s="226"/>
      <c r="Q88" s="220"/>
      <c r="R88" s="47"/>
      <c r="S88" s="47">
        <f t="shared" si="4"/>
        <v>9</v>
      </c>
      <c r="T88" s="47">
        <f t="shared" si="5"/>
        <v>2023</v>
      </c>
    </row>
    <row r="89" ht="18.75" customHeight="1">
      <c r="A89" s="47"/>
      <c r="B89" s="224">
        <f t="shared" si="6"/>
        <v>100079</v>
      </c>
      <c r="C89" s="215">
        <v>45198.0</v>
      </c>
      <c r="D89" s="192" t="s">
        <v>165</v>
      </c>
      <c r="E89" s="192" t="s">
        <v>166</v>
      </c>
      <c r="F89" s="216">
        <v>500.0</v>
      </c>
      <c r="G89" s="217"/>
      <c r="H89" s="218">
        <f t="shared" si="7"/>
        <v>500</v>
      </c>
      <c r="I89" s="218">
        <f t="shared" si="3"/>
        <v>0</v>
      </c>
      <c r="J89" s="219" t="s">
        <v>107</v>
      </c>
      <c r="K89" s="47"/>
      <c r="L89" s="214" t="s">
        <v>125</v>
      </c>
      <c r="M89" s="220"/>
      <c r="N89" s="47"/>
      <c r="O89" s="224"/>
      <c r="P89" s="226"/>
      <c r="Q89" s="220"/>
      <c r="R89" s="47"/>
      <c r="S89" s="47">
        <f t="shared" si="4"/>
        <v>9</v>
      </c>
      <c r="T89" s="47">
        <f t="shared" si="5"/>
        <v>2023</v>
      </c>
    </row>
    <row r="90" ht="18.75" customHeight="1">
      <c r="A90" s="47"/>
      <c r="B90" s="224">
        <f t="shared" si="6"/>
        <v>100080</v>
      </c>
      <c r="C90" s="215">
        <v>45201.0</v>
      </c>
      <c r="D90" s="192" t="s">
        <v>158</v>
      </c>
      <c r="E90" s="192" t="s">
        <v>173</v>
      </c>
      <c r="F90" s="216">
        <v>500.0</v>
      </c>
      <c r="G90" s="217"/>
      <c r="H90" s="218">
        <f t="shared" si="7"/>
        <v>500</v>
      </c>
      <c r="I90" s="218">
        <f t="shared" si="3"/>
        <v>0</v>
      </c>
      <c r="J90" s="219" t="s">
        <v>107</v>
      </c>
      <c r="K90" s="47"/>
      <c r="L90" s="214" t="s">
        <v>125</v>
      </c>
      <c r="M90" s="220"/>
      <c r="N90" s="47"/>
      <c r="O90" s="224"/>
      <c r="P90" s="226"/>
      <c r="Q90" s="220"/>
      <c r="R90" s="47"/>
      <c r="S90" s="47">
        <f t="shared" si="4"/>
        <v>10</v>
      </c>
      <c r="T90" s="47">
        <f t="shared" si="5"/>
        <v>2023</v>
      </c>
    </row>
    <row r="91" ht="18.75" customHeight="1">
      <c r="A91" s="47"/>
      <c r="B91" s="224">
        <f t="shared" si="6"/>
        <v>100081</v>
      </c>
      <c r="C91" s="215">
        <v>45201.0</v>
      </c>
      <c r="D91" s="192" t="s">
        <v>176</v>
      </c>
      <c r="E91" s="192" t="s">
        <v>177</v>
      </c>
      <c r="F91" s="216">
        <v>2000.0</v>
      </c>
      <c r="G91" s="217"/>
      <c r="H91" s="218">
        <f t="shared" si="7"/>
        <v>2000</v>
      </c>
      <c r="I91" s="218">
        <f t="shared" si="3"/>
        <v>0</v>
      </c>
      <c r="J91" s="219" t="s">
        <v>107</v>
      </c>
      <c r="K91" s="47"/>
      <c r="L91" s="214" t="s">
        <v>125</v>
      </c>
      <c r="M91" s="220"/>
      <c r="N91" s="47"/>
      <c r="O91" s="224"/>
      <c r="P91" s="226"/>
      <c r="Q91" s="220"/>
      <c r="R91" s="47"/>
      <c r="S91" s="47">
        <f t="shared" si="4"/>
        <v>10</v>
      </c>
      <c r="T91" s="47">
        <f t="shared" si="5"/>
        <v>2023</v>
      </c>
    </row>
    <row r="92" ht="18.75" customHeight="1">
      <c r="A92" s="47"/>
      <c r="B92" s="224">
        <f t="shared" si="6"/>
        <v>100082</v>
      </c>
      <c r="C92" s="215">
        <v>45201.0</v>
      </c>
      <c r="D92" s="192" t="s">
        <v>171</v>
      </c>
      <c r="E92" s="192" t="s">
        <v>172</v>
      </c>
      <c r="F92" s="216">
        <v>500.0</v>
      </c>
      <c r="G92" s="217"/>
      <c r="H92" s="218">
        <f t="shared" si="7"/>
        <v>500</v>
      </c>
      <c r="I92" s="218">
        <f t="shared" si="3"/>
        <v>0</v>
      </c>
      <c r="J92" s="219" t="s">
        <v>107</v>
      </c>
      <c r="K92" s="47"/>
      <c r="L92" s="214" t="s">
        <v>125</v>
      </c>
      <c r="M92" s="220"/>
      <c r="N92" s="47"/>
      <c r="O92" s="224"/>
      <c r="P92" s="226"/>
      <c r="Q92" s="220"/>
      <c r="R92" s="47"/>
      <c r="S92" s="47">
        <f t="shared" si="4"/>
        <v>10</v>
      </c>
      <c r="T92" s="47">
        <f t="shared" si="5"/>
        <v>2023</v>
      </c>
    </row>
    <row r="93" ht="18.75" customHeight="1">
      <c r="A93" s="47"/>
      <c r="B93" s="224">
        <f t="shared" si="6"/>
        <v>100083</v>
      </c>
      <c r="C93" s="215">
        <v>45215.0</v>
      </c>
      <c r="D93" s="192" t="s">
        <v>156</v>
      </c>
      <c r="E93" s="192" t="s">
        <v>157</v>
      </c>
      <c r="F93" s="216">
        <v>500.0</v>
      </c>
      <c r="G93" s="217"/>
      <c r="H93" s="218">
        <f t="shared" si="7"/>
        <v>500</v>
      </c>
      <c r="I93" s="218">
        <f t="shared" si="3"/>
        <v>0</v>
      </c>
      <c r="J93" s="219" t="s">
        <v>107</v>
      </c>
      <c r="K93" s="47"/>
      <c r="L93" s="214" t="s">
        <v>125</v>
      </c>
      <c r="M93" s="220"/>
      <c r="N93" s="47"/>
      <c r="O93" s="224"/>
      <c r="P93" s="226"/>
      <c r="Q93" s="220"/>
      <c r="R93" s="47"/>
      <c r="S93" s="47">
        <f t="shared" si="4"/>
        <v>10</v>
      </c>
      <c r="T93" s="47">
        <f t="shared" si="5"/>
        <v>2023</v>
      </c>
    </row>
    <row r="94" ht="18.75" customHeight="1">
      <c r="A94" s="47"/>
      <c r="B94" s="224">
        <f t="shared" si="6"/>
        <v>100084</v>
      </c>
      <c r="C94" s="215">
        <v>45215.0</v>
      </c>
      <c r="D94" s="192" t="s">
        <v>158</v>
      </c>
      <c r="E94" s="192" t="s">
        <v>159</v>
      </c>
      <c r="F94" s="216">
        <v>500.0</v>
      </c>
      <c r="G94" s="217"/>
      <c r="H94" s="218">
        <f t="shared" si="7"/>
        <v>500</v>
      </c>
      <c r="I94" s="218">
        <f t="shared" si="3"/>
        <v>0</v>
      </c>
      <c r="J94" s="219" t="s">
        <v>107</v>
      </c>
      <c r="K94" s="47"/>
      <c r="L94" s="214" t="s">
        <v>125</v>
      </c>
      <c r="M94" s="220"/>
      <c r="N94" s="47"/>
      <c r="O94" s="224"/>
      <c r="P94" s="226"/>
      <c r="Q94" s="220"/>
      <c r="R94" s="47"/>
      <c r="S94" s="47">
        <f t="shared" si="4"/>
        <v>10</v>
      </c>
      <c r="T94" s="47">
        <f t="shared" si="5"/>
        <v>2023</v>
      </c>
    </row>
    <row r="95" ht="18.75" customHeight="1">
      <c r="A95" s="47"/>
      <c r="B95" s="224">
        <f t="shared" si="6"/>
        <v>100085</v>
      </c>
      <c r="C95" s="215">
        <v>45215.0</v>
      </c>
      <c r="D95" s="192" t="s">
        <v>169</v>
      </c>
      <c r="E95" s="192" t="s">
        <v>170</v>
      </c>
      <c r="F95" s="216">
        <v>500.0</v>
      </c>
      <c r="G95" s="217"/>
      <c r="H95" s="218">
        <f t="shared" si="7"/>
        <v>500</v>
      </c>
      <c r="I95" s="218">
        <f t="shared" si="3"/>
        <v>0</v>
      </c>
      <c r="J95" s="219" t="s">
        <v>107</v>
      </c>
      <c r="K95" s="47"/>
      <c r="L95" s="214" t="s">
        <v>125</v>
      </c>
      <c r="M95" s="220"/>
      <c r="N95" s="47"/>
      <c r="O95" s="224"/>
      <c r="P95" s="226"/>
      <c r="Q95" s="220"/>
      <c r="R95" s="47"/>
      <c r="S95" s="47">
        <f t="shared" si="4"/>
        <v>10</v>
      </c>
      <c r="T95" s="47">
        <f t="shared" si="5"/>
        <v>2023</v>
      </c>
    </row>
    <row r="96" ht="18.75" customHeight="1">
      <c r="A96" s="47"/>
      <c r="B96" s="224">
        <f t="shared" si="6"/>
        <v>100086</v>
      </c>
      <c r="C96" s="215">
        <v>45216.0</v>
      </c>
      <c r="D96" s="192" t="s">
        <v>158</v>
      </c>
      <c r="E96" s="192" t="s">
        <v>173</v>
      </c>
      <c r="F96" s="216">
        <v>500.0</v>
      </c>
      <c r="G96" s="217"/>
      <c r="H96" s="218">
        <f t="shared" si="7"/>
        <v>500</v>
      </c>
      <c r="I96" s="218">
        <f t="shared" si="3"/>
        <v>0</v>
      </c>
      <c r="J96" s="219" t="s">
        <v>107</v>
      </c>
      <c r="K96" s="47"/>
      <c r="L96" s="214" t="s">
        <v>125</v>
      </c>
      <c r="M96" s="220"/>
      <c r="N96" s="47"/>
      <c r="O96" s="224"/>
      <c r="P96" s="226"/>
      <c r="Q96" s="220"/>
      <c r="R96" s="47"/>
      <c r="S96" s="47">
        <f t="shared" si="4"/>
        <v>10</v>
      </c>
      <c r="T96" s="47">
        <f t="shared" si="5"/>
        <v>2023</v>
      </c>
    </row>
    <row r="97" ht="18.75" customHeight="1">
      <c r="A97" s="47"/>
      <c r="B97" s="224">
        <f t="shared" si="6"/>
        <v>100087</v>
      </c>
      <c r="C97" s="215">
        <v>45217.0</v>
      </c>
      <c r="D97" s="192" t="s">
        <v>167</v>
      </c>
      <c r="E97" s="192" t="s">
        <v>168</v>
      </c>
      <c r="F97" s="216">
        <v>500.0</v>
      </c>
      <c r="G97" s="217"/>
      <c r="H97" s="218">
        <f t="shared" si="7"/>
        <v>500</v>
      </c>
      <c r="I97" s="218">
        <f t="shared" si="3"/>
        <v>0</v>
      </c>
      <c r="J97" s="219" t="s">
        <v>107</v>
      </c>
      <c r="K97" s="47"/>
      <c r="L97" s="214" t="s">
        <v>125</v>
      </c>
      <c r="M97" s="220"/>
      <c r="N97" s="47"/>
      <c r="O97" s="224"/>
      <c r="P97" s="226"/>
      <c r="Q97" s="220"/>
      <c r="R97" s="47"/>
      <c r="S97" s="47">
        <f t="shared" si="4"/>
        <v>10</v>
      </c>
      <c r="T97" s="47">
        <f t="shared" si="5"/>
        <v>2023</v>
      </c>
    </row>
    <row r="98" ht="18.75" customHeight="1">
      <c r="A98" s="47"/>
      <c r="B98" s="224">
        <f t="shared" si="6"/>
        <v>100088</v>
      </c>
      <c r="C98" s="215">
        <v>45218.0</v>
      </c>
      <c r="D98" s="192" t="s">
        <v>176</v>
      </c>
      <c r="E98" s="192" t="s">
        <v>177</v>
      </c>
      <c r="F98" s="216">
        <v>500.0</v>
      </c>
      <c r="G98" s="217"/>
      <c r="H98" s="218">
        <f t="shared" si="7"/>
        <v>500</v>
      </c>
      <c r="I98" s="218">
        <f t="shared" si="3"/>
        <v>0</v>
      </c>
      <c r="J98" s="219" t="s">
        <v>107</v>
      </c>
      <c r="K98" s="47"/>
      <c r="L98" s="214" t="s">
        <v>125</v>
      </c>
      <c r="M98" s="220"/>
      <c r="N98" s="47"/>
      <c r="O98" s="224"/>
      <c r="P98" s="226"/>
      <c r="Q98" s="220"/>
      <c r="R98" s="47"/>
      <c r="S98" s="47">
        <f t="shared" si="4"/>
        <v>10</v>
      </c>
      <c r="T98" s="47">
        <f t="shared" si="5"/>
        <v>2023</v>
      </c>
    </row>
    <row r="99" ht="18.75" customHeight="1">
      <c r="A99" s="47"/>
      <c r="B99" s="224">
        <f t="shared" si="6"/>
        <v>100089</v>
      </c>
      <c r="C99" s="215">
        <v>45222.0</v>
      </c>
      <c r="D99" s="192" t="s">
        <v>160</v>
      </c>
      <c r="E99" s="192" t="s">
        <v>161</v>
      </c>
      <c r="F99" s="216">
        <v>500.0</v>
      </c>
      <c r="G99" s="217"/>
      <c r="H99" s="218">
        <f t="shared" si="7"/>
        <v>500</v>
      </c>
      <c r="I99" s="218">
        <f t="shared" si="3"/>
        <v>0</v>
      </c>
      <c r="J99" s="219" t="s">
        <v>107</v>
      </c>
      <c r="K99" s="47"/>
      <c r="L99" s="214" t="s">
        <v>125</v>
      </c>
      <c r="M99" s="220"/>
      <c r="N99" s="47"/>
      <c r="O99" s="224"/>
      <c r="P99" s="226"/>
      <c r="Q99" s="220"/>
      <c r="R99" s="47"/>
      <c r="S99" s="47">
        <f t="shared" si="4"/>
        <v>10</v>
      </c>
      <c r="T99" s="47">
        <f t="shared" si="5"/>
        <v>2023</v>
      </c>
    </row>
    <row r="100" ht="18.75" customHeight="1">
      <c r="A100" s="47"/>
      <c r="B100" s="224">
        <f t="shared" si="6"/>
        <v>100090</v>
      </c>
      <c r="C100" s="215">
        <v>45226.0</v>
      </c>
      <c r="D100" s="192" t="s">
        <v>174</v>
      </c>
      <c r="E100" s="192" t="s">
        <v>175</v>
      </c>
      <c r="F100" s="216">
        <v>500.0</v>
      </c>
      <c r="G100" s="217"/>
      <c r="H100" s="218">
        <f t="shared" si="7"/>
        <v>500</v>
      </c>
      <c r="I100" s="218">
        <f t="shared" si="3"/>
        <v>0</v>
      </c>
      <c r="J100" s="219" t="s">
        <v>107</v>
      </c>
      <c r="K100" s="47"/>
      <c r="L100" s="214" t="s">
        <v>125</v>
      </c>
      <c r="M100" s="220"/>
      <c r="N100" s="47"/>
      <c r="O100" s="224"/>
      <c r="P100" s="226"/>
      <c r="Q100" s="220"/>
      <c r="R100" s="47"/>
      <c r="S100" s="47">
        <f t="shared" si="4"/>
        <v>10</v>
      </c>
      <c r="T100" s="47">
        <f t="shared" si="5"/>
        <v>2023</v>
      </c>
    </row>
    <row r="101" ht="18.75" customHeight="1">
      <c r="A101" s="47"/>
      <c r="B101" s="224">
        <f t="shared" si="6"/>
        <v>100091</v>
      </c>
      <c r="C101" s="215">
        <v>45229.0</v>
      </c>
      <c r="D101" s="192" t="s">
        <v>138</v>
      </c>
      <c r="E101" s="192" t="s">
        <v>164</v>
      </c>
      <c r="F101" s="216">
        <v>500.0</v>
      </c>
      <c r="G101" s="217"/>
      <c r="H101" s="218">
        <f t="shared" si="7"/>
        <v>500</v>
      </c>
      <c r="I101" s="218">
        <f t="shared" si="3"/>
        <v>0</v>
      </c>
      <c r="J101" s="219" t="s">
        <v>107</v>
      </c>
      <c r="K101" s="47"/>
      <c r="L101" s="214" t="s">
        <v>125</v>
      </c>
      <c r="M101" s="220"/>
      <c r="N101" s="47"/>
      <c r="O101" s="224"/>
      <c r="P101" s="226"/>
      <c r="Q101" s="220"/>
      <c r="R101" s="47"/>
      <c r="S101" s="47">
        <f t="shared" si="4"/>
        <v>10</v>
      </c>
      <c r="T101" s="47">
        <f t="shared" si="5"/>
        <v>2023</v>
      </c>
    </row>
    <row r="102" ht="18.75" customHeight="1">
      <c r="A102" s="47"/>
      <c r="B102" s="224">
        <f t="shared" si="6"/>
        <v>100092</v>
      </c>
      <c r="C102" s="215">
        <v>45230.0</v>
      </c>
      <c r="D102" s="192" t="s">
        <v>162</v>
      </c>
      <c r="E102" s="192" t="s">
        <v>163</v>
      </c>
      <c r="F102" s="216">
        <v>500.0</v>
      </c>
      <c r="G102" s="217"/>
      <c r="H102" s="218">
        <f t="shared" si="7"/>
        <v>500</v>
      </c>
      <c r="I102" s="218">
        <f t="shared" si="3"/>
        <v>0</v>
      </c>
      <c r="J102" s="219" t="s">
        <v>107</v>
      </c>
      <c r="K102" s="47"/>
      <c r="L102" s="214" t="s">
        <v>125</v>
      </c>
      <c r="M102" s="220"/>
      <c r="N102" s="47"/>
      <c r="O102" s="224"/>
      <c r="P102" s="226"/>
      <c r="Q102" s="220"/>
      <c r="R102" s="47"/>
      <c r="S102" s="47">
        <f t="shared" si="4"/>
        <v>10</v>
      </c>
      <c r="T102" s="47">
        <f t="shared" si="5"/>
        <v>2023</v>
      </c>
    </row>
    <row r="103" ht="18.75" customHeight="1">
      <c r="A103" s="47"/>
      <c r="B103" s="224">
        <f t="shared" si="6"/>
        <v>100093</v>
      </c>
      <c r="C103" s="215">
        <v>45230.0</v>
      </c>
      <c r="D103" s="192" t="s">
        <v>165</v>
      </c>
      <c r="E103" s="192" t="s">
        <v>166</v>
      </c>
      <c r="F103" s="216">
        <v>500.0</v>
      </c>
      <c r="G103" s="217"/>
      <c r="H103" s="218">
        <f t="shared" si="7"/>
        <v>500</v>
      </c>
      <c r="I103" s="218">
        <f t="shared" si="3"/>
        <v>0</v>
      </c>
      <c r="J103" s="219" t="s">
        <v>107</v>
      </c>
      <c r="K103" s="47"/>
      <c r="L103" s="214" t="s">
        <v>125</v>
      </c>
      <c r="M103" s="220"/>
      <c r="N103" s="47"/>
      <c r="O103" s="224"/>
      <c r="P103" s="226"/>
      <c r="Q103" s="220"/>
      <c r="R103" s="47"/>
      <c r="S103" s="47">
        <f t="shared" si="4"/>
        <v>10</v>
      </c>
      <c r="T103" s="47">
        <f t="shared" si="5"/>
        <v>2023</v>
      </c>
    </row>
    <row r="104" ht="18.75" customHeight="1">
      <c r="A104" s="47"/>
      <c r="B104" s="224">
        <f t="shared" si="6"/>
        <v>100094</v>
      </c>
      <c r="C104" s="215">
        <v>45237.0</v>
      </c>
      <c r="D104" s="192" t="s">
        <v>156</v>
      </c>
      <c r="E104" s="192" t="s">
        <v>157</v>
      </c>
      <c r="F104" s="216">
        <v>500.0</v>
      </c>
      <c r="G104" s="217"/>
      <c r="H104" s="218">
        <f t="shared" si="7"/>
        <v>500</v>
      </c>
      <c r="I104" s="218">
        <f t="shared" si="3"/>
        <v>0</v>
      </c>
      <c r="J104" s="219" t="s">
        <v>107</v>
      </c>
      <c r="K104" s="47"/>
      <c r="L104" s="214" t="s">
        <v>125</v>
      </c>
      <c r="M104" s="220"/>
      <c r="N104" s="47"/>
      <c r="O104" s="224"/>
      <c r="P104" s="226"/>
      <c r="Q104" s="220"/>
      <c r="R104" s="47"/>
      <c r="S104" s="47">
        <f t="shared" si="4"/>
        <v>11</v>
      </c>
      <c r="T104" s="47">
        <f t="shared" si="5"/>
        <v>2023</v>
      </c>
    </row>
    <row r="105" ht="18.75" customHeight="1">
      <c r="A105" s="47"/>
      <c r="B105" s="224">
        <f t="shared" si="6"/>
        <v>100095</v>
      </c>
      <c r="C105" s="215">
        <v>45240.0</v>
      </c>
      <c r="D105" s="192" t="s">
        <v>158</v>
      </c>
      <c r="E105" s="192" t="s">
        <v>173</v>
      </c>
      <c r="F105" s="216">
        <v>600.0</v>
      </c>
      <c r="G105" s="217"/>
      <c r="H105" s="218">
        <f t="shared" si="7"/>
        <v>600</v>
      </c>
      <c r="I105" s="218">
        <f t="shared" si="3"/>
        <v>0</v>
      </c>
      <c r="J105" s="219" t="s">
        <v>107</v>
      </c>
      <c r="K105" s="47"/>
      <c r="L105" s="214" t="s">
        <v>125</v>
      </c>
      <c r="M105" s="220"/>
      <c r="N105" s="47"/>
      <c r="O105" s="224"/>
      <c r="P105" s="226"/>
      <c r="Q105" s="220"/>
      <c r="R105" s="47"/>
      <c r="S105" s="47">
        <f t="shared" si="4"/>
        <v>11</v>
      </c>
      <c r="T105" s="47">
        <f t="shared" si="5"/>
        <v>2023</v>
      </c>
    </row>
    <row r="106" ht="18.75" customHeight="1">
      <c r="A106" s="47"/>
      <c r="B106" s="224">
        <f t="shared" si="6"/>
        <v>100096</v>
      </c>
      <c r="C106" s="215">
        <v>45245.0</v>
      </c>
      <c r="D106" s="192" t="s">
        <v>176</v>
      </c>
      <c r="E106" s="192" t="s">
        <v>177</v>
      </c>
      <c r="F106" s="216">
        <v>800.0</v>
      </c>
      <c r="G106" s="217"/>
      <c r="H106" s="218">
        <f t="shared" si="7"/>
        <v>800</v>
      </c>
      <c r="I106" s="218">
        <f t="shared" si="3"/>
        <v>0</v>
      </c>
      <c r="J106" s="219" t="s">
        <v>107</v>
      </c>
      <c r="K106" s="47"/>
      <c r="L106" s="214" t="s">
        <v>125</v>
      </c>
      <c r="M106" s="220"/>
      <c r="N106" s="47"/>
      <c r="O106" s="224"/>
      <c r="P106" s="226"/>
      <c r="Q106" s="220"/>
      <c r="R106" s="47"/>
      <c r="S106" s="47">
        <f t="shared" si="4"/>
        <v>11</v>
      </c>
      <c r="T106" s="47">
        <f t="shared" si="5"/>
        <v>2023</v>
      </c>
    </row>
    <row r="107" ht="18.75" customHeight="1">
      <c r="A107" s="47"/>
      <c r="B107" s="224">
        <f t="shared" si="6"/>
        <v>100097</v>
      </c>
      <c r="C107" s="215">
        <v>45245.0</v>
      </c>
      <c r="D107" s="192" t="s">
        <v>169</v>
      </c>
      <c r="E107" s="192" t="s">
        <v>170</v>
      </c>
      <c r="F107" s="216">
        <v>500.0</v>
      </c>
      <c r="G107" s="217"/>
      <c r="H107" s="218">
        <f t="shared" si="7"/>
        <v>500</v>
      </c>
      <c r="I107" s="218">
        <f t="shared" si="3"/>
        <v>0</v>
      </c>
      <c r="J107" s="219" t="s">
        <v>107</v>
      </c>
      <c r="K107" s="47"/>
      <c r="L107" s="214" t="s">
        <v>125</v>
      </c>
      <c r="M107" s="220"/>
      <c r="N107" s="47"/>
      <c r="O107" s="224"/>
      <c r="P107" s="226"/>
      <c r="Q107" s="220"/>
      <c r="R107" s="47"/>
      <c r="S107" s="47">
        <f t="shared" si="4"/>
        <v>11</v>
      </c>
      <c r="T107" s="47">
        <f t="shared" si="5"/>
        <v>2023</v>
      </c>
    </row>
    <row r="108" ht="18.75" customHeight="1">
      <c r="A108" s="47"/>
      <c r="B108" s="224">
        <f t="shared" si="6"/>
        <v>100098</v>
      </c>
      <c r="C108" s="215">
        <v>45246.0</v>
      </c>
      <c r="D108" s="192" t="s">
        <v>158</v>
      </c>
      <c r="E108" s="192" t="s">
        <v>159</v>
      </c>
      <c r="F108" s="216">
        <v>500.0</v>
      </c>
      <c r="G108" s="217"/>
      <c r="H108" s="218">
        <f t="shared" si="7"/>
        <v>500</v>
      </c>
      <c r="I108" s="218">
        <f t="shared" si="3"/>
        <v>0</v>
      </c>
      <c r="J108" s="219" t="s">
        <v>107</v>
      </c>
      <c r="K108" s="47"/>
      <c r="L108" s="214" t="s">
        <v>125</v>
      </c>
      <c r="M108" s="220"/>
      <c r="N108" s="47"/>
      <c r="O108" s="224"/>
      <c r="P108" s="226"/>
      <c r="Q108" s="220"/>
      <c r="R108" s="47"/>
      <c r="S108" s="47">
        <f t="shared" si="4"/>
        <v>11</v>
      </c>
      <c r="T108" s="47">
        <f t="shared" si="5"/>
        <v>2023</v>
      </c>
    </row>
    <row r="109" ht="18.75" customHeight="1">
      <c r="A109" s="47"/>
      <c r="B109" s="224">
        <f t="shared" si="6"/>
        <v>100099</v>
      </c>
      <c r="C109" s="215">
        <v>45250.0</v>
      </c>
      <c r="D109" s="192" t="s">
        <v>171</v>
      </c>
      <c r="E109" s="192" t="s">
        <v>172</v>
      </c>
      <c r="F109" s="216">
        <v>1020.0</v>
      </c>
      <c r="G109" s="217"/>
      <c r="H109" s="218">
        <f t="shared" si="7"/>
        <v>1020</v>
      </c>
      <c r="I109" s="218">
        <f t="shared" si="3"/>
        <v>0</v>
      </c>
      <c r="J109" s="219" t="s">
        <v>107</v>
      </c>
      <c r="K109" s="47"/>
      <c r="L109" s="214" t="s">
        <v>125</v>
      </c>
      <c r="M109" s="220"/>
      <c r="N109" s="47"/>
      <c r="O109" s="224"/>
      <c r="P109" s="226"/>
      <c r="Q109" s="220"/>
      <c r="R109" s="47"/>
      <c r="S109" s="47">
        <f t="shared" si="4"/>
        <v>11</v>
      </c>
      <c r="T109" s="47">
        <f t="shared" si="5"/>
        <v>2023</v>
      </c>
    </row>
    <row r="110" ht="18.75" customHeight="1">
      <c r="A110" s="47"/>
      <c r="B110" s="224">
        <f t="shared" si="6"/>
        <v>100100</v>
      </c>
      <c r="C110" s="215">
        <v>45254.0</v>
      </c>
      <c r="D110" s="192" t="s">
        <v>174</v>
      </c>
      <c r="E110" s="192" t="s">
        <v>175</v>
      </c>
      <c r="F110" s="216">
        <v>500.0</v>
      </c>
      <c r="G110" s="217"/>
      <c r="H110" s="218">
        <f t="shared" si="7"/>
        <v>500</v>
      </c>
      <c r="I110" s="218">
        <f t="shared" si="3"/>
        <v>0</v>
      </c>
      <c r="J110" s="219" t="s">
        <v>107</v>
      </c>
      <c r="K110" s="47"/>
      <c r="L110" s="214" t="s">
        <v>125</v>
      </c>
      <c r="M110" s="220"/>
      <c r="N110" s="47"/>
      <c r="O110" s="224"/>
      <c r="P110" s="226"/>
      <c r="Q110" s="220"/>
      <c r="R110" s="47"/>
      <c r="S110" s="47">
        <f t="shared" si="4"/>
        <v>11</v>
      </c>
      <c r="T110" s="47">
        <f t="shared" si="5"/>
        <v>2023</v>
      </c>
    </row>
    <row r="111" ht="18.75" customHeight="1">
      <c r="A111" s="47"/>
      <c r="B111" s="224">
        <f t="shared" si="6"/>
        <v>100101</v>
      </c>
      <c r="C111" s="215">
        <v>45254.0</v>
      </c>
      <c r="D111" s="192" t="s">
        <v>160</v>
      </c>
      <c r="E111" s="192" t="s">
        <v>161</v>
      </c>
      <c r="F111" s="216">
        <v>500.0</v>
      </c>
      <c r="G111" s="217"/>
      <c r="H111" s="218">
        <f t="shared" si="7"/>
        <v>500</v>
      </c>
      <c r="I111" s="218">
        <f t="shared" si="3"/>
        <v>0</v>
      </c>
      <c r="J111" s="219" t="s">
        <v>107</v>
      </c>
      <c r="K111" s="47"/>
      <c r="L111" s="214" t="s">
        <v>125</v>
      </c>
      <c r="M111" s="220"/>
      <c r="N111" s="47"/>
      <c r="O111" s="224"/>
      <c r="P111" s="226"/>
      <c r="Q111" s="220"/>
      <c r="R111" s="47"/>
      <c r="S111" s="47">
        <f t="shared" si="4"/>
        <v>11</v>
      </c>
      <c r="T111" s="47">
        <f t="shared" si="5"/>
        <v>2023</v>
      </c>
    </row>
    <row r="112" ht="18.75" customHeight="1">
      <c r="A112" s="47"/>
      <c r="B112" s="224">
        <f t="shared" si="6"/>
        <v>100102</v>
      </c>
      <c r="C112" s="215">
        <v>45259.0</v>
      </c>
      <c r="D112" s="192" t="s">
        <v>162</v>
      </c>
      <c r="E112" s="192" t="s">
        <v>163</v>
      </c>
      <c r="F112" s="216">
        <v>500.0</v>
      </c>
      <c r="G112" s="217"/>
      <c r="H112" s="218">
        <f t="shared" si="7"/>
        <v>500</v>
      </c>
      <c r="I112" s="218">
        <f t="shared" si="3"/>
        <v>0</v>
      </c>
      <c r="J112" s="219" t="s">
        <v>107</v>
      </c>
      <c r="K112" s="47"/>
      <c r="L112" s="214" t="s">
        <v>125</v>
      </c>
      <c r="M112" s="220"/>
      <c r="N112" s="47"/>
      <c r="O112" s="224"/>
      <c r="P112" s="226"/>
      <c r="Q112" s="220"/>
      <c r="R112" s="47"/>
      <c r="S112" s="47">
        <f t="shared" si="4"/>
        <v>11</v>
      </c>
      <c r="T112" s="47">
        <f t="shared" si="5"/>
        <v>2023</v>
      </c>
    </row>
    <row r="113" ht="18.75" customHeight="1">
      <c r="A113" s="47"/>
      <c r="B113" s="224">
        <f t="shared" si="6"/>
        <v>100103</v>
      </c>
      <c r="C113" s="215">
        <v>45260.0</v>
      </c>
      <c r="D113" s="192" t="s">
        <v>165</v>
      </c>
      <c r="E113" s="192" t="s">
        <v>166</v>
      </c>
      <c r="F113" s="216">
        <v>500.0</v>
      </c>
      <c r="G113" s="217"/>
      <c r="H113" s="218">
        <f t="shared" si="7"/>
        <v>500</v>
      </c>
      <c r="I113" s="218">
        <f t="shared" si="3"/>
        <v>0</v>
      </c>
      <c r="J113" s="219" t="s">
        <v>107</v>
      </c>
      <c r="K113" s="47"/>
      <c r="L113" s="214" t="s">
        <v>125</v>
      </c>
      <c r="M113" s="220"/>
      <c r="N113" s="47"/>
      <c r="O113" s="224"/>
      <c r="P113" s="226"/>
      <c r="Q113" s="220"/>
      <c r="R113" s="47"/>
      <c r="S113" s="47">
        <f t="shared" si="4"/>
        <v>11</v>
      </c>
      <c r="T113" s="47">
        <f t="shared" si="5"/>
        <v>2023</v>
      </c>
    </row>
    <row r="114" ht="18.75" customHeight="1">
      <c r="A114" s="47"/>
      <c r="B114" s="224">
        <f t="shared" si="6"/>
        <v>100104</v>
      </c>
      <c r="C114" s="215">
        <v>45260.0</v>
      </c>
      <c r="D114" s="192" t="s">
        <v>167</v>
      </c>
      <c r="E114" s="192" t="s">
        <v>168</v>
      </c>
      <c r="F114" s="216">
        <v>500.0</v>
      </c>
      <c r="G114" s="217"/>
      <c r="H114" s="218">
        <f t="shared" si="7"/>
        <v>500</v>
      </c>
      <c r="I114" s="218">
        <f t="shared" si="3"/>
        <v>0</v>
      </c>
      <c r="J114" s="219" t="s">
        <v>107</v>
      </c>
      <c r="K114" s="47"/>
      <c r="L114" s="214" t="s">
        <v>125</v>
      </c>
      <c r="M114" s="220"/>
      <c r="N114" s="47"/>
      <c r="O114" s="224"/>
      <c r="P114" s="226"/>
      <c r="Q114" s="220"/>
      <c r="R114" s="47"/>
      <c r="S114" s="47">
        <f t="shared" si="4"/>
        <v>11</v>
      </c>
      <c r="T114" s="47">
        <f t="shared" si="5"/>
        <v>2023</v>
      </c>
    </row>
    <row r="115" ht="18.75" customHeight="1">
      <c r="A115" s="47"/>
      <c r="B115" s="224">
        <f t="shared" si="6"/>
        <v>100105</v>
      </c>
      <c r="C115" s="215">
        <v>45260.0</v>
      </c>
      <c r="D115" s="192" t="s">
        <v>138</v>
      </c>
      <c r="E115" s="192" t="s">
        <v>164</v>
      </c>
      <c r="F115" s="216">
        <v>500.0</v>
      </c>
      <c r="G115" s="217"/>
      <c r="H115" s="218">
        <f t="shared" si="7"/>
        <v>500</v>
      </c>
      <c r="I115" s="218">
        <f t="shared" si="3"/>
        <v>0</v>
      </c>
      <c r="J115" s="219" t="s">
        <v>107</v>
      </c>
      <c r="K115" s="47"/>
      <c r="L115" s="214" t="s">
        <v>125</v>
      </c>
      <c r="M115" s="220"/>
      <c r="N115" s="47"/>
      <c r="O115" s="224"/>
      <c r="P115" s="226"/>
      <c r="Q115" s="220"/>
      <c r="R115" s="47"/>
      <c r="S115" s="47">
        <f t="shared" si="4"/>
        <v>11</v>
      </c>
      <c r="T115" s="47">
        <f t="shared" si="5"/>
        <v>2023</v>
      </c>
    </row>
    <row r="116" ht="18.75" customHeight="1">
      <c r="A116" s="47"/>
      <c r="B116" s="224">
        <f t="shared" si="6"/>
        <v>100106</v>
      </c>
      <c r="C116" s="215">
        <v>45264.0</v>
      </c>
      <c r="D116" s="192" t="s">
        <v>158</v>
      </c>
      <c r="E116" s="192" t="s">
        <v>173</v>
      </c>
      <c r="F116" s="216">
        <v>600.0</v>
      </c>
      <c r="G116" s="217"/>
      <c r="H116" s="218">
        <f t="shared" si="7"/>
        <v>600</v>
      </c>
      <c r="I116" s="218">
        <f t="shared" si="3"/>
        <v>0</v>
      </c>
      <c r="J116" s="219" t="s">
        <v>107</v>
      </c>
      <c r="K116" s="47"/>
      <c r="L116" s="214" t="s">
        <v>125</v>
      </c>
      <c r="M116" s="220"/>
      <c r="N116" s="47"/>
      <c r="O116" s="224"/>
      <c r="P116" s="226"/>
      <c r="Q116" s="220"/>
      <c r="R116" s="47"/>
      <c r="S116" s="47">
        <f t="shared" si="4"/>
        <v>12</v>
      </c>
      <c r="T116" s="47">
        <f t="shared" si="5"/>
        <v>2023</v>
      </c>
    </row>
    <row r="117" ht="18.75" customHeight="1">
      <c r="A117" s="47"/>
      <c r="B117" s="224">
        <f t="shared" si="6"/>
        <v>100107</v>
      </c>
      <c r="C117" s="215">
        <v>45275.0</v>
      </c>
      <c r="D117" s="192" t="s">
        <v>138</v>
      </c>
      <c r="E117" s="192" t="s">
        <v>164</v>
      </c>
      <c r="F117" s="216">
        <v>500.0</v>
      </c>
      <c r="G117" s="217"/>
      <c r="H117" s="218">
        <f t="shared" si="7"/>
        <v>500</v>
      </c>
      <c r="I117" s="218">
        <f t="shared" si="3"/>
        <v>0</v>
      </c>
      <c r="J117" s="219" t="s">
        <v>107</v>
      </c>
      <c r="K117" s="47"/>
      <c r="L117" s="214" t="s">
        <v>125</v>
      </c>
      <c r="M117" s="220"/>
      <c r="N117" s="47"/>
      <c r="O117" s="224"/>
      <c r="P117" s="226"/>
      <c r="Q117" s="220"/>
      <c r="R117" s="47"/>
      <c r="S117" s="47">
        <f t="shared" si="4"/>
        <v>12</v>
      </c>
      <c r="T117" s="47">
        <f t="shared" si="5"/>
        <v>2023</v>
      </c>
    </row>
    <row r="118" ht="18.75" customHeight="1">
      <c r="A118" s="47"/>
      <c r="B118" s="224">
        <f t="shared" si="6"/>
        <v>100108</v>
      </c>
      <c r="C118" s="215">
        <v>45275.0</v>
      </c>
      <c r="D118" s="192" t="s">
        <v>169</v>
      </c>
      <c r="E118" s="192" t="s">
        <v>170</v>
      </c>
      <c r="F118" s="216">
        <v>500.0</v>
      </c>
      <c r="G118" s="217"/>
      <c r="H118" s="218">
        <f t="shared" si="7"/>
        <v>500</v>
      </c>
      <c r="I118" s="218">
        <f t="shared" si="3"/>
        <v>0</v>
      </c>
      <c r="J118" s="219" t="s">
        <v>107</v>
      </c>
      <c r="K118" s="47"/>
      <c r="L118" s="214" t="s">
        <v>125</v>
      </c>
      <c r="M118" s="220"/>
      <c r="N118" s="47"/>
      <c r="O118" s="224"/>
      <c r="P118" s="226"/>
      <c r="Q118" s="220"/>
      <c r="R118" s="47"/>
      <c r="S118" s="47">
        <f t="shared" si="4"/>
        <v>12</v>
      </c>
      <c r="T118" s="47">
        <f t="shared" si="5"/>
        <v>2023</v>
      </c>
    </row>
    <row r="119" ht="18.75" customHeight="1">
      <c r="A119" s="47"/>
      <c r="B119" s="224">
        <f t="shared" si="6"/>
        <v>100109</v>
      </c>
      <c r="C119" s="215">
        <v>45275.0</v>
      </c>
      <c r="D119" s="192" t="s">
        <v>176</v>
      </c>
      <c r="E119" s="192" t="s">
        <v>177</v>
      </c>
      <c r="F119" s="216">
        <v>500.0</v>
      </c>
      <c r="G119" s="217"/>
      <c r="H119" s="218">
        <f t="shared" si="7"/>
        <v>500</v>
      </c>
      <c r="I119" s="218">
        <f t="shared" si="3"/>
        <v>0</v>
      </c>
      <c r="J119" s="219" t="s">
        <v>107</v>
      </c>
      <c r="K119" s="47"/>
      <c r="L119" s="214" t="s">
        <v>125</v>
      </c>
      <c r="M119" s="220"/>
      <c r="N119" s="47"/>
      <c r="O119" s="224"/>
      <c r="P119" s="226"/>
      <c r="Q119" s="220"/>
      <c r="R119" s="47"/>
      <c r="S119" s="47">
        <f t="shared" si="4"/>
        <v>12</v>
      </c>
      <c r="T119" s="47">
        <f t="shared" si="5"/>
        <v>2023</v>
      </c>
    </row>
    <row r="120" ht="18.75" customHeight="1">
      <c r="A120" s="47"/>
      <c r="B120" s="224">
        <f t="shared" si="6"/>
        <v>100110</v>
      </c>
      <c r="C120" s="215">
        <v>45275.0</v>
      </c>
      <c r="D120" s="192" t="s">
        <v>156</v>
      </c>
      <c r="E120" s="192" t="s">
        <v>157</v>
      </c>
      <c r="F120" s="216">
        <v>500.0</v>
      </c>
      <c r="G120" s="217"/>
      <c r="H120" s="218">
        <f t="shared" si="7"/>
        <v>500</v>
      </c>
      <c r="I120" s="218">
        <f t="shared" si="3"/>
        <v>0</v>
      </c>
      <c r="J120" s="219" t="s">
        <v>107</v>
      </c>
      <c r="K120" s="47"/>
      <c r="L120" s="214" t="s">
        <v>125</v>
      </c>
      <c r="M120" s="220"/>
      <c r="N120" s="47"/>
      <c r="O120" s="224"/>
      <c r="P120" s="226"/>
      <c r="Q120" s="220"/>
      <c r="R120" s="47"/>
      <c r="S120" s="47">
        <f t="shared" si="4"/>
        <v>12</v>
      </c>
      <c r="T120" s="47">
        <f t="shared" si="5"/>
        <v>2023</v>
      </c>
    </row>
    <row r="121" ht="18.75" customHeight="1">
      <c r="A121" s="47"/>
      <c r="B121" s="224">
        <f t="shared" si="6"/>
        <v>100111</v>
      </c>
      <c r="C121" s="215">
        <v>45278.0</v>
      </c>
      <c r="D121" s="192" t="s">
        <v>158</v>
      </c>
      <c r="E121" s="192" t="s">
        <v>159</v>
      </c>
      <c r="F121" s="216">
        <v>1000.0</v>
      </c>
      <c r="G121" s="217"/>
      <c r="H121" s="218">
        <f t="shared" si="7"/>
        <v>1000</v>
      </c>
      <c r="I121" s="218">
        <f t="shared" si="3"/>
        <v>0</v>
      </c>
      <c r="J121" s="219" t="s">
        <v>107</v>
      </c>
      <c r="K121" s="47"/>
      <c r="L121" s="214" t="s">
        <v>125</v>
      </c>
      <c r="M121" s="220"/>
      <c r="N121" s="47"/>
      <c r="O121" s="224"/>
      <c r="P121" s="226"/>
      <c r="Q121" s="220"/>
      <c r="R121" s="47"/>
      <c r="S121" s="47">
        <f t="shared" si="4"/>
        <v>12</v>
      </c>
      <c r="T121" s="47">
        <f t="shared" si="5"/>
        <v>2023</v>
      </c>
    </row>
    <row r="122" ht="18.75" customHeight="1">
      <c r="A122" s="47"/>
      <c r="B122" s="224">
        <f t="shared" si="6"/>
        <v>100112</v>
      </c>
      <c r="C122" s="215">
        <v>45278.0</v>
      </c>
      <c r="D122" s="192" t="s">
        <v>167</v>
      </c>
      <c r="E122" s="192" t="s">
        <v>168</v>
      </c>
      <c r="F122" s="216">
        <v>500.0</v>
      </c>
      <c r="G122" s="217"/>
      <c r="H122" s="218">
        <f t="shared" si="7"/>
        <v>500</v>
      </c>
      <c r="I122" s="218">
        <f t="shared" si="3"/>
        <v>0</v>
      </c>
      <c r="J122" s="219" t="s">
        <v>107</v>
      </c>
      <c r="K122" s="47"/>
      <c r="L122" s="214" t="s">
        <v>125</v>
      </c>
      <c r="M122" s="220"/>
      <c r="N122" s="47"/>
      <c r="O122" s="224"/>
      <c r="P122" s="226"/>
      <c r="Q122" s="220"/>
      <c r="R122" s="47"/>
      <c r="S122" s="47">
        <f t="shared" si="4"/>
        <v>12</v>
      </c>
      <c r="T122" s="47">
        <f t="shared" si="5"/>
        <v>2023</v>
      </c>
    </row>
    <row r="123" ht="18.75" customHeight="1">
      <c r="A123" s="47"/>
      <c r="B123" s="224">
        <f t="shared" si="6"/>
        <v>100113</v>
      </c>
      <c r="C123" s="215">
        <v>45282.0</v>
      </c>
      <c r="D123" s="192" t="s">
        <v>174</v>
      </c>
      <c r="E123" s="192" t="s">
        <v>175</v>
      </c>
      <c r="F123" s="216">
        <v>500.0</v>
      </c>
      <c r="G123" s="217"/>
      <c r="H123" s="218">
        <f t="shared" si="7"/>
        <v>500</v>
      </c>
      <c r="I123" s="218">
        <f t="shared" si="3"/>
        <v>0</v>
      </c>
      <c r="J123" s="219" t="s">
        <v>107</v>
      </c>
      <c r="K123" s="47"/>
      <c r="L123" s="214" t="s">
        <v>125</v>
      </c>
      <c r="M123" s="220"/>
      <c r="N123" s="47"/>
      <c r="O123" s="224"/>
      <c r="P123" s="226"/>
      <c r="Q123" s="220"/>
      <c r="R123" s="47"/>
      <c r="S123" s="47">
        <f t="shared" si="4"/>
        <v>12</v>
      </c>
      <c r="T123" s="47">
        <f t="shared" si="5"/>
        <v>2023</v>
      </c>
    </row>
    <row r="124" ht="18.75" customHeight="1">
      <c r="A124" s="47"/>
      <c r="B124" s="224">
        <f t="shared" si="6"/>
        <v>100114</v>
      </c>
      <c r="C124" s="215">
        <v>45282.0</v>
      </c>
      <c r="D124" s="192" t="s">
        <v>160</v>
      </c>
      <c r="E124" s="192" t="s">
        <v>161</v>
      </c>
      <c r="F124" s="216">
        <v>500.0</v>
      </c>
      <c r="G124" s="217"/>
      <c r="H124" s="218">
        <f t="shared" si="7"/>
        <v>500</v>
      </c>
      <c r="I124" s="218">
        <f t="shared" si="3"/>
        <v>0</v>
      </c>
      <c r="J124" s="219" t="s">
        <v>107</v>
      </c>
      <c r="K124" s="47"/>
      <c r="L124" s="214" t="s">
        <v>125</v>
      </c>
      <c r="M124" s="220"/>
      <c r="N124" s="47"/>
      <c r="O124" s="224"/>
      <c r="P124" s="226"/>
      <c r="Q124" s="220"/>
      <c r="R124" s="47"/>
      <c r="S124" s="47">
        <f t="shared" si="4"/>
        <v>12</v>
      </c>
      <c r="T124" s="47">
        <f t="shared" si="5"/>
        <v>2023</v>
      </c>
    </row>
    <row r="125" ht="18.75" customHeight="1">
      <c r="A125" s="47"/>
      <c r="B125" s="224">
        <f t="shared" si="6"/>
        <v>100115</v>
      </c>
      <c r="C125" s="215">
        <v>45291.0</v>
      </c>
      <c r="D125" s="192" t="s">
        <v>178</v>
      </c>
      <c r="E125" s="192" t="s">
        <v>179</v>
      </c>
      <c r="F125" s="216">
        <v>92.76</v>
      </c>
      <c r="G125" s="217"/>
      <c r="H125" s="218">
        <f t="shared" si="7"/>
        <v>92.76</v>
      </c>
      <c r="I125" s="218">
        <f t="shared" si="3"/>
        <v>0</v>
      </c>
      <c r="J125" s="219" t="s">
        <v>116</v>
      </c>
      <c r="K125" s="47"/>
      <c r="L125" s="229" t="s">
        <v>125</v>
      </c>
      <c r="M125" s="220"/>
      <c r="N125" s="47"/>
      <c r="O125" s="224"/>
      <c r="P125" s="226"/>
      <c r="Q125" s="220"/>
      <c r="R125" s="47"/>
      <c r="S125" s="47">
        <f t="shared" si="4"/>
        <v>12</v>
      </c>
      <c r="T125" s="47">
        <f t="shared" si="5"/>
        <v>2023</v>
      </c>
    </row>
    <row r="126" ht="18.75" customHeight="1">
      <c r="A126" s="47"/>
      <c r="B126" s="224">
        <f t="shared" si="6"/>
        <v>100116</v>
      </c>
      <c r="C126" s="215">
        <v>45293.0</v>
      </c>
      <c r="D126" s="192" t="s">
        <v>165</v>
      </c>
      <c r="E126" s="192" t="s">
        <v>166</v>
      </c>
      <c r="F126" s="216">
        <v>500.0</v>
      </c>
      <c r="G126" s="217"/>
      <c r="H126" s="218">
        <f t="shared" si="7"/>
        <v>500</v>
      </c>
      <c r="I126" s="218">
        <f t="shared" si="3"/>
        <v>0</v>
      </c>
      <c r="J126" s="219" t="s">
        <v>107</v>
      </c>
      <c r="K126" s="47"/>
      <c r="L126" s="214" t="s">
        <v>125</v>
      </c>
      <c r="M126" s="220"/>
      <c r="N126" s="47"/>
      <c r="O126" s="224"/>
      <c r="P126" s="226"/>
      <c r="Q126" s="220"/>
      <c r="R126" s="47"/>
      <c r="S126" s="47">
        <f t="shared" si="4"/>
        <v>1</v>
      </c>
      <c r="T126" s="47">
        <f t="shared" si="5"/>
        <v>2024</v>
      </c>
    </row>
    <row r="127" ht="18.75" customHeight="1">
      <c r="A127" s="47"/>
      <c r="B127" s="224">
        <f t="shared" si="6"/>
        <v>100117</v>
      </c>
      <c r="C127" s="215">
        <v>45307.0</v>
      </c>
      <c r="D127" s="192" t="s">
        <v>169</v>
      </c>
      <c r="E127" s="192" t="s">
        <v>170</v>
      </c>
      <c r="F127" s="216">
        <v>500.0</v>
      </c>
      <c r="G127" s="217"/>
      <c r="H127" s="218">
        <f t="shared" si="7"/>
        <v>500</v>
      </c>
      <c r="I127" s="218">
        <f t="shared" si="3"/>
        <v>0</v>
      </c>
      <c r="J127" s="219" t="s">
        <v>107</v>
      </c>
      <c r="K127" s="47"/>
      <c r="L127" s="214" t="s">
        <v>125</v>
      </c>
      <c r="M127" s="220"/>
      <c r="N127" s="47"/>
      <c r="O127" s="224"/>
      <c r="P127" s="226"/>
      <c r="Q127" s="220"/>
      <c r="R127" s="47"/>
      <c r="S127" s="47">
        <f t="shared" si="4"/>
        <v>1</v>
      </c>
      <c r="T127" s="47">
        <f t="shared" si="5"/>
        <v>2024</v>
      </c>
    </row>
    <row r="128" ht="18.75" customHeight="1">
      <c r="A128" s="47"/>
      <c r="B128" s="224">
        <f t="shared" si="6"/>
        <v>100118</v>
      </c>
      <c r="C128" s="215">
        <v>45307.0</v>
      </c>
      <c r="D128" s="192" t="s">
        <v>176</v>
      </c>
      <c r="E128" s="192" t="s">
        <v>177</v>
      </c>
      <c r="F128" s="216">
        <v>500.0</v>
      </c>
      <c r="G128" s="217"/>
      <c r="H128" s="218">
        <f t="shared" si="7"/>
        <v>500</v>
      </c>
      <c r="I128" s="218">
        <f t="shared" si="3"/>
        <v>0</v>
      </c>
      <c r="J128" s="219" t="s">
        <v>107</v>
      </c>
      <c r="K128" s="47"/>
      <c r="L128" s="214" t="s">
        <v>125</v>
      </c>
      <c r="M128" s="220"/>
      <c r="N128" s="47"/>
      <c r="O128" s="224"/>
      <c r="P128" s="226"/>
      <c r="Q128" s="220"/>
      <c r="R128" s="47"/>
      <c r="S128" s="47">
        <f t="shared" si="4"/>
        <v>1</v>
      </c>
      <c r="T128" s="47">
        <f t="shared" si="5"/>
        <v>2024</v>
      </c>
    </row>
    <row r="129" ht="18.75" customHeight="1">
      <c r="A129" s="47"/>
      <c r="B129" s="224">
        <f t="shared" si="6"/>
        <v>100119</v>
      </c>
      <c r="C129" s="215">
        <v>45308.0</v>
      </c>
      <c r="D129" s="192" t="s">
        <v>156</v>
      </c>
      <c r="E129" s="192" t="s">
        <v>157</v>
      </c>
      <c r="F129" s="216">
        <v>500.0</v>
      </c>
      <c r="G129" s="217"/>
      <c r="H129" s="218">
        <f t="shared" si="7"/>
        <v>500</v>
      </c>
      <c r="I129" s="218">
        <f t="shared" si="3"/>
        <v>0</v>
      </c>
      <c r="J129" s="219" t="s">
        <v>107</v>
      </c>
      <c r="K129" s="47"/>
      <c r="L129" s="214" t="s">
        <v>125</v>
      </c>
      <c r="M129" s="220"/>
      <c r="N129" s="47"/>
      <c r="O129" s="224"/>
      <c r="P129" s="226"/>
      <c r="Q129" s="220"/>
      <c r="R129" s="47"/>
      <c r="S129" s="47">
        <f t="shared" si="4"/>
        <v>1</v>
      </c>
      <c r="T129" s="47">
        <f t="shared" si="5"/>
        <v>2024</v>
      </c>
    </row>
    <row r="130" ht="18.75" customHeight="1">
      <c r="A130" s="47"/>
      <c r="B130" s="224">
        <f t="shared" si="6"/>
        <v>100120</v>
      </c>
      <c r="C130" s="215">
        <v>45310.0</v>
      </c>
      <c r="D130" s="192" t="s">
        <v>158</v>
      </c>
      <c r="E130" s="192" t="s">
        <v>159</v>
      </c>
      <c r="F130" s="216">
        <v>1000.0</v>
      </c>
      <c r="G130" s="217"/>
      <c r="H130" s="218">
        <f t="shared" si="7"/>
        <v>1000</v>
      </c>
      <c r="I130" s="218">
        <f t="shared" si="3"/>
        <v>0</v>
      </c>
      <c r="J130" s="219" t="s">
        <v>107</v>
      </c>
      <c r="K130" s="47"/>
      <c r="L130" s="214" t="s">
        <v>125</v>
      </c>
      <c r="M130" s="220"/>
      <c r="N130" s="47"/>
      <c r="O130" s="224"/>
      <c r="P130" s="226"/>
      <c r="Q130" s="220"/>
      <c r="R130" s="47"/>
      <c r="S130" s="47">
        <f t="shared" si="4"/>
        <v>1</v>
      </c>
      <c r="T130" s="47">
        <f t="shared" si="5"/>
        <v>2024</v>
      </c>
    </row>
    <row r="131" ht="18.75" customHeight="1">
      <c r="A131" s="47"/>
      <c r="B131" s="224">
        <f t="shared" si="6"/>
        <v>100121</v>
      </c>
      <c r="C131" s="215">
        <v>45313.0</v>
      </c>
      <c r="D131" s="192" t="s">
        <v>160</v>
      </c>
      <c r="E131" s="192" t="s">
        <v>161</v>
      </c>
      <c r="F131" s="216">
        <v>500.0</v>
      </c>
      <c r="G131" s="217"/>
      <c r="H131" s="218">
        <f t="shared" si="7"/>
        <v>500</v>
      </c>
      <c r="I131" s="218">
        <f t="shared" si="3"/>
        <v>0</v>
      </c>
      <c r="J131" s="219" t="s">
        <v>107</v>
      </c>
      <c r="K131" s="47"/>
      <c r="L131" s="214" t="s">
        <v>125</v>
      </c>
      <c r="M131" s="220"/>
      <c r="N131" s="47"/>
      <c r="O131" s="224"/>
      <c r="P131" s="226"/>
      <c r="Q131" s="220"/>
      <c r="R131" s="47"/>
      <c r="S131" s="47">
        <f t="shared" si="4"/>
        <v>1</v>
      </c>
      <c r="T131" s="47">
        <f t="shared" si="5"/>
        <v>2024</v>
      </c>
    </row>
    <row r="132" ht="18.75" customHeight="1">
      <c r="A132" s="47"/>
      <c r="B132" s="224">
        <f t="shared" si="6"/>
        <v>100122</v>
      </c>
      <c r="C132" s="215">
        <v>45314.0</v>
      </c>
      <c r="D132" s="192" t="s">
        <v>158</v>
      </c>
      <c r="E132" s="192" t="s">
        <v>173</v>
      </c>
      <c r="F132" s="216">
        <v>1000.0</v>
      </c>
      <c r="G132" s="217"/>
      <c r="H132" s="218">
        <f t="shared" si="7"/>
        <v>1000</v>
      </c>
      <c r="I132" s="218">
        <f t="shared" si="3"/>
        <v>0</v>
      </c>
      <c r="J132" s="219" t="s">
        <v>107</v>
      </c>
      <c r="K132" s="47"/>
      <c r="L132" s="214" t="s">
        <v>125</v>
      </c>
      <c r="M132" s="220"/>
      <c r="N132" s="47"/>
      <c r="O132" s="224"/>
      <c r="P132" s="226"/>
      <c r="Q132" s="220"/>
      <c r="R132" s="47"/>
      <c r="S132" s="47">
        <f t="shared" si="4"/>
        <v>1</v>
      </c>
      <c r="T132" s="47">
        <f t="shared" si="5"/>
        <v>2024</v>
      </c>
    </row>
    <row r="133" ht="18.75" customHeight="1">
      <c r="A133" s="47"/>
      <c r="B133" s="224">
        <f t="shared" si="6"/>
        <v>100123</v>
      </c>
      <c r="C133" s="215">
        <v>45316.0</v>
      </c>
      <c r="D133" s="192" t="s">
        <v>174</v>
      </c>
      <c r="E133" s="192" t="s">
        <v>175</v>
      </c>
      <c r="F133" s="216">
        <v>500.0</v>
      </c>
      <c r="G133" s="217"/>
      <c r="H133" s="218">
        <f t="shared" si="7"/>
        <v>500</v>
      </c>
      <c r="I133" s="218">
        <f t="shared" si="3"/>
        <v>0</v>
      </c>
      <c r="J133" s="219" t="s">
        <v>107</v>
      </c>
      <c r="K133" s="47"/>
      <c r="L133" s="214" t="s">
        <v>125</v>
      </c>
      <c r="M133" s="220"/>
      <c r="N133" s="47"/>
      <c r="O133" s="224"/>
      <c r="P133" s="226"/>
      <c r="Q133" s="220"/>
      <c r="R133" s="47"/>
      <c r="S133" s="47">
        <f t="shared" si="4"/>
        <v>1</v>
      </c>
      <c r="T133" s="47">
        <f t="shared" si="5"/>
        <v>2024</v>
      </c>
    </row>
    <row r="134" ht="18.75" customHeight="1">
      <c r="A134" s="47"/>
      <c r="B134" s="224">
        <f t="shared" si="6"/>
        <v>100124</v>
      </c>
      <c r="C134" s="215">
        <v>45320.0</v>
      </c>
      <c r="D134" s="192" t="s">
        <v>176</v>
      </c>
      <c r="E134" s="192" t="s">
        <v>177</v>
      </c>
      <c r="F134" s="216">
        <v>5000.0</v>
      </c>
      <c r="G134" s="217"/>
      <c r="H134" s="218">
        <f t="shared" si="7"/>
        <v>5000</v>
      </c>
      <c r="I134" s="218">
        <f t="shared" si="3"/>
        <v>0</v>
      </c>
      <c r="J134" s="219" t="s">
        <v>107</v>
      </c>
      <c r="K134" s="47"/>
      <c r="L134" s="214" t="s">
        <v>127</v>
      </c>
      <c r="M134" s="220"/>
      <c r="N134" s="47"/>
      <c r="O134" s="224"/>
      <c r="P134" s="226"/>
      <c r="Q134" s="220"/>
      <c r="R134" s="47"/>
      <c r="S134" s="47">
        <f t="shared" si="4"/>
        <v>1</v>
      </c>
      <c r="T134" s="47">
        <f t="shared" si="5"/>
        <v>2024</v>
      </c>
    </row>
    <row r="135" ht="18.75" customHeight="1">
      <c r="A135" s="47"/>
      <c r="B135" s="224">
        <f t="shared" si="6"/>
        <v>100125</v>
      </c>
      <c r="C135" s="215">
        <v>45320.0</v>
      </c>
      <c r="D135" s="192" t="s">
        <v>169</v>
      </c>
      <c r="E135" s="192" t="s">
        <v>170</v>
      </c>
      <c r="F135" s="216">
        <v>50.0</v>
      </c>
      <c r="G135" s="217"/>
      <c r="H135" s="218">
        <f t="shared" si="7"/>
        <v>50</v>
      </c>
      <c r="I135" s="218">
        <f t="shared" si="3"/>
        <v>0</v>
      </c>
      <c r="J135" s="219" t="s">
        <v>107</v>
      </c>
      <c r="K135" s="47"/>
      <c r="L135" s="214" t="s">
        <v>125</v>
      </c>
      <c r="M135" s="220"/>
      <c r="N135" s="47"/>
      <c r="O135" s="224"/>
      <c r="P135" s="226"/>
      <c r="Q135" s="220"/>
      <c r="R135" s="47"/>
      <c r="S135" s="47">
        <f t="shared" si="4"/>
        <v>1</v>
      </c>
      <c r="T135" s="47">
        <f t="shared" si="5"/>
        <v>2024</v>
      </c>
    </row>
    <row r="136" ht="18.75" customHeight="1">
      <c r="A136" s="47"/>
      <c r="B136" s="224">
        <f t="shared" si="6"/>
        <v>100126</v>
      </c>
      <c r="C136" s="215">
        <v>45320.0</v>
      </c>
      <c r="D136" s="192" t="s">
        <v>162</v>
      </c>
      <c r="E136" s="192" t="s">
        <v>163</v>
      </c>
      <c r="F136" s="216">
        <v>1500.0</v>
      </c>
      <c r="G136" s="217"/>
      <c r="H136" s="218">
        <f t="shared" si="7"/>
        <v>1500</v>
      </c>
      <c r="I136" s="218">
        <f t="shared" si="3"/>
        <v>0</v>
      </c>
      <c r="J136" s="219" t="s">
        <v>107</v>
      </c>
      <c r="K136" s="47"/>
      <c r="L136" s="214" t="s">
        <v>125</v>
      </c>
      <c r="M136" s="220"/>
      <c r="N136" s="47"/>
      <c r="O136" s="224"/>
      <c r="P136" s="226"/>
      <c r="Q136" s="220"/>
      <c r="R136" s="47"/>
      <c r="S136" s="47">
        <f t="shared" si="4"/>
        <v>1</v>
      </c>
      <c r="T136" s="47">
        <f t="shared" si="5"/>
        <v>2024</v>
      </c>
    </row>
    <row r="137" ht="18.75" customHeight="1">
      <c r="A137" s="47"/>
      <c r="B137" s="224">
        <f t="shared" si="6"/>
        <v>100127</v>
      </c>
      <c r="C137" s="215">
        <v>45322.0</v>
      </c>
      <c r="D137" s="192" t="s">
        <v>167</v>
      </c>
      <c r="E137" s="192" t="s">
        <v>168</v>
      </c>
      <c r="F137" s="216">
        <v>500.0</v>
      </c>
      <c r="G137" s="217"/>
      <c r="H137" s="218">
        <f t="shared" si="7"/>
        <v>500</v>
      </c>
      <c r="I137" s="218">
        <f t="shared" si="3"/>
        <v>0</v>
      </c>
      <c r="J137" s="219" t="s">
        <v>107</v>
      </c>
      <c r="K137" s="47"/>
      <c r="L137" s="229" t="s">
        <v>125</v>
      </c>
      <c r="M137" s="220"/>
      <c r="N137" s="47"/>
      <c r="O137" s="224"/>
      <c r="P137" s="226"/>
      <c r="Q137" s="220"/>
      <c r="R137" s="47"/>
      <c r="S137" s="47">
        <f t="shared" si="4"/>
        <v>1</v>
      </c>
      <c r="T137" s="47">
        <f t="shared" si="5"/>
        <v>2024</v>
      </c>
    </row>
    <row r="138" ht="18.75" customHeight="1">
      <c r="A138" s="47"/>
      <c r="B138" s="224">
        <f t="shared" si="6"/>
        <v>100128</v>
      </c>
      <c r="C138" s="215">
        <v>45322.0</v>
      </c>
      <c r="D138" s="192" t="s">
        <v>165</v>
      </c>
      <c r="E138" s="192" t="s">
        <v>166</v>
      </c>
      <c r="F138" s="216">
        <v>500.0</v>
      </c>
      <c r="G138" s="217"/>
      <c r="H138" s="218">
        <f t="shared" si="7"/>
        <v>500</v>
      </c>
      <c r="I138" s="218">
        <f t="shared" si="3"/>
        <v>0</v>
      </c>
      <c r="J138" s="219" t="s">
        <v>107</v>
      </c>
      <c r="K138" s="47"/>
      <c r="L138" s="214" t="s">
        <v>125</v>
      </c>
      <c r="M138" s="220"/>
      <c r="N138" s="47"/>
      <c r="O138" s="224"/>
      <c r="P138" s="226"/>
      <c r="Q138" s="220"/>
      <c r="R138" s="47"/>
      <c r="S138" s="47">
        <f t="shared" si="4"/>
        <v>1</v>
      </c>
      <c r="T138" s="47">
        <f t="shared" si="5"/>
        <v>2024</v>
      </c>
    </row>
    <row r="139" ht="18.75" customHeight="1">
      <c r="A139" s="47"/>
      <c r="B139" s="224">
        <f t="shared" si="6"/>
        <v>100129</v>
      </c>
      <c r="C139" s="215">
        <v>45322.0</v>
      </c>
      <c r="D139" s="192" t="s">
        <v>178</v>
      </c>
      <c r="E139" s="192" t="s">
        <v>179</v>
      </c>
      <c r="F139" s="230">
        <v>192.05</v>
      </c>
      <c r="G139" s="217"/>
      <c r="H139" s="218">
        <f t="shared" si="7"/>
        <v>192.05</v>
      </c>
      <c r="I139" s="218">
        <f t="shared" si="3"/>
        <v>0</v>
      </c>
      <c r="J139" s="219" t="s">
        <v>116</v>
      </c>
      <c r="K139" s="47"/>
      <c r="L139" s="224"/>
      <c r="M139" s="220"/>
      <c r="N139" s="47"/>
      <c r="O139" s="224"/>
      <c r="P139" s="226"/>
      <c r="Q139" s="220"/>
      <c r="R139" s="47"/>
      <c r="S139" s="47">
        <f t="shared" si="4"/>
        <v>1</v>
      </c>
      <c r="T139" s="47">
        <f t="shared" si="5"/>
        <v>2024</v>
      </c>
    </row>
    <row r="140" ht="18.75" customHeight="1">
      <c r="A140" s="47"/>
      <c r="B140" s="224">
        <f t="shared" si="6"/>
        <v>100130</v>
      </c>
      <c r="C140" s="215">
        <v>45327.0</v>
      </c>
      <c r="D140" s="192" t="s">
        <v>171</v>
      </c>
      <c r="E140" s="192" t="s">
        <v>172</v>
      </c>
      <c r="F140" s="216">
        <v>1000.0</v>
      </c>
      <c r="G140" s="217"/>
      <c r="H140" s="218">
        <f t="shared" si="7"/>
        <v>1000</v>
      </c>
      <c r="I140" s="218">
        <f t="shared" si="3"/>
        <v>0</v>
      </c>
      <c r="J140" s="219" t="s">
        <v>107</v>
      </c>
      <c r="K140" s="47"/>
      <c r="L140" s="214" t="s">
        <v>125</v>
      </c>
      <c r="M140" s="220"/>
      <c r="N140" s="47"/>
      <c r="O140" s="224"/>
      <c r="P140" s="226"/>
      <c r="Q140" s="220"/>
      <c r="R140" s="47"/>
      <c r="S140" s="47">
        <f t="shared" si="4"/>
        <v>2</v>
      </c>
      <c r="T140" s="47">
        <f t="shared" si="5"/>
        <v>2024</v>
      </c>
    </row>
    <row r="141" ht="18.75" customHeight="1">
      <c r="A141" s="47"/>
      <c r="B141" s="224">
        <f t="shared" si="6"/>
        <v>100131</v>
      </c>
      <c r="C141" s="215">
        <v>45329.0</v>
      </c>
      <c r="D141" s="192" t="s">
        <v>138</v>
      </c>
      <c r="E141" s="192" t="s">
        <v>164</v>
      </c>
      <c r="F141" s="216">
        <v>600.0</v>
      </c>
      <c r="G141" s="217"/>
      <c r="H141" s="218">
        <f t="shared" si="7"/>
        <v>600</v>
      </c>
      <c r="I141" s="218">
        <f t="shared" si="3"/>
        <v>0</v>
      </c>
      <c r="J141" s="219" t="s">
        <v>107</v>
      </c>
      <c r="K141" s="47"/>
      <c r="L141" s="214" t="s">
        <v>125</v>
      </c>
      <c r="M141" s="220"/>
      <c r="N141" s="47"/>
      <c r="O141" s="224"/>
      <c r="P141" s="226"/>
      <c r="Q141" s="220"/>
      <c r="R141" s="47"/>
      <c r="S141" s="47">
        <f t="shared" si="4"/>
        <v>2</v>
      </c>
      <c r="T141" s="47">
        <f t="shared" si="5"/>
        <v>2024</v>
      </c>
    </row>
    <row r="142" ht="18.75" customHeight="1">
      <c r="A142" s="47"/>
      <c r="B142" s="224">
        <f t="shared" si="6"/>
        <v>100132</v>
      </c>
      <c r="C142" s="215">
        <v>45334.0</v>
      </c>
      <c r="D142" s="192" t="s">
        <v>158</v>
      </c>
      <c r="E142" s="192" t="s">
        <v>173</v>
      </c>
      <c r="F142" s="216">
        <v>1500.0</v>
      </c>
      <c r="G142" s="217"/>
      <c r="H142" s="218">
        <f t="shared" si="7"/>
        <v>1500</v>
      </c>
      <c r="I142" s="218">
        <f t="shared" si="3"/>
        <v>0</v>
      </c>
      <c r="J142" s="219" t="s">
        <v>107</v>
      </c>
      <c r="K142" s="47"/>
      <c r="L142" s="229" t="s">
        <v>125</v>
      </c>
      <c r="M142" s="220"/>
      <c r="N142" s="47"/>
      <c r="O142" s="224"/>
      <c r="P142" s="226"/>
      <c r="Q142" s="220"/>
      <c r="R142" s="47"/>
      <c r="S142" s="47">
        <f t="shared" si="4"/>
        <v>2</v>
      </c>
      <c r="T142" s="47">
        <f t="shared" si="5"/>
        <v>2024</v>
      </c>
    </row>
    <row r="143" ht="18.75" customHeight="1">
      <c r="A143" s="47"/>
      <c r="B143" s="224">
        <f t="shared" si="6"/>
        <v>100133</v>
      </c>
      <c r="C143" s="215">
        <v>45337.0</v>
      </c>
      <c r="D143" s="192" t="s">
        <v>176</v>
      </c>
      <c r="E143" s="192" t="s">
        <v>177</v>
      </c>
      <c r="F143" s="216">
        <v>500.0</v>
      </c>
      <c r="G143" s="217"/>
      <c r="H143" s="218">
        <f t="shared" si="7"/>
        <v>500</v>
      </c>
      <c r="I143" s="218">
        <f t="shared" si="3"/>
        <v>0</v>
      </c>
      <c r="J143" s="219" t="s">
        <v>107</v>
      </c>
      <c r="K143" s="47"/>
      <c r="L143" s="214" t="s">
        <v>125</v>
      </c>
      <c r="M143" s="220"/>
      <c r="N143" s="47"/>
      <c r="O143" s="224"/>
      <c r="P143" s="226"/>
      <c r="Q143" s="220"/>
      <c r="R143" s="47"/>
      <c r="S143" s="47">
        <f t="shared" si="4"/>
        <v>2</v>
      </c>
      <c r="T143" s="47">
        <f t="shared" si="5"/>
        <v>2024</v>
      </c>
    </row>
    <row r="144" ht="18.75" customHeight="1">
      <c r="A144" s="47"/>
      <c r="B144" s="224">
        <f t="shared" si="6"/>
        <v>100134</v>
      </c>
      <c r="C144" s="215">
        <v>45338.0</v>
      </c>
      <c r="D144" s="192" t="s">
        <v>169</v>
      </c>
      <c r="E144" s="192" t="s">
        <v>170</v>
      </c>
      <c r="F144" s="216">
        <v>500.0</v>
      </c>
      <c r="G144" s="217"/>
      <c r="H144" s="218">
        <f t="shared" si="7"/>
        <v>500</v>
      </c>
      <c r="I144" s="218">
        <f t="shared" si="3"/>
        <v>0</v>
      </c>
      <c r="J144" s="219" t="s">
        <v>107</v>
      </c>
      <c r="K144" s="47"/>
      <c r="L144" s="214" t="s">
        <v>125</v>
      </c>
      <c r="M144" s="220"/>
      <c r="N144" s="47"/>
      <c r="O144" s="224"/>
      <c r="P144" s="226"/>
      <c r="Q144" s="220"/>
      <c r="R144" s="47"/>
      <c r="S144" s="47">
        <f t="shared" si="4"/>
        <v>2</v>
      </c>
      <c r="T144" s="47">
        <f t="shared" si="5"/>
        <v>2024</v>
      </c>
    </row>
    <row r="145" ht="18.75" customHeight="1">
      <c r="A145" s="47"/>
      <c r="B145" s="224">
        <f t="shared" si="6"/>
        <v>100135</v>
      </c>
      <c r="C145" s="215">
        <v>45342.0</v>
      </c>
      <c r="D145" s="192" t="s">
        <v>158</v>
      </c>
      <c r="E145" s="192" t="s">
        <v>159</v>
      </c>
      <c r="F145" s="216">
        <v>1000.0</v>
      </c>
      <c r="G145" s="217"/>
      <c r="H145" s="218">
        <f t="shared" si="7"/>
        <v>1000</v>
      </c>
      <c r="I145" s="218">
        <f t="shared" si="3"/>
        <v>0</v>
      </c>
      <c r="J145" s="219" t="s">
        <v>107</v>
      </c>
      <c r="K145" s="47"/>
      <c r="L145" s="214" t="s">
        <v>125</v>
      </c>
      <c r="M145" s="220"/>
      <c r="N145" s="47"/>
      <c r="O145" s="224"/>
      <c r="P145" s="226"/>
      <c r="Q145" s="220"/>
      <c r="R145" s="47"/>
      <c r="S145" s="47">
        <f t="shared" si="4"/>
        <v>2</v>
      </c>
      <c r="T145" s="47">
        <f t="shared" si="5"/>
        <v>2024</v>
      </c>
    </row>
    <row r="146" ht="18.75" customHeight="1">
      <c r="A146" s="47"/>
      <c r="B146" s="224">
        <f t="shared" si="6"/>
        <v>100136</v>
      </c>
      <c r="C146" s="215">
        <v>45342.0</v>
      </c>
      <c r="D146" s="192" t="s">
        <v>160</v>
      </c>
      <c r="E146" s="192" t="s">
        <v>161</v>
      </c>
      <c r="F146" s="216">
        <v>500.0</v>
      </c>
      <c r="G146" s="217"/>
      <c r="H146" s="218">
        <f t="shared" si="7"/>
        <v>500</v>
      </c>
      <c r="I146" s="218">
        <f t="shared" si="3"/>
        <v>0</v>
      </c>
      <c r="J146" s="219" t="s">
        <v>107</v>
      </c>
      <c r="K146" s="47"/>
      <c r="L146" s="214" t="s">
        <v>125</v>
      </c>
      <c r="M146" s="220"/>
      <c r="N146" s="47"/>
      <c r="O146" s="224"/>
      <c r="P146" s="226"/>
      <c r="Q146" s="220"/>
      <c r="R146" s="47"/>
      <c r="S146" s="47">
        <f t="shared" si="4"/>
        <v>2</v>
      </c>
      <c r="T146" s="47">
        <f t="shared" si="5"/>
        <v>2024</v>
      </c>
    </row>
    <row r="147" ht="18.75" customHeight="1">
      <c r="A147" s="47"/>
      <c r="B147" s="224">
        <f t="shared" si="6"/>
        <v>100137</v>
      </c>
      <c r="C147" s="215">
        <v>45344.0</v>
      </c>
      <c r="D147" s="192" t="s">
        <v>156</v>
      </c>
      <c r="E147" s="192" t="s">
        <v>157</v>
      </c>
      <c r="F147" s="216">
        <v>500.0</v>
      </c>
      <c r="G147" s="217"/>
      <c r="H147" s="218">
        <f t="shared" si="7"/>
        <v>500</v>
      </c>
      <c r="I147" s="218">
        <f t="shared" si="3"/>
        <v>0</v>
      </c>
      <c r="J147" s="219" t="s">
        <v>107</v>
      </c>
      <c r="K147" s="47"/>
      <c r="L147" s="214" t="s">
        <v>125</v>
      </c>
      <c r="M147" s="220"/>
      <c r="N147" s="47"/>
      <c r="O147" s="224"/>
      <c r="P147" s="226"/>
      <c r="Q147" s="220"/>
      <c r="R147" s="47"/>
      <c r="S147" s="47">
        <f t="shared" si="4"/>
        <v>2</v>
      </c>
      <c r="T147" s="47">
        <f t="shared" si="5"/>
        <v>2024</v>
      </c>
    </row>
    <row r="148" ht="18.75" customHeight="1">
      <c r="A148" s="47"/>
      <c r="B148" s="224">
        <f t="shared" si="6"/>
        <v>100138</v>
      </c>
      <c r="C148" s="215">
        <v>45348.0</v>
      </c>
      <c r="D148" s="192" t="s">
        <v>162</v>
      </c>
      <c r="E148" s="192" t="s">
        <v>163</v>
      </c>
      <c r="F148" s="216">
        <v>2500.0</v>
      </c>
      <c r="G148" s="217"/>
      <c r="H148" s="218">
        <f t="shared" si="7"/>
        <v>2500</v>
      </c>
      <c r="I148" s="218">
        <f t="shared" si="3"/>
        <v>0</v>
      </c>
      <c r="J148" s="219" t="s">
        <v>107</v>
      </c>
      <c r="K148" s="47"/>
      <c r="L148" s="214" t="s">
        <v>125</v>
      </c>
      <c r="M148" s="220"/>
      <c r="N148" s="47"/>
      <c r="O148" s="224"/>
      <c r="P148" s="226"/>
      <c r="Q148" s="220"/>
      <c r="R148" s="47"/>
      <c r="S148" s="47">
        <f t="shared" si="4"/>
        <v>2</v>
      </c>
      <c r="T148" s="47">
        <f t="shared" si="5"/>
        <v>2024</v>
      </c>
    </row>
    <row r="149" ht="18.75" customHeight="1">
      <c r="A149" s="47"/>
      <c r="B149" s="224">
        <f t="shared" si="6"/>
        <v>100139</v>
      </c>
      <c r="C149" s="215">
        <v>45348.0</v>
      </c>
      <c r="D149" s="192" t="s">
        <v>138</v>
      </c>
      <c r="E149" s="192" t="s">
        <v>164</v>
      </c>
      <c r="F149" s="216">
        <v>1000.0</v>
      </c>
      <c r="G149" s="217"/>
      <c r="H149" s="218">
        <f t="shared" si="7"/>
        <v>1000</v>
      </c>
      <c r="I149" s="218">
        <f t="shared" si="3"/>
        <v>0</v>
      </c>
      <c r="J149" s="219" t="s">
        <v>107</v>
      </c>
      <c r="K149" s="47"/>
      <c r="L149" s="214" t="s">
        <v>125</v>
      </c>
      <c r="M149" s="220"/>
      <c r="N149" s="47"/>
      <c r="O149" s="224"/>
      <c r="P149" s="226"/>
      <c r="Q149" s="220"/>
      <c r="R149" s="47"/>
      <c r="S149" s="47">
        <f t="shared" si="4"/>
        <v>2</v>
      </c>
      <c r="T149" s="47">
        <f t="shared" si="5"/>
        <v>2024</v>
      </c>
    </row>
    <row r="150" ht="18.75" customHeight="1">
      <c r="A150" s="47"/>
      <c r="B150" s="224">
        <f t="shared" si="6"/>
        <v>100140</v>
      </c>
      <c r="C150" s="215">
        <v>45348.0</v>
      </c>
      <c r="D150" s="192" t="s">
        <v>165</v>
      </c>
      <c r="E150" s="192" t="s">
        <v>166</v>
      </c>
      <c r="F150" s="216">
        <v>500.0</v>
      </c>
      <c r="G150" s="217"/>
      <c r="H150" s="218">
        <f t="shared" si="7"/>
        <v>500</v>
      </c>
      <c r="I150" s="218">
        <f t="shared" si="3"/>
        <v>0</v>
      </c>
      <c r="J150" s="219" t="s">
        <v>107</v>
      </c>
      <c r="K150" s="47"/>
      <c r="L150" s="214" t="s">
        <v>125</v>
      </c>
      <c r="M150" s="220"/>
      <c r="N150" s="47"/>
      <c r="O150" s="224"/>
      <c r="P150" s="226"/>
      <c r="Q150" s="220"/>
      <c r="R150" s="47"/>
      <c r="S150" s="47">
        <f t="shared" si="4"/>
        <v>2</v>
      </c>
      <c r="T150" s="47">
        <f t="shared" si="5"/>
        <v>2024</v>
      </c>
    </row>
    <row r="151" ht="18.75" customHeight="1">
      <c r="A151" s="47"/>
      <c r="B151" s="224">
        <f t="shared" si="6"/>
        <v>100141</v>
      </c>
      <c r="C151" s="215">
        <v>45349.0</v>
      </c>
      <c r="D151" s="192" t="s">
        <v>174</v>
      </c>
      <c r="E151" s="192" t="s">
        <v>175</v>
      </c>
      <c r="F151" s="216">
        <v>500.0</v>
      </c>
      <c r="G151" s="217"/>
      <c r="H151" s="218">
        <f t="shared" si="7"/>
        <v>500</v>
      </c>
      <c r="I151" s="218">
        <f t="shared" si="3"/>
        <v>0</v>
      </c>
      <c r="J151" s="219" t="s">
        <v>107</v>
      </c>
      <c r="K151" s="47"/>
      <c r="L151" s="214" t="s">
        <v>125</v>
      </c>
      <c r="M151" s="220"/>
      <c r="N151" s="47"/>
      <c r="O151" s="224"/>
      <c r="P151" s="226"/>
      <c r="Q151" s="220"/>
      <c r="R151" s="47"/>
      <c r="S151" s="47">
        <f t="shared" si="4"/>
        <v>2</v>
      </c>
      <c r="T151" s="47">
        <f t="shared" si="5"/>
        <v>2024</v>
      </c>
    </row>
    <row r="152" ht="18.75" customHeight="1">
      <c r="A152" s="47"/>
      <c r="B152" s="224">
        <f t="shared" si="6"/>
        <v>100142</v>
      </c>
      <c r="C152" s="215">
        <v>45351.0</v>
      </c>
      <c r="D152" s="192" t="s">
        <v>167</v>
      </c>
      <c r="E152" s="192" t="s">
        <v>168</v>
      </c>
      <c r="F152" s="216">
        <v>1500.0</v>
      </c>
      <c r="G152" s="217"/>
      <c r="H152" s="218">
        <f t="shared" si="7"/>
        <v>1500</v>
      </c>
      <c r="I152" s="218">
        <f t="shared" si="3"/>
        <v>0</v>
      </c>
      <c r="J152" s="219" t="s">
        <v>107</v>
      </c>
      <c r="K152" s="47"/>
      <c r="L152" s="214" t="s">
        <v>125</v>
      </c>
      <c r="M152" s="220"/>
      <c r="N152" s="47"/>
      <c r="O152" s="224"/>
      <c r="P152" s="226"/>
      <c r="Q152" s="220"/>
      <c r="R152" s="47"/>
      <c r="S152" s="47">
        <f t="shared" si="4"/>
        <v>2</v>
      </c>
      <c r="T152" s="47">
        <f t="shared" si="5"/>
        <v>2024</v>
      </c>
    </row>
    <row r="153" ht="18.75" customHeight="1">
      <c r="A153" s="47"/>
      <c r="B153" s="224">
        <f t="shared" si="6"/>
        <v>100143</v>
      </c>
      <c r="C153" s="215">
        <v>45351.0</v>
      </c>
      <c r="D153" s="231" t="s">
        <v>178</v>
      </c>
      <c r="E153" s="231" t="s">
        <v>179</v>
      </c>
      <c r="F153" s="230">
        <v>225.41</v>
      </c>
      <c r="G153" s="217"/>
      <c r="H153" s="218">
        <f t="shared" si="7"/>
        <v>225.41</v>
      </c>
      <c r="I153" s="218">
        <f t="shared" si="3"/>
        <v>0</v>
      </c>
      <c r="J153" s="219" t="s">
        <v>116</v>
      </c>
      <c r="K153" s="47"/>
      <c r="L153" s="224"/>
      <c r="M153" s="220"/>
      <c r="N153" s="47"/>
      <c r="O153" s="224"/>
      <c r="P153" s="226"/>
      <c r="Q153" s="220"/>
      <c r="R153" s="47"/>
      <c r="S153" s="47">
        <f t="shared" si="4"/>
        <v>2</v>
      </c>
      <c r="T153" s="47">
        <f t="shared" si="5"/>
        <v>2024</v>
      </c>
    </row>
    <row r="154" ht="18.75" customHeight="1">
      <c r="A154" s="47"/>
      <c r="B154" s="224">
        <f t="shared" si="6"/>
        <v>100144</v>
      </c>
      <c r="C154" s="215">
        <v>45362.0</v>
      </c>
      <c r="D154" s="192" t="s">
        <v>158</v>
      </c>
      <c r="E154" s="192" t="s">
        <v>173</v>
      </c>
      <c r="F154" s="216">
        <v>1500.0</v>
      </c>
      <c r="G154" s="217"/>
      <c r="H154" s="218">
        <f t="shared" si="7"/>
        <v>1500</v>
      </c>
      <c r="I154" s="218">
        <f t="shared" si="3"/>
        <v>0</v>
      </c>
      <c r="J154" s="219" t="s">
        <v>107</v>
      </c>
      <c r="K154" s="47"/>
      <c r="L154" s="229" t="s">
        <v>125</v>
      </c>
      <c r="M154" s="220"/>
      <c r="N154" s="47"/>
      <c r="O154" s="224"/>
      <c r="P154" s="226"/>
      <c r="Q154" s="220"/>
      <c r="R154" s="47"/>
      <c r="S154" s="47">
        <f t="shared" si="4"/>
        <v>3</v>
      </c>
      <c r="T154" s="47">
        <f t="shared" si="5"/>
        <v>2024</v>
      </c>
    </row>
    <row r="155" ht="18.75" customHeight="1">
      <c r="A155" s="47"/>
      <c r="B155" s="224">
        <f t="shared" si="6"/>
        <v>100145</v>
      </c>
      <c r="C155" s="215">
        <v>45366.0</v>
      </c>
      <c r="D155" s="192" t="s">
        <v>169</v>
      </c>
      <c r="E155" s="192" t="s">
        <v>170</v>
      </c>
      <c r="F155" s="216">
        <v>3000.0</v>
      </c>
      <c r="G155" s="217"/>
      <c r="H155" s="218">
        <f t="shared" si="7"/>
        <v>3000</v>
      </c>
      <c r="I155" s="218">
        <f t="shared" si="3"/>
        <v>0</v>
      </c>
      <c r="J155" s="219" t="s">
        <v>107</v>
      </c>
      <c r="K155" s="47"/>
      <c r="L155" s="214" t="s">
        <v>125</v>
      </c>
      <c r="M155" s="220"/>
      <c r="N155" s="47"/>
      <c r="O155" s="224"/>
      <c r="P155" s="226"/>
      <c r="Q155" s="220"/>
      <c r="R155" s="47"/>
      <c r="S155" s="47">
        <f t="shared" si="4"/>
        <v>3</v>
      </c>
      <c r="T155" s="47">
        <f t="shared" si="5"/>
        <v>2024</v>
      </c>
    </row>
    <row r="156" ht="18.75" customHeight="1">
      <c r="A156" s="47"/>
      <c r="B156" s="224">
        <f t="shared" si="6"/>
        <v>100146</v>
      </c>
      <c r="C156" s="215">
        <v>45366.0</v>
      </c>
      <c r="D156" s="192" t="s">
        <v>176</v>
      </c>
      <c r="E156" s="192" t="s">
        <v>177</v>
      </c>
      <c r="F156" s="216">
        <v>500.0</v>
      </c>
      <c r="G156" s="217"/>
      <c r="H156" s="218">
        <f t="shared" si="7"/>
        <v>500</v>
      </c>
      <c r="I156" s="218">
        <f t="shared" si="3"/>
        <v>0</v>
      </c>
      <c r="J156" s="219" t="s">
        <v>107</v>
      </c>
      <c r="K156" s="47"/>
      <c r="L156" s="214" t="s">
        <v>125</v>
      </c>
      <c r="M156" s="220"/>
      <c r="N156" s="47"/>
      <c r="O156" s="224"/>
      <c r="P156" s="226"/>
      <c r="Q156" s="220"/>
      <c r="R156" s="47"/>
      <c r="S156" s="47">
        <f t="shared" si="4"/>
        <v>3</v>
      </c>
      <c r="T156" s="47">
        <f t="shared" si="5"/>
        <v>2024</v>
      </c>
    </row>
    <row r="157" ht="18.75" customHeight="1">
      <c r="A157" s="47"/>
      <c r="B157" s="224">
        <f t="shared" si="6"/>
        <v>100147</v>
      </c>
      <c r="C157" s="215">
        <v>45369.0</v>
      </c>
      <c r="D157" s="192" t="s">
        <v>158</v>
      </c>
      <c r="E157" s="192" t="s">
        <v>159</v>
      </c>
      <c r="F157" s="216">
        <v>2000.0</v>
      </c>
      <c r="G157" s="217"/>
      <c r="H157" s="218">
        <f t="shared" si="7"/>
        <v>2000</v>
      </c>
      <c r="I157" s="218">
        <f t="shared" si="3"/>
        <v>0</v>
      </c>
      <c r="J157" s="219" t="s">
        <v>107</v>
      </c>
      <c r="K157" s="47"/>
      <c r="L157" s="214" t="s">
        <v>125</v>
      </c>
      <c r="M157" s="220"/>
      <c r="N157" s="47"/>
      <c r="O157" s="224"/>
      <c r="P157" s="226"/>
      <c r="Q157" s="220"/>
      <c r="R157" s="47"/>
      <c r="S157" s="47">
        <f t="shared" si="4"/>
        <v>3</v>
      </c>
      <c r="T157" s="47">
        <f t="shared" si="5"/>
        <v>2024</v>
      </c>
    </row>
    <row r="158" ht="18.75" customHeight="1">
      <c r="A158" s="47"/>
      <c r="B158" s="224">
        <f t="shared" si="6"/>
        <v>100148</v>
      </c>
      <c r="C158" s="215">
        <v>45369.0</v>
      </c>
      <c r="D158" s="192" t="s">
        <v>158</v>
      </c>
      <c r="E158" s="192" t="s">
        <v>173</v>
      </c>
      <c r="F158" s="216">
        <v>1000.0</v>
      </c>
      <c r="G158" s="217"/>
      <c r="H158" s="218">
        <f t="shared" si="7"/>
        <v>1000</v>
      </c>
      <c r="I158" s="218">
        <f t="shared" si="3"/>
        <v>0</v>
      </c>
      <c r="J158" s="219" t="s">
        <v>107</v>
      </c>
      <c r="K158" s="47"/>
      <c r="L158" s="229" t="s">
        <v>125</v>
      </c>
      <c r="M158" s="220"/>
      <c r="N158" s="47"/>
      <c r="O158" s="224"/>
      <c r="P158" s="226"/>
      <c r="Q158" s="220"/>
      <c r="R158" s="47"/>
      <c r="S158" s="47">
        <f t="shared" si="4"/>
        <v>3</v>
      </c>
      <c r="T158" s="47">
        <f t="shared" si="5"/>
        <v>2024</v>
      </c>
    </row>
    <row r="159" ht="18.75" customHeight="1">
      <c r="A159" s="47"/>
      <c r="B159" s="224">
        <f t="shared" si="6"/>
        <v>100149</v>
      </c>
      <c r="C159" s="215">
        <v>45369.0</v>
      </c>
      <c r="D159" s="192" t="s">
        <v>158</v>
      </c>
      <c r="E159" s="192" t="s">
        <v>159</v>
      </c>
      <c r="F159" s="216">
        <v>500.0</v>
      </c>
      <c r="G159" s="217"/>
      <c r="H159" s="218">
        <f t="shared" si="7"/>
        <v>500</v>
      </c>
      <c r="I159" s="218">
        <f t="shared" si="3"/>
        <v>0</v>
      </c>
      <c r="J159" s="219" t="s">
        <v>107</v>
      </c>
      <c r="K159" s="47"/>
      <c r="L159" s="214" t="s">
        <v>125</v>
      </c>
      <c r="M159" s="220"/>
      <c r="N159" s="47"/>
      <c r="O159" s="224"/>
      <c r="P159" s="226"/>
      <c r="Q159" s="220"/>
      <c r="R159" s="47"/>
      <c r="S159" s="47">
        <f t="shared" si="4"/>
        <v>3</v>
      </c>
      <c r="T159" s="47">
        <f t="shared" si="5"/>
        <v>2024</v>
      </c>
    </row>
    <row r="160" ht="18.75" customHeight="1">
      <c r="A160" s="47"/>
      <c r="B160" s="224">
        <f t="shared" si="6"/>
        <v>100150</v>
      </c>
      <c r="C160" s="215">
        <v>45369.0</v>
      </c>
      <c r="D160" s="192" t="s">
        <v>160</v>
      </c>
      <c r="E160" s="192" t="s">
        <v>161</v>
      </c>
      <c r="F160" s="216">
        <v>500.0</v>
      </c>
      <c r="G160" s="217"/>
      <c r="H160" s="218">
        <f t="shared" si="7"/>
        <v>500</v>
      </c>
      <c r="I160" s="218">
        <f t="shared" si="3"/>
        <v>0</v>
      </c>
      <c r="J160" s="219" t="s">
        <v>107</v>
      </c>
      <c r="K160" s="47"/>
      <c r="L160" s="214" t="s">
        <v>125</v>
      </c>
      <c r="M160" s="220"/>
      <c r="N160" s="47"/>
      <c r="O160" s="224"/>
      <c r="P160" s="226"/>
      <c r="Q160" s="220"/>
      <c r="R160" s="47"/>
      <c r="S160" s="47">
        <f t="shared" si="4"/>
        <v>3</v>
      </c>
      <c r="T160" s="47">
        <f t="shared" si="5"/>
        <v>2024</v>
      </c>
    </row>
    <row r="161" ht="18.75" customHeight="1">
      <c r="A161" s="47"/>
      <c r="B161" s="224">
        <f t="shared" si="6"/>
        <v>100151</v>
      </c>
      <c r="C161" s="215">
        <v>45370.0</v>
      </c>
      <c r="D161" s="192" t="s">
        <v>167</v>
      </c>
      <c r="E161" s="192" t="s">
        <v>168</v>
      </c>
      <c r="F161" s="216">
        <v>2000.0</v>
      </c>
      <c r="G161" s="217"/>
      <c r="H161" s="218">
        <f t="shared" si="7"/>
        <v>2000</v>
      </c>
      <c r="I161" s="218">
        <f t="shared" si="3"/>
        <v>0</v>
      </c>
      <c r="J161" s="219" t="s">
        <v>107</v>
      </c>
      <c r="K161" s="47"/>
      <c r="L161" s="214" t="s">
        <v>125</v>
      </c>
      <c r="M161" s="220"/>
      <c r="N161" s="47"/>
      <c r="O161" s="224"/>
      <c r="P161" s="226"/>
      <c r="Q161" s="220"/>
      <c r="R161" s="47"/>
      <c r="S161" s="47">
        <f t="shared" si="4"/>
        <v>3</v>
      </c>
      <c r="T161" s="47">
        <f t="shared" si="5"/>
        <v>2024</v>
      </c>
    </row>
    <row r="162" ht="18.75" customHeight="1">
      <c r="A162" s="47"/>
      <c r="B162" s="224">
        <f t="shared" si="6"/>
        <v>100152</v>
      </c>
      <c r="C162" s="215">
        <v>45373.0</v>
      </c>
      <c r="D162" s="192" t="s">
        <v>167</v>
      </c>
      <c r="E162" s="192" t="s">
        <v>168</v>
      </c>
      <c r="F162" s="216">
        <v>1000.0</v>
      </c>
      <c r="G162" s="217"/>
      <c r="H162" s="218">
        <f t="shared" si="7"/>
        <v>1000</v>
      </c>
      <c r="I162" s="218">
        <f t="shared" si="3"/>
        <v>0</v>
      </c>
      <c r="J162" s="219" t="s">
        <v>107</v>
      </c>
      <c r="K162" s="47"/>
      <c r="L162" s="214" t="s">
        <v>125</v>
      </c>
      <c r="M162" s="220"/>
      <c r="N162" s="47"/>
      <c r="O162" s="224"/>
      <c r="P162" s="226"/>
      <c r="Q162" s="220"/>
      <c r="R162" s="47"/>
      <c r="S162" s="47">
        <f t="shared" si="4"/>
        <v>3</v>
      </c>
      <c r="T162" s="47">
        <f t="shared" si="5"/>
        <v>2024</v>
      </c>
    </row>
    <row r="163" ht="18.75" customHeight="1">
      <c r="A163" s="47"/>
      <c r="B163" s="224">
        <f t="shared" si="6"/>
        <v>100153</v>
      </c>
      <c r="C163" s="215">
        <v>45378.0</v>
      </c>
      <c r="D163" s="192" t="s">
        <v>165</v>
      </c>
      <c r="E163" s="192" t="s">
        <v>166</v>
      </c>
      <c r="F163" s="225">
        <v>3000.0</v>
      </c>
      <c r="G163" s="217"/>
      <c r="H163" s="218">
        <f t="shared" si="7"/>
        <v>3000</v>
      </c>
      <c r="I163" s="218">
        <f t="shared" si="3"/>
        <v>0</v>
      </c>
      <c r="J163" s="219" t="s">
        <v>107</v>
      </c>
      <c r="K163" s="47"/>
      <c r="L163" s="214" t="s">
        <v>125</v>
      </c>
      <c r="M163" s="220"/>
      <c r="N163" s="47"/>
      <c r="O163" s="224"/>
      <c r="P163" s="226"/>
      <c r="Q163" s="220"/>
      <c r="R163" s="47"/>
      <c r="S163" s="47">
        <f t="shared" si="4"/>
        <v>3</v>
      </c>
      <c r="T163" s="47">
        <f t="shared" si="5"/>
        <v>2024</v>
      </c>
    </row>
    <row r="164" ht="18.75" customHeight="1">
      <c r="A164" s="47"/>
      <c r="B164" s="224">
        <f t="shared" si="6"/>
        <v>100154</v>
      </c>
      <c r="C164" s="215">
        <v>45378.0</v>
      </c>
      <c r="D164" s="192" t="s">
        <v>138</v>
      </c>
      <c r="E164" s="192" t="s">
        <v>164</v>
      </c>
      <c r="F164" s="216">
        <v>500.0</v>
      </c>
      <c r="G164" s="217"/>
      <c r="H164" s="218">
        <f t="shared" si="7"/>
        <v>500</v>
      </c>
      <c r="I164" s="218">
        <f t="shared" si="3"/>
        <v>0</v>
      </c>
      <c r="J164" s="219" t="s">
        <v>107</v>
      </c>
      <c r="K164" s="47"/>
      <c r="L164" s="214" t="s">
        <v>125</v>
      </c>
      <c r="M164" s="220"/>
      <c r="N164" s="47"/>
      <c r="O164" s="224"/>
      <c r="P164" s="226"/>
      <c r="Q164" s="220"/>
      <c r="R164" s="47"/>
      <c r="S164" s="47">
        <f t="shared" si="4"/>
        <v>3</v>
      </c>
      <c r="T164" s="47">
        <f t="shared" si="5"/>
        <v>2024</v>
      </c>
    </row>
    <row r="165" ht="18.75" customHeight="1">
      <c r="A165" s="47"/>
      <c r="B165" s="224">
        <f t="shared" si="6"/>
        <v>100155</v>
      </c>
      <c r="C165" s="215">
        <v>45379.0</v>
      </c>
      <c r="D165" s="192" t="s">
        <v>165</v>
      </c>
      <c r="E165" s="192" t="s">
        <v>166</v>
      </c>
      <c r="F165" s="225">
        <v>2000.0</v>
      </c>
      <c r="G165" s="217"/>
      <c r="H165" s="218">
        <f t="shared" si="7"/>
        <v>2000</v>
      </c>
      <c r="I165" s="218">
        <f t="shared" si="3"/>
        <v>0</v>
      </c>
      <c r="J165" s="219" t="s">
        <v>107</v>
      </c>
      <c r="K165" s="47"/>
      <c r="L165" s="214" t="s">
        <v>125</v>
      </c>
      <c r="M165" s="220"/>
      <c r="N165" s="47"/>
      <c r="O165" s="224"/>
      <c r="P165" s="226"/>
      <c r="Q165" s="220"/>
      <c r="R165" s="47"/>
      <c r="S165" s="47">
        <f t="shared" si="4"/>
        <v>3</v>
      </c>
      <c r="T165" s="47">
        <f t="shared" si="5"/>
        <v>2024</v>
      </c>
    </row>
    <row r="166" ht="18.75" customHeight="1">
      <c r="A166" s="47"/>
      <c r="B166" s="224">
        <f t="shared" si="6"/>
        <v>100156</v>
      </c>
      <c r="C166" s="215">
        <v>45379.0</v>
      </c>
      <c r="D166" s="192" t="s">
        <v>174</v>
      </c>
      <c r="E166" s="192" t="s">
        <v>175</v>
      </c>
      <c r="F166" s="216">
        <v>500.0</v>
      </c>
      <c r="G166" s="217"/>
      <c r="H166" s="218">
        <f t="shared" si="7"/>
        <v>500</v>
      </c>
      <c r="I166" s="218">
        <f t="shared" si="3"/>
        <v>0</v>
      </c>
      <c r="J166" s="219" t="s">
        <v>107</v>
      </c>
      <c r="K166" s="47"/>
      <c r="L166" s="214" t="s">
        <v>125</v>
      </c>
      <c r="M166" s="220"/>
      <c r="N166" s="47"/>
      <c r="O166" s="224"/>
      <c r="P166" s="226"/>
      <c r="Q166" s="220"/>
      <c r="R166" s="47"/>
      <c r="S166" s="47">
        <f t="shared" si="4"/>
        <v>3</v>
      </c>
      <c r="T166" s="47">
        <f t="shared" si="5"/>
        <v>2024</v>
      </c>
    </row>
    <row r="167" ht="18.75" customHeight="1">
      <c r="A167" s="47"/>
      <c r="B167" s="224">
        <f t="shared" si="6"/>
        <v>100157</v>
      </c>
      <c r="C167" s="215">
        <v>45380.0</v>
      </c>
      <c r="D167" s="192" t="s">
        <v>162</v>
      </c>
      <c r="E167" s="192" t="s">
        <v>163</v>
      </c>
      <c r="F167" s="216">
        <v>1500.0</v>
      </c>
      <c r="G167" s="217"/>
      <c r="H167" s="218">
        <f t="shared" si="7"/>
        <v>1500</v>
      </c>
      <c r="I167" s="218">
        <f t="shared" si="3"/>
        <v>0</v>
      </c>
      <c r="J167" s="219" t="s">
        <v>107</v>
      </c>
      <c r="K167" s="47"/>
      <c r="L167" s="214" t="s">
        <v>125</v>
      </c>
      <c r="M167" s="220"/>
      <c r="N167" s="47"/>
      <c r="O167" s="224"/>
      <c r="P167" s="226"/>
      <c r="Q167" s="220"/>
      <c r="R167" s="47"/>
      <c r="S167" s="47">
        <f t="shared" si="4"/>
        <v>3</v>
      </c>
      <c r="T167" s="47">
        <f t="shared" si="5"/>
        <v>2024</v>
      </c>
    </row>
    <row r="168" ht="18.75" customHeight="1">
      <c r="A168" s="47"/>
      <c r="B168" s="224">
        <f t="shared" si="6"/>
        <v>100158</v>
      </c>
      <c r="C168" s="215">
        <v>45380.0</v>
      </c>
      <c r="D168" s="192" t="s">
        <v>156</v>
      </c>
      <c r="E168" s="192" t="s">
        <v>157</v>
      </c>
      <c r="F168" s="216">
        <v>500.0</v>
      </c>
      <c r="G168" s="217"/>
      <c r="H168" s="218">
        <f t="shared" si="7"/>
        <v>500</v>
      </c>
      <c r="I168" s="218">
        <f t="shared" si="3"/>
        <v>0</v>
      </c>
      <c r="J168" s="219" t="s">
        <v>107</v>
      </c>
      <c r="K168" s="47"/>
      <c r="L168" s="214" t="s">
        <v>125</v>
      </c>
      <c r="M168" s="220"/>
      <c r="N168" s="47"/>
      <c r="O168" s="224"/>
      <c r="P168" s="226"/>
      <c r="Q168" s="220"/>
      <c r="R168" s="47"/>
      <c r="S168" s="47">
        <f t="shared" si="4"/>
        <v>3</v>
      </c>
      <c r="T168" s="47">
        <f t="shared" si="5"/>
        <v>2024</v>
      </c>
    </row>
    <row r="169" ht="18.75" customHeight="1">
      <c r="A169" s="47"/>
      <c r="B169" s="224">
        <f t="shared" si="6"/>
        <v>100159</v>
      </c>
      <c r="C169" s="215">
        <v>45381.0</v>
      </c>
      <c r="D169" s="192" t="s">
        <v>178</v>
      </c>
      <c r="E169" s="192" t="s">
        <v>179</v>
      </c>
      <c r="F169" s="230">
        <v>276.84</v>
      </c>
      <c r="G169" s="217"/>
      <c r="H169" s="218">
        <f t="shared" si="7"/>
        <v>276.84</v>
      </c>
      <c r="I169" s="218">
        <f t="shared" si="3"/>
        <v>0</v>
      </c>
      <c r="J169" s="219" t="s">
        <v>116</v>
      </c>
      <c r="K169" s="47"/>
      <c r="L169" s="214" t="s">
        <v>125</v>
      </c>
      <c r="M169" s="220"/>
      <c r="N169" s="47"/>
      <c r="O169" s="224"/>
      <c r="P169" s="226"/>
      <c r="Q169" s="220"/>
      <c r="R169" s="47"/>
      <c r="S169" s="47">
        <f t="shared" si="4"/>
        <v>3</v>
      </c>
      <c r="T169" s="47">
        <f t="shared" si="5"/>
        <v>2024</v>
      </c>
    </row>
    <row r="170" ht="18.75" customHeight="1">
      <c r="A170" s="47"/>
      <c r="B170" s="224">
        <f t="shared" si="6"/>
        <v>100160</v>
      </c>
      <c r="C170" s="215">
        <v>45383.0</v>
      </c>
      <c r="D170" s="192" t="s">
        <v>165</v>
      </c>
      <c r="E170" s="192" t="s">
        <v>166</v>
      </c>
      <c r="F170" s="225">
        <v>500.0</v>
      </c>
      <c r="G170" s="217"/>
      <c r="H170" s="218">
        <f t="shared" si="7"/>
        <v>500</v>
      </c>
      <c r="I170" s="218">
        <f t="shared" si="3"/>
        <v>0</v>
      </c>
      <c r="J170" s="219" t="s">
        <v>107</v>
      </c>
      <c r="K170" s="47"/>
      <c r="L170" s="224"/>
      <c r="M170" s="220"/>
      <c r="N170" s="47"/>
      <c r="O170" s="224"/>
      <c r="P170" s="226"/>
      <c r="Q170" s="220"/>
      <c r="R170" s="47"/>
      <c r="S170" s="47">
        <f t="shared" si="4"/>
        <v>4</v>
      </c>
      <c r="T170" s="47">
        <f t="shared" si="5"/>
        <v>2024</v>
      </c>
    </row>
    <row r="171" ht="18.75" customHeight="1">
      <c r="A171" s="47"/>
      <c r="B171" s="224">
        <f t="shared" si="6"/>
        <v>100161</v>
      </c>
      <c r="C171" s="215">
        <v>45383.0</v>
      </c>
      <c r="D171" s="192" t="s">
        <v>171</v>
      </c>
      <c r="E171" s="192" t="s">
        <v>172</v>
      </c>
      <c r="F171" s="225">
        <v>3000.0</v>
      </c>
      <c r="G171" s="217"/>
      <c r="H171" s="218">
        <f t="shared" si="7"/>
        <v>3000</v>
      </c>
      <c r="I171" s="218">
        <f t="shared" si="3"/>
        <v>0</v>
      </c>
      <c r="J171" s="219" t="s">
        <v>107</v>
      </c>
      <c r="K171" s="47"/>
      <c r="L171" s="224"/>
      <c r="M171" s="220"/>
      <c r="N171" s="47"/>
      <c r="O171" s="224"/>
      <c r="P171" s="226"/>
      <c r="Q171" s="220"/>
      <c r="R171" s="47"/>
      <c r="S171" s="47">
        <f t="shared" si="4"/>
        <v>4</v>
      </c>
      <c r="T171" s="47">
        <f t="shared" si="5"/>
        <v>2024</v>
      </c>
    </row>
    <row r="172" ht="18.75" customHeight="1">
      <c r="A172" s="47"/>
      <c r="B172" s="224">
        <f t="shared" si="6"/>
        <v>100162</v>
      </c>
      <c r="C172" s="215">
        <v>45394.0</v>
      </c>
      <c r="D172" s="192" t="s">
        <v>156</v>
      </c>
      <c r="E172" s="192" t="s">
        <v>157</v>
      </c>
      <c r="F172" s="216">
        <v>2500.0</v>
      </c>
      <c r="G172" s="217"/>
      <c r="H172" s="218">
        <f t="shared" si="7"/>
        <v>2500</v>
      </c>
      <c r="I172" s="218">
        <f t="shared" si="3"/>
        <v>0</v>
      </c>
      <c r="J172" s="219" t="s">
        <v>107</v>
      </c>
      <c r="K172" s="47"/>
      <c r="L172" s="224"/>
      <c r="M172" s="220"/>
      <c r="N172" s="47"/>
      <c r="O172" s="224"/>
      <c r="P172" s="226"/>
      <c r="Q172" s="220"/>
      <c r="R172" s="47"/>
      <c r="S172" s="47">
        <f t="shared" si="4"/>
        <v>4</v>
      </c>
      <c r="T172" s="47">
        <f t="shared" si="5"/>
        <v>2024</v>
      </c>
    </row>
    <row r="173" ht="18.75" customHeight="1">
      <c r="A173" s="47"/>
      <c r="B173" s="224">
        <f t="shared" si="6"/>
        <v>100163</v>
      </c>
      <c r="C173" s="215">
        <v>45397.0</v>
      </c>
      <c r="D173" s="192" t="s">
        <v>160</v>
      </c>
      <c r="E173" s="192" t="s">
        <v>161</v>
      </c>
      <c r="F173" s="216">
        <v>1000.0</v>
      </c>
      <c r="G173" s="217"/>
      <c r="H173" s="218">
        <f t="shared" si="7"/>
        <v>1000</v>
      </c>
      <c r="I173" s="218">
        <f t="shared" si="3"/>
        <v>0</v>
      </c>
      <c r="J173" s="219" t="s">
        <v>107</v>
      </c>
      <c r="K173" s="47"/>
      <c r="L173" s="224"/>
      <c r="M173" s="220"/>
      <c r="N173" s="47"/>
      <c r="O173" s="224"/>
      <c r="P173" s="226"/>
      <c r="Q173" s="220"/>
      <c r="R173" s="47"/>
      <c r="S173" s="47">
        <f t="shared" si="4"/>
        <v>4</v>
      </c>
      <c r="T173" s="47">
        <f t="shared" si="5"/>
        <v>2024</v>
      </c>
    </row>
    <row r="174" ht="18.75" customHeight="1">
      <c r="A174" s="47"/>
      <c r="B174" s="224">
        <f t="shared" si="6"/>
        <v>100164</v>
      </c>
      <c r="C174" s="215">
        <v>45397.0</v>
      </c>
      <c r="D174" s="192" t="s">
        <v>158</v>
      </c>
      <c r="E174" s="192" t="s">
        <v>173</v>
      </c>
      <c r="F174" s="225">
        <v>500.0</v>
      </c>
      <c r="G174" s="217"/>
      <c r="H174" s="218">
        <f t="shared" si="7"/>
        <v>500</v>
      </c>
      <c r="I174" s="218">
        <f t="shared" si="3"/>
        <v>0</v>
      </c>
      <c r="J174" s="219" t="s">
        <v>107</v>
      </c>
      <c r="K174" s="47"/>
      <c r="L174" s="224"/>
      <c r="M174" s="220"/>
      <c r="N174" s="47"/>
      <c r="O174" s="224"/>
      <c r="P174" s="226"/>
      <c r="Q174" s="220"/>
      <c r="R174" s="47"/>
      <c r="S174" s="47">
        <f t="shared" si="4"/>
        <v>4</v>
      </c>
      <c r="T174" s="47">
        <f t="shared" si="5"/>
        <v>2024</v>
      </c>
    </row>
    <row r="175" ht="18.75" customHeight="1">
      <c r="A175" s="47"/>
      <c r="B175" s="224">
        <f t="shared" si="6"/>
        <v>100165</v>
      </c>
      <c r="C175" s="215">
        <v>45397.0</v>
      </c>
      <c r="D175" s="192" t="s">
        <v>169</v>
      </c>
      <c r="E175" s="192" t="s">
        <v>170</v>
      </c>
      <c r="F175" s="216">
        <v>500.0</v>
      </c>
      <c r="G175" s="217"/>
      <c r="H175" s="218">
        <f t="shared" si="7"/>
        <v>500</v>
      </c>
      <c r="I175" s="218">
        <f t="shared" si="3"/>
        <v>0</v>
      </c>
      <c r="J175" s="219" t="s">
        <v>107</v>
      </c>
      <c r="K175" s="47"/>
      <c r="L175" s="224"/>
      <c r="M175" s="220"/>
      <c r="N175" s="47"/>
      <c r="O175" s="224"/>
      <c r="P175" s="226"/>
      <c r="Q175" s="220"/>
      <c r="R175" s="47"/>
      <c r="S175" s="47">
        <f t="shared" si="4"/>
        <v>4</v>
      </c>
      <c r="T175" s="47">
        <f t="shared" si="5"/>
        <v>2024</v>
      </c>
    </row>
    <row r="176" ht="18.75" customHeight="1">
      <c r="A176" s="47"/>
      <c r="B176" s="224">
        <f t="shared" si="6"/>
        <v>100166</v>
      </c>
      <c r="C176" s="215">
        <v>45397.0</v>
      </c>
      <c r="D176" s="192" t="s">
        <v>176</v>
      </c>
      <c r="E176" s="192" t="s">
        <v>177</v>
      </c>
      <c r="F176" s="216">
        <v>500.0</v>
      </c>
      <c r="G176" s="217"/>
      <c r="H176" s="218">
        <f t="shared" si="7"/>
        <v>500</v>
      </c>
      <c r="I176" s="218">
        <f t="shared" si="3"/>
        <v>0</v>
      </c>
      <c r="J176" s="219" t="s">
        <v>107</v>
      </c>
      <c r="K176" s="47"/>
      <c r="L176" s="224"/>
      <c r="M176" s="220"/>
      <c r="N176" s="47"/>
      <c r="O176" s="224"/>
      <c r="P176" s="226"/>
      <c r="Q176" s="220"/>
      <c r="R176" s="47"/>
      <c r="S176" s="47">
        <f t="shared" si="4"/>
        <v>4</v>
      </c>
      <c r="T176" s="47">
        <f t="shared" si="5"/>
        <v>2024</v>
      </c>
    </row>
    <row r="177" ht="18.75" customHeight="1">
      <c r="A177" s="47"/>
      <c r="B177" s="224">
        <f t="shared" si="6"/>
        <v>100167</v>
      </c>
      <c r="C177" s="215">
        <v>45399.0</v>
      </c>
      <c r="D177" s="192" t="s">
        <v>158</v>
      </c>
      <c r="E177" s="192" t="s">
        <v>159</v>
      </c>
      <c r="F177" s="216">
        <v>500.0</v>
      </c>
      <c r="G177" s="217"/>
      <c r="H177" s="218">
        <f t="shared" si="7"/>
        <v>500</v>
      </c>
      <c r="I177" s="218">
        <f t="shared" si="3"/>
        <v>0</v>
      </c>
      <c r="J177" s="219" t="s">
        <v>107</v>
      </c>
      <c r="K177" s="47"/>
      <c r="L177" s="224"/>
      <c r="M177" s="220"/>
      <c r="N177" s="47"/>
      <c r="O177" s="224"/>
      <c r="P177" s="226"/>
      <c r="Q177" s="220"/>
      <c r="R177" s="47"/>
      <c r="S177" s="47">
        <f t="shared" si="4"/>
        <v>4</v>
      </c>
      <c r="T177" s="47">
        <f t="shared" si="5"/>
        <v>2024</v>
      </c>
    </row>
    <row r="178" ht="18.75" customHeight="1">
      <c r="A178" s="47"/>
      <c r="B178" s="224">
        <f t="shared" si="6"/>
        <v>100168</v>
      </c>
      <c r="C178" s="215">
        <v>45404.0</v>
      </c>
      <c r="D178" s="192" t="s">
        <v>138</v>
      </c>
      <c r="E178" s="192" t="s">
        <v>164</v>
      </c>
      <c r="F178" s="216">
        <v>1500.0</v>
      </c>
      <c r="G178" s="217"/>
      <c r="H178" s="218">
        <f t="shared" si="7"/>
        <v>1500</v>
      </c>
      <c r="I178" s="218">
        <f t="shared" si="3"/>
        <v>0</v>
      </c>
      <c r="J178" s="219" t="s">
        <v>107</v>
      </c>
      <c r="K178" s="47"/>
      <c r="L178" s="224"/>
      <c r="M178" s="220"/>
      <c r="N178" s="47"/>
      <c r="O178" s="224"/>
      <c r="P178" s="226"/>
      <c r="Q178" s="220"/>
      <c r="R178" s="47"/>
      <c r="S178" s="47">
        <f t="shared" si="4"/>
        <v>4</v>
      </c>
      <c r="T178" s="47">
        <f t="shared" si="5"/>
        <v>2024</v>
      </c>
    </row>
    <row r="179" ht="18.75" customHeight="1">
      <c r="A179" s="47"/>
      <c r="B179" s="224">
        <f t="shared" si="6"/>
        <v>100169</v>
      </c>
      <c r="C179" s="215">
        <v>45408.0</v>
      </c>
      <c r="D179" s="192" t="s">
        <v>174</v>
      </c>
      <c r="E179" s="192" t="s">
        <v>175</v>
      </c>
      <c r="F179" s="216">
        <v>500.0</v>
      </c>
      <c r="G179" s="217"/>
      <c r="H179" s="218">
        <f t="shared" si="7"/>
        <v>500</v>
      </c>
      <c r="I179" s="218">
        <f t="shared" si="3"/>
        <v>0</v>
      </c>
      <c r="J179" s="219" t="s">
        <v>107</v>
      </c>
      <c r="K179" s="47"/>
      <c r="L179" s="224"/>
      <c r="M179" s="220"/>
      <c r="N179" s="47"/>
      <c r="O179" s="224"/>
      <c r="P179" s="226"/>
      <c r="Q179" s="220"/>
      <c r="R179" s="47"/>
      <c r="S179" s="47">
        <f t="shared" si="4"/>
        <v>4</v>
      </c>
      <c r="T179" s="47">
        <f t="shared" si="5"/>
        <v>2024</v>
      </c>
    </row>
    <row r="180" ht="18.75" customHeight="1">
      <c r="A180" s="47"/>
      <c r="B180" s="224">
        <f t="shared" si="6"/>
        <v>100170</v>
      </c>
      <c r="C180" s="215">
        <v>45411.0</v>
      </c>
      <c r="D180" s="192" t="s">
        <v>160</v>
      </c>
      <c r="E180" s="192" t="s">
        <v>161</v>
      </c>
      <c r="F180" s="216">
        <v>500.0</v>
      </c>
      <c r="G180" s="217"/>
      <c r="H180" s="218">
        <f t="shared" si="7"/>
        <v>500</v>
      </c>
      <c r="I180" s="218">
        <f t="shared" si="3"/>
        <v>0</v>
      </c>
      <c r="J180" s="219" t="s">
        <v>107</v>
      </c>
      <c r="K180" s="47"/>
      <c r="L180" s="224"/>
      <c r="M180" s="220"/>
      <c r="N180" s="47"/>
      <c r="O180" s="224"/>
      <c r="P180" s="226"/>
      <c r="Q180" s="220"/>
      <c r="R180" s="47"/>
      <c r="S180" s="47">
        <f t="shared" si="4"/>
        <v>4</v>
      </c>
      <c r="T180" s="47">
        <f t="shared" si="5"/>
        <v>2024</v>
      </c>
    </row>
    <row r="181" ht="18.75" customHeight="1">
      <c r="A181" s="47"/>
      <c r="B181" s="224">
        <f t="shared" si="6"/>
        <v>100171</v>
      </c>
      <c r="C181" s="215">
        <v>45411.0</v>
      </c>
      <c r="D181" s="192" t="s">
        <v>167</v>
      </c>
      <c r="E181" s="192" t="s">
        <v>168</v>
      </c>
      <c r="F181" s="216">
        <v>500.0</v>
      </c>
      <c r="G181" s="217"/>
      <c r="H181" s="218">
        <f t="shared" si="7"/>
        <v>500</v>
      </c>
      <c r="I181" s="218">
        <f t="shared" si="3"/>
        <v>0</v>
      </c>
      <c r="J181" s="219" t="s">
        <v>107</v>
      </c>
      <c r="K181" s="47"/>
      <c r="L181" s="224"/>
      <c r="M181" s="220"/>
      <c r="N181" s="47"/>
      <c r="O181" s="224"/>
      <c r="P181" s="226"/>
      <c r="Q181" s="220"/>
      <c r="R181" s="47"/>
      <c r="S181" s="47">
        <f t="shared" si="4"/>
        <v>4</v>
      </c>
      <c r="T181" s="47">
        <f t="shared" si="5"/>
        <v>2024</v>
      </c>
    </row>
    <row r="182" ht="18.75" customHeight="1">
      <c r="A182" s="47"/>
      <c r="B182" s="224">
        <f t="shared" si="6"/>
        <v>100172</v>
      </c>
      <c r="C182" s="215">
        <v>45412.0</v>
      </c>
      <c r="D182" s="192" t="s">
        <v>165</v>
      </c>
      <c r="E182" s="192" t="s">
        <v>166</v>
      </c>
      <c r="F182" s="216">
        <v>500.0</v>
      </c>
      <c r="G182" s="217"/>
      <c r="H182" s="218">
        <f t="shared" si="7"/>
        <v>500</v>
      </c>
      <c r="I182" s="218">
        <f t="shared" si="3"/>
        <v>0</v>
      </c>
      <c r="J182" s="219" t="s">
        <v>107</v>
      </c>
      <c r="K182" s="47"/>
      <c r="L182" s="224"/>
      <c r="M182" s="220"/>
      <c r="N182" s="47"/>
      <c r="O182" s="224"/>
      <c r="P182" s="226"/>
      <c r="Q182" s="220"/>
      <c r="R182" s="47"/>
      <c r="S182" s="47">
        <f t="shared" si="4"/>
        <v>4</v>
      </c>
      <c r="T182" s="47">
        <f t="shared" si="5"/>
        <v>2024</v>
      </c>
    </row>
    <row r="183" ht="18.75" customHeight="1">
      <c r="A183" s="47"/>
      <c r="B183" s="224">
        <f t="shared" si="6"/>
        <v>100173</v>
      </c>
      <c r="C183" s="215">
        <v>45412.0</v>
      </c>
      <c r="D183" s="192" t="s">
        <v>162</v>
      </c>
      <c r="E183" s="192" t="s">
        <v>163</v>
      </c>
      <c r="F183" s="216">
        <v>500.0</v>
      </c>
      <c r="G183" s="217"/>
      <c r="H183" s="218">
        <f t="shared" si="7"/>
        <v>500</v>
      </c>
      <c r="I183" s="218">
        <f t="shared" si="3"/>
        <v>0</v>
      </c>
      <c r="J183" s="219" t="s">
        <v>107</v>
      </c>
      <c r="K183" s="47"/>
      <c r="L183" s="224"/>
      <c r="M183" s="220"/>
      <c r="N183" s="47"/>
      <c r="O183" s="224"/>
      <c r="P183" s="226"/>
      <c r="Q183" s="220"/>
      <c r="R183" s="47"/>
      <c r="S183" s="47">
        <f t="shared" si="4"/>
        <v>4</v>
      </c>
      <c r="T183" s="47">
        <f t="shared" si="5"/>
        <v>2024</v>
      </c>
    </row>
    <row r="184" ht="18.75" customHeight="1">
      <c r="A184" s="47"/>
      <c r="B184" s="224">
        <f t="shared" si="6"/>
        <v>100174</v>
      </c>
      <c r="C184" s="215">
        <v>45419.0</v>
      </c>
      <c r="D184" s="192" t="s">
        <v>171</v>
      </c>
      <c r="E184" s="192" t="s">
        <v>172</v>
      </c>
      <c r="F184" s="216">
        <v>1500.0</v>
      </c>
      <c r="G184" s="217"/>
      <c r="H184" s="218">
        <f t="shared" si="7"/>
        <v>1500</v>
      </c>
      <c r="I184" s="218">
        <f t="shared" si="3"/>
        <v>0</v>
      </c>
      <c r="J184" s="219" t="s">
        <v>107</v>
      </c>
      <c r="K184" s="47"/>
      <c r="L184" s="224"/>
      <c r="M184" s="220"/>
      <c r="N184" s="47"/>
      <c r="O184" s="224"/>
      <c r="P184" s="226"/>
      <c r="Q184" s="220"/>
      <c r="R184" s="47"/>
      <c r="S184" s="47">
        <f t="shared" si="4"/>
        <v>5</v>
      </c>
      <c r="T184" s="47">
        <f t="shared" si="5"/>
        <v>2024</v>
      </c>
    </row>
    <row r="185" ht="18.75" customHeight="1">
      <c r="A185" s="47"/>
      <c r="B185" s="224">
        <f t="shared" si="6"/>
        <v>100175</v>
      </c>
      <c r="C185" s="215">
        <v>45427.0</v>
      </c>
      <c r="D185" s="192" t="s">
        <v>167</v>
      </c>
      <c r="E185" s="192" t="s">
        <v>168</v>
      </c>
      <c r="F185" s="216">
        <v>500.0</v>
      </c>
      <c r="G185" s="217"/>
      <c r="H185" s="218">
        <f t="shared" si="7"/>
        <v>500</v>
      </c>
      <c r="I185" s="218">
        <f t="shared" si="3"/>
        <v>0</v>
      </c>
      <c r="J185" s="219" t="s">
        <v>107</v>
      </c>
      <c r="K185" s="47"/>
      <c r="L185" s="224"/>
      <c r="M185" s="220"/>
      <c r="N185" s="47"/>
      <c r="O185" s="224"/>
      <c r="P185" s="226"/>
      <c r="Q185" s="220"/>
      <c r="R185" s="47"/>
      <c r="S185" s="47">
        <f t="shared" si="4"/>
        <v>5</v>
      </c>
      <c r="T185" s="47">
        <f t="shared" si="5"/>
        <v>2024</v>
      </c>
    </row>
    <row r="186" ht="18.75" customHeight="1">
      <c r="A186" s="47"/>
      <c r="B186" s="224">
        <f t="shared" si="6"/>
        <v>100176</v>
      </c>
      <c r="C186" s="215">
        <v>45427.0</v>
      </c>
      <c r="D186" s="192" t="s">
        <v>176</v>
      </c>
      <c r="E186" s="192" t="s">
        <v>177</v>
      </c>
      <c r="F186" s="216">
        <v>500.0</v>
      </c>
      <c r="G186" s="217"/>
      <c r="H186" s="218">
        <f t="shared" si="7"/>
        <v>500</v>
      </c>
      <c r="I186" s="218">
        <f t="shared" si="3"/>
        <v>0</v>
      </c>
      <c r="J186" s="219" t="s">
        <v>107</v>
      </c>
      <c r="K186" s="47"/>
      <c r="L186" s="224"/>
      <c r="M186" s="220"/>
      <c r="N186" s="47"/>
      <c r="O186" s="224"/>
      <c r="P186" s="226"/>
      <c r="Q186" s="220"/>
      <c r="R186" s="47"/>
      <c r="S186" s="47">
        <f t="shared" si="4"/>
        <v>5</v>
      </c>
      <c r="T186" s="47">
        <f t="shared" si="5"/>
        <v>2024</v>
      </c>
    </row>
    <row r="187" ht="18.75" customHeight="1">
      <c r="A187" s="47"/>
      <c r="B187" s="224">
        <f t="shared" si="6"/>
        <v>100177</v>
      </c>
      <c r="C187" s="215">
        <v>45428.0</v>
      </c>
      <c r="D187" s="192" t="s">
        <v>169</v>
      </c>
      <c r="E187" s="192" t="s">
        <v>170</v>
      </c>
      <c r="F187" s="216">
        <v>500.0</v>
      </c>
      <c r="G187" s="217"/>
      <c r="H187" s="218">
        <f t="shared" si="7"/>
        <v>500</v>
      </c>
      <c r="I187" s="218">
        <f t="shared" si="3"/>
        <v>0</v>
      </c>
      <c r="J187" s="219" t="s">
        <v>107</v>
      </c>
      <c r="K187" s="47"/>
      <c r="L187" s="224"/>
      <c r="M187" s="220"/>
      <c r="N187" s="47"/>
      <c r="O187" s="224"/>
      <c r="P187" s="226"/>
      <c r="Q187" s="220"/>
      <c r="R187" s="47"/>
      <c r="S187" s="47">
        <f t="shared" si="4"/>
        <v>5</v>
      </c>
      <c r="T187" s="47">
        <f t="shared" si="5"/>
        <v>2024</v>
      </c>
    </row>
    <row r="188" ht="18.75" customHeight="1">
      <c r="A188" s="47"/>
      <c r="B188" s="224">
        <f t="shared" si="6"/>
        <v>100178</v>
      </c>
      <c r="C188" s="215">
        <v>45433.0</v>
      </c>
      <c r="D188" s="192" t="s">
        <v>158</v>
      </c>
      <c r="E188" s="192" t="s">
        <v>159</v>
      </c>
      <c r="F188" s="216">
        <v>500.0</v>
      </c>
      <c r="G188" s="217"/>
      <c r="H188" s="218">
        <f t="shared" si="7"/>
        <v>500</v>
      </c>
      <c r="I188" s="218">
        <f t="shared" si="3"/>
        <v>0</v>
      </c>
      <c r="J188" s="219" t="s">
        <v>107</v>
      </c>
      <c r="K188" s="47"/>
      <c r="L188" s="224"/>
      <c r="M188" s="220"/>
      <c r="N188" s="47"/>
      <c r="O188" s="224"/>
      <c r="P188" s="226"/>
      <c r="Q188" s="220"/>
      <c r="R188" s="47"/>
      <c r="S188" s="47">
        <f t="shared" si="4"/>
        <v>5</v>
      </c>
      <c r="T188" s="47">
        <f t="shared" si="5"/>
        <v>2024</v>
      </c>
    </row>
    <row r="189" ht="18.75" customHeight="1">
      <c r="A189" s="47"/>
      <c r="B189" s="224">
        <f t="shared" si="6"/>
        <v>100179</v>
      </c>
      <c r="C189" s="215">
        <v>45435.0</v>
      </c>
      <c r="D189" s="192" t="s">
        <v>158</v>
      </c>
      <c r="E189" s="192" t="s">
        <v>173</v>
      </c>
      <c r="F189" s="225">
        <v>800.0</v>
      </c>
      <c r="G189" s="217"/>
      <c r="H189" s="218">
        <f t="shared" si="7"/>
        <v>800</v>
      </c>
      <c r="I189" s="218">
        <f t="shared" si="3"/>
        <v>0</v>
      </c>
      <c r="J189" s="219" t="s">
        <v>107</v>
      </c>
      <c r="K189" s="47"/>
      <c r="L189" s="224"/>
      <c r="M189" s="220"/>
      <c r="N189" s="47"/>
      <c r="O189" s="224"/>
      <c r="P189" s="226"/>
      <c r="Q189" s="220"/>
      <c r="R189" s="47"/>
      <c r="S189" s="47">
        <f t="shared" si="4"/>
        <v>5</v>
      </c>
      <c r="T189" s="47">
        <f t="shared" si="5"/>
        <v>2024</v>
      </c>
    </row>
    <row r="190" ht="18.75" customHeight="1">
      <c r="A190" s="47"/>
      <c r="B190" s="224">
        <f t="shared" si="6"/>
        <v>100180</v>
      </c>
      <c r="C190" s="215">
        <v>45440.0</v>
      </c>
      <c r="D190" s="192" t="s">
        <v>156</v>
      </c>
      <c r="E190" s="192" t="s">
        <v>157</v>
      </c>
      <c r="F190" s="216">
        <v>2000.0</v>
      </c>
      <c r="G190" s="217"/>
      <c r="H190" s="218">
        <f t="shared" si="7"/>
        <v>2000</v>
      </c>
      <c r="I190" s="218">
        <f t="shared" si="3"/>
        <v>0</v>
      </c>
      <c r="J190" s="219" t="s">
        <v>107</v>
      </c>
      <c r="K190" s="47"/>
      <c r="L190" s="224"/>
      <c r="M190" s="220"/>
      <c r="N190" s="47"/>
      <c r="O190" s="224"/>
      <c r="P190" s="226"/>
      <c r="Q190" s="220"/>
      <c r="R190" s="47"/>
      <c r="S190" s="47">
        <f t="shared" si="4"/>
        <v>5</v>
      </c>
      <c r="T190" s="47">
        <f t="shared" si="5"/>
        <v>2024</v>
      </c>
    </row>
    <row r="191" ht="18.75" customHeight="1">
      <c r="A191" s="47"/>
      <c r="B191" s="224">
        <f t="shared" si="6"/>
        <v>100181</v>
      </c>
      <c r="C191" s="215">
        <v>45440.0</v>
      </c>
      <c r="D191" s="192" t="s">
        <v>160</v>
      </c>
      <c r="E191" s="192" t="s">
        <v>161</v>
      </c>
      <c r="F191" s="216">
        <v>500.0</v>
      </c>
      <c r="G191" s="217"/>
      <c r="H191" s="218">
        <f t="shared" si="7"/>
        <v>500</v>
      </c>
      <c r="I191" s="218">
        <f t="shared" si="3"/>
        <v>0</v>
      </c>
      <c r="J191" s="219" t="s">
        <v>107</v>
      </c>
      <c r="K191" s="47"/>
      <c r="L191" s="224"/>
      <c r="M191" s="220"/>
      <c r="N191" s="47"/>
      <c r="O191" s="224"/>
      <c r="P191" s="226"/>
      <c r="Q191" s="220"/>
      <c r="R191" s="47"/>
      <c r="S191" s="47">
        <f t="shared" si="4"/>
        <v>5</v>
      </c>
      <c r="T191" s="47">
        <f t="shared" si="5"/>
        <v>2024</v>
      </c>
    </row>
    <row r="192" ht="18.75" customHeight="1">
      <c r="A192" s="47"/>
      <c r="B192" s="224">
        <f t="shared" si="6"/>
        <v>100182</v>
      </c>
      <c r="C192" s="215">
        <v>45440.0</v>
      </c>
      <c r="D192" s="192" t="s">
        <v>138</v>
      </c>
      <c r="E192" s="192" t="s">
        <v>164</v>
      </c>
      <c r="F192" s="216">
        <v>500.0</v>
      </c>
      <c r="G192" s="217"/>
      <c r="H192" s="218">
        <f t="shared" si="7"/>
        <v>500</v>
      </c>
      <c r="I192" s="218">
        <f t="shared" si="3"/>
        <v>0</v>
      </c>
      <c r="J192" s="219" t="s">
        <v>107</v>
      </c>
      <c r="K192" s="47"/>
      <c r="L192" s="224"/>
      <c r="M192" s="220"/>
      <c r="N192" s="47"/>
      <c r="O192" s="224"/>
      <c r="P192" s="226"/>
      <c r="Q192" s="220"/>
      <c r="R192" s="47"/>
      <c r="S192" s="47">
        <f t="shared" si="4"/>
        <v>5</v>
      </c>
      <c r="T192" s="47">
        <f t="shared" si="5"/>
        <v>2024</v>
      </c>
    </row>
    <row r="193" ht="18.75" customHeight="1">
      <c r="A193" s="47"/>
      <c r="B193" s="224">
        <f t="shared" si="6"/>
        <v>100183</v>
      </c>
      <c r="C193" s="215">
        <v>45440.0</v>
      </c>
      <c r="D193" s="192" t="s">
        <v>174</v>
      </c>
      <c r="E193" s="192" t="s">
        <v>175</v>
      </c>
      <c r="F193" s="216">
        <v>500.0</v>
      </c>
      <c r="G193" s="217"/>
      <c r="H193" s="218">
        <f t="shared" si="7"/>
        <v>500</v>
      </c>
      <c r="I193" s="218">
        <f t="shared" si="3"/>
        <v>0</v>
      </c>
      <c r="J193" s="219" t="s">
        <v>107</v>
      </c>
      <c r="K193" s="47"/>
      <c r="L193" s="224"/>
      <c r="M193" s="220"/>
      <c r="N193" s="47"/>
      <c r="O193" s="224"/>
      <c r="P193" s="226"/>
      <c r="Q193" s="220"/>
      <c r="R193" s="47"/>
      <c r="S193" s="47">
        <f t="shared" si="4"/>
        <v>5</v>
      </c>
      <c r="T193" s="47">
        <f t="shared" si="5"/>
        <v>2024</v>
      </c>
    </row>
    <row r="194" ht="18.75" customHeight="1">
      <c r="A194" s="47"/>
      <c r="B194" s="224">
        <f t="shared" si="6"/>
        <v>100184</v>
      </c>
      <c r="C194" s="215">
        <v>45442.0</v>
      </c>
      <c r="D194" s="192" t="s">
        <v>165</v>
      </c>
      <c r="E194" s="192" t="s">
        <v>166</v>
      </c>
      <c r="F194" s="216">
        <v>500.0</v>
      </c>
      <c r="G194" s="217"/>
      <c r="H194" s="218">
        <f t="shared" si="7"/>
        <v>500</v>
      </c>
      <c r="I194" s="218">
        <f t="shared" si="3"/>
        <v>0</v>
      </c>
      <c r="J194" s="219" t="s">
        <v>107</v>
      </c>
      <c r="K194" s="47"/>
      <c r="L194" s="224"/>
      <c r="M194" s="220"/>
      <c r="N194" s="47"/>
      <c r="O194" s="224"/>
      <c r="P194" s="226"/>
      <c r="Q194" s="220"/>
      <c r="R194" s="47"/>
      <c r="S194" s="47">
        <f t="shared" si="4"/>
        <v>5</v>
      </c>
      <c r="T194" s="47">
        <f t="shared" si="5"/>
        <v>2024</v>
      </c>
    </row>
    <row r="195" ht="18.75" customHeight="1">
      <c r="A195" s="47"/>
      <c r="B195" s="224">
        <f t="shared" si="6"/>
        <v>100185</v>
      </c>
      <c r="C195" s="215">
        <v>45442.0</v>
      </c>
      <c r="D195" s="192" t="s">
        <v>162</v>
      </c>
      <c r="E195" s="192" t="s">
        <v>163</v>
      </c>
      <c r="F195" s="216">
        <v>500.0</v>
      </c>
      <c r="G195" s="217"/>
      <c r="H195" s="218">
        <f t="shared" si="7"/>
        <v>500</v>
      </c>
      <c r="I195" s="218">
        <f t="shared" si="3"/>
        <v>0</v>
      </c>
      <c r="J195" s="219" t="s">
        <v>107</v>
      </c>
      <c r="K195" s="47"/>
      <c r="L195" s="224"/>
      <c r="M195" s="220"/>
      <c r="N195" s="47"/>
      <c r="O195" s="224"/>
      <c r="P195" s="226"/>
      <c r="Q195" s="220"/>
      <c r="R195" s="47"/>
      <c r="S195" s="47">
        <f t="shared" si="4"/>
        <v>5</v>
      </c>
      <c r="T195" s="47">
        <f t="shared" si="5"/>
        <v>2024</v>
      </c>
    </row>
    <row r="196" ht="18.75" customHeight="1">
      <c r="A196" s="47"/>
      <c r="B196" s="224">
        <f t="shared" si="6"/>
        <v>100186</v>
      </c>
      <c r="C196" s="232">
        <v>45455.0</v>
      </c>
      <c r="D196" s="192" t="s">
        <v>171</v>
      </c>
      <c r="E196" s="192" t="s">
        <v>172</v>
      </c>
      <c r="F196" s="216">
        <v>1500.0</v>
      </c>
      <c r="G196" s="217"/>
      <c r="H196" s="218">
        <f t="shared" si="7"/>
        <v>1500</v>
      </c>
      <c r="I196" s="218">
        <f t="shared" si="3"/>
        <v>0</v>
      </c>
      <c r="J196" s="219" t="s">
        <v>107</v>
      </c>
      <c r="K196" s="47"/>
      <c r="L196" s="224"/>
      <c r="M196" s="220"/>
      <c r="N196" s="47"/>
      <c r="O196" s="224"/>
      <c r="P196" s="226"/>
      <c r="Q196" s="220"/>
      <c r="R196" s="47"/>
      <c r="S196" s="47">
        <f t="shared" si="4"/>
        <v>6</v>
      </c>
      <c r="T196" s="47">
        <f t="shared" si="5"/>
        <v>2024</v>
      </c>
    </row>
    <row r="197" ht="18.75" customHeight="1">
      <c r="A197" s="47"/>
      <c r="B197" s="224">
        <f t="shared" si="6"/>
        <v>100187</v>
      </c>
      <c r="C197" s="232">
        <v>45457.0</v>
      </c>
      <c r="D197" s="192" t="s">
        <v>169</v>
      </c>
      <c r="E197" s="192" t="s">
        <v>170</v>
      </c>
      <c r="F197" s="216">
        <v>700.0</v>
      </c>
      <c r="G197" s="217"/>
      <c r="H197" s="218">
        <f t="shared" si="7"/>
        <v>700</v>
      </c>
      <c r="I197" s="218">
        <f t="shared" si="3"/>
        <v>0</v>
      </c>
      <c r="J197" s="219" t="s">
        <v>107</v>
      </c>
      <c r="K197" s="47"/>
      <c r="L197" s="224"/>
      <c r="M197" s="220"/>
      <c r="N197" s="47"/>
      <c r="O197" s="224"/>
      <c r="P197" s="226"/>
      <c r="Q197" s="220"/>
      <c r="R197" s="47"/>
      <c r="S197" s="47" t="str">
        <f>IF(#REF!="","",MONTH(#REF!))</f>
        <v>#REF!</v>
      </c>
      <c r="T197" s="47" t="str">
        <f>IF(#REF!="","",YEAR(#REF!))</f>
        <v>#REF!</v>
      </c>
    </row>
    <row r="198" ht="18.75" customHeight="1">
      <c r="A198" s="47"/>
      <c r="B198" s="224">
        <f t="shared" si="6"/>
        <v>100188</v>
      </c>
      <c r="C198" s="232">
        <v>45460.0</v>
      </c>
      <c r="D198" s="192" t="s">
        <v>158</v>
      </c>
      <c r="E198" s="192" t="s">
        <v>159</v>
      </c>
      <c r="F198" s="216">
        <v>600.0</v>
      </c>
      <c r="G198" s="217"/>
      <c r="H198" s="218">
        <f t="shared" si="7"/>
        <v>600</v>
      </c>
      <c r="I198" s="218">
        <f t="shared" si="3"/>
        <v>0</v>
      </c>
      <c r="J198" s="219" t="s">
        <v>107</v>
      </c>
      <c r="K198" s="47"/>
      <c r="L198" s="224"/>
      <c r="M198" s="220"/>
      <c r="N198" s="47"/>
      <c r="O198" s="224"/>
      <c r="P198" s="226"/>
      <c r="Q198" s="220"/>
      <c r="R198" s="47"/>
      <c r="S198" s="47">
        <f>IF(C197="","",MONTH(C197))</f>
        <v>6</v>
      </c>
      <c r="T198" s="47">
        <f>IF(C197="","",YEAR(C197))</f>
        <v>2024</v>
      </c>
    </row>
    <row r="199" ht="18.75" customHeight="1">
      <c r="A199" s="47"/>
      <c r="B199" s="224">
        <f t="shared" si="6"/>
        <v>100189</v>
      </c>
      <c r="C199" s="232">
        <v>45460.0</v>
      </c>
      <c r="D199" s="192" t="s">
        <v>176</v>
      </c>
      <c r="E199" s="192" t="s">
        <v>177</v>
      </c>
      <c r="F199" s="216">
        <v>500.0</v>
      </c>
      <c r="G199" s="217"/>
      <c r="H199" s="218">
        <f t="shared" si="7"/>
        <v>500</v>
      </c>
      <c r="I199" s="218">
        <f t="shared" si="3"/>
        <v>0</v>
      </c>
      <c r="J199" s="219" t="s">
        <v>107</v>
      </c>
      <c r="K199" s="47"/>
      <c r="L199" s="224"/>
      <c r="M199" s="220"/>
      <c r="N199" s="47"/>
      <c r="O199" s="224"/>
      <c r="P199" s="226"/>
      <c r="Q199" s="220"/>
      <c r="R199" s="47"/>
      <c r="S199" s="47">
        <f t="shared" ref="S199:S241" si="8">IF(C199="","",MONTH(C199))</f>
        <v>6</v>
      </c>
      <c r="T199" s="47">
        <f t="shared" ref="T199:T241" si="9">IF(C199="","",YEAR(C199))</f>
        <v>2024</v>
      </c>
    </row>
    <row r="200" ht="18.75" customHeight="1">
      <c r="A200" s="47"/>
      <c r="B200" s="224">
        <f t="shared" si="6"/>
        <v>100190</v>
      </c>
      <c r="C200" s="232">
        <v>45469.0</v>
      </c>
      <c r="D200" s="192" t="s">
        <v>158</v>
      </c>
      <c r="E200" s="192" t="s">
        <v>173</v>
      </c>
      <c r="F200" s="225">
        <v>800.0</v>
      </c>
      <c r="G200" s="217"/>
      <c r="H200" s="218">
        <f t="shared" si="7"/>
        <v>800</v>
      </c>
      <c r="I200" s="218">
        <f t="shared" si="3"/>
        <v>0</v>
      </c>
      <c r="J200" s="219" t="s">
        <v>107</v>
      </c>
      <c r="K200" s="47"/>
      <c r="L200" s="224"/>
      <c r="M200" s="220"/>
      <c r="N200" s="47"/>
      <c r="O200" s="224"/>
      <c r="P200" s="226"/>
      <c r="Q200" s="220"/>
      <c r="R200" s="47"/>
      <c r="S200" s="47">
        <f t="shared" si="8"/>
        <v>6</v>
      </c>
      <c r="T200" s="47">
        <f t="shared" si="9"/>
        <v>2024</v>
      </c>
    </row>
    <row r="201" ht="18.75" customHeight="1">
      <c r="A201" s="47"/>
      <c r="B201" s="224">
        <f t="shared" si="6"/>
        <v>100191</v>
      </c>
      <c r="C201" s="232">
        <v>45470.0</v>
      </c>
      <c r="D201" s="192" t="s">
        <v>160</v>
      </c>
      <c r="E201" s="192" t="s">
        <v>161</v>
      </c>
      <c r="F201" s="216">
        <v>500.0</v>
      </c>
      <c r="G201" s="217"/>
      <c r="H201" s="218">
        <f t="shared" si="7"/>
        <v>500</v>
      </c>
      <c r="I201" s="218">
        <f t="shared" si="3"/>
        <v>0</v>
      </c>
      <c r="J201" s="219" t="s">
        <v>107</v>
      </c>
      <c r="K201" s="47"/>
      <c r="L201" s="224"/>
      <c r="M201" s="220"/>
      <c r="N201" s="47"/>
      <c r="O201" s="224"/>
      <c r="P201" s="226"/>
      <c r="Q201" s="220"/>
      <c r="R201" s="47"/>
      <c r="S201" s="47">
        <f t="shared" si="8"/>
        <v>6</v>
      </c>
      <c r="T201" s="47">
        <f t="shared" si="9"/>
        <v>2024</v>
      </c>
    </row>
    <row r="202" ht="18.75" customHeight="1">
      <c r="A202" s="47"/>
      <c r="B202" s="224">
        <f t="shared" si="6"/>
        <v>100192</v>
      </c>
      <c r="C202" s="232">
        <v>45470.0</v>
      </c>
      <c r="D202" s="192" t="s">
        <v>174</v>
      </c>
      <c r="E202" s="192" t="s">
        <v>175</v>
      </c>
      <c r="F202" s="216">
        <v>500.0</v>
      </c>
      <c r="G202" s="217"/>
      <c r="H202" s="218">
        <f t="shared" si="7"/>
        <v>500</v>
      </c>
      <c r="I202" s="218">
        <f t="shared" si="3"/>
        <v>0</v>
      </c>
      <c r="J202" s="219" t="s">
        <v>107</v>
      </c>
      <c r="K202" s="47"/>
      <c r="L202" s="224"/>
      <c r="M202" s="220"/>
      <c r="N202" s="47"/>
      <c r="O202" s="224"/>
      <c r="P202" s="226"/>
      <c r="Q202" s="220"/>
      <c r="R202" s="47"/>
      <c r="S202" s="47">
        <f t="shared" si="8"/>
        <v>6</v>
      </c>
      <c r="T202" s="47">
        <f t="shared" si="9"/>
        <v>2024</v>
      </c>
    </row>
    <row r="203" ht="18.75" customHeight="1">
      <c r="A203" s="47"/>
      <c r="B203" s="224">
        <f t="shared" si="6"/>
        <v>100193</v>
      </c>
      <c r="C203" s="232">
        <v>45471.0</v>
      </c>
      <c r="D203" s="192" t="s">
        <v>156</v>
      </c>
      <c r="E203" s="192" t="s">
        <v>157</v>
      </c>
      <c r="F203" s="216">
        <v>1500.0</v>
      </c>
      <c r="G203" s="217"/>
      <c r="H203" s="218">
        <f t="shared" si="7"/>
        <v>1500</v>
      </c>
      <c r="I203" s="218">
        <f t="shared" si="3"/>
        <v>0</v>
      </c>
      <c r="J203" s="219" t="s">
        <v>107</v>
      </c>
      <c r="K203" s="47"/>
      <c r="L203" s="224"/>
      <c r="M203" s="220"/>
      <c r="N203" s="47"/>
      <c r="O203" s="224"/>
      <c r="P203" s="226"/>
      <c r="Q203" s="220"/>
      <c r="R203" s="47"/>
      <c r="S203" s="47">
        <f t="shared" si="8"/>
        <v>6</v>
      </c>
      <c r="T203" s="47">
        <f t="shared" si="9"/>
        <v>2024</v>
      </c>
    </row>
    <row r="204" ht="18.75" customHeight="1">
      <c r="A204" s="47"/>
      <c r="B204" s="224">
        <f t="shared" si="6"/>
        <v>100194</v>
      </c>
      <c r="C204" s="215">
        <v>45474.0</v>
      </c>
      <c r="D204" s="192" t="s">
        <v>165</v>
      </c>
      <c r="E204" s="192" t="s">
        <v>166</v>
      </c>
      <c r="F204" s="216">
        <v>500.0</v>
      </c>
      <c r="G204" s="217"/>
      <c r="H204" s="218">
        <f t="shared" si="7"/>
        <v>500</v>
      </c>
      <c r="I204" s="218">
        <f t="shared" si="3"/>
        <v>0</v>
      </c>
      <c r="J204" s="219" t="s">
        <v>107</v>
      </c>
      <c r="K204" s="47"/>
      <c r="L204" s="224"/>
      <c r="M204" s="220"/>
      <c r="N204" s="47"/>
      <c r="O204" s="224"/>
      <c r="P204" s="226"/>
      <c r="Q204" s="220"/>
      <c r="R204" s="47"/>
      <c r="S204" s="47">
        <f t="shared" si="8"/>
        <v>7</v>
      </c>
      <c r="T204" s="47">
        <f t="shared" si="9"/>
        <v>2024</v>
      </c>
    </row>
    <row r="205" ht="18.75" customHeight="1">
      <c r="A205" s="47"/>
      <c r="B205" s="224">
        <f t="shared" si="6"/>
        <v>100195</v>
      </c>
      <c r="C205" s="215">
        <v>45474.0</v>
      </c>
      <c r="D205" s="192" t="s">
        <v>138</v>
      </c>
      <c r="E205" s="192" t="s">
        <v>164</v>
      </c>
      <c r="F205" s="216">
        <v>500.0</v>
      </c>
      <c r="G205" s="217"/>
      <c r="H205" s="218">
        <f t="shared" si="7"/>
        <v>500</v>
      </c>
      <c r="I205" s="218">
        <f t="shared" si="3"/>
        <v>0</v>
      </c>
      <c r="J205" s="219" t="s">
        <v>107</v>
      </c>
      <c r="K205" s="47"/>
      <c r="L205" s="224"/>
      <c r="M205" s="220"/>
      <c r="N205" s="47"/>
      <c r="O205" s="224"/>
      <c r="P205" s="226"/>
      <c r="Q205" s="220"/>
      <c r="R205" s="47"/>
      <c r="S205" s="47">
        <f t="shared" si="8"/>
        <v>7</v>
      </c>
      <c r="T205" s="47">
        <f t="shared" si="9"/>
        <v>2024</v>
      </c>
    </row>
    <row r="206" ht="18.75" customHeight="1">
      <c r="A206" s="47"/>
      <c r="B206" s="224">
        <f t="shared" si="6"/>
        <v>100196</v>
      </c>
      <c r="C206" s="215">
        <v>45488.0</v>
      </c>
      <c r="D206" s="192" t="s">
        <v>169</v>
      </c>
      <c r="E206" s="192" t="s">
        <v>170</v>
      </c>
      <c r="F206" s="216">
        <v>800.0</v>
      </c>
      <c r="G206" s="217"/>
      <c r="H206" s="218">
        <f t="shared" si="7"/>
        <v>800</v>
      </c>
      <c r="I206" s="218">
        <f t="shared" si="3"/>
        <v>0</v>
      </c>
      <c r="J206" s="219" t="s">
        <v>107</v>
      </c>
      <c r="K206" s="47"/>
      <c r="L206" s="224"/>
      <c r="M206" s="220"/>
      <c r="N206" s="47"/>
      <c r="O206" s="224"/>
      <c r="P206" s="226"/>
      <c r="Q206" s="220"/>
      <c r="R206" s="47"/>
      <c r="S206" s="47">
        <f t="shared" si="8"/>
        <v>7</v>
      </c>
      <c r="T206" s="47">
        <f t="shared" si="9"/>
        <v>2024</v>
      </c>
    </row>
    <row r="207" ht="18.75" customHeight="1">
      <c r="A207" s="47"/>
      <c r="B207" s="224">
        <f t="shared" si="6"/>
        <v>100197</v>
      </c>
      <c r="C207" s="215">
        <v>45488.0</v>
      </c>
      <c r="D207" s="192" t="s">
        <v>158</v>
      </c>
      <c r="E207" s="192" t="s">
        <v>159</v>
      </c>
      <c r="F207" s="216">
        <v>500.0</v>
      </c>
      <c r="G207" s="217"/>
      <c r="H207" s="218">
        <f t="shared" si="7"/>
        <v>500</v>
      </c>
      <c r="I207" s="218">
        <f t="shared" si="3"/>
        <v>0</v>
      </c>
      <c r="J207" s="219" t="s">
        <v>107</v>
      </c>
      <c r="K207" s="47"/>
      <c r="L207" s="224"/>
      <c r="M207" s="220"/>
      <c r="N207" s="47"/>
      <c r="O207" s="224"/>
      <c r="P207" s="226"/>
      <c r="Q207" s="220"/>
      <c r="R207" s="47"/>
      <c r="S207" s="47">
        <f t="shared" si="8"/>
        <v>7</v>
      </c>
      <c r="T207" s="47">
        <f t="shared" si="9"/>
        <v>2024</v>
      </c>
    </row>
    <row r="208" ht="18.75" customHeight="1">
      <c r="A208" s="47"/>
      <c r="B208" s="224">
        <f t="shared" si="6"/>
        <v>100198</v>
      </c>
      <c r="C208" s="215">
        <v>45490.0</v>
      </c>
      <c r="D208" s="192" t="s">
        <v>176</v>
      </c>
      <c r="E208" s="192" t="s">
        <v>177</v>
      </c>
      <c r="F208" s="216">
        <v>500.0</v>
      </c>
      <c r="G208" s="217"/>
      <c r="H208" s="218">
        <f t="shared" si="7"/>
        <v>500</v>
      </c>
      <c r="I208" s="218">
        <f t="shared" si="3"/>
        <v>0</v>
      </c>
      <c r="J208" s="219" t="s">
        <v>107</v>
      </c>
      <c r="K208" s="47"/>
      <c r="L208" s="224"/>
      <c r="M208" s="220"/>
      <c r="N208" s="47"/>
      <c r="O208" s="224"/>
      <c r="P208" s="226"/>
      <c r="Q208" s="220"/>
      <c r="R208" s="47"/>
      <c r="S208" s="47">
        <f t="shared" si="8"/>
        <v>7</v>
      </c>
      <c r="T208" s="47">
        <f t="shared" si="9"/>
        <v>2024</v>
      </c>
    </row>
    <row r="209" ht="18.75" customHeight="1">
      <c r="A209" s="47"/>
      <c r="B209" s="224">
        <f t="shared" si="6"/>
        <v>100199</v>
      </c>
      <c r="C209" s="215">
        <v>45492.0</v>
      </c>
      <c r="D209" s="192" t="s">
        <v>171</v>
      </c>
      <c r="E209" s="192" t="s">
        <v>172</v>
      </c>
      <c r="F209" s="216">
        <v>1000.0</v>
      </c>
      <c r="G209" s="217"/>
      <c r="H209" s="218">
        <f t="shared" si="7"/>
        <v>1000</v>
      </c>
      <c r="I209" s="218">
        <f t="shared" si="3"/>
        <v>0</v>
      </c>
      <c r="J209" s="219" t="s">
        <v>107</v>
      </c>
      <c r="K209" s="47"/>
      <c r="L209" s="224"/>
      <c r="M209" s="220"/>
      <c r="N209" s="47"/>
      <c r="O209" s="224"/>
      <c r="P209" s="226"/>
      <c r="Q209" s="220"/>
      <c r="R209" s="47"/>
      <c r="S209" s="47">
        <f t="shared" si="8"/>
        <v>7</v>
      </c>
      <c r="T209" s="47">
        <f t="shared" si="9"/>
        <v>2024</v>
      </c>
    </row>
    <row r="210" ht="18.75" customHeight="1">
      <c r="A210" s="47"/>
      <c r="B210" s="224">
        <f t="shared" si="6"/>
        <v>100200</v>
      </c>
      <c r="C210" s="215">
        <v>45495.0</v>
      </c>
      <c r="D210" s="192" t="s">
        <v>160</v>
      </c>
      <c r="E210" s="192" t="s">
        <v>161</v>
      </c>
      <c r="F210" s="216">
        <v>500.0</v>
      </c>
      <c r="G210" s="217"/>
      <c r="H210" s="218">
        <f t="shared" si="7"/>
        <v>500</v>
      </c>
      <c r="I210" s="218">
        <f t="shared" si="3"/>
        <v>0</v>
      </c>
      <c r="J210" s="219" t="s">
        <v>107</v>
      </c>
      <c r="K210" s="47"/>
      <c r="L210" s="224"/>
      <c r="M210" s="220"/>
      <c r="N210" s="47"/>
      <c r="O210" s="224"/>
      <c r="P210" s="226"/>
      <c r="Q210" s="220"/>
      <c r="R210" s="47"/>
      <c r="S210" s="47">
        <f t="shared" si="8"/>
        <v>7</v>
      </c>
      <c r="T210" s="47">
        <f t="shared" si="9"/>
        <v>2024</v>
      </c>
    </row>
    <row r="211" ht="18.75" customHeight="1">
      <c r="A211" s="47"/>
      <c r="B211" s="224">
        <f t="shared" si="6"/>
        <v>100201</v>
      </c>
      <c r="C211" s="215">
        <v>45495.0</v>
      </c>
      <c r="D211" s="192" t="s">
        <v>174</v>
      </c>
      <c r="E211" s="192" t="s">
        <v>175</v>
      </c>
      <c r="F211" s="216">
        <v>500.0</v>
      </c>
      <c r="G211" s="217"/>
      <c r="H211" s="218">
        <f t="shared" si="7"/>
        <v>500</v>
      </c>
      <c r="I211" s="218">
        <f t="shared" si="3"/>
        <v>0</v>
      </c>
      <c r="J211" s="219" t="s">
        <v>107</v>
      </c>
      <c r="K211" s="47"/>
      <c r="L211" s="224"/>
      <c r="M211" s="220"/>
      <c r="N211" s="47"/>
      <c r="O211" s="224"/>
      <c r="P211" s="226"/>
      <c r="Q211" s="220"/>
      <c r="R211" s="47"/>
      <c r="S211" s="47">
        <f t="shared" si="8"/>
        <v>7</v>
      </c>
      <c r="T211" s="47">
        <f t="shared" si="9"/>
        <v>2024</v>
      </c>
    </row>
    <row r="212" ht="18.75" customHeight="1">
      <c r="A212" s="47"/>
      <c r="B212" s="224">
        <f t="shared" si="6"/>
        <v>100202</v>
      </c>
      <c r="C212" s="215">
        <v>45495.0</v>
      </c>
      <c r="D212" s="192" t="s">
        <v>167</v>
      </c>
      <c r="E212" s="192" t="s">
        <v>168</v>
      </c>
      <c r="F212" s="216">
        <v>500.0</v>
      </c>
      <c r="G212" s="217"/>
      <c r="H212" s="218">
        <f t="shared" si="7"/>
        <v>500</v>
      </c>
      <c r="I212" s="218">
        <f t="shared" si="3"/>
        <v>0</v>
      </c>
      <c r="J212" s="219" t="s">
        <v>107</v>
      </c>
      <c r="K212" s="47"/>
      <c r="L212" s="224"/>
      <c r="M212" s="220"/>
      <c r="N212" s="47"/>
      <c r="O212" s="224"/>
      <c r="P212" s="226"/>
      <c r="Q212" s="220"/>
      <c r="R212" s="47"/>
      <c r="S212" s="47">
        <f t="shared" si="8"/>
        <v>7</v>
      </c>
      <c r="T212" s="47">
        <f t="shared" si="9"/>
        <v>2024</v>
      </c>
    </row>
    <row r="213" ht="18.75" customHeight="1">
      <c r="A213" s="47"/>
      <c r="B213" s="224">
        <f t="shared" si="6"/>
        <v>100203</v>
      </c>
      <c r="C213" s="215">
        <v>45495.0</v>
      </c>
      <c r="D213" s="192" t="s">
        <v>158</v>
      </c>
      <c r="E213" s="192" t="s">
        <v>173</v>
      </c>
      <c r="F213" s="225">
        <v>400.0</v>
      </c>
      <c r="G213" s="217"/>
      <c r="H213" s="218">
        <f t="shared" si="7"/>
        <v>400</v>
      </c>
      <c r="I213" s="218">
        <f t="shared" si="3"/>
        <v>0</v>
      </c>
      <c r="J213" s="219" t="s">
        <v>107</v>
      </c>
      <c r="K213" s="47"/>
      <c r="L213" s="224"/>
      <c r="M213" s="220"/>
      <c r="N213" s="47"/>
      <c r="O213" s="224"/>
      <c r="P213" s="226"/>
      <c r="Q213" s="220"/>
      <c r="R213" s="47"/>
      <c r="S213" s="47">
        <f t="shared" si="8"/>
        <v>7</v>
      </c>
      <c r="T213" s="47">
        <f t="shared" si="9"/>
        <v>2024</v>
      </c>
    </row>
    <row r="214" ht="18.75" customHeight="1">
      <c r="A214" s="47"/>
      <c r="B214" s="224">
        <f t="shared" si="6"/>
        <v>100204</v>
      </c>
      <c r="C214" s="215">
        <v>45495.0</v>
      </c>
      <c r="D214" s="192" t="s">
        <v>165</v>
      </c>
      <c r="E214" s="192" t="s">
        <v>166</v>
      </c>
      <c r="F214" s="216">
        <v>500.0</v>
      </c>
      <c r="G214" s="217"/>
      <c r="H214" s="218">
        <f t="shared" si="7"/>
        <v>500</v>
      </c>
      <c r="I214" s="218">
        <f t="shared" si="3"/>
        <v>0</v>
      </c>
      <c r="J214" s="219" t="s">
        <v>107</v>
      </c>
      <c r="K214" s="47"/>
      <c r="L214" s="224"/>
      <c r="M214" s="220"/>
      <c r="N214" s="47"/>
      <c r="O214" s="224"/>
      <c r="P214" s="226"/>
      <c r="Q214" s="220"/>
      <c r="R214" s="47"/>
      <c r="S214" s="47">
        <f t="shared" si="8"/>
        <v>7</v>
      </c>
      <c r="T214" s="47">
        <f t="shared" si="9"/>
        <v>2024</v>
      </c>
    </row>
    <row r="215" ht="18.75" customHeight="1">
      <c r="A215" s="47"/>
      <c r="B215" s="224">
        <f t="shared" si="6"/>
        <v>100205</v>
      </c>
      <c r="C215" s="215">
        <v>45496.0</v>
      </c>
      <c r="D215" s="192" t="s">
        <v>138</v>
      </c>
      <c r="E215" s="192" t="s">
        <v>164</v>
      </c>
      <c r="F215" s="216">
        <v>600.0</v>
      </c>
      <c r="G215" s="217"/>
      <c r="H215" s="218">
        <f t="shared" si="7"/>
        <v>600</v>
      </c>
      <c r="I215" s="218">
        <f t="shared" si="3"/>
        <v>0</v>
      </c>
      <c r="J215" s="219" t="s">
        <v>107</v>
      </c>
      <c r="K215" s="47"/>
      <c r="L215" s="224"/>
      <c r="M215" s="220"/>
      <c r="N215" s="47"/>
      <c r="O215" s="224"/>
      <c r="P215" s="226"/>
      <c r="Q215" s="220"/>
      <c r="R215" s="47"/>
      <c r="S215" s="47">
        <f t="shared" si="8"/>
        <v>7</v>
      </c>
      <c r="T215" s="47">
        <f t="shared" si="9"/>
        <v>2024</v>
      </c>
    </row>
    <row r="216" ht="18.75" customHeight="1">
      <c r="A216" s="47"/>
      <c r="B216" s="224">
        <f t="shared" si="6"/>
        <v>100206</v>
      </c>
      <c r="C216" s="215">
        <v>45502.0</v>
      </c>
      <c r="D216" s="192" t="s">
        <v>156</v>
      </c>
      <c r="E216" s="192" t="s">
        <v>157</v>
      </c>
      <c r="F216" s="216">
        <v>1000.0</v>
      </c>
      <c r="G216" s="217"/>
      <c r="H216" s="218">
        <f t="shared" si="7"/>
        <v>1000</v>
      </c>
      <c r="I216" s="218">
        <f t="shared" si="3"/>
        <v>0</v>
      </c>
      <c r="J216" s="219" t="s">
        <v>107</v>
      </c>
      <c r="K216" s="47"/>
      <c r="L216" s="224"/>
      <c r="M216" s="220"/>
      <c r="N216" s="47"/>
      <c r="O216" s="224"/>
      <c r="P216" s="226"/>
      <c r="Q216" s="220"/>
      <c r="R216" s="47"/>
      <c r="S216" s="47">
        <f t="shared" si="8"/>
        <v>7</v>
      </c>
      <c r="T216" s="47">
        <f t="shared" si="9"/>
        <v>2024</v>
      </c>
    </row>
    <row r="217" ht="18.75" customHeight="1">
      <c r="A217" s="47"/>
      <c r="B217" s="224">
        <f t="shared" si="6"/>
        <v>100207</v>
      </c>
      <c r="C217" s="215">
        <v>45516.0</v>
      </c>
      <c r="D217" s="192" t="s">
        <v>158</v>
      </c>
      <c r="E217" s="192" t="s">
        <v>173</v>
      </c>
      <c r="F217" s="225">
        <v>400.0</v>
      </c>
      <c r="G217" s="217"/>
      <c r="H217" s="218">
        <f t="shared" si="7"/>
        <v>400</v>
      </c>
      <c r="I217" s="218">
        <f t="shared" si="3"/>
        <v>0</v>
      </c>
      <c r="J217" s="219" t="s">
        <v>107</v>
      </c>
      <c r="K217" s="47"/>
      <c r="L217" s="224"/>
      <c r="M217" s="220"/>
      <c r="N217" s="47"/>
      <c r="O217" s="224"/>
      <c r="P217" s="226"/>
      <c r="Q217" s="220"/>
      <c r="R217" s="47"/>
      <c r="S217" s="47">
        <f t="shared" si="8"/>
        <v>8</v>
      </c>
      <c r="T217" s="47">
        <f t="shared" si="9"/>
        <v>2024</v>
      </c>
    </row>
    <row r="218" ht="18.75" customHeight="1">
      <c r="A218" s="47"/>
      <c r="B218" s="224">
        <f t="shared" si="6"/>
        <v>100208</v>
      </c>
      <c r="C218" s="215">
        <v>45519.0</v>
      </c>
      <c r="D218" s="192" t="s">
        <v>167</v>
      </c>
      <c r="E218" s="192" t="s">
        <v>168</v>
      </c>
      <c r="F218" s="216">
        <v>500.0</v>
      </c>
      <c r="G218" s="217"/>
      <c r="H218" s="218">
        <f t="shared" si="7"/>
        <v>500</v>
      </c>
      <c r="I218" s="218">
        <f t="shared" si="3"/>
        <v>0</v>
      </c>
      <c r="J218" s="219" t="s">
        <v>107</v>
      </c>
      <c r="K218" s="47"/>
      <c r="L218" s="224"/>
      <c r="M218" s="220"/>
      <c r="N218" s="47"/>
      <c r="O218" s="224"/>
      <c r="P218" s="226"/>
      <c r="Q218" s="220"/>
      <c r="R218" s="47"/>
      <c r="S218" s="47">
        <f t="shared" si="8"/>
        <v>8</v>
      </c>
      <c r="T218" s="47">
        <f t="shared" si="9"/>
        <v>2024</v>
      </c>
    </row>
    <row r="219" ht="18.75" customHeight="1">
      <c r="A219" s="47"/>
      <c r="B219" s="224">
        <f t="shared" si="6"/>
        <v>100209</v>
      </c>
      <c r="C219" s="215">
        <v>45519.0</v>
      </c>
      <c r="D219" s="192" t="s">
        <v>176</v>
      </c>
      <c r="E219" s="192" t="s">
        <v>177</v>
      </c>
      <c r="F219" s="216">
        <v>500.0</v>
      </c>
      <c r="G219" s="217"/>
      <c r="H219" s="218">
        <f t="shared" si="7"/>
        <v>500</v>
      </c>
      <c r="I219" s="218">
        <f t="shared" si="3"/>
        <v>0</v>
      </c>
      <c r="J219" s="219" t="s">
        <v>107</v>
      </c>
      <c r="K219" s="47"/>
      <c r="L219" s="224"/>
      <c r="M219" s="220"/>
      <c r="N219" s="47"/>
      <c r="O219" s="224"/>
      <c r="P219" s="226"/>
      <c r="Q219" s="220"/>
      <c r="R219" s="47"/>
      <c r="S219" s="47">
        <f t="shared" si="8"/>
        <v>8</v>
      </c>
      <c r="T219" s="47">
        <f t="shared" si="9"/>
        <v>2024</v>
      </c>
    </row>
    <row r="220" ht="18.75" customHeight="1">
      <c r="A220" s="47"/>
      <c r="B220" s="224">
        <f t="shared" si="6"/>
        <v>100210</v>
      </c>
      <c r="C220" s="215">
        <v>45520.0</v>
      </c>
      <c r="D220" s="192" t="s">
        <v>174</v>
      </c>
      <c r="E220" s="192" t="s">
        <v>175</v>
      </c>
      <c r="F220" s="216">
        <v>500.0</v>
      </c>
      <c r="G220" s="217"/>
      <c r="H220" s="218">
        <f t="shared" si="7"/>
        <v>500</v>
      </c>
      <c r="I220" s="218">
        <f t="shared" si="3"/>
        <v>0</v>
      </c>
      <c r="J220" s="219" t="s">
        <v>107</v>
      </c>
      <c r="K220" s="47"/>
      <c r="L220" s="224"/>
      <c r="M220" s="220"/>
      <c r="N220" s="47"/>
      <c r="O220" s="224"/>
      <c r="P220" s="226"/>
      <c r="Q220" s="220"/>
      <c r="R220" s="47"/>
      <c r="S220" s="47">
        <f t="shared" si="8"/>
        <v>8</v>
      </c>
      <c r="T220" s="47">
        <f t="shared" si="9"/>
        <v>2024</v>
      </c>
    </row>
    <row r="221" ht="18.75" customHeight="1">
      <c r="A221" s="47"/>
      <c r="B221" s="224">
        <f t="shared" si="6"/>
        <v>100211</v>
      </c>
      <c r="C221" s="215">
        <v>45523.0</v>
      </c>
      <c r="D221" s="192" t="s">
        <v>160</v>
      </c>
      <c r="E221" s="192" t="s">
        <v>161</v>
      </c>
      <c r="F221" s="216">
        <v>800.0</v>
      </c>
      <c r="G221" s="217"/>
      <c r="H221" s="218">
        <f t="shared" si="7"/>
        <v>800</v>
      </c>
      <c r="I221" s="218">
        <f t="shared" si="3"/>
        <v>0</v>
      </c>
      <c r="J221" s="219" t="s">
        <v>107</v>
      </c>
      <c r="K221" s="47"/>
      <c r="L221" s="224"/>
      <c r="M221" s="220"/>
      <c r="N221" s="47"/>
      <c r="O221" s="224"/>
      <c r="P221" s="226"/>
      <c r="Q221" s="220"/>
      <c r="R221" s="47"/>
      <c r="S221" s="47">
        <f t="shared" si="8"/>
        <v>8</v>
      </c>
      <c r="T221" s="47">
        <f t="shared" si="9"/>
        <v>2024</v>
      </c>
    </row>
    <row r="222" ht="18.75" customHeight="1">
      <c r="A222" s="47"/>
      <c r="B222" s="224">
        <f t="shared" si="6"/>
        <v>100212</v>
      </c>
      <c r="C222" s="215">
        <v>45524.0</v>
      </c>
      <c r="D222" s="192" t="s">
        <v>169</v>
      </c>
      <c r="E222" s="192" t="s">
        <v>170</v>
      </c>
      <c r="F222" s="216">
        <v>800.0</v>
      </c>
      <c r="G222" s="217"/>
      <c r="H222" s="218">
        <f t="shared" si="7"/>
        <v>800</v>
      </c>
      <c r="I222" s="218">
        <f t="shared" si="3"/>
        <v>0</v>
      </c>
      <c r="J222" s="219" t="s">
        <v>107</v>
      </c>
      <c r="K222" s="47"/>
      <c r="L222" s="224"/>
      <c r="M222" s="220"/>
      <c r="N222" s="47"/>
      <c r="O222" s="224"/>
      <c r="P222" s="226"/>
      <c r="Q222" s="220"/>
      <c r="R222" s="47"/>
      <c r="S222" s="47">
        <f t="shared" si="8"/>
        <v>8</v>
      </c>
      <c r="T222" s="47">
        <f t="shared" si="9"/>
        <v>2024</v>
      </c>
    </row>
    <row r="223" ht="18.75" customHeight="1">
      <c r="A223" s="47"/>
      <c r="B223" s="224">
        <f t="shared" si="6"/>
        <v>100213</v>
      </c>
      <c r="C223" s="215">
        <v>45530.0</v>
      </c>
      <c r="D223" s="192" t="s">
        <v>162</v>
      </c>
      <c r="E223" s="192" t="s">
        <v>163</v>
      </c>
      <c r="F223" s="216">
        <v>1000.0</v>
      </c>
      <c r="G223" s="217"/>
      <c r="H223" s="218">
        <f t="shared" si="7"/>
        <v>1000</v>
      </c>
      <c r="I223" s="218">
        <f t="shared" si="3"/>
        <v>0</v>
      </c>
      <c r="J223" s="219" t="s">
        <v>107</v>
      </c>
      <c r="K223" s="47"/>
      <c r="L223" s="224"/>
      <c r="M223" s="220"/>
      <c r="N223" s="47"/>
      <c r="O223" s="224"/>
      <c r="P223" s="226"/>
      <c r="Q223" s="220"/>
      <c r="R223" s="47"/>
      <c r="S223" s="47">
        <f t="shared" si="8"/>
        <v>8</v>
      </c>
      <c r="T223" s="47">
        <f t="shared" si="9"/>
        <v>2024</v>
      </c>
    </row>
    <row r="224" ht="18.75" customHeight="1">
      <c r="A224" s="47"/>
      <c r="B224" s="224">
        <f t="shared" si="6"/>
        <v>100214</v>
      </c>
      <c r="C224" s="215">
        <v>45530.0</v>
      </c>
      <c r="D224" s="192" t="s">
        <v>171</v>
      </c>
      <c r="E224" s="192" t="s">
        <v>172</v>
      </c>
      <c r="F224" s="216">
        <v>1000.0</v>
      </c>
      <c r="G224" s="217"/>
      <c r="H224" s="218">
        <f t="shared" si="7"/>
        <v>1000</v>
      </c>
      <c r="I224" s="218">
        <f t="shared" si="3"/>
        <v>0</v>
      </c>
      <c r="J224" s="219" t="s">
        <v>107</v>
      </c>
      <c r="K224" s="47"/>
      <c r="L224" s="224"/>
      <c r="M224" s="220"/>
      <c r="N224" s="47"/>
      <c r="O224" s="224"/>
      <c r="P224" s="226"/>
      <c r="Q224" s="220"/>
      <c r="R224" s="47"/>
      <c r="S224" s="47">
        <f t="shared" si="8"/>
        <v>8</v>
      </c>
      <c r="T224" s="47">
        <f t="shared" si="9"/>
        <v>2024</v>
      </c>
    </row>
    <row r="225" ht="18.75" customHeight="1">
      <c r="A225" s="47"/>
      <c r="B225" s="224">
        <f t="shared" si="6"/>
        <v>100215</v>
      </c>
      <c r="C225" s="215">
        <v>45530.0</v>
      </c>
      <c r="D225" s="192" t="s">
        <v>158</v>
      </c>
      <c r="E225" s="192" t="s">
        <v>159</v>
      </c>
      <c r="F225" s="216">
        <v>500.0</v>
      </c>
      <c r="G225" s="217"/>
      <c r="H225" s="218">
        <f t="shared" si="7"/>
        <v>500</v>
      </c>
      <c r="I225" s="218">
        <f t="shared" si="3"/>
        <v>0</v>
      </c>
      <c r="J225" s="219" t="s">
        <v>107</v>
      </c>
      <c r="K225" s="47"/>
      <c r="L225" s="224"/>
      <c r="M225" s="220"/>
      <c r="N225" s="47"/>
      <c r="O225" s="224"/>
      <c r="P225" s="226"/>
      <c r="Q225" s="220"/>
      <c r="R225" s="47"/>
      <c r="S225" s="47">
        <f t="shared" si="8"/>
        <v>8</v>
      </c>
      <c r="T225" s="47">
        <f t="shared" si="9"/>
        <v>2024</v>
      </c>
    </row>
    <row r="226" ht="18.75" customHeight="1">
      <c r="A226" s="47"/>
      <c r="B226" s="224">
        <f t="shared" si="6"/>
        <v>100216</v>
      </c>
      <c r="C226" s="215">
        <v>45530.0</v>
      </c>
      <c r="D226" s="192" t="s">
        <v>158</v>
      </c>
      <c r="E226" s="192" t="s">
        <v>173</v>
      </c>
      <c r="F226" s="225">
        <v>400.0</v>
      </c>
      <c r="G226" s="217"/>
      <c r="H226" s="218">
        <f t="shared" si="7"/>
        <v>400</v>
      </c>
      <c r="I226" s="218">
        <f t="shared" si="3"/>
        <v>0</v>
      </c>
      <c r="J226" s="219" t="s">
        <v>107</v>
      </c>
      <c r="K226" s="47"/>
      <c r="L226" s="224"/>
      <c r="M226" s="220"/>
      <c r="N226" s="47"/>
      <c r="O226" s="224"/>
      <c r="P226" s="226"/>
      <c r="Q226" s="220"/>
      <c r="R226" s="47"/>
      <c r="S226" s="47">
        <f t="shared" si="8"/>
        <v>8</v>
      </c>
      <c r="T226" s="47">
        <f t="shared" si="9"/>
        <v>2024</v>
      </c>
    </row>
    <row r="227" ht="18.75" customHeight="1">
      <c r="A227" s="47"/>
      <c r="B227" s="224">
        <f t="shared" si="6"/>
        <v>100217</v>
      </c>
      <c r="C227" s="215">
        <v>45530.0</v>
      </c>
      <c r="D227" s="192" t="s">
        <v>158</v>
      </c>
      <c r="E227" s="192" t="s">
        <v>173</v>
      </c>
      <c r="F227" s="225">
        <v>400.0</v>
      </c>
      <c r="G227" s="217"/>
      <c r="H227" s="218">
        <f t="shared" si="7"/>
        <v>400</v>
      </c>
      <c r="I227" s="218">
        <f t="shared" si="3"/>
        <v>0</v>
      </c>
      <c r="J227" s="219" t="s">
        <v>107</v>
      </c>
      <c r="K227" s="47"/>
      <c r="L227" s="224"/>
      <c r="M227" s="220"/>
      <c r="N227" s="47"/>
      <c r="O227" s="224"/>
      <c r="P227" s="226"/>
      <c r="Q227" s="220"/>
      <c r="R227" s="47"/>
      <c r="S227" s="47">
        <f t="shared" si="8"/>
        <v>8</v>
      </c>
      <c r="T227" s="47">
        <f t="shared" si="9"/>
        <v>2024</v>
      </c>
    </row>
    <row r="228" ht="18.75" customHeight="1">
      <c r="A228" s="47"/>
      <c r="B228" s="224">
        <f t="shared" si="6"/>
        <v>100218</v>
      </c>
      <c r="C228" s="215">
        <v>45530.0</v>
      </c>
      <c r="D228" s="192" t="s">
        <v>169</v>
      </c>
      <c r="E228" s="192" t="s">
        <v>170</v>
      </c>
      <c r="F228" s="216">
        <v>20.0</v>
      </c>
      <c r="G228" s="217"/>
      <c r="H228" s="218">
        <f t="shared" si="7"/>
        <v>20</v>
      </c>
      <c r="I228" s="218">
        <f t="shared" si="3"/>
        <v>0</v>
      </c>
      <c r="J228" s="219" t="s">
        <v>107</v>
      </c>
      <c r="K228" s="47"/>
      <c r="L228" s="214" t="s">
        <v>127</v>
      </c>
      <c r="M228" s="220"/>
      <c r="N228" s="47"/>
      <c r="O228" s="224"/>
      <c r="P228" s="226"/>
      <c r="Q228" s="220"/>
      <c r="R228" s="47"/>
      <c r="S228" s="47">
        <f t="shared" si="8"/>
        <v>8</v>
      </c>
      <c r="T228" s="47">
        <f t="shared" si="9"/>
        <v>2024</v>
      </c>
    </row>
    <row r="229" ht="18.75" customHeight="1">
      <c r="A229" s="47"/>
      <c r="B229" s="224">
        <f t="shared" si="6"/>
        <v>100219</v>
      </c>
      <c r="C229" s="215">
        <v>45534.0</v>
      </c>
      <c r="D229" s="192" t="s">
        <v>165</v>
      </c>
      <c r="E229" s="192" t="s">
        <v>166</v>
      </c>
      <c r="F229" s="216">
        <v>500.0</v>
      </c>
      <c r="G229" s="217"/>
      <c r="H229" s="218">
        <f t="shared" si="7"/>
        <v>500</v>
      </c>
      <c r="I229" s="218">
        <f t="shared" si="3"/>
        <v>0</v>
      </c>
      <c r="J229" s="219" t="s">
        <v>107</v>
      </c>
      <c r="K229" s="47"/>
      <c r="L229" s="224"/>
      <c r="M229" s="220"/>
      <c r="N229" s="47"/>
      <c r="O229" s="224"/>
      <c r="P229" s="226"/>
      <c r="Q229" s="220"/>
      <c r="R229" s="47"/>
      <c r="S229" s="47">
        <f t="shared" si="8"/>
        <v>8</v>
      </c>
      <c r="T229" s="47">
        <f t="shared" si="9"/>
        <v>2024</v>
      </c>
    </row>
    <row r="230" ht="18.75" customHeight="1">
      <c r="A230" s="47"/>
      <c r="B230" s="224">
        <f t="shared" si="6"/>
        <v>100220</v>
      </c>
      <c r="C230" s="215">
        <v>45548.0</v>
      </c>
      <c r="D230" s="192" t="s">
        <v>158</v>
      </c>
      <c r="E230" s="192" t="s">
        <v>159</v>
      </c>
      <c r="F230" s="216">
        <v>1000.0</v>
      </c>
      <c r="G230" s="217"/>
      <c r="H230" s="218">
        <f t="shared" si="7"/>
        <v>1000</v>
      </c>
      <c r="I230" s="218">
        <f t="shared" si="3"/>
        <v>0</v>
      </c>
      <c r="J230" s="219" t="s">
        <v>107</v>
      </c>
      <c r="K230" s="47"/>
      <c r="L230" s="224"/>
      <c r="M230" s="220"/>
      <c r="N230" s="47"/>
      <c r="O230" s="224"/>
      <c r="P230" s="226"/>
      <c r="Q230" s="220"/>
      <c r="R230" s="47"/>
      <c r="S230" s="47">
        <f t="shared" si="8"/>
        <v>9</v>
      </c>
      <c r="T230" s="47">
        <f t="shared" si="9"/>
        <v>2024</v>
      </c>
    </row>
    <row r="231" ht="18.75" customHeight="1">
      <c r="A231" s="47"/>
      <c r="B231" s="224">
        <f t="shared" si="6"/>
        <v>100221</v>
      </c>
      <c r="C231" s="215">
        <v>45548.0</v>
      </c>
      <c r="D231" s="192" t="s">
        <v>167</v>
      </c>
      <c r="E231" s="192" t="s">
        <v>168</v>
      </c>
      <c r="F231" s="216">
        <v>500.0</v>
      </c>
      <c r="G231" s="217"/>
      <c r="H231" s="218">
        <f t="shared" si="7"/>
        <v>500</v>
      </c>
      <c r="I231" s="218">
        <f t="shared" si="3"/>
        <v>0</v>
      </c>
      <c r="J231" s="219" t="s">
        <v>107</v>
      </c>
      <c r="K231" s="47"/>
      <c r="L231" s="224"/>
      <c r="M231" s="220"/>
      <c r="N231" s="47"/>
      <c r="O231" s="224"/>
      <c r="P231" s="226"/>
      <c r="Q231" s="220"/>
      <c r="R231" s="47"/>
      <c r="S231" s="47">
        <f t="shared" si="8"/>
        <v>9</v>
      </c>
      <c r="T231" s="47">
        <f t="shared" si="9"/>
        <v>2024</v>
      </c>
    </row>
    <row r="232" ht="18.75" customHeight="1">
      <c r="A232" s="47"/>
      <c r="B232" s="224">
        <f t="shared" si="6"/>
        <v>100222</v>
      </c>
      <c r="C232" s="215">
        <v>45551.0</v>
      </c>
      <c r="D232" s="192" t="s">
        <v>169</v>
      </c>
      <c r="E232" s="192" t="s">
        <v>170</v>
      </c>
      <c r="F232" s="216">
        <v>800.0</v>
      </c>
      <c r="G232" s="217"/>
      <c r="H232" s="218">
        <f t="shared" si="7"/>
        <v>800</v>
      </c>
      <c r="I232" s="218">
        <f t="shared" si="3"/>
        <v>0</v>
      </c>
      <c r="J232" s="219" t="s">
        <v>107</v>
      </c>
      <c r="K232" s="47"/>
      <c r="L232" s="224"/>
      <c r="M232" s="220"/>
      <c r="N232" s="47"/>
      <c r="O232" s="224"/>
      <c r="P232" s="226"/>
      <c r="Q232" s="220"/>
      <c r="R232" s="47"/>
      <c r="S232" s="47">
        <f t="shared" si="8"/>
        <v>9</v>
      </c>
      <c r="T232" s="47">
        <f t="shared" si="9"/>
        <v>2024</v>
      </c>
    </row>
    <row r="233" ht="18.75" customHeight="1">
      <c r="A233" s="47"/>
      <c r="B233" s="224">
        <f t="shared" si="6"/>
        <v>100223</v>
      </c>
      <c r="C233" s="215">
        <v>45551.0</v>
      </c>
      <c r="D233" s="192" t="s">
        <v>176</v>
      </c>
      <c r="E233" s="192" t="s">
        <v>177</v>
      </c>
      <c r="F233" s="216">
        <v>500.0</v>
      </c>
      <c r="G233" s="217"/>
      <c r="H233" s="218">
        <f t="shared" si="7"/>
        <v>500</v>
      </c>
      <c r="I233" s="218">
        <f t="shared" si="3"/>
        <v>0</v>
      </c>
      <c r="J233" s="219" t="s">
        <v>107</v>
      </c>
      <c r="K233" s="47"/>
      <c r="L233" s="224"/>
      <c r="M233" s="220"/>
      <c r="N233" s="47"/>
      <c r="O233" s="224"/>
      <c r="P233" s="226"/>
      <c r="Q233" s="220"/>
      <c r="R233" s="47"/>
      <c r="S233" s="47">
        <f t="shared" si="8"/>
        <v>9</v>
      </c>
      <c r="T233" s="47">
        <f t="shared" si="9"/>
        <v>2024</v>
      </c>
    </row>
    <row r="234" ht="18.75" customHeight="1">
      <c r="A234" s="47"/>
      <c r="B234" s="224">
        <f t="shared" si="6"/>
        <v>100224</v>
      </c>
      <c r="C234" s="215">
        <v>45552.0</v>
      </c>
      <c r="D234" s="192" t="s">
        <v>176</v>
      </c>
      <c r="E234" s="192" t="s">
        <v>177</v>
      </c>
      <c r="F234" s="216">
        <v>2000.0</v>
      </c>
      <c r="G234" s="217"/>
      <c r="H234" s="218">
        <f t="shared" si="7"/>
        <v>2000</v>
      </c>
      <c r="I234" s="218">
        <f t="shared" si="3"/>
        <v>0</v>
      </c>
      <c r="J234" s="219" t="s">
        <v>107</v>
      </c>
      <c r="K234" s="47"/>
      <c r="L234" s="224"/>
      <c r="M234" s="220"/>
      <c r="N234" s="47"/>
      <c r="O234" s="224"/>
      <c r="P234" s="226"/>
      <c r="Q234" s="220"/>
      <c r="R234" s="47"/>
      <c r="S234" s="47">
        <f t="shared" si="8"/>
        <v>9</v>
      </c>
      <c r="T234" s="47">
        <f t="shared" si="9"/>
        <v>2024</v>
      </c>
    </row>
    <row r="235" ht="18.75" customHeight="1">
      <c r="A235" s="47"/>
      <c r="B235" s="224">
        <f t="shared" si="6"/>
        <v>100225</v>
      </c>
      <c r="C235" s="215">
        <v>45552.0</v>
      </c>
      <c r="D235" s="192" t="s">
        <v>138</v>
      </c>
      <c r="E235" s="192" t="s">
        <v>164</v>
      </c>
      <c r="F235" s="216">
        <v>1500.0</v>
      </c>
      <c r="G235" s="217"/>
      <c r="H235" s="218">
        <f t="shared" si="7"/>
        <v>1500</v>
      </c>
      <c r="I235" s="218">
        <f t="shared" si="3"/>
        <v>0</v>
      </c>
      <c r="J235" s="219" t="s">
        <v>107</v>
      </c>
      <c r="K235" s="47"/>
      <c r="L235" s="224"/>
      <c r="M235" s="220"/>
      <c r="N235" s="47"/>
      <c r="O235" s="224"/>
      <c r="P235" s="226"/>
      <c r="Q235" s="220"/>
      <c r="R235" s="47"/>
      <c r="S235" s="47">
        <f t="shared" si="8"/>
        <v>9</v>
      </c>
      <c r="T235" s="47">
        <f t="shared" si="9"/>
        <v>2024</v>
      </c>
    </row>
    <row r="236" ht="18.75" customHeight="1">
      <c r="A236" s="47"/>
      <c r="B236" s="224">
        <f t="shared" si="6"/>
        <v>100226</v>
      </c>
      <c r="C236" s="215">
        <v>45552.0</v>
      </c>
      <c r="D236" s="192" t="s">
        <v>158</v>
      </c>
      <c r="E236" s="192" t="s">
        <v>173</v>
      </c>
      <c r="F236" s="225">
        <v>800.0</v>
      </c>
      <c r="G236" s="217"/>
      <c r="H236" s="218">
        <f t="shared" si="7"/>
        <v>800</v>
      </c>
      <c r="I236" s="218">
        <f t="shared" si="3"/>
        <v>0</v>
      </c>
      <c r="J236" s="219" t="s">
        <v>107</v>
      </c>
      <c r="K236" s="47"/>
      <c r="L236" s="224"/>
      <c r="M236" s="220"/>
      <c r="N236" s="47"/>
      <c r="O236" s="224"/>
      <c r="P236" s="226"/>
      <c r="Q236" s="220"/>
      <c r="R236" s="47"/>
      <c r="S236" s="47">
        <f t="shared" si="8"/>
        <v>9</v>
      </c>
      <c r="T236" s="47">
        <f t="shared" si="9"/>
        <v>2024</v>
      </c>
    </row>
    <row r="237" ht="18.75" customHeight="1">
      <c r="A237" s="47"/>
      <c r="B237" s="224">
        <f t="shared" si="6"/>
        <v>100227</v>
      </c>
      <c r="C237" s="215">
        <v>45552.0</v>
      </c>
      <c r="D237" s="192" t="s">
        <v>171</v>
      </c>
      <c r="E237" s="192" t="s">
        <v>172</v>
      </c>
      <c r="F237" s="216">
        <v>500.0</v>
      </c>
      <c r="G237" s="217"/>
      <c r="H237" s="218">
        <f t="shared" si="7"/>
        <v>500</v>
      </c>
      <c r="I237" s="218">
        <f t="shared" si="3"/>
        <v>0</v>
      </c>
      <c r="J237" s="219" t="s">
        <v>107</v>
      </c>
      <c r="K237" s="47"/>
      <c r="L237" s="224"/>
      <c r="M237" s="220"/>
      <c r="N237" s="47"/>
      <c r="O237" s="224"/>
      <c r="P237" s="226"/>
      <c r="Q237" s="220"/>
      <c r="R237" s="47"/>
      <c r="S237" s="47">
        <f t="shared" si="8"/>
        <v>9</v>
      </c>
      <c r="T237" s="47">
        <f t="shared" si="9"/>
        <v>2024</v>
      </c>
    </row>
    <row r="238" ht="18.75" customHeight="1">
      <c r="A238" s="47"/>
      <c r="B238" s="224">
        <f t="shared" si="6"/>
        <v>100228</v>
      </c>
      <c r="C238" s="215">
        <v>45552.0</v>
      </c>
      <c r="D238" s="192" t="s">
        <v>162</v>
      </c>
      <c r="E238" s="192" t="s">
        <v>163</v>
      </c>
      <c r="F238" s="216">
        <v>1000.0</v>
      </c>
      <c r="G238" s="217"/>
      <c r="H238" s="218">
        <f t="shared" si="7"/>
        <v>1000</v>
      </c>
      <c r="I238" s="218">
        <f t="shared" si="3"/>
        <v>0</v>
      </c>
      <c r="J238" s="219" t="s">
        <v>107</v>
      </c>
      <c r="K238" s="47"/>
      <c r="L238" s="224"/>
      <c r="M238" s="220"/>
      <c r="N238" s="47"/>
      <c r="O238" s="224"/>
      <c r="P238" s="226"/>
      <c r="Q238" s="220"/>
      <c r="R238" s="47"/>
      <c r="S238" s="47">
        <f t="shared" si="8"/>
        <v>9</v>
      </c>
      <c r="T238" s="47">
        <f t="shared" si="9"/>
        <v>2024</v>
      </c>
    </row>
    <row r="239" ht="18.75" customHeight="1">
      <c r="A239" s="47"/>
      <c r="B239" s="224">
        <f t="shared" si="6"/>
        <v>100229</v>
      </c>
      <c r="C239" s="215">
        <v>45552.0</v>
      </c>
      <c r="D239" s="192" t="s">
        <v>165</v>
      </c>
      <c r="E239" s="192" t="s">
        <v>166</v>
      </c>
      <c r="F239" s="216">
        <v>500.0</v>
      </c>
      <c r="G239" s="217"/>
      <c r="H239" s="218">
        <f t="shared" si="7"/>
        <v>500</v>
      </c>
      <c r="I239" s="218">
        <f t="shared" si="3"/>
        <v>0</v>
      </c>
      <c r="J239" s="219" t="s">
        <v>107</v>
      </c>
      <c r="K239" s="47"/>
      <c r="L239" s="224"/>
      <c r="M239" s="220"/>
      <c r="N239" s="47"/>
      <c r="O239" s="224"/>
      <c r="P239" s="226"/>
      <c r="Q239" s="220"/>
      <c r="R239" s="47"/>
      <c r="S239" s="47">
        <f t="shared" si="8"/>
        <v>9</v>
      </c>
      <c r="T239" s="47">
        <f t="shared" si="9"/>
        <v>2024</v>
      </c>
    </row>
    <row r="240" ht="18.75" customHeight="1">
      <c r="A240" s="47"/>
      <c r="B240" s="224">
        <f t="shared" si="6"/>
        <v>100230</v>
      </c>
      <c r="C240" s="215">
        <v>45552.0</v>
      </c>
      <c r="D240" s="192" t="s">
        <v>156</v>
      </c>
      <c r="E240" s="192" t="s">
        <v>157</v>
      </c>
      <c r="F240" s="216">
        <v>500.0</v>
      </c>
      <c r="G240" s="217"/>
      <c r="H240" s="218">
        <f t="shared" si="7"/>
        <v>500</v>
      </c>
      <c r="I240" s="218">
        <f t="shared" si="3"/>
        <v>0</v>
      </c>
      <c r="J240" s="219" t="s">
        <v>107</v>
      </c>
      <c r="K240" s="47"/>
      <c r="L240" s="224"/>
      <c r="M240" s="220"/>
      <c r="N240" s="47"/>
      <c r="O240" s="224"/>
      <c r="P240" s="226"/>
      <c r="Q240" s="220"/>
      <c r="R240" s="47"/>
      <c r="S240" s="47">
        <f t="shared" si="8"/>
        <v>9</v>
      </c>
      <c r="T240" s="47">
        <f t="shared" si="9"/>
        <v>2024</v>
      </c>
    </row>
    <row r="241" ht="18.75" customHeight="1">
      <c r="A241" s="47"/>
      <c r="B241" s="224">
        <f t="shared" si="6"/>
        <v>100231</v>
      </c>
      <c r="C241" s="215">
        <v>45552.0</v>
      </c>
      <c r="D241" s="192" t="s">
        <v>174</v>
      </c>
      <c r="E241" s="192" t="s">
        <v>175</v>
      </c>
      <c r="F241" s="216">
        <v>500.0</v>
      </c>
      <c r="G241" s="217"/>
      <c r="H241" s="218">
        <f t="shared" si="7"/>
        <v>500</v>
      </c>
      <c r="I241" s="218">
        <f t="shared" si="3"/>
        <v>0</v>
      </c>
      <c r="J241" s="219" t="s">
        <v>107</v>
      </c>
      <c r="K241" s="47"/>
      <c r="L241" s="224"/>
      <c r="M241" s="220"/>
      <c r="N241" s="47"/>
      <c r="O241" s="224"/>
      <c r="P241" s="226"/>
      <c r="Q241" s="220"/>
      <c r="R241" s="47"/>
      <c r="S241" s="47">
        <f t="shared" si="8"/>
        <v>9</v>
      </c>
      <c r="T241" s="47">
        <f t="shared" si="9"/>
        <v>2024</v>
      </c>
    </row>
    <row r="242" ht="18.75" customHeight="1">
      <c r="A242" s="47"/>
      <c r="B242" s="224">
        <f t="shared" si="6"/>
        <v>100232</v>
      </c>
      <c r="C242" s="215">
        <v>45565.0</v>
      </c>
      <c r="D242" s="192" t="s">
        <v>180</v>
      </c>
      <c r="E242" s="192" t="s">
        <v>159</v>
      </c>
      <c r="F242" s="216">
        <v>5000.0</v>
      </c>
      <c r="G242" s="217"/>
      <c r="H242" s="218">
        <f t="shared" si="7"/>
        <v>5000</v>
      </c>
      <c r="I242" s="218"/>
      <c r="J242" s="219" t="s">
        <v>107</v>
      </c>
      <c r="K242" s="47"/>
      <c r="L242" s="224"/>
      <c r="M242" s="220"/>
      <c r="N242" s="47"/>
      <c r="O242" s="224"/>
      <c r="P242" s="226"/>
      <c r="Q242" s="220"/>
      <c r="R242" s="47"/>
      <c r="S242" s="47"/>
      <c r="T242" s="47"/>
    </row>
    <row r="243" ht="18.75" customHeight="1">
      <c r="A243" s="47"/>
      <c r="B243" s="224">
        <f t="shared" si="6"/>
        <v>100233</v>
      </c>
      <c r="C243" s="215">
        <v>45553.0</v>
      </c>
      <c r="D243" s="192" t="s">
        <v>160</v>
      </c>
      <c r="E243" s="192" t="s">
        <v>161</v>
      </c>
      <c r="F243" s="216">
        <v>800.0</v>
      </c>
      <c r="G243" s="217"/>
      <c r="H243" s="218">
        <f t="shared" si="7"/>
        <v>800</v>
      </c>
      <c r="I243" s="218">
        <f t="shared" ref="I243:I255" si="10">F243-(F243/(1+IF(G243="",$P$4,G243)))</f>
        <v>0</v>
      </c>
      <c r="J243" s="219" t="s">
        <v>107</v>
      </c>
      <c r="K243" s="47"/>
      <c r="L243" s="224"/>
      <c r="M243" s="220"/>
      <c r="N243" s="47"/>
      <c r="O243" s="224"/>
      <c r="P243" s="226"/>
      <c r="Q243" s="220"/>
      <c r="R243" s="47"/>
      <c r="S243" s="47">
        <f t="shared" ref="S243:S255" si="11">IF(C243="","",MONTH(C243))</f>
        <v>9</v>
      </c>
      <c r="T243" s="47">
        <f t="shared" ref="T243:T255" si="12">IF(C243="","",YEAR(C243))</f>
        <v>2024</v>
      </c>
    </row>
    <row r="244" ht="18.75" customHeight="1">
      <c r="A244" s="47"/>
      <c r="B244" s="224">
        <f t="shared" si="6"/>
        <v>100234</v>
      </c>
      <c r="C244" s="215">
        <v>45580.0</v>
      </c>
      <c r="D244" s="192" t="s">
        <v>169</v>
      </c>
      <c r="E244" s="192" t="s">
        <v>170</v>
      </c>
      <c r="F244" s="216">
        <v>800.0</v>
      </c>
      <c r="G244" s="217"/>
      <c r="H244" s="218">
        <f t="shared" si="7"/>
        <v>800</v>
      </c>
      <c r="I244" s="218">
        <f t="shared" si="10"/>
        <v>0</v>
      </c>
      <c r="J244" s="219" t="s">
        <v>107</v>
      </c>
      <c r="K244" s="47"/>
      <c r="L244" s="224"/>
      <c r="M244" s="220"/>
      <c r="N244" s="47"/>
      <c r="O244" s="224"/>
      <c r="P244" s="226"/>
      <c r="Q244" s="220"/>
      <c r="R244" s="47"/>
      <c r="S244" s="47">
        <f t="shared" si="11"/>
        <v>10</v>
      </c>
      <c r="T244" s="47">
        <f t="shared" si="12"/>
        <v>2024</v>
      </c>
    </row>
    <row r="245" ht="18.75" customHeight="1">
      <c r="A245" s="47"/>
      <c r="B245" s="224">
        <f t="shared" si="6"/>
        <v>100235</v>
      </c>
      <c r="C245" s="215">
        <v>45580.0</v>
      </c>
      <c r="D245" s="192" t="s">
        <v>158</v>
      </c>
      <c r="E245" s="192" t="s">
        <v>159</v>
      </c>
      <c r="F245" s="216">
        <v>500.0</v>
      </c>
      <c r="G245" s="217"/>
      <c r="H245" s="218">
        <f t="shared" si="7"/>
        <v>500</v>
      </c>
      <c r="I245" s="218">
        <f t="shared" si="10"/>
        <v>0</v>
      </c>
      <c r="J245" s="219" t="s">
        <v>107</v>
      </c>
      <c r="K245" s="47"/>
      <c r="L245" s="224"/>
      <c r="M245" s="220"/>
      <c r="N245" s="47"/>
      <c r="O245" s="224"/>
      <c r="P245" s="226"/>
      <c r="Q245" s="220"/>
      <c r="R245" s="47"/>
      <c r="S245" s="47">
        <f t="shared" si="11"/>
        <v>10</v>
      </c>
      <c r="T245" s="47">
        <f t="shared" si="12"/>
        <v>2024</v>
      </c>
    </row>
    <row r="246" ht="18.75" customHeight="1">
      <c r="A246" s="47"/>
      <c r="B246" s="224">
        <f t="shared" si="6"/>
        <v>100236</v>
      </c>
      <c r="C246" s="215">
        <v>45580.0</v>
      </c>
      <c r="D246" s="192" t="s">
        <v>176</v>
      </c>
      <c r="E246" s="192" t="s">
        <v>177</v>
      </c>
      <c r="F246" s="216">
        <v>500.0</v>
      </c>
      <c r="G246" s="217"/>
      <c r="H246" s="218">
        <f t="shared" si="7"/>
        <v>500</v>
      </c>
      <c r="I246" s="218">
        <f t="shared" si="10"/>
        <v>0</v>
      </c>
      <c r="J246" s="219" t="s">
        <v>107</v>
      </c>
      <c r="K246" s="47"/>
      <c r="L246" s="224"/>
      <c r="M246" s="220"/>
      <c r="N246" s="47"/>
      <c r="O246" s="224"/>
      <c r="P246" s="226"/>
      <c r="Q246" s="220"/>
      <c r="R246" s="47"/>
      <c r="S246" s="47">
        <f t="shared" si="11"/>
        <v>10</v>
      </c>
      <c r="T246" s="47">
        <f t="shared" si="12"/>
        <v>2024</v>
      </c>
    </row>
    <row r="247" ht="18.75" customHeight="1">
      <c r="A247" s="47"/>
      <c r="B247" s="224">
        <f t="shared" si="6"/>
        <v>100237</v>
      </c>
      <c r="C247" s="215">
        <v>45582.0</v>
      </c>
      <c r="D247" s="192" t="s">
        <v>167</v>
      </c>
      <c r="E247" s="192" t="s">
        <v>168</v>
      </c>
      <c r="F247" s="216">
        <v>500.0</v>
      </c>
      <c r="G247" s="217"/>
      <c r="H247" s="218">
        <f t="shared" si="7"/>
        <v>500</v>
      </c>
      <c r="I247" s="218">
        <f t="shared" si="10"/>
        <v>0</v>
      </c>
      <c r="J247" s="219" t="s">
        <v>107</v>
      </c>
      <c r="K247" s="47"/>
      <c r="L247" s="224"/>
      <c r="M247" s="220"/>
      <c r="N247" s="47"/>
      <c r="O247" s="224"/>
      <c r="P247" s="226"/>
      <c r="Q247" s="220"/>
      <c r="R247" s="47"/>
      <c r="S247" s="47">
        <f t="shared" si="11"/>
        <v>10</v>
      </c>
      <c r="T247" s="47">
        <f t="shared" si="12"/>
        <v>2024</v>
      </c>
    </row>
    <row r="248" ht="18.75" customHeight="1">
      <c r="A248" s="47"/>
      <c r="B248" s="224">
        <f t="shared" si="6"/>
        <v>100238</v>
      </c>
      <c r="C248" s="215">
        <v>45583.0</v>
      </c>
      <c r="D248" s="192" t="s">
        <v>158</v>
      </c>
      <c r="E248" s="192" t="s">
        <v>173</v>
      </c>
      <c r="F248" s="225">
        <v>800.0</v>
      </c>
      <c r="G248" s="217"/>
      <c r="H248" s="218">
        <f t="shared" si="7"/>
        <v>800</v>
      </c>
      <c r="I248" s="218">
        <f t="shared" si="10"/>
        <v>0</v>
      </c>
      <c r="J248" s="219" t="s">
        <v>107</v>
      </c>
      <c r="K248" s="47"/>
      <c r="L248" s="224"/>
      <c r="M248" s="220"/>
      <c r="N248" s="47"/>
      <c r="O248" s="224"/>
      <c r="P248" s="226"/>
      <c r="Q248" s="220"/>
      <c r="R248" s="47"/>
      <c r="S248" s="47">
        <f t="shared" si="11"/>
        <v>10</v>
      </c>
      <c r="T248" s="47">
        <f t="shared" si="12"/>
        <v>2024</v>
      </c>
    </row>
    <row r="249" ht="18.75" customHeight="1">
      <c r="A249" s="47"/>
      <c r="B249" s="224">
        <f t="shared" si="6"/>
        <v>100239</v>
      </c>
      <c r="C249" s="215">
        <v>45590.0</v>
      </c>
      <c r="D249" s="192" t="s">
        <v>174</v>
      </c>
      <c r="E249" s="192" t="s">
        <v>175</v>
      </c>
      <c r="F249" s="216">
        <v>800.0</v>
      </c>
      <c r="G249" s="217"/>
      <c r="H249" s="218">
        <f t="shared" si="7"/>
        <v>800</v>
      </c>
      <c r="I249" s="218">
        <f t="shared" si="10"/>
        <v>0</v>
      </c>
      <c r="J249" s="219" t="s">
        <v>107</v>
      </c>
      <c r="K249" s="47"/>
      <c r="L249" s="224"/>
      <c r="M249" s="220"/>
      <c r="N249" s="47"/>
      <c r="O249" s="224"/>
      <c r="P249" s="226"/>
      <c r="Q249" s="220"/>
      <c r="R249" s="47"/>
      <c r="S249" s="47">
        <f t="shared" si="11"/>
        <v>10</v>
      </c>
      <c r="T249" s="47">
        <f t="shared" si="12"/>
        <v>2024</v>
      </c>
    </row>
    <row r="250" ht="18.75" customHeight="1">
      <c r="A250" s="47"/>
      <c r="B250" s="224">
        <f t="shared" si="6"/>
        <v>100240</v>
      </c>
      <c r="C250" s="215">
        <v>45593.0</v>
      </c>
      <c r="D250" s="192" t="s">
        <v>171</v>
      </c>
      <c r="E250" s="192" t="s">
        <v>172</v>
      </c>
      <c r="F250" s="216">
        <v>500.0</v>
      </c>
      <c r="G250" s="217"/>
      <c r="H250" s="218">
        <f t="shared" si="7"/>
        <v>500</v>
      </c>
      <c r="I250" s="218">
        <f t="shared" si="10"/>
        <v>0</v>
      </c>
      <c r="J250" s="219" t="s">
        <v>107</v>
      </c>
      <c r="K250" s="47"/>
      <c r="L250" s="224"/>
      <c r="M250" s="220"/>
      <c r="N250" s="47"/>
      <c r="O250" s="224"/>
      <c r="P250" s="226"/>
      <c r="Q250" s="220"/>
      <c r="R250" s="47"/>
      <c r="S250" s="47">
        <f t="shared" si="11"/>
        <v>10</v>
      </c>
      <c r="T250" s="47">
        <f t="shared" si="12"/>
        <v>2024</v>
      </c>
    </row>
    <row r="251" ht="18.75" customHeight="1">
      <c r="A251" s="47"/>
      <c r="B251" s="224">
        <f t="shared" si="6"/>
        <v>100241</v>
      </c>
      <c r="C251" s="215">
        <v>45593.0</v>
      </c>
      <c r="D251" s="192" t="s">
        <v>156</v>
      </c>
      <c r="E251" s="192" t="s">
        <v>157</v>
      </c>
      <c r="F251" s="216">
        <v>500.0</v>
      </c>
      <c r="G251" s="217"/>
      <c r="H251" s="218">
        <f t="shared" si="7"/>
        <v>500</v>
      </c>
      <c r="I251" s="218">
        <f t="shared" si="10"/>
        <v>0</v>
      </c>
      <c r="J251" s="219" t="s">
        <v>107</v>
      </c>
      <c r="K251" s="47"/>
      <c r="L251" s="224"/>
      <c r="M251" s="220"/>
      <c r="N251" s="47"/>
      <c r="O251" s="224"/>
      <c r="P251" s="226"/>
      <c r="Q251" s="220"/>
      <c r="R251" s="47"/>
      <c r="S251" s="47">
        <f t="shared" si="11"/>
        <v>10</v>
      </c>
      <c r="T251" s="47">
        <f t="shared" si="12"/>
        <v>2024</v>
      </c>
    </row>
    <row r="252" ht="18.75" customHeight="1">
      <c r="A252" s="47"/>
      <c r="B252" s="224">
        <f t="shared" si="6"/>
        <v>100242</v>
      </c>
      <c r="C252" s="215">
        <v>45593.0</v>
      </c>
      <c r="D252" s="192" t="s">
        <v>165</v>
      </c>
      <c r="E252" s="192" t="s">
        <v>166</v>
      </c>
      <c r="F252" s="216">
        <v>500.0</v>
      </c>
      <c r="G252" s="217"/>
      <c r="H252" s="218">
        <f t="shared" si="7"/>
        <v>500</v>
      </c>
      <c r="I252" s="218">
        <f t="shared" si="10"/>
        <v>0</v>
      </c>
      <c r="J252" s="219" t="s">
        <v>107</v>
      </c>
      <c r="K252" s="47"/>
      <c r="L252" s="224"/>
      <c r="M252" s="220"/>
      <c r="N252" s="47"/>
      <c r="O252" s="224"/>
      <c r="P252" s="226"/>
      <c r="Q252" s="220"/>
      <c r="R252" s="47"/>
      <c r="S252" s="47">
        <f t="shared" si="11"/>
        <v>10</v>
      </c>
      <c r="T252" s="47">
        <f t="shared" si="12"/>
        <v>2024</v>
      </c>
    </row>
    <row r="253" ht="18.75" customHeight="1">
      <c r="A253" s="47"/>
      <c r="B253" s="224">
        <f t="shared" si="6"/>
        <v>100243</v>
      </c>
      <c r="C253" s="215">
        <v>45594.0</v>
      </c>
      <c r="D253" s="192" t="s">
        <v>138</v>
      </c>
      <c r="E253" s="192" t="s">
        <v>164</v>
      </c>
      <c r="F253" s="216">
        <v>700.0</v>
      </c>
      <c r="G253" s="217"/>
      <c r="H253" s="218">
        <f t="shared" si="7"/>
        <v>700</v>
      </c>
      <c r="I253" s="218">
        <f t="shared" si="10"/>
        <v>0</v>
      </c>
      <c r="J253" s="219" t="s">
        <v>107</v>
      </c>
      <c r="K253" s="47"/>
      <c r="L253" s="224"/>
      <c r="M253" s="220"/>
      <c r="N253" s="47"/>
      <c r="O253" s="224"/>
      <c r="P253" s="226"/>
      <c r="Q253" s="220"/>
      <c r="R253" s="47"/>
      <c r="S253" s="47">
        <f t="shared" si="11"/>
        <v>10</v>
      </c>
      <c r="T253" s="47">
        <f t="shared" si="12"/>
        <v>2024</v>
      </c>
    </row>
    <row r="254" ht="18.75" customHeight="1">
      <c r="A254" s="47"/>
      <c r="B254" s="224">
        <f t="shared" si="6"/>
        <v>100244</v>
      </c>
      <c r="C254" s="215">
        <v>45595.0</v>
      </c>
      <c r="D254" s="192" t="s">
        <v>160</v>
      </c>
      <c r="E254" s="192" t="s">
        <v>161</v>
      </c>
      <c r="F254" s="216">
        <v>800.0</v>
      </c>
      <c r="G254" s="217"/>
      <c r="H254" s="218">
        <f t="shared" si="7"/>
        <v>800</v>
      </c>
      <c r="I254" s="218">
        <f t="shared" si="10"/>
        <v>0</v>
      </c>
      <c r="J254" s="219" t="s">
        <v>107</v>
      </c>
      <c r="K254" s="47"/>
      <c r="L254" s="224"/>
      <c r="M254" s="220"/>
      <c r="N254" s="47"/>
      <c r="O254" s="224"/>
      <c r="P254" s="226"/>
      <c r="Q254" s="220"/>
      <c r="R254" s="47"/>
      <c r="S254" s="47">
        <f t="shared" si="11"/>
        <v>10</v>
      </c>
      <c r="T254" s="47">
        <f t="shared" si="12"/>
        <v>2024</v>
      </c>
    </row>
    <row r="255" ht="18.75" customHeight="1">
      <c r="A255" s="47"/>
      <c r="B255" s="224">
        <f t="shared" si="6"/>
        <v>100245</v>
      </c>
      <c r="C255" s="215">
        <v>45596.0</v>
      </c>
      <c r="D255" s="192" t="s">
        <v>162</v>
      </c>
      <c r="E255" s="192" t="s">
        <v>163</v>
      </c>
      <c r="F255" s="216">
        <v>500.0</v>
      </c>
      <c r="G255" s="217"/>
      <c r="H255" s="218">
        <f t="shared" si="7"/>
        <v>500</v>
      </c>
      <c r="I255" s="218">
        <f t="shared" si="10"/>
        <v>0</v>
      </c>
      <c r="J255" s="219" t="s">
        <v>107</v>
      </c>
      <c r="K255" s="47"/>
      <c r="L255" s="224"/>
      <c r="M255" s="220"/>
      <c r="N255" s="47"/>
      <c r="O255" s="224"/>
      <c r="P255" s="226"/>
      <c r="Q255" s="220"/>
      <c r="R255" s="47"/>
      <c r="S255" s="47">
        <f t="shared" si="11"/>
        <v>10</v>
      </c>
      <c r="T255" s="47">
        <f t="shared" si="12"/>
        <v>2024</v>
      </c>
    </row>
    <row r="256" ht="18.75" customHeight="1">
      <c r="A256" s="47"/>
      <c r="B256" s="224">
        <f t="shared" si="6"/>
        <v>100246</v>
      </c>
      <c r="C256" s="233">
        <v>45608.0</v>
      </c>
      <c r="D256" s="192" t="s">
        <v>180</v>
      </c>
      <c r="E256" s="192" t="s">
        <v>159</v>
      </c>
      <c r="F256" s="216">
        <v>2750.0</v>
      </c>
      <c r="G256" s="217"/>
      <c r="H256" s="218">
        <f t="shared" si="7"/>
        <v>2750</v>
      </c>
      <c r="I256" s="218"/>
      <c r="J256" s="219" t="s">
        <v>107</v>
      </c>
      <c r="K256" s="47"/>
      <c r="L256" s="224"/>
      <c r="M256" s="220"/>
      <c r="N256" s="47"/>
      <c r="O256" s="224"/>
      <c r="P256" s="226"/>
      <c r="Q256" s="220"/>
      <c r="R256" s="47"/>
      <c r="S256" s="47"/>
      <c r="T256" s="47"/>
    </row>
    <row r="257" ht="18.75" customHeight="1">
      <c r="A257" s="47"/>
      <c r="B257" s="224">
        <f t="shared" si="6"/>
        <v>100247</v>
      </c>
      <c r="C257" s="233">
        <v>45608.0</v>
      </c>
      <c r="D257" s="192" t="s">
        <v>160</v>
      </c>
      <c r="E257" s="192" t="s">
        <v>161</v>
      </c>
      <c r="F257" s="216">
        <v>800.0</v>
      </c>
      <c r="G257" s="217"/>
      <c r="H257" s="218">
        <f t="shared" si="7"/>
        <v>800</v>
      </c>
      <c r="I257" s="218">
        <f t="shared" ref="I257:I266" si="13">F257-(F257/(1+IF(G257="",$P$4,G257)))</f>
        <v>0</v>
      </c>
      <c r="J257" s="219" t="s">
        <v>107</v>
      </c>
      <c r="K257" s="47"/>
      <c r="L257" s="224"/>
      <c r="M257" s="220"/>
      <c r="N257" s="47"/>
      <c r="O257" s="224"/>
      <c r="P257" s="226"/>
      <c r="Q257" s="220"/>
      <c r="R257" s="47"/>
      <c r="S257" s="47">
        <f t="shared" ref="S257:S266" si="14">IF(C257="","",MONTH(C257))</f>
        <v>11</v>
      </c>
      <c r="T257" s="47">
        <f t="shared" ref="T257:T266" si="15">IF(C257="","",YEAR(C257))</f>
        <v>2024</v>
      </c>
    </row>
    <row r="258" ht="18.75" customHeight="1">
      <c r="A258" s="47"/>
      <c r="B258" s="224">
        <f t="shared" si="6"/>
        <v>100248</v>
      </c>
      <c r="C258" s="233">
        <v>45608.0</v>
      </c>
      <c r="D258" s="192" t="s">
        <v>156</v>
      </c>
      <c r="E258" s="192" t="s">
        <v>157</v>
      </c>
      <c r="F258" s="216">
        <v>500.0</v>
      </c>
      <c r="G258" s="217"/>
      <c r="H258" s="218">
        <f t="shared" si="7"/>
        <v>500</v>
      </c>
      <c r="I258" s="218">
        <f t="shared" si="13"/>
        <v>0</v>
      </c>
      <c r="J258" s="219" t="s">
        <v>107</v>
      </c>
      <c r="K258" s="47"/>
      <c r="L258" s="224"/>
      <c r="M258" s="220"/>
      <c r="N258" s="47"/>
      <c r="O258" s="224"/>
      <c r="P258" s="226"/>
      <c r="Q258" s="220"/>
      <c r="R258" s="47"/>
      <c r="S258" s="47">
        <f t="shared" si="14"/>
        <v>11</v>
      </c>
      <c r="T258" s="47">
        <f t="shared" si="15"/>
        <v>2024</v>
      </c>
    </row>
    <row r="259" ht="18.75" customHeight="1">
      <c r="A259" s="47"/>
      <c r="B259" s="224">
        <f t="shared" si="6"/>
        <v>100249</v>
      </c>
      <c r="C259" s="233">
        <v>45611.0</v>
      </c>
      <c r="D259" s="192" t="s">
        <v>171</v>
      </c>
      <c r="E259" s="192" t="s">
        <v>172</v>
      </c>
      <c r="F259" s="216">
        <v>500.0</v>
      </c>
      <c r="G259" s="217"/>
      <c r="H259" s="218">
        <f t="shared" si="7"/>
        <v>500</v>
      </c>
      <c r="I259" s="218">
        <f t="shared" si="13"/>
        <v>0</v>
      </c>
      <c r="J259" s="219" t="s">
        <v>107</v>
      </c>
      <c r="K259" s="47"/>
      <c r="L259" s="224"/>
      <c r="M259" s="220"/>
      <c r="N259" s="47"/>
      <c r="O259" s="224"/>
      <c r="P259" s="226"/>
      <c r="Q259" s="220"/>
      <c r="R259" s="47"/>
      <c r="S259" s="47">
        <f t="shared" si="14"/>
        <v>11</v>
      </c>
      <c r="T259" s="47">
        <f t="shared" si="15"/>
        <v>2024</v>
      </c>
    </row>
    <row r="260" ht="18.75" customHeight="1">
      <c r="A260" s="47"/>
      <c r="B260" s="224">
        <f t="shared" si="6"/>
        <v>100250</v>
      </c>
      <c r="C260" s="233">
        <v>45611.0</v>
      </c>
      <c r="D260" s="192" t="s">
        <v>158</v>
      </c>
      <c r="E260" s="192" t="s">
        <v>159</v>
      </c>
      <c r="F260" s="216">
        <v>1000.0</v>
      </c>
      <c r="G260" s="217"/>
      <c r="H260" s="218">
        <f t="shared" si="7"/>
        <v>1000</v>
      </c>
      <c r="I260" s="218">
        <f t="shared" si="13"/>
        <v>0</v>
      </c>
      <c r="J260" s="219" t="s">
        <v>107</v>
      </c>
      <c r="K260" s="47"/>
      <c r="L260" s="224"/>
      <c r="M260" s="220"/>
      <c r="N260" s="47"/>
      <c r="O260" s="224"/>
      <c r="P260" s="226"/>
      <c r="Q260" s="220"/>
      <c r="R260" s="47"/>
      <c r="S260" s="47">
        <f t="shared" si="14"/>
        <v>11</v>
      </c>
      <c r="T260" s="47">
        <f t="shared" si="15"/>
        <v>2024</v>
      </c>
    </row>
    <row r="261" ht="18.75" customHeight="1">
      <c r="A261" s="47"/>
      <c r="B261" s="224">
        <f t="shared" si="6"/>
        <v>100251</v>
      </c>
      <c r="C261" s="233">
        <v>45611.0</v>
      </c>
      <c r="D261" s="192" t="s">
        <v>176</v>
      </c>
      <c r="E261" s="192" t="s">
        <v>177</v>
      </c>
      <c r="F261" s="216">
        <v>800.0</v>
      </c>
      <c r="G261" s="217"/>
      <c r="H261" s="218">
        <f t="shared" si="7"/>
        <v>800</v>
      </c>
      <c r="I261" s="218">
        <f t="shared" si="13"/>
        <v>0</v>
      </c>
      <c r="J261" s="219" t="s">
        <v>107</v>
      </c>
      <c r="K261" s="47"/>
      <c r="L261" s="224"/>
      <c r="M261" s="220"/>
      <c r="N261" s="47"/>
      <c r="O261" s="224"/>
      <c r="P261" s="226"/>
      <c r="Q261" s="220"/>
      <c r="R261" s="47"/>
      <c r="S261" s="47">
        <f t="shared" si="14"/>
        <v>11</v>
      </c>
      <c r="T261" s="47">
        <f t="shared" si="15"/>
        <v>2024</v>
      </c>
    </row>
    <row r="262" ht="18.75" customHeight="1">
      <c r="A262" s="47"/>
      <c r="B262" s="224">
        <f t="shared" si="6"/>
        <v>100252</v>
      </c>
      <c r="C262" s="233">
        <v>45614.0</v>
      </c>
      <c r="D262" s="192" t="s">
        <v>167</v>
      </c>
      <c r="E262" s="192" t="s">
        <v>168</v>
      </c>
      <c r="F262" s="216">
        <v>500.0</v>
      </c>
      <c r="G262" s="217"/>
      <c r="H262" s="218">
        <f t="shared" si="7"/>
        <v>500</v>
      </c>
      <c r="I262" s="218">
        <f t="shared" si="13"/>
        <v>0</v>
      </c>
      <c r="J262" s="219" t="s">
        <v>107</v>
      </c>
      <c r="K262" s="47"/>
      <c r="L262" s="224"/>
      <c r="M262" s="220"/>
      <c r="N262" s="47"/>
      <c r="O262" s="224"/>
      <c r="P262" s="226"/>
      <c r="Q262" s="220"/>
      <c r="R262" s="47"/>
      <c r="S262" s="47">
        <f t="shared" si="14"/>
        <v>11</v>
      </c>
      <c r="T262" s="47">
        <f t="shared" si="15"/>
        <v>2024</v>
      </c>
    </row>
    <row r="263" ht="18.75" customHeight="1">
      <c r="A263" s="47"/>
      <c r="B263" s="224">
        <f t="shared" si="6"/>
        <v>100253</v>
      </c>
      <c r="C263" s="233">
        <v>45614.0</v>
      </c>
      <c r="D263" s="192" t="s">
        <v>158</v>
      </c>
      <c r="E263" s="192" t="s">
        <v>173</v>
      </c>
      <c r="F263" s="225">
        <v>800.0</v>
      </c>
      <c r="G263" s="217"/>
      <c r="H263" s="218">
        <f t="shared" si="7"/>
        <v>800</v>
      </c>
      <c r="I263" s="218">
        <f t="shared" si="13"/>
        <v>0</v>
      </c>
      <c r="J263" s="219" t="s">
        <v>107</v>
      </c>
      <c r="K263" s="47"/>
      <c r="L263" s="224"/>
      <c r="M263" s="220"/>
      <c r="N263" s="47"/>
      <c r="O263" s="224"/>
      <c r="P263" s="226"/>
      <c r="Q263" s="220"/>
      <c r="R263" s="47"/>
      <c r="S263" s="47">
        <f t="shared" si="14"/>
        <v>11</v>
      </c>
      <c r="T263" s="47">
        <f t="shared" si="15"/>
        <v>2024</v>
      </c>
    </row>
    <row r="264" ht="18.75" customHeight="1">
      <c r="A264" s="47"/>
      <c r="B264" s="224">
        <f t="shared" si="6"/>
        <v>100254</v>
      </c>
      <c r="C264" s="233">
        <v>45614.0</v>
      </c>
      <c r="D264" s="192" t="s">
        <v>169</v>
      </c>
      <c r="E264" s="192" t="s">
        <v>170</v>
      </c>
      <c r="F264" s="216">
        <v>800.0</v>
      </c>
      <c r="G264" s="217"/>
      <c r="H264" s="218">
        <f t="shared" si="7"/>
        <v>800</v>
      </c>
      <c r="I264" s="218">
        <f t="shared" si="13"/>
        <v>0</v>
      </c>
      <c r="J264" s="219" t="s">
        <v>107</v>
      </c>
      <c r="K264" s="47"/>
      <c r="L264" s="224"/>
      <c r="M264" s="220"/>
      <c r="N264" s="47"/>
      <c r="O264" s="224"/>
      <c r="P264" s="226"/>
      <c r="Q264" s="220"/>
      <c r="R264" s="47"/>
      <c r="S264" s="47">
        <f t="shared" si="14"/>
        <v>11</v>
      </c>
      <c r="T264" s="47">
        <f t="shared" si="15"/>
        <v>2024</v>
      </c>
    </row>
    <row r="265" ht="18.75" customHeight="1">
      <c r="A265" s="47"/>
      <c r="B265" s="224">
        <f t="shared" si="6"/>
        <v>100255</v>
      </c>
      <c r="C265" s="233">
        <v>45615.0</v>
      </c>
      <c r="D265" s="192" t="s">
        <v>174</v>
      </c>
      <c r="E265" s="192" t="s">
        <v>175</v>
      </c>
      <c r="F265" s="216">
        <v>500.0</v>
      </c>
      <c r="G265" s="217"/>
      <c r="H265" s="218">
        <f t="shared" si="7"/>
        <v>500</v>
      </c>
      <c r="I265" s="218">
        <f t="shared" si="13"/>
        <v>0</v>
      </c>
      <c r="J265" s="219" t="s">
        <v>107</v>
      </c>
      <c r="K265" s="47"/>
      <c r="L265" s="224"/>
      <c r="M265" s="220"/>
      <c r="N265" s="47"/>
      <c r="O265" s="224"/>
      <c r="P265" s="226"/>
      <c r="Q265" s="220"/>
      <c r="R265" s="47"/>
      <c r="S265" s="47">
        <f t="shared" si="14"/>
        <v>11</v>
      </c>
      <c r="T265" s="47">
        <f t="shared" si="15"/>
        <v>2024</v>
      </c>
    </row>
    <row r="266" ht="18.75" customHeight="1">
      <c r="A266" s="47"/>
      <c r="B266" s="224">
        <f t="shared" si="6"/>
        <v>100256</v>
      </c>
      <c r="C266" s="233">
        <v>45616.0</v>
      </c>
      <c r="D266" s="192" t="s">
        <v>138</v>
      </c>
      <c r="E266" s="192" t="s">
        <v>164</v>
      </c>
      <c r="F266" s="216">
        <v>1000.0</v>
      </c>
      <c r="G266" s="217"/>
      <c r="H266" s="218">
        <f t="shared" si="7"/>
        <v>1000</v>
      </c>
      <c r="I266" s="218">
        <f t="shared" si="13"/>
        <v>0</v>
      </c>
      <c r="J266" s="219" t="s">
        <v>107</v>
      </c>
      <c r="K266" s="47"/>
      <c r="L266" s="224"/>
      <c r="M266" s="220"/>
      <c r="N266" s="47"/>
      <c r="O266" s="224"/>
      <c r="P266" s="226"/>
      <c r="Q266" s="220"/>
      <c r="R266" s="47"/>
      <c r="S266" s="47">
        <f t="shared" si="14"/>
        <v>11</v>
      </c>
      <c r="T266" s="47">
        <f t="shared" si="15"/>
        <v>2024</v>
      </c>
    </row>
    <row r="267" ht="18.75" customHeight="1">
      <c r="A267" s="47"/>
      <c r="B267" s="224">
        <f t="shared" si="6"/>
        <v>100257</v>
      </c>
      <c r="C267" s="233">
        <v>45621.0</v>
      </c>
      <c r="D267" s="192" t="s">
        <v>165</v>
      </c>
      <c r="E267" s="192" t="s">
        <v>166</v>
      </c>
      <c r="F267" s="216">
        <v>500.0</v>
      </c>
      <c r="G267" s="217"/>
      <c r="H267" s="218">
        <f t="shared" si="7"/>
        <v>500</v>
      </c>
      <c r="I267" s="218"/>
      <c r="J267" s="219" t="s">
        <v>107</v>
      </c>
      <c r="K267" s="47"/>
      <c r="L267" s="224"/>
      <c r="M267" s="220"/>
      <c r="N267" s="47"/>
      <c r="O267" s="224"/>
      <c r="P267" s="226"/>
      <c r="Q267" s="220"/>
      <c r="R267" s="47"/>
      <c r="S267" s="47"/>
      <c r="T267" s="47"/>
    </row>
    <row r="268" ht="18.75" customHeight="1">
      <c r="A268" s="47"/>
      <c r="B268" s="224">
        <f t="shared" si="6"/>
        <v>100258</v>
      </c>
      <c r="C268" s="233">
        <v>45628.0</v>
      </c>
      <c r="D268" s="192" t="s">
        <v>162</v>
      </c>
      <c r="E268" s="192" t="s">
        <v>163</v>
      </c>
      <c r="F268" s="216">
        <v>500.0</v>
      </c>
      <c r="G268" s="217"/>
      <c r="H268" s="218">
        <f t="shared" si="7"/>
        <v>500</v>
      </c>
      <c r="I268" s="218">
        <f t="shared" ref="I268:I1002" si="16">F268-(F268/(1+IF(G268="",$P$4,G268)))</f>
        <v>0</v>
      </c>
      <c r="J268" s="219" t="s">
        <v>107</v>
      </c>
      <c r="K268" s="47"/>
      <c r="L268" s="224"/>
      <c r="M268" s="220"/>
      <c r="N268" s="47"/>
      <c r="O268" s="224"/>
      <c r="P268" s="226"/>
      <c r="Q268" s="220"/>
      <c r="R268" s="47"/>
      <c r="S268" s="47">
        <f t="shared" ref="S268:S301" si="17">IF(C268="","",MONTH(C268))</f>
        <v>12</v>
      </c>
      <c r="T268" s="47">
        <f t="shared" ref="T268:T301" si="18">IF(C268="","",YEAR(C268))</f>
        <v>2024</v>
      </c>
    </row>
    <row r="269" ht="18.75" customHeight="1">
      <c r="A269" s="47"/>
      <c r="B269" s="224">
        <f t="shared" si="6"/>
        <v>100259</v>
      </c>
      <c r="C269" s="233">
        <v>45632.0</v>
      </c>
      <c r="D269" s="192" t="s">
        <v>171</v>
      </c>
      <c r="E269" s="192" t="s">
        <v>172</v>
      </c>
      <c r="F269" s="216">
        <v>700.0</v>
      </c>
      <c r="G269" s="217"/>
      <c r="H269" s="218">
        <f t="shared" si="7"/>
        <v>700</v>
      </c>
      <c r="I269" s="218">
        <f t="shared" si="16"/>
        <v>0</v>
      </c>
      <c r="J269" s="219" t="s">
        <v>107</v>
      </c>
      <c r="K269" s="47"/>
      <c r="L269" s="224"/>
      <c r="M269" s="220"/>
      <c r="N269" s="47"/>
      <c r="O269" s="224"/>
      <c r="P269" s="226"/>
      <c r="Q269" s="220"/>
      <c r="R269" s="47"/>
      <c r="S269" s="47">
        <f t="shared" si="17"/>
        <v>12</v>
      </c>
      <c r="T269" s="47">
        <f t="shared" si="18"/>
        <v>2024</v>
      </c>
    </row>
    <row r="270" ht="18.75" customHeight="1">
      <c r="A270" s="47"/>
      <c r="B270" s="224">
        <f t="shared" si="6"/>
        <v>100260</v>
      </c>
      <c r="C270" s="233">
        <v>45639.0</v>
      </c>
      <c r="D270" s="192" t="s">
        <v>169</v>
      </c>
      <c r="E270" s="192" t="s">
        <v>170</v>
      </c>
      <c r="F270" s="216">
        <v>800.0</v>
      </c>
      <c r="G270" s="217"/>
      <c r="H270" s="218">
        <f t="shared" si="7"/>
        <v>800</v>
      </c>
      <c r="I270" s="218">
        <f t="shared" si="16"/>
        <v>0</v>
      </c>
      <c r="J270" s="219" t="s">
        <v>107</v>
      </c>
      <c r="K270" s="47"/>
      <c r="L270" s="224"/>
      <c r="M270" s="220"/>
      <c r="N270" s="47"/>
      <c r="O270" s="224"/>
      <c r="P270" s="226"/>
      <c r="Q270" s="220"/>
      <c r="R270" s="47"/>
      <c r="S270" s="47">
        <f t="shared" si="17"/>
        <v>12</v>
      </c>
      <c r="T270" s="47">
        <f t="shared" si="18"/>
        <v>2024</v>
      </c>
    </row>
    <row r="271" ht="18.75" customHeight="1">
      <c r="A271" s="47"/>
      <c r="B271" s="224">
        <f t="shared" si="6"/>
        <v>100261</v>
      </c>
      <c r="C271" s="233">
        <v>45642.0</v>
      </c>
      <c r="D271" s="192" t="s">
        <v>176</v>
      </c>
      <c r="E271" s="192" t="s">
        <v>177</v>
      </c>
      <c r="F271" s="216">
        <v>800.0</v>
      </c>
      <c r="G271" s="217"/>
      <c r="H271" s="218">
        <f t="shared" si="7"/>
        <v>800</v>
      </c>
      <c r="I271" s="218">
        <f t="shared" si="16"/>
        <v>0</v>
      </c>
      <c r="J271" s="219" t="s">
        <v>107</v>
      </c>
      <c r="K271" s="47"/>
      <c r="L271" s="224"/>
      <c r="M271" s="220"/>
      <c r="N271" s="47"/>
      <c r="O271" s="224"/>
      <c r="P271" s="226"/>
      <c r="Q271" s="220"/>
      <c r="R271" s="47"/>
      <c r="S271" s="47">
        <f t="shared" si="17"/>
        <v>12</v>
      </c>
      <c r="T271" s="47">
        <f t="shared" si="18"/>
        <v>2024</v>
      </c>
    </row>
    <row r="272" ht="18.75" customHeight="1">
      <c r="A272" s="47"/>
      <c r="B272" s="224">
        <f t="shared" si="6"/>
        <v>100262</v>
      </c>
      <c r="C272" s="233">
        <v>45642.0</v>
      </c>
      <c r="D272" s="192" t="s">
        <v>156</v>
      </c>
      <c r="E272" s="192" t="s">
        <v>157</v>
      </c>
      <c r="F272" s="216">
        <v>500.0</v>
      </c>
      <c r="G272" s="217"/>
      <c r="H272" s="218">
        <f t="shared" si="7"/>
        <v>500</v>
      </c>
      <c r="I272" s="218">
        <f t="shared" si="16"/>
        <v>0</v>
      </c>
      <c r="J272" s="219" t="s">
        <v>107</v>
      </c>
      <c r="K272" s="47"/>
      <c r="L272" s="224"/>
      <c r="M272" s="220"/>
      <c r="N272" s="47"/>
      <c r="O272" s="224"/>
      <c r="P272" s="226"/>
      <c r="Q272" s="220"/>
      <c r="R272" s="47"/>
      <c r="S272" s="47">
        <f t="shared" si="17"/>
        <v>12</v>
      </c>
      <c r="T272" s="47">
        <f t="shared" si="18"/>
        <v>2024</v>
      </c>
    </row>
    <row r="273" ht="18.75" customHeight="1">
      <c r="A273" s="47"/>
      <c r="B273" s="224">
        <f t="shared" si="6"/>
        <v>100263</v>
      </c>
      <c r="C273" s="233">
        <v>45642.0</v>
      </c>
      <c r="D273" s="192" t="s">
        <v>158</v>
      </c>
      <c r="E273" s="192" t="s">
        <v>159</v>
      </c>
      <c r="F273" s="216">
        <v>600.0</v>
      </c>
      <c r="G273" s="217"/>
      <c r="H273" s="218">
        <f t="shared" si="7"/>
        <v>600</v>
      </c>
      <c r="I273" s="218">
        <f t="shared" si="16"/>
        <v>0</v>
      </c>
      <c r="J273" s="219" t="s">
        <v>107</v>
      </c>
      <c r="K273" s="47"/>
      <c r="L273" s="224"/>
      <c r="M273" s="220"/>
      <c r="N273" s="47"/>
      <c r="O273" s="224"/>
      <c r="P273" s="226"/>
      <c r="Q273" s="220"/>
      <c r="R273" s="47"/>
      <c r="S273" s="47">
        <f t="shared" si="17"/>
        <v>12</v>
      </c>
      <c r="T273" s="47">
        <f t="shared" si="18"/>
        <v>2024</v>
      </c>
    </row>
    <row r="274" ht="18.75" customHeight="1">
      <c r="A274" s="47"/>
      <c r="B274" s="224">
        <f t="shared" si="6"/>
        <v>100264</v>
      </c>
      <c r="C274" s="233">
        <v>45644.0</v>
      </c>
      <c r="D274" s="192" t="s">
        <v>167</v>
      </c>
      <c r="E274" s="192" t="s">
        <v>168</v>
      </c>
      <c r="F274" s="216">
        <v>750.0</v>
      </c>
      <c r="G274" s="217"/>
      <c r="H274" s="218">
        <f t="shared" si="7"/>
        <v>750</v>
      </c>
      <c r="I274" s="218">
        <f t="shared" si="16"/>
        <v>0</v>
      </c>
      <c r="J274" s="219" t="s">
        <v>107</v>
      </c>
      <c r="K274" s="47"/>
      <c r="L274" s="224"/>
      <c r="M274" s="220"/>
      <c r="N274" s="47"/>
      <c r="O274" s="224"/>
      <c r="P274" s="226"/>
      <c r="Q274" s="220"/>
      <c r="R274" s="47"/>
      <c r="S274" s="47">
        <f t="shared" si="17"/>
        <v>12</v>
      </c>
      <c r="T274" s="47">
        <f t="shared" si="18"/>
        <v>2024</v>
      </c>
    </row>
    <row r="275" ht="18.75" customHeight="1">
      <c r="A275" s="47"/>
      <c r="B275" s="224">
        <f t="shared" si="6"/>
        <v>100265</v>
      </c>
      <c r="C275" s="233">
        <v>45646.0</v>
      </c>
      <c r="D275" s="192" t="s">
        <v>160</v>
      </c>
      <c r="E275" s="192" t="s">
        <v>161</v>
      </c>
      <c r="F275" s="216">
        <v>800.0</v>
      </c>
      <c r="G275" s="217"/>
      <c r="H275" s="218">
        <f t="shared" si="7"/>
        <v>800</v>
      </c>
      <c r="I275" s="218">
        <f t="shared" si="16"/>
        <v>0</v>
      </c>
      <c r="J275" s="219" t="s">
        <v>107</v>
      </c>
      <c r="K275" s="47"/>
      <c r="L275" s="224"/>
      <c r="M275" s="220"/>
      <c r="N275" s="47"/>
      <c r="O275" s="224"/>
      <c r="P275" s="226"/>
      <c r="Q275" s="220"/>
      <c r="R275" s="47"/>
      <c r="S275" s="47">
        <f t="shared" si="17"/>
        <v>12</v>
      </c>
      <c r="T275" s="47">
        <f t="shared" si="18"/>
        <v>2024</v>
      </c>
    </row>
    <row r="276" ht="18.75" customHeight="1">
      <c r="A276" s="47"/>
      <c r="B276" s="224">
        <f t="shared" si="6"/>
        <v>100266</v>
      </c>
      <c r="C276" s="233">
        <v>45649.0</v>
      </c>
      <c r="D276" s="192" t="s">
        <v>174</v>
      </c>
      <c r="E276" s="192" t="s">
        <v>175</v>
      </c>
      <c r="F276" s="216">
        <v>500.0</v>
      </c>
      <c r="G276" s="217"/>
      <c r="H276" s="218">
        <f t="shared" si="7"/>
        <v>500</v>
      </c>
      <c r="I276" s="218">
        <f t="shared" si="16"/>
        <v>0</v>
      </c>
      <c r="J276" s="219" t="s">
        <v>107</v>
      </c>
      <c r="K276" s="47"/>
      <c r="L276" s="224"/>
      <c r="M276" s="220"/>
      <c r="N276" s="47"/>
      <c r="O276" s="224"/>
      <c r="P276" s="226"/>
      <c r="Q276" s="220"/>
      <c r="R276" s="47"/>
      <c r="S276" s="47">
        <f t="shared" si="17"/>
        <v>12</v>
      </c>
      <c r="T276" s="47">
        <f t="shared" si="18"/>
        <v>2024</v>
      </c>
    </row>
    <row r="277" ht="18.75" customHeight="1">
      <c r="A277" s="47"/>
      <c r="B277" s="224">
        <f t="shared" si="6"/>
        <v>100267</v>
      </c>
      <c r="C277" s="233">
        <v>45649.0</v>
      </c>
      <c r="D277" s="192" t="s">
        <v>138</v>
      </c>
      <c r="E277" s="192" t="s">
        <v>164</v>
      </c>
      <c r="F277" s="216">
        <v>500.0</v>
      </c>
      <c r="G277" s="217"/>
      <c r="H277" s="218">
        <f t="shared" si="7"/>
        <v>500</v>
      </c>
      <c r="I277" s="218">
        <f t="shared" si="16"/>
        <v>0</v>
      </c>
      <c r="J277" s="219" t="s">
        <v>107</v>
      </c>
      <c r="K277" s="47"/>
      <c r="L277" s="224"/>
      <c r="M277" s="220"/>
      <c r="N277" s="47"/>
      <c r="O277" s="224"/>
      <c r="P277" s="226"/>
      <c r="Q277" s="220"/>
      <c r="R277" s="47"/>
      <c r="S277" s="47">
        <f t="shared" si="17"/>
        <v>12</v>
      </c>
      <c r="T277" s="47">
        <f t="shared" si="18"/>
        <v>2024</v>
      </c>
    </row>
    <row r="278" ht="18.75" customHeight="1">
      <c r="A278" s="47"/>
      <c r="B278" s="224">
        <f t="shared" si="6"/>
        <v>100268</v>
      </c>
      <c r="C278" s="233">
        <v>45653.0</v>
      </c>
      <c r="D278" s="192" t="s">
        <v>158</v>
      </c>
      <c r="E278" s="192" t="s">
        <v>173</v>
      </c>
      <c r="F278" s="225">
        <v>500.0</v>
      </c>
      <c r="G278" s="217"/>
      <c r="H278" s="218">
        <f t="shared" si="7"/>
        <v>500</v>
      </c>
      <c r="I278" s="218">
        <f t="shared" si="16"/>
        <v>0</v>
      </c>
      <c r="J278" s="219" t="s">
        <v>107</v>
      </c>
      <c r="K278" s="47"/>
      <c r="L278" s="224"/>
      <c r="M278" s="220"/>
      <c r="N278" s="47"/>
      <c r="O278" s="224"/>
      <c r="P278" s="226"/>
      <c r="Q278" s="220"/>
      <c r="R278" s="47"/>
      <c r="S278" s="47">
        <f t="shared" si="17"/>
        <v>12</v>
      </c>
      <c r="T278" s="47">
        <f t="shared" si="18"/>
        <v>2024</v>
      </c>
    </row>
    <row r="279" ht="18.75" customHeight="1">
      <c r="A279" s="47"/>
      <c r="B279" s="224">
        <f t="shared" si="6"/>
        <v>100269</v>
      </c>
      <c r="C279" s="233">
        <v>45656.0</v>
      </c>
      <c r="D279" s="192" t="s">
        <v>165</v>
      </c>
      <c r="E279" s="192" t="s">
        <v>166</v>
      </c>
      <c r="F279" s="216">
        <v>500.0</v>
      </c>
      <c r="G279" s="217"/>
      <c r="H279" s="218">
        <f t="shared" si="7"/>
        <v>500</v>
      </c>
      <c r="I279" s="218">
        <f t="shared" si="16"/>
        <v>0</v>
      </c>
      <c r="J279" s="219" t="s">
        <v>107</v>
      </c>
      <c r="K279" s="47"/>
      <c r="L279" s="224"/>
      <c r="M279" s="220"/>
      <c r="N279" s="47"/>
      <c r="O279" s="224"/>
      <c r="P279" s="226"/>
      <c r="Q279" s="220"/>
      <c r="R279" s="47"/>
      <c r="S279" s="47">
        <f t="shared" si="17"/>
        <v>12</v>
      </c>
      <c r="T279" s="47">
        <f t="shared" si="18"/>
        <v>2024</v>
      </c>
    </row>
    <row r="280" ht="18.75" customHeight="1">
      <c r="A280" s="47"/>
      <c r="B280" s="224">
        <f t="shared" si="6"/>
        <v>100270</v>
      </c>
      <c r="C280" s="233">
        <v>45673.0</v>
      </c>
      <c r="D280" s="192" t="s">
        <v>169</v>
      </c>
      <c r="E280" s="192" t="s">
        <v>170</v>
      </c>
      <c r="F280" s="216">
        <v>800.0</v>
      </c>
      <c r="G280" s="217"/>
      <c r="H280" s="218">
        <f t="shared" si="7"/>
        <v>800</v>
      </c>
      <c r="I280" s="218">
        <f t="shared" si="16"/>
        <v>0</v>
      </c>
      <c r="J280" s="219" t="s">
        <v>107</v>
      </c>
      <c r="K280" s="47"/>
      <c r="L280" s="224"/>
      <c r="M280" s="220"/>
      <c r="N280" s="47"/>
      <c r="O280" s="224"/>
      <c r="P280" s="226"/>
      <c r="Q280" s="220"/>
      <c r="R280" s="47"/>
      <c r="S280" s="47">
        <f t="shared" si="17"/>
        <v>1</v>
      </c>
      <c r="T280" s="47">
        <f t="shared" si="18"/>
        <v>2025</v>
      </c>
    </row>
    <row r="281" ht="18.75" customHeight="1">
      <c r="A281" s="47"/>
      <c r="B281" s="224">
        <f t="shared" si="6"/>
        <v>100271</v>
      </c>
      <c r="C281" s="233">
        <v>45673.0</v>
      </c>
      <c r="D281" s="192" t="s">
        <v>176</v>
      </c>
      <c r="E281" s="192" t="s">
        <v>177</v>
      </c>
      <c r="F281" s="216">
        <v>800.0</v>
      </c>
      <c r="G281" s="217"/>
      <c r="H281" s="218">
        <f t="shared" si="7"/>
        <v>800</v>
      </c>
      <c r="I281" s="218">
        <f t="shared" si="16"/>
        <v>0</v>
      </c>
      <c r="J281" s="219" t="s">
        <v>107</v>
      </c>
      <c r="K281" s="47"/>
      <c r="L281" s="224"/>
      <c r="M281" s="220"/>
      <c r="N281" s="47"/>
      <c r="O281" s="224"/>
      <c r="P281" s="226"/>
      <c r="Q281" s="220"/>
      <c r="R281" s="47"/>
      <c r="S281" s="47">
        <f t="shared" si="17"/>
        <v>1</v>
      </c>
      <c r="T281" s="47">
        <f t="shared" si="18"/>
        <v>2025</v>
      </c>
    </row>
    <row r="282" ht="18.75" customHeight="1">
      <c r="A282" s="47"/>
      <c r="B282" s="224">
        <f t="shared" si="6"/>
        <v>100272</v>
      </c>
      <c r="C282" s="233">
        <v>45674.0</v>
      </c>
      <c r="D282" s="192" t="s">
        <v>158</v>
      </c>
      <c r="E282" s="192" t="s">
        <v>159</v>
      </c>
      <c r="F282" s="216">
        <v>700.0</v>
      </c>
      <c r="G282" s="217"/>
      <c r="H282" s="218">
        <f t="shared" si="7"/>
        <v>700</v>
      </c>
      <c r="I282" s="218">
        <f t="shared" si="16"/>
        <v>0</v>
      </c>
      <c r="J282" s="219" t="s">
        <v>107</v>
      </c>
      <c r="K282" s="47"/>
      <c r="L282" s="224"/>
      <c r="M282" s="220"/>
      <c r="N282" s="47"/>
      <c r="O282" s="224"/>
      <c r="P282" s="226"/>
      <c r="Q282" s="220"/>
      <c r="R282" s="47"/>
      <c r="S282" s="47">
        <f t="shared" si="17"/>
        <v>1</v>
      </c>
      <c r="T282" s="47">
        <f t="shared" si="18"/>
        <v>2025</v>
      </c>
    </row>
    <row r="283" ht="18.75" customHeight="1">
      <c r="A283" s="47"/>
      <c r="B283" s="224">
        <f t="shared" si="6"/>
        <v>100273</v>
      </c>
      <c r="C283" s="233">
        <v>45678.0</v>
      </c>
      <c r="D283" s="192" t="s">
        <v>160</v>
      </c>
      <c r="E283" s="192" t="s">
        <v>161</v>
      </c>
      <c r="F283" s="216">
        <v>850.0</v>
      </c>
      <c r="G283" s="217"/>
      <c r="H283" s="218">
        <f t="shared" si="7"/>
        <v>850</v>
      </c>
      <c r="I283" s="218">
        <f t="shared" si="16"/>
        <v>0</v>
      </c>
      <c r="J283" s="219" t="s">
        <v>107</v>
      </c>
      <c r="K283" s="47"/>
      <c r="L283" s="224"/>
      <c r="M283" s="220"/>
      <c r="N283" s="47"/>
      <c r="O283" s="224"/>
      <c r="P283" s="226"/>
      <c r="Q283" s="220"/>
      <c r="R283" s="47"/>
      <c r="S283" s="47">
        <f t="shared" si="17"/>
        <v>1</v>
      </c>
      <c r="T283" s="47">
        <f t="shared" si="18"/>
        <v>2025</v>
      </c>
    </row>
    <row r="284" ht="18.75" customHeight="1">
      <c r="A284" s="47"/>
      <c r="B284" s="224">
        <f t="shared" si="6"/>
        <v>100274</v>
      </c>
      <c r="C284" s="233">
        <v>45679.0</v>
      </c>
      <c r="D284" s="192" t="s">
        <v>167</v>
      </c>
      <c r="E284" s="192" t="s">
        <v>168</v>
      </c>
      <c r="F284" s="216">
        <v>500.0</v>
      </c>
      <c r="G284" s="217"/>
      <c r="H284" s="218">
        <f t="shared" si="7"/>
        <v>500</v>
      </c>
      <c r="I284" s="218">
        <f t="shared" si="16"/>
        <v>0</v>
      </c>
      <c r="J284" s="219" t="s">
        <v>107</v>
      </c>
      <c r="K284" s="47"/>
      <c r="L284" s="224"/>
      <c r="M284" s="220"/>
      <c r="N284" s="47"/>
      <c r="O284" s="224"/>
      <c r="P284" s="226"/>
      <c r="Q284" s="220"/>
      <c r="R284" s="47"/>
      <c r="S284" s="47">
        <f t="shared" si="17"/>
        <v>1</v>
      </c>
      <c r="T284" s="47">
        <f t="shared" si="18"/>
        <v>2025</v>
      </c>
    </row>
    <row r="285" ht="18.75" customHeight="1">
      <c r="A285" s="47"/>
      <c r="B285" s="224">
        <f t="shared" si="6"/>
        <v>100275</v>
      </c>
      <c r="C285" s="233">
        <v>45680.0</v>
      </c>
      <c r="D285" s="192" t="s">
        <v>158</v>
      </c>
      <c r="E285" s="192" t="s">
        <v>173</v>
      </c>
      <c r="F285" s="225">
        <v>600.0</v>
      </c>
      <c r="G285" s="217"/>
      <c r="H285" s="218">
        <f t="shared" si="7"/>
        <v>600</v>
      </c>
      <c r="I285" s="218">
        <f t="shared" si="16"/>
        <v>0</v>
      </c>
      <c r="J285" s="219" t="s">
        <v>107</v>
      </c>
      <c r="K285" s="47"/>
      <c r="L285" s="224"/>
      <c r="M285" s="220"/>
      <c r="N285" s="47"/>
      <c r="O285" s="224"/>
      <c r="P285" s="226"/>
      <c r="Q285" s="220"/>
      <c r="R285" s="47"/>
      <c r="S285" s="47">
        <f t="shared" si="17"/>
        <v>1</v>
      </c>
      <c r="T285" s="47">
        <f t="shared" si="18"/>
        <v>2025</v>
      </c>
    </row>
    <row r="286" ht="18.75" customHeight="1">
      <c r="A286" s="47"/>
      <c r="B286" s="224">
        <f t="shared" si="6"/>
        <v>100276</v>
      </c>
      <c r="C286" s="233">
        <v>45680.0</v>
      </c>
      <c r="D286" s="192" t="s">
        <v>174</v>
      </c>
      <c r="E286" s="192" t="s">
        <v>175</v>
      </c>
      <c r="F286" s="216">
        <v>500.0</v>
      </c>
      <c r="G286" s="217"/>
      <c r="H286" s="218">
        <f t="shared" si="7"/>
        <v>500</v>
      </c>
      <c r="I286" s="218">
        <f t="shared" si="16"/>
        <v>0</v>
      </c>
      <c r="J286" s="219" t="s">
        <v>107</v>
      </c>
      <c r="K286" s="47"/>
      <c r="L286" s="224"/>
      <c r="M286" s="220"/>
      <c r="N286" s="47"/>
      <c r="O286" s="224"/>
      <c r="P286" s="226"/>
      <c r="Q286" s="220"/>
      <c r="R286" s="47"/>
      <c r="S286" s="47">
        <f t="shared" si="17"/>
        <v>1</v>
      </c>
      <c r="T286" s="47">
        <f t="shared" si="18"/>
        <v>2025</v>
      </c>
    </row>
    <row r="287" ht="18.75" customHeight="1">
      <c r="A287" s="47"/>
      <c r="B287" s="224">
        <f t="shared" si="6"/>
        <v>100277</v>
      </c>
      <c r="C287" s="233">
        <v>45684.0</v>
      </c>
      <c r="D287" s="192" t="s">
        <v>156</v>
      </c>
      <c r="E287" s="192" t="s">
        <v>157</v>
      </c>
      <c r="F287" s="216">
        <v>500.0</v>
      </c>
      <c r="G287" s="217"/>
      <c r="H287" s="218">
        <f t="shared" si="7"/>
        <v>500</v>
      </c>
      <c r="I287" s="218">
        <f t="shared" si="16"/>
        <v>0</v>
      </c>
      <c r="J287" s="219" t="s">
        <v>107</v>
      </c>
      <c r="K287" s="47"/>
      <c r="L287" s="224"/>
      <c r="M287" s="220"/>
      <c r="N287" s="47"/>
      <c r="O287" s="224"/>
      <c r="P287" s="226"/>
      <c r="Q287" s="220"/>
      <c r="R287" s="47"/>
      <c r="S287" s="47">
        <f t="shared" si="17"/>
        <v>1</v>
      </c>
      <c r="T287" s="47">
        <f t="shared" si="18"/>
        <v>2025</v>
      </c>
    </row>
    <row r="288" ht="18.75" customHeight="1">
      <c r="A288" s="47"/>
      <c r="B288" s="224">
        <f t="shared" si="6"/>
        <v>100278</v>
      </c>
      <c r="C288" s="233">
        <v>45685.0</v>
      </c>
      <c r="D288" s="192" t="s">
        <v>138</v>
      </c>
      <c r="E288" s="192" t="s">
        <v>164</v>
      </c>
      <c r="F288" s="216">
        <v>500.0</v>
      </c>
      <c r="G288" s="217"/>
      <c r="H288" s="218">
        <f t="shared" si="7"/>
        <v>500</v>
      </c>
      <c r="I288" s="218">
        <f t="shared" si="16"/>
        <v>0</v>
      </c>
      <c r="J288" s="219" t="s">
        <v>107</v>
      </c>
      <c r="K288" s="47"/>
      <c r="L288" s="224"/>
      <c r="M288" s="220"/>
      <c r="N288" s="47"/>
      <c r="O288" s="224"/>
      <c r="P288" s="226"/>
      <c r="Q288" s="220"/>
      <c r="R288" s="47"/>
      <c r="S288" s="47">
        <f t="shared" si="17"/>
        <v>1</v>
      </c>
      <c r="T288" s="47">
        <f t="shared" si="18"/>
        <v>2025</v>
      </c>
    </row>
    <row r="289" ht="18.75" customHeight="1">
      <c r="A289" s="47"/>
      <c r="B289" s="224">
        <f t="shared" si="6"/>
        <v>100279</v>
      </c>
      <c r="C289" s="233">
        <v>45686.0</v>
      </c>
      <c r="D289" s="192" t="s">
        <v>171</v>
      </c>
      <c r="E289" s="192" t="s">
        <v>172</v>
      </c>
      <c r="F289" s="216">
        <v>700.0</v>
      </c>
      <c r="G289" s="217"/>
      <c r="H289" s="218">
        <f t="shared" si="7"/>
        <v>700</v>
      </c>
      <c r="I289" s="218">
        <f t="shared" si="16"/>
        <v>0</v>
      </c>
      <c r="J289" s="219" t="s">
        <v>107</v>
      </c>
      <c r="K289" s="47"/>
      <c r="L289" s="224"/>
      <c r="M289" s="220"/>
      <c r="N289" s="47"/>
      <c r="O289" s="224"/>
      <c r="P289" s="226"/>
      <c r="Q289" s="220"/>
      <c r="R289" s="47"/>
      <c r="S289" s="47">
        <f t="shared" si="17"/>
        <v>1</v>
      </c>
      <c r="T289" s="47">
        <f t="shared" si="18"/>
        <v>2025</v>
      </c>
    </row>
    <row r="290" ht="18.75" customHeight="1">
      <c r="A290" s="47"/>
      <c r="B290" s="224">
        <f t="shared" si="6"/>
        <v>100280</v>
      </c>
      <c r="C290" s="233">
        <v>45688.0</v>
      </c>
      <c r="D290" s="192" t="s">
        <v>162</v>
      </c>
      <c r="E290" s="192" t="s">
        <v>163</v>
      </c>
      <c r="F290" s="216">
        <v>500.0</v>
      </c>
      <c r="G290" s="217"/>
      <c r="H290" s="218">
        <f t="shared" si="7"/>
        <v>500</v>
      </c>
      <c r="I290" s="218">
        <f t="shared" si="16"/>
        <v>0</v>
      </c>
      <c r="J290" s="219" t="s">
        <v>107</v>
      </c>
      <c r="K290" s="47"/>
      <c r="L290" s="224"/>
      <c r="M290" s="220"/>
      <c r="N290" s="47"/>
      <c r="O290" s="224"/>
      <c r="P290" s="226"/>
      <c r="Q290" s="220"/>
      <c r="R290" s="47"/>
      <c r="S290" s="47">
        <f t="shared" si="17"/>
        <v>1</v>
      </c>
      <c r="T290" s="47">
        <f t="shared" si="18"/>
        <v>2025</v>
      </c>
    </row>
    <row r="291" ht="18.75" customHeight="1">
      <c r="A291" s="47"/>
      <c r="B291" s="224">
        <f t="shared" si="6"/>
        <v>100281</v>
      </c>
      <c r="C291" s="233">
        <v>45688.0</v>
      </c>
      <c r="D291" s="192" t="s">
        <v>165</v>
      </c>
      <c r="E291" s="192" t="s">
        <v>166</v>
      </c>
      <c r="F291" s="216">
        <v>500.0</v>
      </c>
      <c r="G291" s="217"/>
      <c r="H291" s="218">
        <f t="shared" si="7"/>
        <v>500</v>
      </c>
      <c r="I291" s="218">
        <f t="shared" si="16"/>
        <v>0</v>
      </c>
      <c r="J291" s="219" t="s">
        <v>107</v>
      </c>
      <c r="K291" s="47"/>
      <c r="L291" s="224"/>
      <c r="M291" s="220"/>
      <c r="N291" s="47"/>
      <c r="O291" s="224"/>
      <c r="P291" s="226"/>
      <c r="Q291" s="220"/>
      <c r="R291" s="47"/>
      <c r="S291" s="47">
        <f t="shared" si="17"/>
        <v>1</v>
      </c>
      <c r="T291" s="47">
        <f t="shared" si="18"/>
        <v>2025</v>
      </c>
    </row>
    <row r="292" ht="18.75" customHeight="1">
      <c r="A292" s="47"/>
      <c r="B292" s="224">
        <f t="shared" si="6"/>
        <v>100282</v>
      </c>
      <c r="C292" s="233">
        <v>45691.0</v>
      </c>
      <c r="D292" s="192" t="s">
        <v>174</v>
      </c>
      <c r="E292" s="192" t="s">
        <v>175</v>
      </c>
      <c r="F292" s="216">
        <v>1000.0</v>
      </c>
      <c r="G292" s="217"/>
      <c r="H292" s="218">
        <f t="shared" si="7"/>
        <v>1000</v>
      </c>
      <c r="I292" s="218">
        <f t="shared" si="16"/>
        <v>0</v>
      </c>
      <c r="J292" s="219" t="s">
        <v>107</v>
      </c>
      <c r="K292" s="47"/>
      <c r="L292" s="224"/>
      <c r="M292" s="220"/>
      <c r="N292" s="47"/>
      <c r="O292" s="224"/>
      <c r="P292" s="226"/>
      <c r="Q292" s="220"/>
      <c r="R292" s="47"/>
      <c r="S292" s="47">
        <f t="shared" si="17"/>
        <v>2</v>
      </c>
      <c r="T292" s="47">
        <f t="shared" si="18"/>
        <v>2025</v>
      </c>
    </row>
    <row r="293" ht="18.75" customHeight="1">
      <c r="A293" s="47"/>
      <c r="B293" s="224">
        <f t="shared" si="6"/>
        <v>100283</v>
      </c>
      <c r="C293" s="233">
        <v>45694.0</v>
      </c>
      <c r="D293" s="192" t="s">
        <v>180</v>
      </c>
      <c r="E293" s="192" t="s">
        <v>159</v>
      </c>
      <c r="F293" s="225">
        <v>1500.0</v>
      </c>
      <c r="G293" s="217"/>
      <c r="H293" s="218">
        <f t="shared" si="7"/>
        <v>1500</v>
      </c>
      <c r="I293" s="218">
        <f t="shared" si="16"/>
        <v>0</v>
      </c>
      <c r="J293" s="219" t="s">
        <v>107</v>
      </c>
      <c r="K293" s="47"/>
      <c r="L293" s="224"/>
      <c r="M293" s="220"/>
      <c r="N293" s="47"/>
      <c r="O293" s="224"/>
      <c r="P293" s="226"/>
      <c r="Q293" s="220"/>
      <c r="R293" s="47"/>
      <c r="S293" s="47">
        <f t="shared" si="17"/>
        <v>2</v>
      </c>
      <c r="T293" s="47">
        <f t="shared" si="18"/>
        <v>2025</v>
      </c>
    </row>
    <row r="294" ht="18.75" customHeight="1">
      <c r="A294" s="47"/>
      <c r="B294" s="224">
        <f t="shared" si="6"/>
        <v>100284</v>
      </c>
      <c r="C294" s="233">
        <v>45702.0</v>
      </c>
      <c r="D294" s="192" t="s">
        <v>160</v>
      </c>
      <c r="E294" s="192" t="s">
        <v>161</v>
      </c>
      <c r="F294" s="216">
        <v>800.0</v>
      </c>
      <c r="G294" s="217"/>
      <c r="H294" s="218">
        <f t="shared" si="7"/>
        <v>800</v>
      </c>
      <c r="I294" s="218">
        <f t="shared" si="16"/>
        <v>0</v>
      </c>
      <c r="J294" s="219" t="s">
        <v>107</v>
      </c>
      <c r="K294" s="47"/>
      <c r="L294" s="224"/>
      <c r="M294" s="220"/>
      <c r="N294" s="47"/>
      <c r="O294" s="224"/>
      <c r="P294" s="226"/>
      <c r="Q294" s="220"/>
      <c r="R294" s="47"/>
      <c r="S294" s="47">
        <f t="shared" si="17"/>
        <v>2</v>
      </c>
      <c r="T294" s="47">
        <f t="shared" si="18"/>
        <v>2025</v>
      </c>
    </row>
    <row r="295" ht="18.75" customHeight="1">
      <c r="A295" s="47"/>
      <c r="B295" s="224">
        <f t="shared" si="6"/>
        <v>100285</v>
      </c>
      <c r="C295" s="233">
        <v>45702.0</v>
      </c>
      <c r="D295" s="192" t="s">
        <v>169</v>
      </c>
      <c r="E295" s="192" t="s">
        <v>170</v>
      </c>
      <c r="F295" s="216">
        <v>800.0</v>
      </c>
      <c r="G295" s="217"/>
      <c r="H295" s="218">
        <f t="shared" si="7"/>
        <v>800</v>
      </c>
      <c r="I295" s="218">
        <f t="shared" si="16"/>
        <v>0</v>
      </c>
      <c r="J295" s="219" t="s">
        <v>107</v>
      </c>
      <c r="K295" s="47"/>
      <c r="L295" s="224"/>
      <c r="M295" s="220"/>
      <c r="N295" s="47"/>
      <c r="O295" s="224"/>
      <c r="P295" s="226"/>
      <c r="Q295" s="220"/>
      <c r="R295" s="47"/>
      <c r="S295" s="47">
        <f t="shared" si="17"/>
        <v>2</v>
      </c>
      <c r="T295" s="47">
        <f t="shared" si="18"/>
        <v>2025</v>
      </c>
    </row>
    <row r="296" ht="18.75" customHeight="1">
      <c r="A296" s="47"/>
      <c r="B296" s="224">
        <f t="shared" si="6"/>
        <v>100286</v>
      </c>
      <c r="C296" s="233">
        <v>45706.0</v>
      </c>
      <c r="D296" s="192" t="s">
        <v>176</v>
      </c>
      <c r="E296" s="192" t="s">
        <v>177</v>
      </c>
      <c r="F296" s="216">
        <v>800.0</v>
      </c>
      <c r="G296" s="217"/>
      <c r="H296" s="218">
        <f t="shared" si="7"/>
        <v>800</v>
      </c>
      <c r="I296" s="218">
        <f t="shared" si="16"/>
        <v>0</v>
      </c>
      <c r="J296" s="219" t="s">
        <v>107</v>
      </c>
      <c r="K296" s="47"/>
      <c r="L296" s="224"/>
      <c r="M296" s="220"/>
      <c r="N296" s="47"/>
      <c r="O296" s="224"/>
      <c r="P296" s="226"/>
      <c r="Q296" s="220"/>
      <c r="R296" s="47"/>
      <c r="S296" s="47">
        <f t="shared" si="17"/>
        <v>2</v>
      </c>
      <c r="T296" s="47">
        <f t="shared" si="18"/>
        <v>2025</v>
      </c>
    </row>
    <row r="297" ht="18.75" customHeight="1">
      <c r="A297" s="47"/>
      <c r="B297" s="224">
        <f t="shared" si="6"/>
        <v>100287</v>
      </c>
      <c r="C297" s="233">
        <v>45706.0</v>
      </c>
      <c r="D297" s="192" t="s">
        <v>167</v>
      </c>
      <c r="E297" s="192" t="s">
        <v>168</v>
      </c>
      <c r="F297" s="216">
        <v>500.0</v>
      </c>
      <c r="G297" s="217"/>
      <c r="H297" s="218">
        <f t="shared" si="7"/>
        <v>500</v>
      </c>
      <c r="I297" s="218">
        <f t="shared" si="16"/>
        <v>0</v>
      </c>
      <c r="J297" s="219" t="s">
        <v>107</v>
      </c>
      <c r="K297" s="47"/>
      <c r="L297" s="224"/>
      <c r="M297" s="220"/>
      <c r="N297" s="47"/>
      <c r="O297" s="224"/>
      <c r="P297" s="226"/>
      <c r="Q297" s="220"/>
      <c r="R297" s="47"/>
      <c r="S297" s="47">
        <f t="shared" si="17"/>
        <v>2</v>
      </c>
      <c r="T297" s="47">
        <f t="shared" si="18"/>
        <v>2025</v>
      </c>
    </row>
    <row r="298" ht="18.75" customHeight="1">
      <c r="A298" s="47"/>
      <c r="B298" s="224">
        <f t="shared" si="6"/>
        <v>100288</v>
      </c>
      <c r="C298" s="233">
        <v>45706.0</v>
      </c>
      <c r="D298" s="192" t="s">
        <v>158</v>
      </c>
      <c r="E298" s="192" t="s">
        <v>159</v>
      </c>
      <c r="F298" s="225">
        <v>500.0</v>
      </c>
      <c r="G298" s="217"/>
      <c r="H298" s="218">
        <f t="shared" si="7"/>
        <v>500</v>
      </c>
      <c r="I298" s="218">
        <f t="shared" si="16"/>
        <v>0</v>
      </c>
      <c r="J298" s="219" t="s">
        <v>107</v>
      </c>
      <c r="K298" s="47"/>
      <c r="L298" s="224"/>
      <c r="M298" s="220"/>
      <c r="N298" s="47"/>
      <c r="O298" s="224"/>
      <c r="P298" s="226"/>
      <c r="Q298" s="220"/>
      <c r="R298" s="47"/>
      <c r="S298" s="47">
        <f t="shared" si="17"/>
        <v>2</v>
      </c>
      <c r="T298" s="47">
        <f t="shared" si="18"/>
        <v>2025</v>
      </c>
    </row>
    <row r="299" ht="18.75" customHeight="1">
      <c r="A299" s="47"/>
      <c r="B299" s="224">
        <f t="shared" si="6"/>
        <v>100289</v>
      </c>
      <c r="C299" s="233">
        <v>45712.0</v>
      </c>
      <c r="D299" s="192" t="s">
        <v>180</v>
      </c>
      <c r="E299" s="192" t="s">
        <v>159</v>
      </c>
      <c r="F299" s="225">
        <v>1000.0</v>
      </c>
      <c r="G299" s="217"/>
      <c r="H299" s="218">
        <f t="shared" si="7"/>
        <v>1000</v>
      </c>
      <c r="I299" s="218">
        <f t="shared" si="16"/>
        <v>0</v>
      </c>
      <c r="J299" s="219" t="s">
        <v>107</v>
      </c>
      <c r="K299" s="47"/>
      <c r="L299" s="224"/>
      <c r="M299" s="220"/>
      <c r="N299" s="47"/>
      <c r="O299" s="224"/>
      <c r="P299" s="226"/>
      <c r="Q299" s="220"/>
      <c r="R299" s="47"/>
      <c r="S299" s="47">
        <f t="shared" si="17"/>
        <v>2</v>
      </c>
      <c r="T299" s="47">
        <f t="shared" si="18"/>
        <v>2025</v>
      </c>
    </row>
    <row r="300" ht="18.75" customHeight="1">
      <c r="A300" s="47"/>
      <c r="B300" s="224">
        <f t="shared" si="6"/>
        <v>100290</v>
      </c>
      <c r="C300" s="233">
        <v>45712.0</v>
      </c>
      <c r="D300" s="192" t="s">
        <v>158</v>
      </c>
      <c r="E300" s="192" t="s">
        <v>173</v>
      </c>
      <c r="F300" s="216">
        <v>800.0</v>
      </c>
      <c r="G300" s="217"/>
      <c r="H300" s="218">
        <f t="shared" si="7"/>
        <v>800</v>
      </c>
      <c r="I300" s="218">
        <f t="shared" si="16"/>
        <v>0</v>
      </c>
      <c r="J300" s="219" t="s">
        <v>107</v>
      </c>
      <c r="K300" s="47"/>
      <c r="L300" s="224"/>
      <c r="M300" s="220"/>
      <c r="N300" s="47"/>
      <c r="O300" s="224"/>
      <c r="P300" s="226"/>
      <c r="Q300" s="220"/>
      <c r="R300" s="47"/>
      <c r="S300" s="47">
        <f t="shared" si="17"/>
        <v>2</v>
      </c>
      <c r="T300" s="47">
        <f t="shared" si="18"/>
        <v>2025</v>
      </c>
    </row>
    <row r="301" ht="18.75" customHeight="1">
      <c r="A301" s="47"/>
      <c r="B301" s="224">
        <f t="shared" si="6"/>
        <v>100291</v>
      </c>
      <c r="C301" s="233">
        <v>45713.0</v>
      </c>
      <c r="D301" s="192" t="s">
        <v>156</v>
      </c>
      <c r="E301" s="192" t="s">
        <v>157</v>
      </c>
      <c r="F301" s="216">
        <v>500.0</v>
      </c>
      <c r="G301" s="217"/>
      <c r="H301" s="218">
        <f t="shared" si="7"/>
        <v>500</v>
      </c>
      <c r="I301" s="218">
        <f t="shared" si="16"/>
        <v>0</v>
      </c>
      <c r="J301" s="219" t="s">
        <v>107</v>
      </c>
      <c r="K301" s="47"/>
      <c r="L301" s="224"/>
      <c r="M301" s="220"/>
      <c r="N301" s="47"/>
      <c r="O301" s="224"/>
      <c r="P301" s="226"/>
      <c r="Q301" s="220"/>
      <c r="R301" s="47"/>
      <c r="S301" s="47">
        <f t="shared" si="17"/>
        <v>2</v>
      </c>
      <c r="T301" s="47">
        <f t="shared" si="18"/>
        <v>2025</v>
      </c>
    </row>
    <row r="302" ht="18.75" customHeight="1">
      <c r="A302" s="47"/>
      <c r="B302" s="224">
        <f t="shared" si="6"/>
        <v>100292</v>
      </c>
      <c r="C302" s="233">
        <v>45716.0</v>
      </c>
      <c r="D302" s="192" t="s">
        <v>171</v>
      </c>
      <c r="E302" s="192" t="s">
        <v>172</v>
      </c>
      <c r="F302" s="216">
        <v>700.0</v>
      </c>
      <c r="G302" s="217"/>
      <c r="H302" s="218">
        <f t="shared" si="7"/>
        <v>700</v>
      </c>
      <c r="I302" s="218">
        <f t="shared" si="16"/>
        <v>0</v>
      </c>
      <c r="J302" s="219" t="s">
        <v>107</v>
      </c>
      <c r="K302" s="47"/>
      <c r="L302" s="224"/>
      <c r="M302" s="220"/>
      <c r="N302" s="47"/>
      <c r="O302" s="224"/>
      <c r="P302" s="226"/>
      <c r="Q302" s="220"/>
      <c r="R302" s="47"/>
      <c r="S302" s="47" t="str">
        <f>IF(#REF!="","",MONTH(#REF!))</f>
        <v>#REF!</v>
      </c>
      <c r="T302" s="47" t="str">
        <f>IF(#REF!="","",YEAR(#REF!))</f>
        <v>#REF!</v>
      </c>
    </row>
    <row r="303" ht="18.75" customHeight="1">
      <c r="A303" s="47"/>
      <c r="B303" s="224">
        <f t="shared" si="6"/>
        <v>100293</v>
      </c>
      <c r="C303" s="233">
        <v>45733.0</v>
      </c>
      <c r="D303" s="192" t="s">
        <v>176</v>
      </c>
      <c r="E303" s="192" t="s">
        <v>177</v>
      </c>
      <c r="F303" s="216">
        <v>800.0</v>
      </c>
      <c r="G303" s="217"/>
      <c r="H303" s="218">
        <f t="shared" si="7"/>
        <v>800</v>
      </c>
      <c r="I303" s="218">
        <f t="shared" si="16"/>
        <v>0</v>
      </c>
      <c r="J303" s="219" t="s">
        <v>107</v>
      </c>
      <c r="K303" s="47"/>
      <c r="L303" s="224"/>
      <c r="M303" s="220"/>
      <c r="N303" s="47"/>
      <c r="O303" s="224"/>
      <c r="P303" s="226"/>
      <c r="Q303" s="220"/>
      <c r="R303" s="47"/>
      <c r="S303" s="47">
        <f>IF(C303="","",MONTH(C303))</f>
        <v>3</v>
      </c>
      <c r="T303" s="47">
        <f>IF(C303="","",YEAR(C303))</f>
        <v>2025</v>
      </c>
    </row>
    <row r="304" ht="18.75" customHeight="1">
      <c r="A304" s="47"/>
      <c r="B304" s="224">
        <f t="shared" si="6"/>
        <v>100294</v>
      </c>
      <c r="C304" s="233">
        <v>45734.0</v>
      </c>
      <c r="D304" s="192" t="s">
        <v>174</v>
      </c>
      <c r="E304" s="192" t="s">
        <v>175</v>
      </c>
      <c r="F304" s="216">
        <v>2000.0</v>
      </c>
      <c r="G304" s="217"/>
      <c r="H304" s="218">
        <f t="shared" si="7"/>
        <v>2000</v>
      </c>
      <c r="I304" s="218">
        <f t="shared" si="16"/>
        <v>0</v>
      </c>
      <c r="J304" s="219" t="s">
        <v>107</v>
      </c>
      <c r="K304" s="47"/>
      <c r="L304" s="224"/>
      <c r="M304" s="220"/>
      <c r="N304" s="47"/>
      <c r="O304" s="224"/>
      <c r="P304" s="226"/>
      <c r="Q304" s="220"/>
      <c r="R304" s="47"/>
      <c r="S304" s="47">
        <f>IF(C302="","",MONTH(C302))</f>
        <v>2</v>
      </c>
      <c r="T304" s="47">
        <f>IF(C302="","",YEAR(C302))</f>
        <v>2025</v>
      </c>
    </row>
    <row r="305" ht="18.75" customHeight="1">
      <c r="A305" s="47"/>
      <c r="B305" s="224">
        <f t="shared" si="6"/>
        <v>100295</v>
      </c>
      <c r="C305" s="233">
        <v>45734.0</v>
      </c>
      <c r="D305" s="192" t="s">
        <v>160</v>
      </c>
      <c r="E305" s="192" t="s">
        <v>161</v>
      </c>
      <c r="F305" s="216">
        <v>800.0</v>
      </c>
      <c r="G305" s="217"/>
      <c r="H305" s="218">
        <f t="shared" si="7"/>
        <v>800</v>
      </c>
      <c r="I305" s="218">
        <f t="shared" si="16"/>
        <v>0</v>
      </c>
      <c r="J305" s="219" t="s">
        <v>107</v>
      </c>
      <c r="K305" s="47"/>
      <c r="L305" s="224"/>
      <c r="M305" s="220"/>
      <c r="N305" s="47"/>
      <c r="O305" s="224"/>
      <c r="P305" s="226"/>
      <c r="Q305" s="220"/>
      <c r="R305" s="47"/>
      <c r="S305" s="47">
        <f t="shared" ref="S305:S1002" si="19">IF(C305="","",MONTH(C305))</f>
        <v>3</v>
      </c>
      <c r="T305" s="47">
        <f t="shared" ref="T305:T1002" si="20">IF(C305="","",YEAR(C305))</f>
        <v>2025</v>
      </c>
    </row>
    <row r="306" ht="18.75" customHeight="1">
      <c r="A306" s="47"/>
      <c r="B306" s="224">
        <f t="shared" si="6"/>
        <v>100296</v>
      </c>
      <c r="C306" s="233">
        <v>45736.0</v>
      </c>
      <c r="D306" s="192" t="s">
        <v>138</v>
      </c>
      <c r="E306" s="192" t="s">
        <v>164</v>
      </c>
      <c r="F306" s="216">
        <v>1000.0</v>
      </c>
      <c r="G306" s="217"/>
      <c r="H306" s="218">
        <f t="shared" si="7"/>
        <v>1000</v>
      </c>
      <c r="I306" s="218">
        <f t="shared" si="16"/>
        <v>0</v>
      </c>
      <c r="J306" s="219" t="s">
        <v>107</v>
      </c>
      <c r="K306" s="47"/>
      <c r="L306" s="224"/>
      <c r="M306" s="220"/>
      <c r="N306" s="47"/>
      <c r="O306" s="224"/>
      <c r="P306" s="226"/>
      <c r="Q306" s="220"/>
      <c r="R306" s="47"/>
      <c r="S306" s="47">
        <f t="shared" si="19"/>
        <v>3</v>
      </c>
      <c r="T306" s="47">
        <f t="shared" si="20"/>
        <v>2025</v>
      </c>
    </row>
    <row r="307" ht="18.75" customHeight="1">
      <c r="A307" s="47"/>
      <c r="B307" s="224">
        <f t="shared" si="6"/>
        <v>100297</v>
      </c>
      <c r="C307" s="233">
        <v>45736.0</v>
      </c>
      <c r="D307" s="192" t="s">
        <v>158</v>
      </c>
      <c r="E307" s="192" t="s">
        <v>159</v>
      </c>
      <c r="F307" s="225">
        <v>800.0</v>
      </c>
      <c r="G307" s="217"/>
      <c r="H307" s="218">
        <f t="shared" si="7"/>
        <v>800</v>
      </c>
      <c r="I307" s="218">
        <f t="shared" si="16"/>
        <v>0</v>
      </c>
      <c r="J307" s="219" t="s">
        <v>107</v>
      </c>
      <c r="K307" s="47"/>
      <c r="L307" s="224"/>
      <c r="M307" s="220"/>
      <c r="N307" s="47"/>
      <c r="O307" s="224"/>
      <c r="P307" s="226"/>
      <c r="Q307" s="220"/>
      <c r="R307" s="47"/>
      <c r="S307" s="47">
        <f t="shared" si="19"/>
        <v>3</v>
      </c>
      <c r="T307" s="47">
        <f t="shared" si="20"/>
        <v>2025</v>
      </c>
    </row>
    <row r="308" ht="18.75" customHeight="1">
      <c r="A308" s="47"/>
      <c r="B308" s="224">
        <f t="shared" si="6"/>
        <v>100298</v>
      </c>
      <c r="C308" s="233">
        <v>45736.0</v>
      </c>
      <c r="D308" s="192" t="s">
        <v>165</v>
      </c>
      <c r="E308" s="192" t="s">
        <v>166</v>
      </c>
      <c r="F308" s="216">
        <v>500.0</v>
      </c>
      <c r="G308" s="217"/>
      <c r="H308" s="218">
        <f t="shared" si="7"/>
        <v>500</v>
      </c>
      <c r="I308" s="218">
        <f t="shared" si="16"/>
        <v>0</v>
      </c>
      <c r="J308" s="219" t="s">
        <v>107</v>
      </c>
      <c r="K308" s="47"/>
      <c r="L308" s="224"/>
      <c r="M308" s="220"/>
      <c r="N308" s="47"/>
      <c r="O308" s="224"/>
      <c r="P308" s="226"/>
      <c r="Q308" s="220"/>
      <c r="R308" s="47"/>
      <c r="S308" s="47">
        <f t="shared" si="19"/>
        <v>3</v>
      </c>
      <c r="T308" s="47">
        <f t="shared" si="20"/>
        <v>2025</v>
      </c>
    </row>
    <row r="309" ht="18.75" customHeight="1">
      <c r="A309" s="47"/>
      <c r="B309" s="224">
        <f t="shared" si="6"/>
        <v>100299</v>
      </c>
      <c r="C309" s="233">
        <v>45737.0</v>
      </c>
      <c r="D309" s="192" t="s">
        <v>180</v>
      </c>
      <c r="E309" s="192" t="s">
        <v>159</v>
      </c>
      <c r="F309" s="216">
        <v>1000.0</v>
      </c>
      <c r="G309" s="217"/>
      <c r="H309" s="218">
        <f t="shared" si="7"/>
        <v>1000</v>
      </c>
      <c r="I309" s="218">
        <f t="shared" si="16"/>
        <v>0</v>
      </c>
      <c r="J309" s="219" t="s">
        <v>107</v>
      </c>
      <c r="K309" s="47"/>
      <c r="L309" s="224"/>
      <c r="M309" s="220"/>
      <c r="N309" s="47"/>
      <c r="O309" s="224"/>
      <c r="P309" s="226"/>
      <c r="Q309" s="220"/>
      <c r="R309" s="47"/>
      <c r="S309" s="47">
        <f t="shared" si="19"/>
        <v>3</v>
      </c>
      <c r="T309" s="47">
        <f t="shared" si="20"/>
        <v>2025</v>
      </c>
    </row>
    <row r="310" ht="18.75" customHeight="1">
      <c r="A310" s="47"/>
      <c r="B310" s="224">
        <f t="shared" si="6"/>
        <v>100300</v>
      </c>
      <c r="C310" s="233">
        <v>45738.0</v>
      </c>
      <c r="D310" s="192" t="s">
        <v>158</v>
      </c>
      <c r="E310" s="192" t="s">
        <v>173</v>
      </c>
      <c r="F310" s="216">
        <v>800.0</v>
      </c>
      <c r="G310" s="217"/>
      <c r="H310" s="218">
        <f t="shared" si="7"/>
        <v>800</v>
      </c>
      <c r="I310" s="218">
        <f t="shared" si="16"/>
        <v>0</v>
      </c>
      <c r="J310" s="219" t="s">
        <v>107</v>
      </c>
      <c r="K310" s="47"/>
      <c r="L310" s="224"/>
      <c r="M310" s="220"/>
      <c r="N310" s="47"/>
      <c r="O310" s="224"/>
      <c r="P310" s="226"/>
      <c r="Q310" s="220"/>
      <c r="R310" s="47"/>
      <c r="S310" s="47">
        <f t="shared" si="19"/>
        <v>3</v>
      </c>
      <c r="T310" s="47">
        <f t="shared" si="20"/>
        <v>2025</v>
      </c>
    </row>
    <row r="311" ht="18.75" customHeight="1">
      <c r="A311" s="47"/>
      <c r="B311" s="224">
        <f t="shared" si="6"/>
        <v>100301</v>
      </c>
      <c r="C311" s="233">
        <v>45739.0</v>
      </c>
      <c r="D311" s="192" t="s">
        <v>167</v>
      </c>
      <c r="E311" s="192" t="s">
        <v>168</v>
      </c>
      <c r="F311" s="216">
        <v>500.0</v>
      </c>
      <c r="G311" s="217"/>
      <c r="H311" s="218">
        <f t="shared" si="7"/>
        <v>500</v>
      </c>
      <c r="I311" s="218">
        <f t="shared" si="16"/>
        <v>0</v>
      </c>
      <c r="J311" s="219" t="s">
        <v>107</v>
      </c>
      <c r="K311" s="47"/>
      <c r="L311" s="224"/>
      <c r="M311" s="220"/>
      <c r="N311" s="47"/>
      <c r="O311" s="224"/>
      <c r="P311" s="226"/>
      <c r="Q311" s="220"/>
      <c r="R311" s="47"/>
      <c r="S311" s="47">
        <f t="shared" si="19"/>
        <v>3</v>
      </c>
      <c r="T311" s="47">
        <f t="shared" si="20"/>
        <v>2025</v>
      </c>
    </row>
    <row r="312" ht="18.75" customHeight="1">
      <c r="A312" s="47"/>
      <c r="B312" s="224">
        <f t="shared" si="6"/>
        <v>100302</v>
      </c>
      <c r="C312" s="233">
        <v>45740.0</v>
      </c>
      <c r="D312" s="192" t="s">
        <v>165</v>
      </c>
      <c r="E312" s="192" t="s">
        <v>166</v>
      </c>
      <c r="F312" s="216">
        <v>500.0</v>
      </c>
      <c r="G312" s="217"/>
      <c r="H312" s="218">
        <f t="shared" si="7"/>
        <v>500</v>
      </c>
      <c r="I312" s="218">
        <f t="shared" si="16"/>
        <v>0</v>
      </c>
      <c r="J312" s="219" t="s">
        <v>107</v>
      </c>
      <c r="K312" s="47"/>
      <c r="L312" s="224"/>
      <c r="M312" s="220"/>
      <c r="N312" s="47"/>
      <c r="O312" s="224"/>
      <c r="P312" s="226"/>
      <c r="Q312" s="220"/>
      <c r="R312" s="47"/>
      <c r="S312" s="47">
        <f t="shared" si="19"/>
        <v>3</v>
      </c>
      <c r="T312" s="47">
        <f t="shared" si="20"/>
        <v>2025</v>
      </c>
    </row>
    <row r="313" ht="18.75" customHeight="1">
      <c r="A313" s="47"/>
      <c r="B313" s="224">
        <f t="shared" si="6"/>
        <v>100303</v>
      </c>
      <c r="C313" s="233">
        <v>45743.0</v>
      </c>
      <c r="D313" s="192" t="s">
        <v>156</v>
      </c>
      <c r="E313" s="192" t="s">
        <v>157</v>
      </c>
      <c r="F313" s="216">
        <v>500.0</v>
      </c>
      <c r="G313" s="217"/>
      <c r="H313" s="218">
        <f t="shared" si="7"/>
        <v>500</v>
      </c>
      <c r="I313" s="218">
        <f t="shared" si="16"/>
        <v>0</v>
      </c>
      <c r="J313" s="219" t="s">
        <v>107</v>
      </c>
      <c r="K313" s="47"/>
      <c r="L313" s="224"/>
      <c r="M313" s="220"/>
      <c r="N313" s="47"/>
      <c r="O313" s="224"/>
      <c r="P313" s="226"/>
      <c r="Q313" s="220"/>
      <c r="R313" s="47"/>
      <c r="S313" s="47">
        <f t="shared" si="19"/>
        <v>3</v>
      </c>
      <c r="T313" s="47">
        <f t="shared" si="20"/>
        <v>2025</v>
      </c>
    </row>
    <row r="314" ht="18.75" customHeight="1">
      <c r="A314" s="47"/>
      <c r="B314" s="224">
        <f t="shared" si="6"/>
        <v>100304</v>
      </c>
      <c r="C314" s="233">
        <v>45744.0</v>
      </c>
      <c r="D314" s="192" t="s">
        <v>169</v>
      </c>
      <c r="E314" s="192" t="s">
        <v>170</v>
      </c>
      <c r="F314" s="216">
        <v>800.0</v>
      </c>
      <c r="G314" s="217"/>
      <c r="H314" s="218">
        <f t="shared" si="7"/>
        <v>800</v>
      </c>
      <c r="I314" s="218">
        <f t="shared" si="16"/>
        <v>0</v>
      </c>
      <c r="J314" s="219" t="s">
        <v>107</v>
      </c>
      <c r="K314" s="47"/>
      <c r="L314" s="224"/>
      <c r="M314" s="220"/>
      <c r="N314" s="47"/>
      <c r="O314" s="224"/>
      <c r="P314" s="226"/>
      <c r="Q314" s="220"/>
      <c r="R314" s="47"/>
      <c r="S314" s="47">
        <f t="shared" si="19"/>
        <v>3</v>
      </c>
      <c r="T314" s="47">
        <f t="shared" si="20"/>
        <v>2025</v>
      </c>
    </row>
    <row r="315" ht="18.75" customHeight="1">
      <c r="A315" s="47"/>
      <c r="B315" s="224">
        <f t="shared" si="6"/>
        <v>100305</v>
      </c>
      <c r="C315" s="233">
        <v>45747.0</v>
      </c>
      <c r="D315" s="192" t="s">
        <v>171</v>
      </c>
      <c r="E315" s="192" t="s">
        <v>172</v>
      </c>
      <c r="F315" s="216">
        <v>700.0</v>
      </c>
      <c r="G315" s="217"/>
      <c r="H315" s="218">
        <f t="shared" si="7"/>
        <v>700</v>
      </c>
      <c r="I315" s="218">
        <f t="shared" si="16"/>
        <v>0</v>
      </c>
      <c r="J315" s="219" t="s">
        <v>107</v>
      </c>
      <c r="K315" s="47"/>
      <c r="L315" s="224"/>
      <c r="M315" s="220"/>
      <c r="N315" s="47"/>
      <c r="O315" s="224"/>
      <c r="P315" s="226"/>
      <c r="Q315" s="220"/>
      <c r="R315" s="47"/>
      <c r="S315" s="47">
        <f t="shared" si="19"/>
        <v>3</v>
      </c>
      <c r="T315" s="47">
        <f t="shared" si="20"/>
        <v>2025</v>
      </c>
    </row>
    <row r="316" ht="18.75" customHeight="1">
      <c r="A316" s="47"/>
      <c r="B316" s="224">
        <f t="shared" si="6"/>
        <v>100306</v>
      </c>
      <c r="C316" s="233">
        <v>45762.0</v>
      </c>
      <c r="D316" s="192" t="s">
        <v>176</v>
      </c>
      <c r="E316" s="192" t="s">
        <v>177</v>
      </c>
      <c r="F316" s="216">
        <v>800.0</v>
      </c>
      <c r="G316" s="217"/>
      <c r="H316" s="218">
        <f t="shared" si="7"/>
        <v>800</v>
      </c>
      <c r="I316" s="218">
        <f t="shared" si="16"/>
        <v>0</v>
      </c>
      <c r="J316" s="219" t="s">
        <v>107</v>
      </c>
      <c r="K316" s="47"/>
      <c r="L316" s="224"/>
      <c r="M316" s="220"/>
      <c r="N316" s="47"/>
      <c r="O316" s="224"/>
      <c r="P316" s="226"/>
      <c r="Q316" s="220"/>
      <c r="R316" s="47"/>
      <c r="S316" s="47">
        <f t="shared" si="19"/>
        <v>4</v>
      </c>
      <c r="T316" s="47">
        <f t="shared" si="20"/>
        <v>2025</v>
      </c>
    </row>
    <row r="317" ht="18.75" customHeight="1">
      <c r="A317" s="47"/>
      <c r="B317" s="224">
        <f t="shared" si="6"/>
        <v>100307</v>
      </c>
      <c r="C317" s="233">
        <v>45763.0</v>
      </c>
      <c r="D317" s="192" t="s">
        <v>158</v>
      </c>
      <c r="E317" s="192" t="s">
        <v>159</v>
      </c>
      <c r="F317" s="216">
        <v>700.0</v>
      </c>
      <c r="G317" s="217"/>
      <c r="H317" s="218">
        <f t="shared" si="7"/>
        <v>700</v>
      </c>
      <c r="I317" s="218">
        <f t="shared" si="16"/>
        <v>0</v>
      </c>
      <c r="J317" s="219" t="s">
        <v>107</v>
      </c>
      <c r="K317" s="47"/>
      <c r="L317" s="224"/>
      <c r="M317" s="220"/>
      <c r="N317" s="47"/>
      <c r="O317" s="224"/>
      <c r="P317" s="226"/>
      <c r="Q317" s="220"/>
      <c r="R317" s="47"/>
      <c r="S317" s="47">
        <f t="shared" si="19"/>
        <v>4</v>
      </c>
      <c r="T317" s="47">
        <f t="shared" si="20"/>
        <v>2025</v>
      </c>
    </row>
    <row r="318" ht="18.75" customHeight="1">
      <c r="A318" s="47"/>
      <c r="B318" s="224">
        <f t="shared" si="6"/>
        <v>100308</v>
      </c>
      <c r="C318" s="233">
        <v>45764.0</v>
      </c>
      <c r="D318" s="192" t="s">
        <v>158</v>
      </c>
      <c r="E318" s="192" t="s">
        <v>173</v>
      </c>
      <c r="F318" s="216">
        <v>800.0</v>
      </c>
      <c r="G318" s="217"/>
      <c r="H318" s="218">
        <f t="shared" si="7"/>
        <v>800</v>
      </c>
      <c r="I318" s="218">
        <f t="shared" si="16"/>
        <v>0</v>
      </c>
      <c r="J318" s="219" t="s">
        <v>107</v>
      </c>
      <c r="K318" s="47"/>
      <c r="L318" s="224"/>
      <c r="M318" s="220"/>
      <c r="N318" s="47"/>
      <c r="O318" s="224"/>
      <c r="P318" s="226"/>
      <c r="Q318" s="220"/>
      <c r="R318" s="47"/>
      <c r="S318" s="47">
        <f t="shared" si="19"/>
        <v>4</v>
      </c>
      <c r="T318" s="47">
        <f t="shared" si="20"/>
        <v>2025</v>
      </c>
    </row>
    <row r="319" ht="18.75" customHeight="1">
      <c r="A319" s="47"/>
      <c r="B319" s="224">
        <f t="shared" si="6"/>
        <v>100309</v>
      </c>
      <c r="C319" s="233">
        <v>45768.0</v>
      </c>
      <c r="D319" s="192" t="s">
        <v>169</v>
      </c>
      <c r="E319" s="192" t="s">
        <v>170</v>
      </c>
      <c r="F319" s="216">
        <v>800.0</v>
      </c>
      <c r="G319" s="217"/>
      <c r="H319" s="218">
        <f t="shared" si="7"/>
        <v>800</v>
      </c>
      <c r="I319" s="218">
        <f t="shared" si="16"/>
        <v>0</v>
      </c>
      <c r="J319" s="219" t="s">
        <v>107</v>
      </c>
      <c r="K319" s="47"/>
      <c r="L319" s="224"/>
      <c r="M319" s="220"/>
      <c r="N319" s="47"/>
      <c r="O319" s="224"/>
      <c r="P319" s="226"/>
      <c r="Q319" s="220"/>
      <c r="R319" s="47"/>
      <c r="S319" s="47">
        <f t="shared" si="19"/>
        <v>4</v>
      </c>
      <c r="T319" s="47">
        <f t="shared" si="20"/>
        <v>2025</v>
      </c>
    </row>
    <row r="320" ht="18.75" customHeight="1">
      <c r="A320" s="47"/>
      <c r="B320" s="224">
        <f t="shared" si="6"/>
        <v>100310</v>
      </c>
      <c r="C320" s="233">
        <v>45771.0</v>
      </c>
      <c r="D320" s="192" t="s">
        <v>167</v>
      </c>
      <c r="E320" s="192" t="s">
        <v>168</v>
      </c>
      <c r="F320" s="216">
        <v>650.0</v>
      </c>
      <c r="G320" s="217"/>
      <c r="H320" s="218">
        <f t="shared" si="7"/>
        <v>650</v>
      </c>
      <c r="I320" s="218">
        <f t="shared" si="16"/>
        <v>0</v>
      </c>
      <c r="J320" s="219" t="s">
        <v>107</v>
      </c>
      <c r="K320" s="47"/>
      <c r="L320" s="224"/>
      <c r="M320" s="220"/>
      <c r="N320" s="47"/>
      <c r="O320" s="224"/>
      <c r="P320" s="226"/>
      <c r="Q320" s="220"/>
      <c r="R320" s="47"/>
      <c r="S320" s="47">
        <f t="shared" si="19"/>
        <v>4</v>
      </c>
      <c r="T320" s="47">
        <f t="shared" si="20"/>
        <v>2025</v>
      </c>
    </row>
    <row r="321" ht="18.75" customHeight="1">
      <c r="A321" s="47"/>
      <c r="B321" s="224">
        <f t="shared" si="6"/>
        <v>100311</v>
      </c>
      <c r="C321" s="233">
        <v>45772.0</v>
      </c>
      <c r="D321" s="192" t="s">
        <v>156</v>
      </c>
      <c r="E321" s="192" t="s">
        <v>157</v>
      </c>
      <c r="F321" s="216">
        <v>500.0</v>
      </c>
      <c r="G321" s="217"/>
      <c r="H321" s="218">
        <f t="shared" si="7"/>
        <v>500</v>
      </c>
      <c r="I321" s="218">
        <f t="shared" si="16"/>
        <v>0</v>
      </c>
      <c r="J321" s="219" t="s">
        <v>107</v>
      </c>
      <c r="K321" s="47"/>
      <c r="L321" s="224"/>
      <c r="M321" s="220"/>
      <c r="N321" s="47"/>
      <c r="O321" s="224"/>
      <c r="P321" s="226"/>
      <c r="Q321" s="220"/>
      <c r="R321" s="47"/>
      <c r="S321" s="47">
        <f t="shared" si="19"/>
        <v>4</v>
      </c>
      <c r="T321" s="47">
        <f t="shared" si="20"/>
        <v>2025</v>
      </c>
    </row>
    <row r="322" ht="18.75" customHeight="1">
      <c r="A322" s="47"/>
      <c r="B322" s="224">
        <f t="shared" si="6"/>
        <v>100312</v>
      </c>
      <c r="C322" s="233">
        <v>45775.0</v>
      </c>
      <c r="D322" s="192" t="s">
        <v>160</v>
      </c>
      <c r="E322" s="192" t="s">
        <v>161</v>
      </c>
      <c r="F322" s="216">
        <v>800.0</v>
      </c>
      <c r="G322" s="217"/>
      <c r="H322" s="218">
        <f t="shared" si="7"/>
        <v>800</v>
      </c>
      <c r="I322" s="218">
        <f t="shared" si="16"/>
        <v>0</v>
      </c>
      <c r="J322" s="219" t="s">
        <v>107</v>
      </c>
      <c r="K322" s="47"/>
      <c r="L322" s="224"/>
      <c r="M322" s="220"/>
      <c r="N322" s="47"/>
      <c r="O322" s="224"/>
      <c r="P322" s="226"/>
      <c r="Q322" s="220"/>
      <c r="R322" s="47"/>
      <c r="S322" s="47">
        <f t="shared" si="19"/>
        <v>4</v>
      </c>
      <c r="T322" s="47">
        <f t="shared" si="20"/>
        <v>2025</v>
      </c>
    </row>
    <row r="323" ht="18.75" customHeight="1">
      <c r="A323" s="47"/>
      <c r="B323" s="224">
        <f t="shared" si="6"/>
        <v>100313</v>
      </c>
      <c r="C323" s="233">
        <v>45775.0</v>
      </c>
      <c r="D323" s="192" t="s">
        <v>174</v>
      </c>
      <c r="E323" s="192" t="s">
        <v>175</v>
      </c>
      <c r="F323" s="216">
        <v>800.0</v>
      </c>
      <c r="G323" s="217"/>
      <c r="H323" s="218">
        <f t="shared" si="7"/>
        <v>800</v>
      </c>
      <c r="I323" s="218">
        <f t="shared" si="16"/>
        <v>0</v>
      </c>
      <c r="J323" s="219" t="s">
        <v>107</v>
      </c>
      <c r="K323" s="47"/>
      <c r="L323" s="224"/>
      <c r="M323" s="220"/>
      <c r="N323" s="47"/>
      <c r="O323" s="224"/>
      <c r="P323" s="226"/>
      <c r="Q323" s="220"/>
      <c r="R323" s="47"/>
      <c r="S323" s="47">
        <f t="shared" si="19"/>
        <v>4</v>
      </c>
      <c r="T323" s="47">
        <f t="shared" si="20"/>
        <v>2025</v>
      </c>
    </row>
    <row r="324" ht="18.75" customHeight="1">
      <c r="A324" s="47"/>
      <c r="B324" s="224">
        <f t="shared" si="6"/>
        <v>100314</v>
      </c>
      <c r="C324" s="233">
        <v>45775.0</v>
      </c>
      <c r="D324" s="192" t="s">
        <v>138</v>
      </c>
      <c r="E324" s="192" t="s">
        <v>164</v>
      </c>
      <c r="F324" s="216">
        <v>700.0</v>
      </c>
      <c r="G324" s="217"/>
      <c r="H324" s="218">
        <f t="shared" si="7"/>
        <v>700</v>
      </c>
      <c r="I324" s="218">
        <f t="shared" si="16"/>
        <v>0</v>
      </c>
      <c r="J324" s="219" t="s">
        <v>107</v>
      </c>
      <c r="K324" s="47"/>
      <c r="L324" s="224"/>
      <c r="M324" s="220"/>
      <c r="N324" s="47"/>
      <c r="O324" s="224"/>
      <c r="P324" s="226"/>
      <c r="Q324" s="220"/>
      <c r="R324" s="47"/>
      <c r="S324" s="47">
        <f t="shared" si="19"/>
        <v>4</v>
      </c>
      <c r="T324" s="47">
        <f t="shared" si="20"/>
        <v>2025</v>
      </c>
    </row>
    <row r="325" ht="18.75" customHeight="1">
      <c r="A325" s="47"/>
      <c r="B325" s="224">
        <f t="shared" si="6"/>
        <v>100315</v>
      </c>
      <c r="C325" s="233">
        <v>45776.0</v>
      </c>
      <c r="D325" s="192" t="s">
        <v>171</v>
      </c>
      <c r="E325" s="192" t="s">
        <v>172</v>
      </c>
      <c r="F325" s="216">
        <v>700.0</v>
      </c>
      <c r="G325" s="217"/>
      <c r="H325" s="218">
        <f t="shared" si="7"/>
        <v>700</v>
      </c>
      <c r="I325" s="218">
        <f t="shared" si="16"/>
        <v>0</v>
      </c>
      <c r="J325" s="219" t="s">
        <v>107</v>
      </c>
      <c r="K325" s="47"/>
      <c r="L325" s="224"/>
      <c r="M325" s="220"/>
      <c r="N325" s="47"/>
      <c r="O325" s="224"/>
      <c r="P325" s="226"/>
      <c r="Q325" s="220"/>
      <c r="R325" s="47"/>
      <c r="S325" s="47">
        <f t="shared" si="19"/>
        <v>4</v>
      </c>
      <c r="T325" s="47">
        <f t="shared" si="20"/>
        <v>2025</v>
      </c>
    </row>
    <row r="326" ht="18.75" customHeight="1">
      <c r="A326" s="47"/>
      <c r="B326" s="224">
        <f t="shared" si="6"/>
        <v>100316</v>
      </c>
      <c r="C326" s="233">
        <v>45777.0</v>
      </c>
      <c r="D326" s="192" t="s">
        <v>162</v>
      </c>
      <c r="E326" s="192" t="s">
        <v>163</v>
      </c>
      <c r="F326" s="216">
        <v>1000.0</v>
      </c>
      <c r="G326" s="217"/>
      <c r="H326" s="218">
        <f t="shared" si="7"/>
        <v>1000</v>
      </c>
      <c r="I326" s="218">
        <f t="shared" si="16"/>
        <v>0</v>
      </c>
      <c r="J326" s="219" t="s">
        <v>107</v>
      </c>
      <c r="K326" s="47"/>
      <c r="L326" s="224"/>
      <c r="M326" s="220"/>
      <c r="N326" s="47"/>
      <c r="O326" s="224"/>
      <c r="P326" s="226"/>
      <c r="Q326" s="220"/>
      <c r="R326" s="47"/>
      <c r="S326" s="47">
        <f t="shared" si="19"/>
        <v>4</v>
      </c>
      <c r="T326" s="47">
        <f t="shared" si="20"/>
        <v>2025</v>
      </c>
    </row>
    <row r="327" ht="18.75" customHeight="1">
      <c r="A327" s="47"/>
      <c r="B327" s="224">
        <f t="shared" si="6"/>
        <v>100317</v>
      </c>
      <c r="C327" s="233">
        <v>45792.0</v>
      </c>
      <c r="D327" s="192" t="s">
        <v>176</v>
      </c>
      <c r="E327" s="192" t="s">
        <v>177</v>
      </c>
      <c r="F327" s="216">
        <v>800.0</v>
      </c>
      <c r="G327" s="217"/>
      <c r="H327" s="218">
        <f t="shared" si="7"/>
        <v>800</v>
      </c>
      <c r="I327" s="218">
        <f t="shared" si="16"/>
        <v>0</v>
      </c>
      <c r="J327" s="219" t="s">
        <v>107</v>
      </c>
      <c r="K327" s="47"/>
      <c r="L327" s="224"/>
      <c r="M327" s="220"/>
      <c r="N327" s="47"/>
      <c r="O327" s="224"/>
      <c r="P327" s="226"/>
      <c r="Q327" s="220"/>
      <c r="R327" s="47"/>
      <c r="S327" s="47">
        <f t="shared" si="19"/>
        <v>5</v>
      </c>
      <c r="T327" s="47">
        <f t="shared" si="20"/>
        <v>2025</v>
      </c>
    </row>
    <row r="328" ht="18.75" customHeight="1">
      <c r="A328" s="47"/>
      <c r="B328" s="224">
        <f t="shared" si="6"/>
        <v>100318</v>
      </c>
      <c r="C328" s="233">
        <v>45792.0</v>
      </c>
      <c r="D328" s="192" t="s">
        <v>169</v>
      </c>
      <c r="E328" s="192" t="s">
        <v>170</v>
      </c>
      <c r="F328" s="216">
        <v>700.0</v>
      </c>
      <c r="G328" s="217"/>
      <c r="H328" s="218">
        <f t="shared" si="7"/>
        <v>700</v>
      </c>
      <c r="I328" s="218">
        <f t="shared" si="16"/>
        <v>0</v>
      </c>
      <c r="J328" s="219" t="s">
        <v>107</v>
      </c>
      <c r="K328" s="47"/>
      <c r="L328" s="224"/>
      <c r="M328" s="220"/>
      <c r="N328" s="47"/>
      <c r="O328" s="224"/>
      <c r="P328" s="226"/>
      <c r="Q328" s="220"/>
      <c r="R328" s="47"/>
      <c r="S328" s="47">
        <f t="shared" si="19"/>
        <v>5</v>
      </c>
      <c r="T328" s="47">
        <f t="shared" si="20"/>
        <v>2025</v>
      </c>
    </row>
    <row r="329" ht="18.75" customHeight="1">
      <c r="A329" s="47"/>
      <c r="B329" s="224">
        <f t="shared" si="6"/>
        <v>100319</v>
      </c>
      <c r="C329" s="233">
        <v>45796.0</v>
      </c>
      <c r="D329" s="192" t="s">
        <v>158</v>
      </c>
      <c r="E329" s="192" t="s">
        <v>173</v>
      </c>
      <c r="F329" s="216">
        <v>800.0</v>
      </c>
      <c r="G329" s="217"/>
      <c r="H329" s="218">
        <f t="shared" si="7"/>
        <v>800</v>
      </c>
      <c r="I329" s="218">
        <f t="shared" si="16"/>
        <v>0</v>
      </c>
      <c r="J329" s="219" t="s">
        <v>107</v>
      </c>
      <c r="K329" s="47"/>
      <c r="L329" s="224"/>
      <c r="M329" s="220"/>
      <c r="N329" s="47"/>
      <c r="O329" s="224"/>
      <c r="P329" s="226"/>
      <c r="Q329" s="220"/>
      <c r="R329" s="47"/>
      <c r="S329" s="47">
        <f t="shared" si="19"/>
        <v>5</v>
      </c>
      <c r="T329" s="47">
        <f t="shared" si="20"/>
        <v>2025</v>
      </c>
    </row>
    <row r="330" ht="18.75" customHeight="1">
      <c r="A330" s="47"/>
      <c r="B330" s="224">
        <f t="shared" si="6"/>
        <v>100320</v>
      </c>
      <c r="C330" s="233">
        <v>45796.0</v>
      </c>
      <c r="D330" s="192" t="s">
        <v>158</v>
      </c>
      <c r="E330" s="192" t="s">
        <v>159</v>
      </c>
      <c r="F330" s="216">
        <v>500.0</v>
      </c>
      <c r="G330" s="217"/>
      <c r="H330" s="218">
        <f t="shared" si="7"/>
        <v>500</v>
      </c>
      <c r="I330" s="218">
        <f t="shared" si="16"/>
        <v>0</v>
      </c>
      <c r="J330" s="219" t="s">
        <v>107</v>
      </c>
      <c r="K330" s="47"/>
      <c r="L330" s="224"/>
      <c r="M330" s="220"/>
      <c r="N330" s="47"/>
      <c r="O330" s="224"/>
      <c r="P330" s="226"/>
      <c r="Q330" s="220"/>
      <c r="R330" s="47"/>
      <c r="S330" s="47">
        <f t="shared" si="19"/>
        <v>5</v>
      </c>
      <c r="T330" s="47">
        <f t="shared" si="20"/>
        <v>2025</v>
      </c>
    </row>
    <row r="331" ht="18.75" customHeight="1">
      <c r="A331" s="47"/>
      <c r="B331" s="224">
        <f t="shared" si="6"/>
        <v>100321</v>
      </c>
      <c r="C331" s="233">
        <v>45798.0</v>
      </c>
      <c r="D331" s="192" t="s">
        <v>167</v>
      </c>
      <c r="E331" s="192" t="s">
        <v>168</v>
      </c>
      <c r="F331" s="216">
        <v>650.0</v>
      </c>
      <c r="G331" s="217"/>
      <c r="H331" s="218">
        <f t="shared" si="7"/>
        <v>650</v>
      </c>
      <c r="I331" s="218">
        <f t="shared" si="16"/>
        <v>0</v>
      </c>
      <c r="J331" s="219" t="s">
        <v>107</v>
      </c>
      <c r="K331" s="47"/>
      <c r="L331" s="224"/>
      <c r="M331" s="220"/>
      <c r="N331" s="47"/>
      <c r="O331" s="224"/>
      <c r="P331" s="226"/>
      <c r="Q331" s="220"/>
      <c r="R331" s="47"/>
      <c r="S331" s="47">
        <f t="shared" si="19"/>
        <v>5</v>
      </c>
      <c r="T331" s="47">
        <f t="shared" si="20"/>
        <v>2025</v>
      </c>
    </row>
    <row r="332" ht="18.75" customHeight="1">
      <c r="A332" s="47"/>
      <c r="B332" s="224">
        <f t="shared" si="6"/>
        <v>100322</v>
      </c>
      <c r="C332" s="233">
        <v>45799.0</v>
      </c>
      <c r="D332" s="192" t="s">
        <v>165</v>
      </c>
      <c r="E332" s="192" t="s">
        <v>166</v>
      </c>
      <c r="F332" s="216">
        <v>500.0</v>
      </c>
      <c r="G332" s="217"/>
      <c r="H332" s="218">
        <f t="shared" si="7"/>
        <v>500</v>
      </c>
      <c r="I332" s="218">
        <f t="shared" si="16"/>
        <v>0</v>
      </c>
      <c r="J332" s="219" t="s">
        <v>107</v>
      </c>
      <c r="K332" s="47"/>
      <c r="L332" s="224"/>
      <c r="M332" s="220"/>
      <c r="N332" s="47"/>
      <c r="O332" s="224"/>
      <c r="P332" s="226"/>
      <c r="Q332" s="220"/>
      <c r="R332" s="47"/>
      <c r="S332" s="47">
        <f t="shared" si="19"/>
        <v>5</v>
      </c>
      <c r="T332" s="47">
        <f t="shared" si="20"/>
        <v>2025</v>
      </c>
    </row>
    <row r="333" ht="18.75" customHeight="1">
      <c r="A333" s="47"/>
      <c r="B333" s="224">
        <f t="shared" si="6"/>
        <v>100323</v>
      </c>
      <c r="C333" s="233">
        <v>45800.0</v>
      </c>
      <c r="D333" s="192" t="s">
        <v>174</v>
      </c>
      <c r="E333" s="192" t="s">
        <v>175</v>
      </c>
      <c r="F333" s="216">
        <v>700.0</v>
      </c>
      <c r="G333" s="217"/>
      <c r="H333" s="218">
        <f t="shared" si="7"/>
        <v>700</v>
      </c>
      <c r="I333" s="218">
        <f t="shared" si="16"/>
        <v>0</v>
      </c>
      <c r="J333" s="219" t="s">
        <v>107</v>
      </c>
      <c r="K333" s="47"/>
      <c r="L333" s="224"/>
      <c r="M333" s="220"/>
      <c r="N333" s="47"/>
      <c r="O333" s="224"/>
      <c r="P333" s="226"/>
      <c r="Q333" s="220"/>
      <c r="R333" s="47"/>
      <c r="S333" s="47">
        <f t="shared" si="19"/>
        <v>5</v>
      </c>
      <c r="T333" s="47">
        <f t="shared" si="20"/>
        <v>2025</v>
      </c>
    </row>
    <row r="334" ht="18.75" customHeight="1">
      <c r="A334" s="47"/>
      <c r="B334" s="224">
        <f t="shared" si="6"/>
        <v>100324</v>
      </c>
      <c r="C334" s="233">
        <v>45805.0</v>
      </c>
      <c r="D334" s="192" t="s">
        <v>160</v>
      </c>
      <c r="E334" s="192" t="s">
        <v>161</v>
      </c>
      <c r="F334" s="216">
        <v>500.0</v>
      </c>
      <c r="G334" s="217"/>
      <c r="H334" s="218">
        <f t="shared" si="7"/>
        <v>500</v>
      </c>
      <c r="I334" s="218">
        <f t="shared" si="16"/>
        <v>0</v>
      </c>
      <c r="J334" s="219" t="s">
        <v>107</v>
      </c>
      <c r="K334" s="47"/>
      <c r="L334" s="224"/>
      <c r="M334" s="220"/>
      <c r="N334" s="47"/>
      <c r="O334" s="224"/>
      <c r="P334" s="226"/>
      <c r="Q334" s="220"/>
      <c r="R334" s="47"/>
      <c r="S334" s="47">
        <f t="shared" si="19"/>
        <v>5</v>
      </c>
      <c r="T334" s="47">
        <f t="shared" si="20"/>
        <v>2025</v>
      </c>
    </row>
    <row r="335" ht="18.75" customHeight="1">
      <c r="A335" s="47"/>
      <c r="B335" s="224">
        <f t="shared" si="6"/>
        <v>100325</v>
      </c>
      <c r="C335" s="233">
        <v>45806.0</v>
      </c>
      <c r="D335" s="192" t="s">
        <v>171</v>
      </c>
      <c r="E335" s="192" t="s">
        <v>172</v>
      </c>
      <c r="F335" s="216">
        <v>700.0</v>
      </c>
      <c r="G335" s="217"/>
      <c r="H335" s="218">
        <f t="shared" si="7"/>
        <v>700</v>
      </c>
      <c r="I335" s="218">
        <f t="shared" si="16"/>
        <v>0</v>
      </c>
      <c r="J335" s="219" t="s">
        <v>107</v>
      </c>
      <c r="K335" s="47"/>
      <c r="L335" s="224"/>
      <c r="M335" s="220"/>
      <c r="N335" s="47"/>
      <c r="O335" s="224"/>
      <c r="P335" s="226"/>
      <c r="Q335" s="220"/>
      <c r="R335" s="47"/>
      <c r="S335" s="47">
        <f t="shared" si="19"/>
        <v>5</v>
      </c>
      <c r="T335" s="47">
        <f t="shared" si="20"/>
        <v>2025</v>
      </c>
    </row>
    <row r="336" ht="18.75" customHeight="1">
      <c r="A336" s="47"/>
      <c r="B336" s="224">
        <f t="shared" si="6"/>
        <v>100326</v>
      </c>
      <c r="C336" s="233">
        <v>45807.0</v>
      </c>
      <c r="D336" s="192" t="s">
        <v>180</v>
      </c>
      <c r="E336" s="192" t="s">
        <v>159</v>
      </c>
      <c r="F336" s="216">
        <v>1000.0</v>
      </c>
      <c r="G336" s="217"/>
      <c r="H336" s="218">
        <f t="shared" si="7"/>
        <v>1000</v>
      </c>
      <c r="I336" s="218">
        <f t="shared" si="16"/>
        <v>0</v>
      </c>
      <c r="J336" s="219" t="s">
        <v>107</v>
      </c>
      <c r="K336" s="47"/>
      <c r="L336" s="224"/>
      <c r="M336" s="220"/>
      <c r="N336" s="47"/>
      <c r="O336" s="224"/>
      <c r="P336" s="226"/>
      <c r="Q336" s="220"/>
      <c r="R336" s="47"/>
      <c r="S336" s="47">
        <f t="shared" si="19"/>
        <v>5</v>
      </c>
      <c r="T336" s="47">
        <f t="shared" si="20"/>
        <v>2025</v>
      </c>
    </row>
    <row r="337" ht="18.75" customHeight="1">
      <c r="A337" s="47"/>
      <c r="B337" s="224">
        <f t="shared" si="6"/>
        <v>100327</v>
      </c>
      <c r="C337" s="233">
        <v>45807.0</v>
      </c>
      <c r="D337" s="192" t="s">
        <v>138</v>
      </c>
      <c r="E337" s="192" t="s">
        <v>164</v>
      </c>
      <c r="F337" s="216">
        <v>600.0</v>
      </c>
      <c r="G337" s="217"/>
      <c r="H337" s="218">
        <f t="shared" si="7"/>
        <v>600</v>
      </c>
      <c r="I337" s="218">
        <f t="shared" si="16"/>
        <v>0</v>
      </c>
      <c r="J337" s="219" t="s">
        <v>107</v>
      </c>
      <c r="K337" s="47"/>
      <c r="L337" s="224"/>
      <c r="M337" s="220"/>
      <c r="N337" s="47"/>
      <c r="O337" s="224"/>
      <c r="P337" s="226"/>
      <c r="Q337" s="220"/>
      <c r="R337" s="47"/>
      <c r="S337" s="47">
        <f t="shared" si="19"/>
        <v>5</v>
      </c>
      <c r="T337" s="47">
        <f t="shared" si="20"/>
        <v>2025</v>
      </c>
    </row>
    <row r="338" ht="18.75" customHeight="1">
      <c r="A338" s="47"/>
      <c r="B338" s="224">
        <f t="shared" si="6"/>
        <v>100328</v>
      </c>
      <c r="C338" s="233">
        <v>45810.0</v>
      </c>
      <c r="D338" s="192" t="s">
        <v>162</v>
      </c>
      <c r="E338" s="192" t="s">
        <v>163</v>
      </c>
      <c r="F338" s="216">
        <v>1000.0</v>
      </c>
      <c r="G338" s="217"/>
      <c r="H338" s="218">
        <f t="shared" si="7"/>
        <v>1000</v>
      </c>
      <c r="I338" s="218">
        <f t="shared" si="16"/>
        <v>0</v>
      </c>
      <c r="J338" s="219" t="s">
        <v>107</v>
      </c>
      <c r="K338" s="47"/>
      <c r="L338" s="224"/>
      <c r="M338" s="220"/>
      <c r="N338" s="47"/>
      <c r="O338" s="224"/>
      <c r="P338" s="226"/>
      <c r="Q338" s="220"/>
      <c r="R338" s="47"/>
      <c r="S338" s="47">
        <f t="shared" si="19"/>
        <v>6</v>
      </c>
      <c r="T338" s="47">
        <f t="shared" si="20"/>
        <v>2025</v>
      </c>
    </row>
    <row r="339" ht="18.75" customHeight="1">
      <c r="A339" s="47"/>
      <c r="B339" s="224">
        <f t="shared" si="6"/>
        <v>100329</v>
      </c>
      <c r="C339" s="233">
        <v>45810.0</v>
      </c>
      <c r="D339" s="192" t="s">
        <v>156</v>
      </c>
      <c r="E339" s="192" t="s">
        <v>157</v>
      </c>
      <c r="F339" s="216">
        <v>500.0</v>
      </c>
      <c r="G339" s="217"/>
      <c r="H339" s="218">
        <f t="shared" si="7"/>
        <v>500</v>
      </c>
      <c r="I339" s="218">
        <f t="shared" si="16"/>
        <v>0</v>
      </c>
      <c r="J339" s="219" t="s">
        <v>107</v>
      </c>
      <c r="K339" s="47"/>
      <c r="L339" s="224"/>
      <c r="M339" s="220"/>
      <c r="N339" s="47"/>
      <c r="O339" s="224"/>
      <c r="P339" s="226"/>
      <c r="Q339" s="220"/>
      <c r="R339" s="47"/>
      <c r="S339" s="47">
        <f t="shared" si="19"/>
        <v>6</v>
      </c>
      <c r="T339" s="47">
        <f t="shared" si="20"/>
        <v>2025</v>
      </c>
    </row>
    <row r="340" ht="18.75" customHeight="1">
      <c r="A340" s="47"/>
      <c r="B340" s="224">
        <f t="shared" si="6"/>
        <v>100330</v>
      </c>
      <c r="C340" s="233">
        <v>45824.0</v>
      </c>
      <c r="D340" s="192" t="s">
        <v>176</v>
      </c>
      <c r="E340" s="192" t="s">
        <v>177</v>
      </c>
      <c r="F340" s="216">
        <v>800.0</v>
      </c>
      <c r="G340" s="217"/>
      <c r="H340" s="218">
        <f t="shared" si="7"/>
        <v>800</v>
      </c>
      <c r="I340" s="218">
        <f t="shared" si="16"/>
        <v>0</v>
      </c>
      <c r="J340" s="219" t="s">
        <v>107</v>
      </c>
      <c r="K340" s="47"/>
      <c r="L340" s="224"/>
      <c r="M340" s="220"/>
      <c r="N340" s="47"/>
      <c r="O340" s="224"/>
      <c r="P340" s="226"/>
      <c r="Q340" s="220"/>
      <c r="R340" s="47"/>
      <c r="S340" s="47">
        <f t="shared" si="19"/>
        <v>6</v>
      </c>
      <c r="T340" s="47">
        <f t="shared" si="20"/>
        <v>2025</v>
      </c>
    </row>
    <row r="341" ht="18.75" customHeight="1">
      <c r="A341" s="47"/>
      <c r="B341" s="224">
        <f t="shared" si="6"/>
        <v>100331</v>
      </c>
      <c r="C341" s="233">
        <v>45824.0</v>
      </c>
      <c r="D341" s="192" t="s">
        <v>169</v>
      </c>
      <c r="E341" s="192" t="s">
        <v>170</v>
      </c>
      <c r="F341" s="216">
        <v>700.0</v>
      </c>
      <c r="G341" s="217"/>
      <c r="H341" s="218">
        <f t="shared" si="7"/>
        <v>700</v>
      </c>
      <c r="I341" s="218">
        <f t="shared" si="16"/>
        <v>0</v>
      </c>
      <c r="J341" s="219" t="s">
        <v>107</v>
      </c>
      <c r="K341" s="47"/>
      <c r="L341" s="224"/>
      <c r="M341" s="220"/>
      <c r="N341" s="47"/>
      <c r="O341" s="224"/>
      <c r="P341" s="226"/>
      <c r="Q341" s="220"/>
      <c r="R341" s="47"/>
      <c r="S341" s="47">
        <f t="shared" si="19"/>
        <v>6</v>
      </c>
      <c r="T341" s="47">
        <f t="shared" si="20"/>
        <v>2025</v>
      </c>
    </row>
    <row r="342" ht="18.75" customHeight="1">
      <c r="A342" s="47"/>
      <c r="B342" s="224">
        <f t="shared" si="6"/>
        <v>100332</v>
      </c>
      <c r="C342" s="233">
        <v>45824.0</v>
      </c>
      <c r="D342" s="192" t="s">
        <v>158</v>
      </c>
      <c r="E342" s="192" t="s">
        <v>159</v>
      </c>
      <c r="F342" s="216">
        <v>500.0</v>
      </c>
      <c r="G342" s="217"/>
      <c r="H342" s="218">
        <f t="shared" si="7"/>
        <v>500</v>
      </c>
      <c r="I342" s="218">
        <f t="shared" si="16"/>
        <v>0</v>
      </c>
      <c r="J342" s="219" t="s">
        <v>107</v>
      </c>
      <c r="K342" s="47"/>
      <c r="L342" s="224"/>
      <c r="M342" s="220"/>
      <c r="N342" s="47"/>
      <c r="O342" s="224"/>
      <c r="P342" s="226"/>
      <c r="Q342" s="220"/>
      <c r="R342" s="47"/>
      <c r="S342" s="47">
        <f t="shared" si="19"/>
        <v>6</v>
      </c>
      <c r="T342" s="47">
        <f t="shared" si="20"/>
        <v>2025</v>
      </c>
    </row>
    <row r="343" ht="18.75" customHeight="1">
      <c r="A343" s="47"/>
      <c r="B343" s="224">
        <f t="shared" si="6"/>
        <v>100333</v>
      </c>
      <c r="C343" s="233">
        <v>45828.0</v>
      </c>
      <c r="D343" s="192" t="s">
        <v>174</v>
      </c>
      <c r="E343" s="192" t="s">
        <v>175</v>
      </c>
      <c r="F343" s="216">
        <v>800.0</v>
      </c>
      <c r="G343" s="217"/>
      <c r="H343" s="218">
        <f t="shared" si="7"/>
        <v>800</v>
      </c>
      <c r="I343" s="218">
        <f t="shared" si="16"/>
        <v>0</v>
      </c>
      <c r="J343" s="219" t="s">
        <v>107</v>
      </c>
      <c r="K343" s="47"/>
      <c r="L343" s="224"/>
      <c r="M343" s="220"/>
      <c r="N343" s="47"/>
      <c r="O343" s="224"/>
      <c r="P343" s="226"/>
      <c r="Q343" s="220"/>
      <c r="R343" s="47"/>
      <c r="S343" s="47">
        <f t="shared" si="19"/>
        <v>6</v>
      </c>
      <c r="T343" s="47">
        <f t="shared" si="20"/>
        <v>2025</v>
      </c>
    </row>
    <row r="344" ht="18.75" customHeight="1">
      <c r="A344" s="47"/>
      <c r="B344" s="224">
        <f t="shared" si="6"/>
        <v>100334</v>
      </c>
      <c r="C344" s="233">
        <v>45828.0</v>
      </c>
      <c r="D344" s="192" t="s">
        <v>165</v>
      </c>
      <c r="E344" s="192" t="s">
        <v>166</v>
      </c>
      <c r="F344" s="216">
        <v>500.0</v>
      </c>
      <c r="G344" s="217"/>
      <c r="H344" s="218">
        <f t="shared" si="7"/>
        <v>500</v>
      </c>
      <c r="I344" s="218">
        <f t="shared" si="16"/>
        <v>0</v>
      </c>
      <c r="J344" s="219" t="s">
        <v>107</v>
      </c>
      <c r="K344" s="47"/>
      <c r="L344" s="224"/>
      <c r="M344" s="220"/>
      <c r="N344" s="47"/>
      <c r="O344" s="224"/>
      <c r="P344" s="226"/>
      <c r="Q344" s="220"/>
      <c r="R344" s="47"/>
      <c r="S344" s="47">
        <f t="shared" si="19"/>
        <v>6</v>
      </c>
      <c r="T344" s="47">
        <f t="shared" si="20"/>
        <v>2025</v>
      </c>
    </row>
    <row r="345" ht="18.75" customHeight="1">
      <c r="A345" s="47"/>
      <c r="B345" s="224">
        <f t="shared" si="6"/>
        <v>100335</v>
      </c>
      <c r="C345" s="233">
        <v>45828.0</v>
      </c>
      <c r="D345" s="192" t="s">
        <v>156</v>
      </c>
      <c r="E345" s="192" t="s">
        <v>157</v>
      </c>
      <c r="F345" s="216">
        <v>500.0</v>
      </c>
      <c r="G345" s="217"/>
      <c r="H345" s="218">
        <f t="shared" si="7"/>
        <v>500</v>
      </c>
      <c r="I345" s="218">
        <f t="shared" si="16"/>
        <v>0</v>
      </c>
      <c r="J345" s="219" t="s">
        <v>107</v>
      </c>
      <c r="K345" s="47"/>
      <c r="L345" s="224"/>
      <c r="M345" s="220"/>
      <c r="N345" s="47"/>
      <c r="O345" s="224"/>
      <c r="P345" s="226"/>
      <c r="Q345" s="220"/>
      <c r="R345" s="47"/>
      <c r="S345" s="47">
        <f t="shared" si="19"/>
        <v>6</v>
      </c>
      <c r="T345" s="47">
        <f t="shared" si="20"/>
        <v>2025</v>
      </c>
    </row>
    <row r="346" ht="18.75" customHeight="1">
      <c r="A346" s="47"/>
      <c r="B346" s="224">
        <f t="shared" si="6"/>
        <v>100336</v>
      </c>
      <c r="C346" s="233">
        <v>45831.0</v>
      </c>
      <c r="D346" s="192" t="s">
        <v>158</v>
      </c>
      <c r="E346" s="192" t="s">
        <v>173</v>
      </c>
      <c r="F346" s="216">
        <v>800.0</v>
      </c>
      <c r="G346" s="217"/>
      <c r="H346" s="218">
        <f t="shared" si="7"/>
        <v>800</v>
      </c>
      <c r="I346" s="218">
        <f t="shared" si="16"/>
        <v>0</v>
      </c>
      <c r="J346" s="219" t="s">
        <v>107</v>
      </c>
      <c r="K346" s="47"/>
      <c r="L346" s="224"/>
      <c r="M346" s="220"/>
      <c r="N346" s="47"/>
      <c r="O346" s="224"/>
      <c r="P346" s="226"/>
      <c r="Q346" s="220"/>
      <c r="R346" s="47"/>
      <c r="S346" s="47">
        <f t="shared" si="19"/>
        <v>6</v>
      </c>
      <c r="T346" s="47">
        <f t="shared" si="20"/>
        <v>2025</v>
      </c>
    </row>
    <row r="347" ht="18.75" customHeight="1">
      <c r="A347" s="47"/>
      <c r="B347" s="224">
        <f t="shared" si="6"/>
        <v>100337</v>
      </c>
      <c r="C347" s="233">
        <v>45834.0</v>
      </c>
      <c r="D347" s="192" t="s">
        <v>180</v>
      </c>
      <c r="E347" s="192" t="s">
        <v>159</v>
      </c>
      <c r="F347" s="216">
        <v>1000.0</v>
      </c>
      <c r="G347" s="217"/>
      <c r="H347" s="218">
        <f t="shared" si="7"/>
        <v>1000</v>
      </c>
      <c r="I347" s="218">
        <f t="shared" si="16"/>
        <v>0</v>
      </c>
      <c r="J347" s="219" t="s">
        <v>107</v>
      </c>
      <c r="K347" s="47"/>
      <c r="L347" s="224"/>
      <c r="M347" s="220"/>
      <c r="N347" s="47"/>
      <c r="O347" s="224"/>
      <c r="P347" s="226"/>
      <c r="Q347" s="220"/>
      <c r="R347" s="47"/>
      <c r="S347" s="47">
        <f t="shared" si="19"/>
        <v>6</v>
      </c>
      <c r="T347" s="47">
        <f t="shared" si="20"/>
        <v>2025</v>
      </c>
    </row>
    <row r="348" ht="18.75" customHeight="1">
      <c r="A348" s="47"/>
      <c r="B348" s="224">
        <f t="shared" si="6"/>
        <v>100338</v>
      </c>
      <c r="C348" s="233">
        <v>45834.0</v>
      </c>
      <c r="D348" s="192" t="s">
        <v>167</v>
      </c>
      <c r="E348" s="192" t="s">
        <v>168</v>
      </c>
      <c r="F348" s="216">
        <v>650.0</v>
      </c>
      <c r="G348" s="217"/>
      <c r="H348" s="218">
        <f t="shared" si="7"/>
        <v>650</v>
      </c>
      <c r="I348" s="218">
        <f t="shared" si="16"/>
        <v>0</v>
      </c>
      <c r="J348" s="219" t="s">
        <v>107</v>
      </c>
      <c r="K348" s="47"/>
      <c r="L348" s="224"/>
      <c r="M348" s="220"/>
      <c r="N348" s="47"/>
      <c r="O348" s="224"/>
      <c r="P348" s="226"/>
      <c r="Q348" s="220"/>
      <c r="R348" s="47"/>
      <c r="S348" s="47">
        <f t="shared" si="19"/>
        <v>6</v>
      </c>
      <c r="T348" s="47">
        <f t="shared" si="20"/>
        <v>2025</v>
      </c>
    </row>
    <row r="349" ht="18.75" customHeight="1">
      <c r="A349" s="47"/>
      <c r="B349" s="224">
        <f t="shared" si="6"/>
        <v>100339</v>
      </c>
      <c r="C349" s="233">
        <v>45838.0</v>
      </c>
      <c r="D349" s="192" t="s">
        <v>160</v>
      </c>
      <c r="E349" s="192" t="s">
        <v>161</v>
      </c>
      <c r="F349" s="216">
        <v>800.0</v>
      </c>
      <c r="G349" s="217"/>
      <c r="H349" s="218">
        <f t="shared" si="7"/>
        <v>800</v>
      </c>
      <c r="I349" s="218">
        <f t="shared" si="16"/>
        <v>0</v>
      </c>
      <c r="J349" s="219" t="s">
        <v>107</v>
      </c>
      <c r="K349" s="47"/>
      <c r="L349" s="224"/>
      <c r="M349" s="220"/>
      <c r="N349" s="47"/>
      <c r="O349" s="224"/>
      <c r="P349" s="226"/>
      <c r="Q349" s="220"/>
      <c r="R349" s="47"/>
      <c r="S349" s="47">
        <f t="shared" si="19"/>
        <v>6</v>
      </c>
      <c r="T349" s="47">
        <f t="shared" si="20"/>
        <v>2025</v>
      </c>
    </row>
    <row r="350" ht="18.75" customHeight="1">
      <c r="A350" s="47"/>
      <c r="B350" s="224">
        <f t="shared" si="6"/>
        <v>100340</v>
      </c>
      <c r="C350" s="233">
        <v>45838.0</v>
      </c>
      <c r="D350" s="192" t="s">
        <v>165</v>
      </c>
      <c r="E350" s="192" t="s">
        <v>166</v>
      </c>
      <c r="F350" s="216">
        <v>500.0</v>
      </c>
      <c r="G350" s="217"/>
      <c r="H350" s="218">
        <f t="shared" si="7"/>
        <v>500</v>
      </c>
      <c r="I350" s="218">
        <f t="shared" si="16"/>
        <v>0</v>
      </c>
      <c r="J350" s="219" t="s">
        <v>107</v>
      </c>
      <c r="K350" s="47"/>
      <c r="L350" s="224"/>
      <c r="M350" s="220"/>
      <c r="N350" s="47"/>
      <c r="O350" s="224"/>
      <c r="P350" s="226"/>
      <c r="Q350" s="220"/>
      <c r="R350" s="47"/>
      <c r="S350" s="47">
        <f t="shared" si="19"/>
        <v>6</v>
      </c>
      <c r="T350" s="47">
        <f t="shared" si="20"/>
        <v>2025</v>
      </c>
    </row>
    <row r="351" ht="18.75" customHeight="1">
      <c r="A351" s="47"/>
      <c r="B351" s="224">
        <f t="shared" si="6"/>
        <v>100341</v>
      </c>
      <c r="C351" s="233">
        <v>45838.0</v>
      </c>
      <c r="D351" s="192" t="s">
        <v>171</v>
      </c>
      <c r="E351" s="192" t="s">
        <v>172</v>
      </c>
      <c r="F351" s="216">
        <v>700.0</v>
      </c>
      <c r="G351" s="217"/>
      <c r="H351" s="218">
        <f t="shared" si="7"/>
        <v>700</v>
      </c>
      <c r="I351" s="218">
        <f t="shared" si="16"/>
        <v>0</v>
      </c>
      <c r="J351" s="219" t="s">
        <v>107</v>
      </c>
      <c r="K351" s="47"/>
      <c r="L351" s="224"/>
      <c r="M351" s="220"/>
      <c r="N351" s="47"/>
      <c r="O351" s="224"/>
      <c r="P351" s="226"/>
      <c r="Q351" s="220"/>
      <c r="R351" s="47"/>
      <c r="S351" s="47">
        <f t="shared" si="19"/>
        <v>6</v>
      </c>
      <c r="T351" s="47">
        <f t="shared" si="20"/>
        <v>2025</v>
      </c>
    </row>
    <row r="352" ht="18.75" customHeight="1">
      <c r="A352" s="47"/>
      <c r="B352" s="224">
        <f t="shared" si="6"/>
        <v>100342</v>
      </c>
      <c r="C352" s="233">
        <v>45838.0</v>
      </c>
      <c r="D352" s="192" t="s">
        <v>138</v>
      </c>
      <c r="E352" s="192" t="s">
        <v>164</v>
      </c>
      <c r="F352" s="225">
        <v>500.0</v>
      </c>
      <c r="G352" s="217"/>
      <c r="H352" s="218">
        <f t="shared" si="7"/>
        <v>500</v>
      </c>
      <c r="I352" s="218">
        <f t="shared" si="16"/>
        <v>0</v>
      </c>
      <c r="J352" s="219" t="s">
        <v>107</v>
      </c>
      <c r="K352" s="47"/>
      <c r="L352" s="224"/>
      <c r="M352" s="220"/>
      <c r="N352" s="47"/>
      <c r="O352" s="224"/>
      <c r="P352" s="226"/>
      <c r="Q352" s="220"/>
      <c r="R352" s="47"/>
      <c r="S352" s="47">
        <f t="shared" si="19"/>
        <v>6</v>
      </c>
      <c r="T352" s="47">
        <f t="shared" si="20"/>
        <v>2025</v>
      </c>
    </row>
    <row r="353" ht="18.75" customHeight="1">
      <c r="A353" s="47"/>
      <c r="B353" s="224">
        <f t="shared" si="6"/>
        <v>100343</v>
      </c>
      <c r="C353" s="233">
        <v>45852.0</v>
      </c>
      <c r="D353" s="192" t="s">
        <v>169</v>
      </c>
      <c r="E353" s="192" t="s">
        <v>170</v>
      </c>
      <c r="F353" s="216">
        <v>700.0</v>
      </c>
      <c r="G353" s="217"/>
      <c r="H353" s="218">
        <f t="shared" si="7"/>
        <v>700</v>
      </c>
      <c r="I353" s="218">
        <f t="shared" si="16"/>
        <v>0</v>
      </c>
      <c r="J353" s="219" t="s">
        <v>107</v>
      </c>
      <c r="K353" s="47"/>
      <c r="L353" s="224"/>
      <c r="M353" s="220"/>
      <c r="N353" s="47"/>
      <c r="O353" s="224"/>
      <c r="P353" s="226"/>
      <c r="Q353" s="220"/>
      <c r="R353" s="47"/>
      <c r="S353" s="47">
        <f t="shared" si="19"/>
        <v>7</v>
      </c>
      <c r="T353" s="47">
        <f t="shared" si="20"/>
        <v>2025</v>
      </c>
    </row>
    <row r="354" ht="18.75" customHeight="1">
      <c r="A354" s="47"/>
      <c r="B354" s="224">
        <f t="shared" si="6"/>
        <v>100344</v>
      </c>
      <c r="C354" s="233">
        <v>45852.0</v>
      </c>
      <c r="D354" s="192" t="s">
        <v>156</v>
      </c>
      <c r="E354" s="192" t="s">
        <v>157</v>
      </c>
      <c r="F354" s="216">
        <v>500.0</v>
      </c>
      <c r="G354" s="217"/>
      <c r="H354" s="218">
        <f t="shared" si="7"/>
        <v>500</v>
      </c>
      <c r="I354" s="218">
        <f t="shared" si="16"/>
        <v>0</v>
      </c>
      <c r="J354" s="219" t="s">
        <v>107</v>
      </c>
      <c r="K354" s="47"/>
      <c r="L354" s="224"/>
      <c r="M354" s="220"/>
      <c r="N354" s="47"/>
      <c r="O354" s="224"/>
      <c r="P354" s="226"/>
      <c r="Q354" s="220"/>
      <c r="R354" s="47"/>
      <c r="S354" s="47">
        <f t="shared" si="19"/>
        <v>7</v>
      </c>
      <c r="T354" s="47">
        <f t="shared" si="20"/>
        <v>2025</v>
      </c>
    </row>
    <row r="355" ht="18.75" customHeight="1">
      <c r="A355" s="47"/>
      <c r="B355" s="224">
        <f t="shared" si="6"/>
        <v>100345</v>
      </c>
      <c r="C355" s="233">
        <v>45853.0</v>
      </c>
      <c r="D355" s="192" t="s">
        <v>176</v>
      </c>
      <c r="E355" s="192" t="s">
        <v>177</v>
      </c>
      <c r="F355" s="216">
        <v>800.0</v>
      </c>
      <c r="G355" s="217"/>
      <c r="H355" s="218">
        <f t="shared" si="7"/>
        <v>800</v>
      </c>
      <c r="I355" s="218">
        <f t="shared" si="16"/>
        <v>0</v>
      </c>
      <c r="J355" s="219" t="s">
        <v>107</v>
      </c>
      <c r="K355" s="47"/>
      <c r="L355" s="224"/>
      <c r="M355" s="220"/>
      <c r="N355" s="47"/>
      <c r="O355" s="224"/>
      <c r="P355" s="226"/>
      <c r="Q355" s="220"/>
      <c r="R355" s="47"/>
      <c r="S355" s="47">
        <f t="shared" si="19"/>
        <v>7</v>
      </c>
      <c r="T355" s="47">
        <f t="shared" si="20"/>
        <v>2025</v>
      </c>
    </row>
    <row r="356" ht="18.75" customHeight="1">
      <c r="A356" s="47"/>
      <c r="B356" s="224">
        <f t="shared" si="6"/>
        <v>100346</v>
      </c>
      <c r="C356" s="233">
        <v>45859.0</v>
      </c>
      <c r="D356" s="192" t="s">
        <v>160</v>
      </c>
      <c r="E356" s="192" t="s">
        <v>161</v>
      </c>
      <c r="F356" s="216">
        <v>800.0</v>
      </c>
      <c r="G356" s="217"/>
      <c r="H356" s="218">
        <f t="shared" si="7"/>
        <v>800</v>
      </c>
      <c r="I356" s="218">
        <f t="shared" si="16"/>
        <v>0</v>
      </c>
      <c r="J356" s="219" t="s">
        <v>107</v>
      </c>
      <c r="K356" s="47"/>
      <c r="L356" s="224"/>
      <c r="M356" s="220"/>
      <c r="N356" s="47"/>
      <c r="O356" s="224"/>
      <c r="P356" s="226"/>
      <c r="Q356" s="220"/>
      <c r="R356" s="47"/>
      <c r="S356" s="47">
        <f t="shared" si="19"/>
        <v>7</v>
      </c>
      <c r="T356" s="47">
        <f t="shared" si="20"/>
        <v>2025</v>
      </c>
    </row>
    <row r="357" ht="18.75" customHeight="1">
      <c r="A357" s="47"/>
      <c r="B357" s="224">
        <f t="shared" si="6"/>
        <v>100347</v>
      </c>
      <c r="C357" s="233">
        <v>45859.0</v>
      </c>
      <c r="D357" s="192" t="s">
        <v>174</v>
      </c>
      <c r="E357" s="192" t="s">
        <v>175</v>
      </c>
      <c r="F357" s="216">
        <v>800.0</v>
      </c>
      <c r="G357" s="217"/>
      <c r="H357" s="218">
        <f t="shared" si="7"/>
        <v>800</v>
      </c>
      <c r="I357" s="218">
        <f t="shared" si="16"/>
        <v>0</v>
      </c>
      <c r="J357" s="219" t="s">
        <v>107</v>
      </c>
      <c r="K357" s="47"/>
      <c r="L357" s="224"/>
      <c r="M357" s="220"/>
      <c r="N357" s="47"/>
      <c r="O357" s="224"/>
      <c r="P357" s="226"/>
      <c r="Q357" s="220"/>
      <c r="R357" s="47"/>
      <c r="S357" s="47">
        <f t="shared" si="19"/>
        <v>7</v>
      </c>
      <c r="T357" s="47">
        <f t="shared" si="20"/>
        <v>2025</v>
      </c>
    </row>
    <row r="358" ht="18.75" customHeight="1">
      <c r="A358" s="47"/>
      <c r="B358" s="224">
        <f t="shared" si="6"/>
        <v>100348</v>
      </c>
      <c r="C358" s="233">
        <v>45859.0</v>
      </c>
      <c r="D358" s="192" t="s">
        <v>167</v>
      </c>
      <c r="E358" s="192" t="s">
        <v>168</v>
      </c>
      <c r="F358" s="216">
        <v>500.0</v>
      </c>
      <c r="G358" s="217"/>
      <c r="H358" s="218">
        <f t="shared" si="7"/>
        <v>500</v>
      </c>
      <c r="I358" s="218">
        <f t="shared" si="16"/>
        <v>0</v>
      </c>
      <c r="J358" s="219" t="s">
        <v>107</v>
      </c>
      <c r="K358" s="47"/>
      <c r="L358" s="224"/>
      <c r="M358" s="220"/>
      <c r="N358" s="47"/>
      <c r="O358" s="224"/>
      <c r="P358" s="226"/>
      <c r="Q358" s="220"/>
      <c r="R358" s="47"/>
      <c r="S358" s="47">
        <f t="shared" si="19"/>
        <v>7</v>
      </c>
      <c r="T358" s="47">
        <f t="shared" si="20"/>
        <v>2025</v>
      </c>
    </row>
    <row r="359" ht="18.75" customHeight="1">
      <c r="A359" s="47"/>
      <c r="B359" s="224">
        <f t="shared" si="6"/>
        <v>100349</v>
      </c>
      <c r="C359" s="233">
        <v>45863.0</v>
      </c>
      <c r="D359" s="192" t="s">
        <v>158</v>
      </c>
      <c r="E359" s="192" t="s">
        <v>159</v>
      </c>
      <c r="F359" s="216">
        <v>700.0</v>
      </c>
      <c r="G359" s="217"/>
      <c r="H359" s="218">
        <f t="shared" si="7"/>
        <v>700</v>
      </c>
      <c r="I359" s="218">
        <f t="shared" si="16"/>
        <v>0</v>
      </c>
      <c r="J359" s="219" t="s">
        <v>107</v>
      </c>
      <c r="K359" s="47"/>
      <c r="L359" s="224"/>
      <c r="M359" s="220"/>
      <c r="N359" s="47"/>
      <c r="O359" s="224"/>
      <c r="P359" s="226"/>
      <c r="Q359" s="220"/>
      <c r="R359" s="47"/>
      <c r="S359" s="47">
        <f t="shared" si="19"/>
        <v>7</v>
      </c>
      <c r="T359" s="47">
        <f t="shared" si="20"/>
        <v>2025</v>
      </c>
    </row>
    <row r="360" ht="18.75" customHeight="1">
      <c r="A360" s="47"/>
      <c r="B360" s="224">
        <f t="shared" si="6"/>
        <v>100350</v>
      </c>
      <c r="C360" s="233">
        <v>45867.0</v>
      </c>
      <c r="D360" s="192" t="s">
        <v>171</v>
      </c>
      <c r="E360" s="192" t="s">
        <v>172</v>
      </c>
      <c r="F360" s="216">
        <v>700.0</v>
      </c>
      <c r="G360" s="217"/>
      <c r="H360" s="218">
        <f t="shared" si="7"/>
        <v>700</v>
      </c>
      <c r="I360" s="218">
        <f t="shared" si="16"/>
        <v>0</v>
      </c>
      <c r="J360" s="219" t="s">
        <v>107</v>
      </c>
      <c r="K360" s="47"/>
      <c r="L360" s="224"/>
      <c r="M360" s="220"/>
      <c r="N360" s="47"/>
      <c r="O360" s="224"/>
      <c r="P360" s="226"/>
      <c r="Q360" s="220"/>
      <c r="R360" s="47"/>
      <c r="S360" s="47">
        <f t="shared" si="19"/>
        <v>7</v>
      </c>
      <c r="T360" s="47">
        <f t="shared" si="20"/>
        <v>2025</v>
      </c>
    </row>
    <row r="361" ht="18.75" customHeight="1">
      <c r="A361" s="47"/>
      <c r="B361" s="224">
        <f t="shared" si="6"/>
        <v>100351</v>
      </c>
      <c r="C361" s="233">
        <v>45869.0</v>
      </c>
      <c r="D361" s="192" t="s">
        <v>162</v>
      </c>
      <c r="E361" s="192" t="s">
        <v>163</v>
      </c>
      <c r="F361" s="216">
        <v>500.0</v>
      </c>
      <c r="G361" s="217"/>
      <c r="H361" s="218">
        <f t="shared" si="7"/>
        <v>500</v>
      </c>
      <c r="I361" s="218">
        <f t="shared" si="16"/>
        <v>0</v>
      </c>
      <c r="J361" s="219" t="s">
        <v>107</v>
      </c>
      <c r="K361" s="47"/>
      <c r="L361" s="224"/>
      <c r="M361" s="220"/>
      <c r="N361" s="47"/>
      <c r="O361" s="224"/>
      <c r="P361" s="226"/>
      <c r="Q361" s="220"/>
      <c r="R361" s="47"/>
      <c r="S361" s="47">
        <f t="shared" si="19"/>
        <v>7</v>
      </c>
      <c r="T361" s="47">
        <f t="shared" si="20"/>
        <v>2025</v>
      </c>
    </row>
    <row r="362" ht="18.75" customHeight="1">
      <c r="A362" s="47"/>
      <c r="B362" s="224"/>
      <c r="C362" s="233"/>
      <c r="D362" s="226"/>
      <c r="E362" s="192"/>
      <c r="F362" s="216"/>
      <c r="G362" s="217"/>
      <c r="H362" s="218">
        <f t="shared" si="7"/>
        <v>0</v>
      </c>
      <c r="I362" s="218">
        <f t="shared" si="16"/>
        <v>0</v>
      </c>
      <c r="J362" s="219" t="s">
        <v>107</v>
      </c>
      <c r="K362" s="47"/>
      <c r="L362" s="224"/>
      <c r="M362" s="220"/>
      <c r="N362" s="47"/>
      <c r="O362" s="224"/>
      <c r="P362" s="226"/>
      <c r="Q362" s="220"/>
      <c r="R362" s="47"/>
      <c r="S362" s="47" t="str">
        <f t="shared" si="19"/>
        <v/>
      </c>
      <c r="T362" s="47" t="str">
        <f t="shared" si="20"/>
        <v/>
      </c>
    </row>
    <row r="363" ht="18.75" customHeight="1">
      <c r="A363" s="47"/>
      <c r="B363" s="224"/>
      <c r="C363" s="233"/>
      <c r="D363" s="226"/>
      <c r="E363" s="192"/>
      <c r="F363" s="216"/>
      <c r="G363" s="217"/>
      <c r="H363" s="218">
        <f t="shared" si="7"/>
        <v>0</v>
      </c>
      <c r="I363" s="218">
        <f t="shared" si="16"/>
        <v>0</v>
      </c>
      <c r="J363" s="219" t="s">
        <v>107</v>
      </c>
      <c r="K363" s="47"/>
      <c r="L363" s="224"/>
      <c r="M363" s="220"/>
      <c r="N363" s="47"/>
      <c r="O363" s="224"/>
      <c r="P363" s="226"/>
      <c r="Q363" s="220"/>
      <c r="R363" s="47"/>
      <c r="S363" s="47" t="str">
        <f t="shared" si="19"/>
        <v/>
      </c>
      <c r="T363" s="47" t="str">
        <f t="shared" si="20"/>
        <v/>
      </c>
    </row>
    <row r="364" ht="18.75" customHeight="1">
      <c r="A364" s="47"/>
      <c r="B364" s="224"/>
      <c r="C364" s="215"/>
      <c r="D364" s="226"/>
      <c r="E364" s="192"/>
      <c r="F364" s="216"/>
      <c r="G364" s="217"/>
      <c r="H364" s="218">
        <f t="shared" si="7"/>
        <v>0</v>
      </c>
      <c r="I364" s="218">
        <f t="shared" si="16"/>
        <v>0</v>
      </c>
      <c r="J364" s="219" t="s">
        <v>107</v>
      </c>
      <c r="K364" s="47"/>
      <c r="L364" s="224"/>
      <c r="M364" s="220"/>
      <c r="N364" s="47"/>
      <c r="O364" s="224"/>
      <c r="P364" s="226"/>
      <c r="Q364" s="220"/>
      <c r="R364" s="47"/>
      <c r="S364" s="47" t="str">
        <f t="shared" si="19"/>
        <v/>
      </c>
      <c r="T364" s="47" t="str">
        <f t="shared" si="20"/>
        <v/>
      </c>
    </row>
    <row r="365" ht="18.75" customHeight="1">
      <c r="A365" s="47"/>
      <c r="B365" s="224"/>
      <c r="C365" s="215"/>
      <c r="D365" s="226"/>
      <c r="E365" s="192"/>
      <c r="F365" s="216"/>
      <c r="G365" s="217"/>
      <c r="H365" s="218">
        <f t="shared" si="7"/>
        <v>0</v>
      </c>
      <c r="I365" s="218">
        <f t="shared" si="16"/>
        <v>0</v>
      </c>
      <c r="J365" s="219" t="s">
        <v>107</v>
      </c>
      <c r="K365" s="47"/>
      <c r="L365" s="224"/>
      <c r="M365" s="220"/>
      <c r="N365" s="47"/>
      <c r="O365" s="224"/>
      <c r="P365" s="226"/>
      <c r="Q365" s="220"/>
      <c r="R365" s="47"/>
      <c r="S365" s="47" t="str">
        <f t="shared" si="19"/>
        <v/>
      </c>
      <c r="T365" s="47" t="str">
        <f t="shared" si="20"/>
        <v/>
      </c>
    </row>
    <row r="366" ht="18.75" customHeight="1">
      <c r="A366" s="47"/>
      <c r="B366" s="224"/>
      <c r="C366" s="215"/>
      <c r="D366" s="226"/>
      <c r="E366" s="192"/>
      <c r="F366" s="216"/>
      <c r="G366" s="217"/>
      <c r="H366" s="218">
        <f t="shared" si="7"/>
        <v>0</v>
      </c>
      <c r="I366" s="218">
        <f t="shared" si="16"/>
        <v>0</v>
      </c>
      <c r="J366" s="219" t="s">
        <v>107</v>
      </c>
      <c r="K366" s="47"/>
      <c r="L366" s="224"/>
      <c r="M366" s="220"/>
      <c r="N366" s="47"/>
      <c r="O366" s="224"/>
      <c r="P366" s="226"/>
      <c r="Q366" s="220"/>
      <c r="R366" s="47"/>
      <c r="S366" s="47" t="str">
        <f t="shared" si="19"/>
        <v/>
      </c>
      <c r="T366" s="47" t="str">
        <f t="shared" si="20"/>
        <v/>
      </c>
    </row>
    <row r="367" ht="18.75" customHeight="1">
      <c r="A367" s="47"/>
      <c r="B367" s="224"/>
      <c r="C367" s="215"/>
      <c r="D367" s="226"/>
      <c r="E367" s="192"/>
      <c r="F367" s="216"/>
      <c r="G367" s="217"/>
      <c r="H367" s="218">
        <f t="shared" si="7"/>
        <v>0</v>
      </c>
      <c r="I367" s="218">
        <f t="shared" si="16"/>
        <v>0</v>
      </c>
      <c r="J367" s="219" t="s">
        <v>107</v>
      </c>
      <c r="K367" s="47"/>
      <c r="L367" s="224"/>
      <c r="M367" s="220"/>
      <c r="N367" s="47"/>
      <c r="O367" s="224"/>
      <c r="P367" s="226"/>
      <c r="Q367" s="220"/>
      <c r="R367" s="47"/>
      <c r="S367" s="47" t="str">
        <f t="shared" si="19"/>
        <v/>
      </c>
      <c r="T367" s="47" t="str">
        <f t="shared" si="20"/>
        <v/>
      </c>
    </row>
    <row r="368" ht="18.75" customHeight="1">
      <c r="A368" s="47"/>
      <c r="B368" s="224"/>
      <c r="C368" s="215"/>
      <c r="D368" s="226"/>
      <c r="E368" s="192"/>
      <c r="F368" s="216"/>
      <c r="G368" s="217"/>
      <c r="H368" s="218">
        <f t="shared" si="7"/>
        <v>0</v>
      </c>
      <c r="I368" s="218">
        <f t="shared" si="16"/>
        <v>0</v>
      </c>
      <c r="J368" s="219" t="s">
        <v>107</v>
      </c>
      <c r="K368" s="47"/>
      <c r="L368" s="224"/>
      <c r="M368" s="220"/>
      <c r="N368" s="47"/>
      <c r="O368" s="224"/>
      <c r="P368" s="226"/>
      <c r="Q368" s="220"/>
      <c r="R368" s="47"/>
      <c r="S368" s="47" t="str">
        <f t="shared" si="19"/>
        <v/>
      </c>
      <c r="T368" s="47" t="str">
        <f t="shared" si="20"/>
        <v/>
      </c>
    </row>
    <row r="369" ht="18.75" customHeight="1">
      <c r="A369" s="47"/>
      <c r="B369" s="224"/>
      <c r="C369" s="215"/>
      <c r="D369" s="226"/>
      <c r="E369" s="192"/>
      <c r="F369" s="216"/>
      <c r="G369" s="217"/>
      <c r="H369" s="218">
        <f t="shared" si="7"/>
        <v>0</v>
      </c>
      <c r="I369" s="218">
        <f t="shared" si="16"/>
        <v>0</v>
      </c>
      <c r="J369" s="219" t="s">
        <v>107</v>
      </c>
      <c r="K369" s="47"/>
      <c r="L369" s="224"/>
      <c r="M369" s="220"/>
      <c r="N369" s="47"/>
      <c r="O369" s="224"/>
      <c r="P369" s="226"/>
      <c r="Q369" s="220"/>
      <c r="R369" s="47"/>
      <c r="S369" s="47" t="str">
        <f t="shared" si="19"/>
        <v/>
      </c>
      <c r="T369" s="47" t="str">
        <f t="shared" si="20"/>
        <v/>
      </c>
    </row>
    <row r="370" ht="18.75" customHeight="1">
      <c r="A370" s="47"/>
      <c r="B370" s="224"/>
      <c r="C370" s="215"/>
      <c r="D370" s="226"/>
      <c r="E370" s="192"/>
      <c r="F370" s="216"/>
      <c r="G370" s="217"/>
      <c r="H370" s="218">
        <f t="shared" si="7"/>
        <v>0</v>
      </c>
      <c r="I370" s="218">
        <f t="shared" si="16"/>
        <v>0</v>
      </c>
      <c r="J370" s="219" t="s">
        <v>107</v>
      </c>
      <c r="K370" s="47"/>
      <c r="L370" s="224"/>
      <c r="M370" s="220"/>
      <c r="N370" s="47"/>
      <c r="O370" s="224"/>
      <c r="P370" s="226"/>
      <c r="Q370" s="220"/>
      <c r="R370" s="47"/>
      <c r="S370" s="47" t="str">
        <f t="shared" si="19"/>
        <v/>
      </c>
      <c r="T370" s="47" t="str">
        <f t="shared" si="20"/>
        <v/>
      </c>
    </row>
    <row r="371" ht="18.75" customHeight="1">
      <c r="A371" s="47"/>
      <c r="B371" s="224"/>
      <c r="C371" s="215"/>
      <c r="D371" s="226"/>
      <c r="E371" s="192"/>
      <c r="F371" s="216"/>
      <c r="G371" s="217"/>
      <c r="H371" s="218">
        <f t="shared" si="7"/>
        <v>0</v>
      </c>
      <c r="I371" s="218">
        <f t="shared" si="16"/>
        <v>0</v>
      </c>
      <c r="J371" s="219" t="s">
        <v>107</v>
      </c>
      <c r="K371" s="47"/>
      <c r="L371" s="224"/>
      <c r="M371" s="220"/>
      <c r="N371" s="47"/>
      <c r="O371" s="224"/>
      <c r="P371" s="226"/>
      <c r="Q371" s="220"/>
      <c r="R371" s="47"/>
      <c r="S371" s="47" t="str">
        <f t="shared" si="19"/>
        <v/>
      </c>
      <c r="T371" s="47" t="str">
        <f t="shared" si="20"/>
        <v/>
      </c>
    </row>
    <row r="372" ht="18.75" customHeight="1">
      <c r="A372" s="47"/>
      <c r="B372" s="224"/>
      <c r="C372" s="215"/>
      <c r="D372" s="226"/>
      <c r="E372" s="192"/>
      <c r="F372" s="216"/>
      <c r="G372" s="217"/>
      <c r="H372" s="218">
        <f t="shared" si="7"/>
        <v>0</v>
      </c>
      <c r="I372" s="218">
        <f t="shared" si="16"/>
        <v>0</v>
      </c>
      <c r="J372" s="219" t="s">
        <v>107</v>
      </c>
      <c r="K372" s="47"/>
      <c r="L372" s="224"/>
      <c r="M372" s="220"/>
      <c r="N372" s="47"/>
      <c r="O372" s="224"/>
      <c r="P372" s="226"/>
      <c r="Q372" s="220"/>
      <c r="R372" s="47"/>
      <c r="S372" s="47" t="str">
        <f t="shared" si="19"/>
        <v/>
      </c>
      <c r="T372" s="47" t="str">
        <f t="shared" si="20"/>
        <v/>
      </c>
    </row>
    <row r="373" ht="18.75" customHeight="1">
      <c r="A373" s="47"/>
      <c r="B373" s="224"/>
      <c r="C373" s="215"/>
      <c r="D373" s="226"/>
      <c r="E373" s="192"/>
      <c r="F373" s="216"/>
      <c r="G373" s="217"/>
      <c r="H373" s="218">
        <f t="shared" si="7"/>
        <v>0</v>
      </c>
      <c r="I373" s="218">
        <f t="shared" si="16"/>
        <v>0</v>
      </c>
      <c r="J373" s="219" t="s">
        <v>107</v>
      </c>
      <c r="K373" s="47"/>
      <c r="L373" s="224"/>
      <c r="M373" s="220"/>
      <c r="N373" s="47"/>
      <c r="O373" s="224"/>
      <c r="P373" s="226"/>
      <c r="Q373" s="220"/>
      <c r="R373" s="47"/>
      <c r="S373" s="47" t="str">
        <f t="shared" si="19"/>
        <v/>
      </c>
      <c r="T373" s="47" t="str">
        <f t="shared" si="20"/>
        <v/>
      </c>
    </row>
    <row r="374" ht="18.75" customHeight="1">
      <c r="A374" s="47"/>
      <c r="B374" s="224"/>
      <c r="C374" s="215"/>
      <c r="D374" s="226"/>
      <c r="E374" s="192"/>
      <c r="F374" s="216"/>
      <c r="G374" s="217"/>
      <c r="H374" s="218">
        <f t="shared" si="7"/>
        <v>0</v>
      </c>
      <c r="I374" s="218">
        <f t="shared" si="16"/>
        <v>0</v>
      </c>
      <c r="J374" s="219" t="s">
        <v>107</v>
      </c>
      <c r="K374" s="47"/>
      <c r="L374" s="224"/>
      <c r="M374" s="220"/>
      <c r="N374" s="47"/>
      <c r="O374" s="224"/>
      <c r="P374" s="226"/>
      <c r="Q374" s="220"/>
      <c r="R374" s="47"/>
      <c r="S374" s="47" t="str">
        <f t="shared" si="19"/>
        <v/>
      </c>
      <c r="T374" s="47" t="str">
        <f t="shared" si="20"/>
        <v/>
      </c>
    </row>
    <row r="375" ht="18.75" customHeight="1">
      <c r="A375" s="47"/>
      <c r="B375" s="224"/>
      <c r="C375" s="215"/>
      <c r="D375" s="226"/>
      <c r="E375" s="192"/>
      <c r="F375" s="216"/>
      <c r="G375" s="217"/>
      <c r="H375" s="218">
        <f t="shared" si="7"/>
        <v>0</v>
      </c>
      <c r="I375" s="218">
        <f t="shared" si="16"/>
        <v>0</v>
      </c>
      <c r="J375" s="219" t="s">
        <v>107</v>
      </c>
      <c r="K375" s="47"/>
      <c r="L375" s="224"/>
      <c r="M375" s="220"/>
      <c r="N375" s="47"/>
      <c r="O375" s="224"/>
      <c r="P375" s="226"/>
      <c r="Q375" s="220"/>
      <c r="R375" s="47"/>
      <c r="S375" s="47" t="str">
        <f t="shared" si="19"/>
        <v/>
      </c>
      <c r="T375" s="47" t="str">
        <f t="shared" si="20"/>
        <v/>
      </c>
    </row>
    <row r="376" ht="18.75" customHeight="1">
      <c r="A376" s="47"/>
      <c r="B376" s="224"/>
      <c r="C376" s="215"/>
      <c r="D376" s="226"/>
      <c r="E376" s="192"/>
      <c r="F376" s="216"/>
      <c r="G376" s="217"/>
      <c r="H376" s="218">
        <f t="shared" si="7"/>
        <v>0</v>
      </c>
      <c r="I376" s="218">
        <f t="shared" si="16"/>
        <v>0</v>
      </c>
      <c r="J376" s="219" t="s">
        <v>107</v>
      </c>
      <c r="K376" s="47"/>
      <c r="L376" s="224"/>
      <c r="M376" s="220"/>
      <c r="N376" s="47"/>
      <c r="O376" s="224"/>
      <c r="P376" s="226"/>
      <c r="Q376" s="220"/>
      <c r="R376" s="47"/>
      <c r="S376" s="47" t="str">
        <f t="shared" si="19"/>
        <v/>
      </c>
      <c r="T376" s="47" t="str">
        <f t="shared" si="20"/>
        <v/>
      </c>
    </row>
    <row r="377" ht="18.75" customHeight="1">
      <c r="A377" s="47"/>
      <c r="B377" s="224"/>
      <c r="C377" s="215"/>
      <c r="D377" s="226"/>
      <c r="E377" s="192"/>
      <c r="F377" s="216"/>
      <c r="G377" s="217"/>
      <c r="H377" s="218">
        <f t="shared" si="7"/>
        <v>0</v>
      </c>
      <c r="I377" s="218">
        <f t="shared" si="16"/>
        <v>0</v>
      </c>
      <c r="J377" s="219" t="s">
        <v>107</v>
      </c>
      <c r="K377" s="47"/>
      <c r="L377" s="224"/>
      <c r="M377" s="220"/>
      <c r="N377" s="47"/>
      <c r="O377" s="224"/>
      <c r="P377" s="226"/>
      <c r="Q377" s="220"/>
      <c r="R377" s="47"/>
      <c r="S377" s="47" t="str">
        <f t="shared" si="19"/>
        <v/>
      </c>
      <c r="T377" s="47" t="str">
        <f t="shared" si="20"/>
        <v/>
      </c>
    </row>
    <row r="378" ht="18.75" customHeight="1">
      <c r="A378" s="47"/>
      <c r="B378" s="224"/>
      <c r="C378" s="215"/>
      <c r="D378" s="226"/>
      <c r="E378" s="192"/>
      <c r="F378" s="216"/>
      <c r="G378" s="217"/>
      <c r="H378" s="218">
        <f t="shared" si="7"/>
        <v>0</v>
      </c>
      <c r="I378" s="218">
        <f t="shared" si="16"/>
        <v>0</v>
      </c>
      <c r="J378" s="219" t="s">
        <v>107</v>
      </c>
      <c r="K378" s="47"/>
      <c r="L378" s="224"/>
      <c r="M378" s="220"/>
      <c r="N378" s="47"/>
      <c r="O378" s="224"/>
      <c r="P378" s="226"/>
      <c r="Q378" s="220"/>
      <c r="R378" s="47"/>
      <c r="S378" s="47" t="str">
        <f t="shared" si="19"/>
        <v/>
      </c>
      <c r="T378" s="47" t="str">
        <f t="shared" si="20"/>
        <v/>
      </c>
    </row>
    <row r="379" ht="18.75" customHeight="1">
      <c r="A379" s="47"/>
      <c r="B379" s="224"/>
      <c r="C379" s="215"/>
      <c r="D379" s="226"/>
      <c r="E379" s="192"/>
      <c r="F379" s="216"/>
      <c r="G379" s="217"/>
      <c r="H379" s="218">
        <f t="shared" si="7"/>
        <v>0</v>
      </c>
      <c r="I379" s="218">
        <f t="shared" si="16"/>
        <v>0</v>
      </c>
      <c r="J379" s="219" t="s">
        <v>107</v>
      </c>
      <c r="K379" s="47"/>
      <c r="L379" s="224"/>
      <c r="M379" s="220"/>
      <c r="N379" s="47"/>
      <c r="O379" s="224"/>
      <c r="P379" s="226"/>
      <c r="Q379" s="220"/>
      <c r="R379" s="47"/>
      <c r="S379" s="47" t="str">
        <f t="shared" si="19"/>
        <v/>
      </c>
      <c r="T379" s="47" t="str">
        <f t="shared" si="20"/>
        <v/>
      </c>
    </row>
    <row r="380" ht="18.75" customHeight="1">
      <c r="A380" s="47"/>
      <c r="B380" s="224"/>
      <c r="C380" s="215"/>
      <c r="D380" s="226"/>
      <c r="E380" s="192"/>
      <c r="F380" s="216"/>
      <c r="G380" s="217"/>
      <c r="H380" s="218">
        <f t="shared" si="7"/>
        <v>0</v>
      </c>
      <c r="I380" s="218">
        <f t="shared" si="16"/>
        <v>0</v>
      </c>
      <c r="J380" s="219" t="s">
        <v>107</v>
      </c>
      <c r="K380" s="47"/>
      <c r="L380" s="224"/>
      <c r="M380" s="220"/>
      <c r="N380" s="47"/>
      <c r="O380" s="224"/>
      <c r="P380" s="226"/>
      <c r="Q380" s="220"/>
      <c r="R380" s="47"/>
      <c r="S380" s="47" t="str">
        <f t="shared" si="19"/>
        <v/>
      </c>
      <c r="T380" s="47" t="str">
        <f t="shared" si="20"/>
        <v/>
      </c>
    </row>
    <row r="381" ht="18.75" customHeight="1">
      <c r="A381" s="47"/>
      <c r="B381" s="224"/>
      <c r="C381" s="215"/>
      <c r="D381" s="226"/>
      <c r="E381" s="192"/>
      <c r="F381" s="216"/>
      <c r="G381" s="217"/>
      <c r="H381" s="218">
        <f t="shared" si="7"/>
        <v>0</v>
      </c>
      <c r="I381" s="218">
        <f t="shared" si="16"/>
        <v>0</v>
      </c>
      <c r="J381" s="219" t="s">
        <v>107</v>
      </c>
      <c r="K381" s="47"/>
      <c r="L381" s="224"/>
      <c r="M381" s="220"/>
      <c r="N381" s="47"/>
      <c r="O381" s="224"/>
      <c r="P381" s="226"/>
      <c r="Q381" s="220"/>
      <c r="R381" s="47"/>
      <c r="S381" s="47" t="str">
        <f t="shared" si="19"/>
        <v/>
      </c>
      <c r="T381" s="47" t="str">
        <f t="shared" si="20"/>
        <v/>
      </c>
    </row>
    <row r="382" ht="18.75" customHeight="1">
      <c r="A382" s="47"/>
      <c r="B382" s="224"/>
      <c r="C382" s="215"/>
      <c r="D382" s="226"/>
      <c r="E382" s="192"/>
      <c r="F382" s="216"/>
      <c r="G382" s="217"/>
      <c r="H382" s="218">
        <f t="shared" si="7"/>
        <v>0</v>
      </c>
      <c r="I382" s="218">
        <f t="shared" si="16"/>
        <v>0</v>
      </c>
      <c r="J382" s="219" t="s">
        <v>107</v>
      </c>
      <c r="K382" s="47"/>
      <c r="L382" s="224"/>
      <c r="M382" s="220"/>
      <c r="N382" s="47"/>
      <c r="O382" s="224"/>
      <c r="P382" s="226"/>
      <c r="Q382" s="220"/>
      <c r="R382" s="47"/>
      <c r="S382" s="47" t="str">
        <f t="shared" si="19"/>
        <v/>
      </c>
      <c r="T382" s="47" t="str">
        <f t="shared" si="20"/>
        <v/>
      </c>
    </row>
    <row r="383" ht="18.75" customHeight="1">
      <c r="A383" s="47"/>
      <c r="B383" s="224"/>
      <c r="C383" s="215"/>
      <c r="D383" s="226"/>
      <c r="E383" s="192"/>
      <c r="F383" s="216"/>
      <c r="G383" s="217"/>
      <c r="H383" s="218">
        <f t="shared" si="7"/>
        <v>0</v>
      </c>
      <c r="I383" s="218">
        <f t="shared" si="16"/>
        <v>0</v>
      </c>
      <c r="J383" s="219" t="s">
        <v>107</v>
      </c>
      <c r="K383" s="47"/>
      <c r="L383" s="224"/>
      <c r="M383" s="220"/>
      <c r="N383" s="47"/>
      <c r="O383" s="224"/>
      <c r="P383" s="226"/>
      <c r="Q383" s="220"/>
      <c r="R383" s="47"/>
      <c r="S383" s="47" t="str">
        <f t="shared" si="19"/>
        <v/>
      </c>
      <c r="T383" s="47" t="str">
        <f t="shared" si="20"/>
        <v/>
      </c>
    </row>
    <row r="384" ht="18.75" customHeight="1">
      <c r="A384" s="47"/>
      <c r="B384" s="224"/>
      <c r="C384" s="215"/>
      <c r="D384" s="226"/>
      <c r="E384" s="192"/>
      <c r="F384" s="216"/>
      <c r="G384" s="217"/>
      <c r="H384" s="218">
        <f t="shared" si="7"/>
        <v>0</v>
      </c>
      <c r="I384" s="218">
        <f t="shared" si="16"/>
        <v>0</v>
      </c>
      <c r="J384" s="219" t="s">
        <v>107</v>
      </c>
      <c r="K384" s="47"/>
      <c r="L384" s="224"/>
      <c r="M384" s="220"/>
      <c r="N384" s="47"/>
      <c r="O384" s="224"/>
      <c r="P384" s="226"/>
      <c r="Q384" s="220"/>
      <c r="R384" s="47"/>
      <c r="S384" s="47" t="str">
        <f t="shared" si="19"/>
        <v/>
      </c>
      <c r="T384" s="47" t="str">
        <f t="shared" si="20"/>
        <v/>
      </c>
    </row>
    <row r="385" ht="18.75" customHeight="1">
      <c r="A385" s="47"/>
      <c r="B385" s="224"/>
      <c r="C385" s="215"/>
      <c r="D385" s="226"/>
      <c r="E385" s="192"/>
      <c r="F385" s="216"/>
      <c r="G385" s="217"/>
      <c r="H385" s="218">
        <f t="shared" si="7"/>
        <v>0</v>
      </c>
      <c r="I385" s="218">
        <f t="shared" si="16"/>
        <v>0</v>
      </c>
      <c r="J385" s="219" t="s">
        <v>107</v>
      </c>
      <c r="K385" s="47"/>
      <c r="L385" s="224"/>
      <c r="M385" s="220"/>
      <c r="N385" s="47"/>
      <c r="O385" s="224"/>
      <c r="P385" s="226"/>
      <c r="Q385" s="220"/>
      <c r="R385" s="47"/>
      <c r="S385" s="47" t="str">
        <f t="shared" si="19"/>
        <v/>
      </c>
      <c r="T385" s="47" t="str">
        <f t="shared" si="20"/>
        <v/>
      </c>
    </row>
    <row r="386" ht="18.75" customHeight="1">
      <c r="A386" s="47"/>
      <c r="B386" s="224"/>
      <c r="C386" s="215"/>
      <c r="D386" s="226"/>
      <c r="E386" s="192"/>
      <c r="F386" s="216"/>
      <c r="G386" s="217"/>
      <c r="H386" s="218">
        <f t="shared" si="7"/>
        <v>0</v>
      </c>
      <c r="I386" s="218">
        <f t="shared" si="16"/>
        <v>0</v>
      </c>
      <c r="J386" s="219" t="s">
        <v>107</v>
      </c>
      <c r="K386" s="47"/>
      <c r="L386" s="224"/>
      <c r="M386" s="220"/>
      <c r="N386" s="47"/>
      <c r="O386" s="224"/>
      <c r="P386" s="226"/>
      <c r="Q386" s="220"/>
      <c r="R386" s="47"/>
      <c r="S386" s="47" t="str">
        <f t="shared" si="19"/>
        <v/>
      </c>
      <c r="T386" s="47" t="str">
        <f t="shared" si="20"/>
        <v/>
      </c>
    </row>
    <row r="387" ht="18.75" customHeight="1">
      <c r="A387" s="47"/>
      <c r="B387" s="224"/>
      <c r="C387" s="215"/>
      <c r="D387" s="226"/>
      <c r="E387" s="192"/>
      <c r="F387" s="216"/>
      <c r="G387" s="217"/>
      <c r="H387" s="218">
        <f t="shared" si="7"/>
        <v>0</v>
      </c>
      <c r="I387" s="218">
        <f t="shared" si="16"/>
        <v>0</v>
      </c>
      <c r="J387" s="219" t="s">
        <v>107</v>
      </c>
      <c r="K387" s="47"/>
      <c r="L387" s="224"/>
      <c r="M387" s="220"/>
      <c r="N387" s="47"/>
      <c r="O387" s="224"/>
      <c r="P387" s="226"/>
      <c r="Q387" s="220"/>
      <c r="R387" s="47"/>
      <c r="S387" s="47" t="str">
        <f t="shared" si="19"/>
        <v/>
      </c>
      <c r="T387" s="47" t="str">
        <f t="shared" si="20"/>
        <v/>
      </c>
    </row>
    <row r="388" ht="18.75" customHeight="1">
      <c r="A388" s="47"/>
      <c r="B388" s="224"/>
      <c r="C388" s="215"/>
      <c r="D388" s="226"/>
      <c r="E388" s="192"/>
      <c r="F388" s="216"/>
      <c r="G388" s="217"/>
      <c r="H388" s="218">
        <f t="shared" si="7"/>
        <v>0</v>
      </c>
      <c r="I388" s="218">
        <f t="shared" si="16"/>
        <v>0</v>
      </c>
      <c r="J388" s="219" t="s">
        <v>107</v>
      </c>
      <c r="K388" s="47"/>
      <c r="L388" s="224"/>
      <c r="M388" s="220"/>
      <c r="N388" s="47"/>
      <c r="O388" s="224"/>
      <c r="P388" s="226"/>
      <c r="Q388" s="220"/>
      <c r="R388" s="47"/>
      <c r="S388" s="47" t="str">
        <f t="shared" si="19"/>
        <v/>
      </c>
      <c r="T388" s="47" t="str">
        <f t="shared" si="20"/>
        <v/>
      </c>
    </row>
    <row r="389" ht="18.75" customHeight="1">
      <c r="A389" s="47"/>
      <c r="B389" s="224"/>
      <c r="C389" s="215"/>
      <c r="D389" s="226"/>
      <c r="E389" s="192"/>
      <c r="F389" s="216"/>
      <c r="G389" s="217"/>
      <c r="H389" s="218">
        <f t="shared" si="7"/>
        <v>0</v>
      </c>
      <c r="I389" s="218">
        <f t="shared" si="16"/>
        <v>0</v>
      </c>
      <c r="J389" s="219" t="s">
        <v>107</v>
      </c>
      <c r="K389" s="47"/>
      <c r="L389" s="224"/>
      <c r="M389" s="220"/>
      <c r="N389" s="47"/>
      <c r="O389" s="224"/>
      <c r="P389" s="226"/>
      <c r="Q389" s="220"/>
      <c r="R389" s="47"/>
      <c r="S389" s="47" t="str">
        <f t="shared" si="19"/>
        <v/>
      </c>
      <c r="T389" s="47" t="str">
        <f t="shared" si="20"/>
        <v/>
      </c>
    </row>
    <row r="390" ht="18.75" customHeight="1">
      <c r="A390" s="47"/>
      <c r="B390" s="224"/>
      <c r="C390" s="215"/>
      <c r="D390" s="226"/>
      <c r="E390" s="192"/>
      <c r="F390" s="216"/>
      <c r="G390" s="217"/>
      <c r="H390" s="218">
        <f t="shared" si="7"/>
        <v>0</v>
      </c>
      <c r="I390" s="218">
        <f t="shared" si="16"/>
        <v>0</v>
      </c>
      <c r="J390" s="219" t="s">
        <v>107</v>
      </c>
      <c r="K390" s="47"/>
      <c r="L390" s="224"/>
      <c r="M390" s="220"/>
      <c r="N390" s="47"/>
      <c r="O390" s="224"/>
      <c r="P390" s="226"/>
      <c r="Q390" s="220"/>
      <c r="R390" s="47"/>
      <c r="S390" s="47" t="str">
        <f t="shared" si="19"/>
        <v/>
      </c>
      <c r="T390" s="47" t="str">
        <f t="shared" si="20"/>
        <v/>
      </c>
    </row>
    <row r="391" ht="18.75" customHeight="1">
      <c r="A391" s="47"/>
      <c r="B391" s="224"/>
      <c r="C391" s="215"/>
      <c r="D391" s="226"/>
      <c r="E391" s="192"/>
      <c r="F391" s="216"/>
      <c r="G391" s="217"/>
      <c r="H391" s="218">
        <f t="shared" si="7"/>
        <v>0</v>
      </c>
      <c r="I391" s="218">
        <f t="shared" si="16"/>
        <v>0</v>
      </c>
      <c r="J391" s="219" t="s">
        <v>107</v>
      </c>
      <c r="K391" s="47"/>
      <c r="L391" s="224"/>
      <c r="M391" s="220"/>
      <c r="N391" s="47"/>
      <c r="O391" s="224"/>
      <c r="P391" s="226"/>
      <c r="Q391" s="220"/>
      <c r="R391" s="47"/>
      <c r="S391" s="47" t="str">
        <f t="shared" si="19"/>
        <v/>
      </c>
      <c r="T391" s="47" t="str">
        <f t="shared" si="20"/>
        <v/>
      </c>
    </row>
    <row r="392" ht="18.75" customHeight="1">
      <c r="A392" s="47"/>
      <c r="B392" s="224"/>
      <c r="C392" s="215"/>
      <c r="D392" s="226"/>
      <c r="E392" s="192"/>
      <c r="F392" s="216"/>
      <c r="G392" s="217"/>
      <c r="H392" s="218">
        <f t="shared" si="7"/>
        <v>0</v>
      </c>
      <c r="I392" s="218">
        <f t="shared" si="16"/>
        <v>0</v>
      </c>
      <c r="J392" s="219" t="s">
        <v>107</v>
      </c>
      <c r="K392" s="47"/>
      <c r="L392" s="224"/>
      <c r="M392" s="220"/>
      <c r="N392" s="47"/>
      <c r="O392" s="224"/>
      <c r="P392" s="226"/>
      <c r="Q392" s="220"/>
      <c r="R392" s="47"/>
      <c r="S392" s="47" t="str">
        <f t="shared" si="19"/>
        <v/>
      </c>
      <c r="T392" s="47" t="str">
        <f t="shared" si="20"/>
        <v/>
      </c>
    </row>
    <row r="393" ht="18.75" customHeight="1">
      <c r="A393" s="47"/>
      <c r="B393" s="224"/>
      <c r="C393" s="215"/>
      <c r="D393" s="226"/>
      <c r="E393" s="192"/>
      <c r="F393" s="216"/>
      <c r="G393" s="217"/>
      <c r="H393" s="218">
        <f t="shared" si="7"/>
        <v>0</v>
      </c>
      <c r="I393" s="218">
        <f t="shared" si="16"/>
        <v>0</v>
      </c>
      <c r="J393" s="219" t="s">
        <v>107</v>
      </c>
      <c r="K393" s="47"/>
      <c r="L393" s="224"/>
      <c r="M393" s="220"/>
      <c r="N393" s="47"/>
      <c r="O393" s="224"/>
      <c r="P393" s="226"/>
      <c r="Q393" s="220"/>
      <c r="R393" s="47"/>
      <c r="S393" s="47" t="str">
        <f t="shared" si="19"/>
        <v/>
      </c>
      <c r="T393" s="47" t="str">
        <f t="shared" si="20"/>
        <v/>
      </c>
    </row>
    <row r="394" ht="18.75" customHeight="1">
      <c r="A394" s="47"/>
      <c r="B394" s="224"/>
      <c r="C394" s="215"/>
      <c r="D394" s="226"/>
      <c r="E394" s="192"/>
      <c r="F394" s="216"/>
      <c r="G394" s="217"/>
      <c r="H394" s="218">
        <f t="shared" si="7"/>
        <v>0</v>
      </c>
      <c r="I394" s="218">
        <f t="shared" si="16"/>
        <v>0</v>
      </c>
      <c r="J394" s="219" t="s">
        <v>107</v>
      </c>
      <c r="K394" s="47"/>
      <c r="L394" s="224"/>
      <c r="M394" s="220"/>
      <c r="N394" s="47"/>
      <c r="O394" s="224"/>
      <c r="P394" s="226"/>
      <c r="Q394" s="220"/>
      <c r="R394" s="47"/>
      <c r="S394" s="47" t="str">
        <f t="shared" si="19"/>
        <v/>
      </c>
      <c r="T394" s="47" t="str">
        <f t="shared" si="20"/>
        <v/>
      </c>
    </row>
    <row r="395" ht="18.75" customHeight="1">
      <c r="A395" s="47"/>
      <c r="B395" s="224"/>
      <c r="C395" s="215"/>
      <c r="D395" s="226"/>
      <c r="E395" s="192"/>
      <c r="F395" s="216"/>
      <c r="G395" s="217"/>
      <c r="H395" s="218">
        <f t="shared" si="7"/>
        <v>0</v>
      </c>
      <c r="I395" s="218">
        <f t="shared" si="16"/>
        <v>0</v>
      </c>
      <c r="J395" s="219" t="s">
        <v>107</v>
      </c>
      <c r="K395" s="47"/>
      <c r="L395" s="224"/>
      <c r="M395" s="220"/>
      <c r="N395" s="47"/>
      <c r="O395" s="224"/>
      <c r="P395" s="226"/>
      <c r="Q395" s="220"/>
      <c r="R395" s="47"/>
      <c r="S395" s="47" t="str">
        <f t="shared" si="19"/>
        <v/>
      </c>
      <c r="T395" s="47" t="str">
        <f t="shared" si="20"/>
        <v/>
      </c>
    </row>
    <row r="396" ht="18.75" customHeight="1">
      <c r="A396" s="47"/>
      <c r="B396" s="224"/>
      <c r="C396" s="215"/>
      <c r="D396" s="226"/>
      <c r="E396" s="192"/>
      <c r="F396" s="216"/>
      <c r="G396" s="217"/>
      <c r="H396" s="218">
        <f t="shared" si="7"/>
        <v>0</v>
      </c>
      <c r="I396" s="218">
        <f t="shared" si="16"/>
        <v>0</v>
      </c>
      <c r="J396" s="219" t="s">
        <v>107</v>
      </c>
      <c r="K396" s="47"/>
      <c r="L396" s="224"/>
      <c r="M396" s="220"/>
      <c r="N396" s="47"/>
      <c r="O396" s="224"/>
      <c r="P396" s="226"/>
      <c r="Q396" s="220"/>
      <c r="R396" s="47"/>
      <c r="S396" s="47" t="str">
        <f t="shared" si="19"/>
        <v/>
      </c>
      <c r="T396" s="47" t="str">
        <f t="shared" si="20"/>
        <v/>
      </c>
    </row>
    <row r="397" ht="18.75" customHeight="1">
      <c r="A397" s="47"/>
      <c r="B397" s="224"/>
      <c r="C397" s="215"/>
      <c r="D397" s="226"/>
      <c r="E397" s="192"/>
      <c r="F397" s="216"/>
      <c r="G397" s="217"/>
      <c r="H397" s="218">
        <f t="shared" si="7"/>
        <v>0</v>
      </c>
      <c r="I397" s="218">
        <f t="shared" si="16"/>
        <v>0</v>
      </c>
      <c r="J397" s="219" t="s">
        <v>107</v>
      </c>
      <c r="K397" s="47"/>
      <c r="L397" s="224"/>
      <c r="M397" s="220"/>
      <c r="N397" s="47"/>
      <c r="O397" s="224"/>
      <c r="P397" s="226"/>
      <c r="Q397" s="220"/>
      <c r="R397" s="47"/>
      <c r="S397" s="47" t="str">
        <f t="shared" si="19"/>
        <v/>
      </c>
      <c r="T397" s="47" t="str">
        <f t="shared" si="20"/>
        <v/>
      </c>
    </row>
    <row r="398" ht="18.75" customHeight="1">
      <c r="A398" s="47"/>
      <c r="B398" s="224"/>
      <c r="C398" s="215"/>
      <c r="D398" s="226"/>
      <c r="E398" s="192"/>
      <c r="F398" s="216"/>
      <c r="G398" s="217"/>
      <c r="H398" s="218">
        <f t="shared" si="7"/>
        <v>0</v>
      </c>
      <c r="I398" s="218">
        <f t="shared" si="16"/>
        <v>0</v>
      </c>
      <c r="J398" s="219" t="s">
        <v>107</v>
      </c>
      <c r="K398" s="47"/>
      <c r="L398" s="224"/>
      <c r="M398" s="220"/>
      <c r="N398" s="47"/>
      <c r="O398" s="224"/>
      <c r="P398" s="226"/>
      <c r="Q398" s="220"/>
      <c r="R398" s="47"/>
      <c r="S398" s="47" t="str">
        <f t="shared" si="19"/>
        <v/>
      </c>
      <c r="T398" s="47" t="str">
        <f t="shared" si="20"/>
        <v/>
      </c>
    </row>
    <row r="399" ht="18.75" customHeight="1">
      <c r="A399" s="47"/>
      <c r="B399" s="224"/>
      <c r="C399" s="215"/>
      <c r="D399" s="226"/>
      <c r="E399" s="192"/>
      <c r="F399" s="216"/>
      <c r="G399" s="217"/>
      <c r="H399" s="218">
        <f t="shared" si="7"/>
        <v>0</v>
      </c>
      <c r="I399" s="218">
        <f t="shared" si="16"/>
        <v>0</v>
      </c>
      <c r="J399" s="219" t="s">
        <v>107</v>
      </c>
      <c r="K399" s="47"/>
      <c r="L399" s="224"/>
      <c r="M399" s="220"/>
      <c r="N399" s="47"/>
      <c r="O399" s="224"/>
      <c r="P399" s="226"/>
      <c r="Q399" s="220"/>
      <c r="R399" s="47"/>
      <c r="S399" s="47" t="str">
        <f t="shared" si="19"/>
        <v/>
      </c>
      <c r="T399" s="47" t="str">
        <f t="shared" si="20"/>
        <v/>
      </c>
    </row>
    <row r="400" ht="18.75" customHeight="1">
      <c r="A400" s="47"/>
      <c r="B400" s="224"/>
      <c r="C400" s="215"/>
      <c r="D400" s="226"/>
      <c r="E400" s="192"/>
      <c r="F400" s="216"/>
      <c r="G400" s="217"/>
      <c r="H400" s="218">
        <f t="shared" si="7"/>
        <v>0</v>
      </c>
      <c r="I400" s="218">
        <f t="shared" si="16"/>
        <v>0</v>
      </c>
      <c r="J400" s="219" t="s">
        <v>107</v>
      </c>
      <c r="K400" s="47"/>
      <c r="L400" s="224"/>
      <c r="M400" s="220"/>
      <c r="N400" s="47"/>
      <c r="O400" s="224"/>
      <c r="P400" s="226"/>
      <c r="Q400" s="220"/>
      <c r="R400" s="47"/>
      <c r="S400" s="47" t="str">
        <f t="shared" si="19"/>
        <v/>
      </c>
      <c r="T400" s="47" t="str">
        <f t="shared" si="20"/>
        <v/>
      </c>
    </row>
    <row r="401" ht="18.75" customHeight="1">
      <c r="A401" s="47"/>
      <c r="B401" s="224"/>
      <c r="C401" s="215"/>
      <c r="D401" s="226"/>
      <c r="E401" s="192"/>
      <c r="F401" s="216"/>
      <c r="G401" s="217"/>
      <c r="H401" s="218">
        <f t="shared" si="7"/>
        <v>0</v>
      </c>
      <c r="I401" s="218">
        <f t="shared" si="16"/>
        <v>0</v>
      </c>
      <c r="J401" s="219" t="s">
        <v>107</v>
      </c>
      <c r="K401" s="47"/>
      <c r="L401" s="224"/>
      <c r="M401" s="220"/>
      <c r="N401" s="47"/>
      <c r="O401" s="224"/>
      <c r="P401" s="226"/>
      <c r="Q401" s="220"/>
      <c r="R401" s="47"/>
      <c r="S401" s="47" t="str">
        <f t="shared" si="19"/>
        <v/>
      </c>
      <c r="T401" s="47" t="str">
        <f t="shared" si="20"/>
        <v/>
      </c>
    </row>
    <row r="402" ht="18.75" customHeight="1">
      <c r="A402" s="47"/>
      <c r="B402" s="224"/>
      <c r="C402" s="215"/>
      <c r="D402" s="226"/>
      <c r="E402" s="192"/>
      <c r="F402" s="216"/>
      <c r="G402" s="217"/>
      <c r="H402" s="218">
        <f t="shared" si="7"/>
        <v>0</v>
      </c>
      <c r="I402" s="218">
        <f t="shared" si="16"/>
        <v>0</v>
      </c>
      <c r="J402" s="219" t="s">
        <v>107</v>
      </c>
      <c r="K402" s="47"/>
      <c r="L402" s="224"/>
      <c r="M402" s="220"/>
      <c r="N402" s="47"/>
      <c r="O402" s="224"/>
      <c r="P402" s="226"/>
      <c r="Q402" s="220"/>
      <c r="R402" s="47"/>
      <c r="S402" s="47" t="str">
        <f t="shared" si="19"/>
        <v/>
      </c>
      <c r="T402" s="47" t="str">
        <f t="shared" si="20"/>
        <v/>
      </c>
    </row>
    <row r="403" ht="18.75" customHeight="1">
      <c r="A403" s="47"/>
      <c r="B403" s="224"/>
      <c r="C403" s="215"/>
      <c r="D403" s="226"/>
      <c r="E403" s="192"/>
      <c r="F403" s="216"/>
      <c r="G403" s="217"/>
      <c r="H403" s="218">
        <f t="shared" si="7"/>
        <v>0</v>
      </c>
      <c r="I403" s="218">
        <f t="shared" si="16"/>
        <v>0</v>
      </c>
      <c r="J403" s="219" t="s">
        <v>107</v>
      </c>
      <c r="K403" s="47"/>
      <c r="L403" s="224"/>
      <c r="M403" s="220"/>
      <c r="N403" s="47"/>
      <c r="O403" s="224"/>
      <c r="P403" s="226"/>
      <c r="Q403" s="220"/>
      <c r="R403" s="47"/>
      <c r="S403" s="47" t="str">
        <f t="shared" si="19"/>
        <v/>
      </c>
      <c r="T403" s="47" t="str">
        <f t="shared" si="20"/>
        <v/>
      </c>
    </row>
    <row r="404" ht="18.75" customHeight="1">
      <c r="A404" s="47"/>
      <c r="B404" s="224"/>
      <c r="C404" s="215"/>
      <c r="D404" s="226"/>
      <c r="E404" s="192"/>
      <c r="F404" s="216"/>
      <c r="G404" s="217"/>
      <c r="H404" s="218">
        <f t="shared" si="7"/>
        <v>0</v>
      </c>
      <c r="I404" s="218">
        <f t="shared" si="16"/>
        <v>0</v>
      </c>
      <c r="J404" s="219" t="s">
        <v>107</v>
      </c>
      <c r="K404" s="47"/>
      <c r="L404" s="224"/>
      <c r="M404" s="220"/>
      <c r="N404" s="47"/>
      <c r="O404" s="224"/>
      <c r="P404" s="226"/>
      <c r="Q404" s="220"/>
      <c r="R404" s="47"/>
      <c r="S404" s="47" t="str">
        <f t="shared" si="19"/>
        <v/>
      </c>
      <c r="T404" s="47" t="str">
        <f t="shared" si="20"/>
        <v/>
      </c>
    </row>
    <row r="405" ht="18.75" customHeight="1">
      <c r="A405" s="47"/>
      <c r="B405" s="224"/>
      <c r="C405" s="215"/>
      <c r="D405" s="226"/>
      <c r="E405" s="192"/>
      <c r="F405" s="216"/>
      <c r="G405" s="217"/>
      <c r="H405" s="218">
        <f t="shared" si="7"/>
        <v>0</v>
      </c>
      <c r="I405" s="218">
        <f t="shared" si="16"/>
        <v>0</v>
      </c>
      <c r="J405" s="219" t="s">
        <v>107</v>
      </c>
      <c r="K405" s="47"/>
      <c r="L405" s="224"/>
      <c r="M405" s="220"/>
      <c r="N405" s="47"/>
      <c r="O405" s="224"/>
      <c r="P405" s="226"/>
      <c r="Q405" s="220"/>
      <c r="R405" s="47"/>
      <c r="S405" s="47" t="str">
        <f t="shared" si="19"/>
        <v/>
      </c>
      <c r="T405" s="47" t="str">
        <f t="shared" si="20"/>
        <v/>
      </c>
    </row>
    <row r="406" ht="18.75" customHeight="1">
      <c r="A406" s="47"/>
      <c r="B406" s="224"/>
      <c r="C406" s="215"/>
      <c r="D406" s="226"/>
      <c r="E406" s="192"/>
      <c r="F406" s="216"/>
      <c r="G406" s="217"/>
      <c r="H406" s="218">
        <f t="shared" si="7"/>
        <v>0</v>
      </c>
      <c r="I406" s="218">
        <f t="shared" si="16"/>
        <v>0</v>
      </c>
      <c r="J406" s="219" t="s">
        <v>107</v>
      </c>
      <c r="K406" s="47"/>
      <c r="L406" s="224"/>
      <c r="M406" s="220"/>
      <c r="N406" s="47"/>
      <c r="O406" s="224"/>
      <c r="P406" s="226"/>
      <c r="Q406" s="220"/>
      <c r="R406" s="47"/>
      <c r="S406" s="47" t="str">
        <f t="shared" si="19"/>
        <v/>
      </c>
      <c r="T406" s="47" t="str">
        <f t="shared" si="20"/>
        <v/>
      </c>
    </row>
    <row r="407" ht="18.75" customHeight="1">
      <c r="A407" s="47"/>
      <c r="B407" s="224"/>
      <c r="C407" s="215"/>
      <c r="D407" s="226"/>
      <c r="E407" s="192"/>
      <c r="F407" s="216"/>
      <c r="G407" s="217"/>
      <c r="H407" s="218">
        <f t="shared" si="7"/>
        <v>0</v>
      </c>
      <c r="I407" s="218">
        <f t="shared" si="16"/>
        <v>0</v>
      </c>
      <c r="J407" s="219" t="s">
        <v>107</v>
      </c>
      <c r="K407" s="47"/>
      <c r="L407" s="224"/>
      <c r="M407" s="220"/>
      <c r="N407" s="47"/>
      <c r="O407" s="224"/>
      <c r="P407" s="226"/>
      <c r="Q407" s="220"/>
      <c r="R407" s="47"/>
      <c r="S407" s="47" t="str">
        <f t="shared" si="19"/>
        <v/>
      </c>
      <c r="T407" s="47" t="str">
        <f t="shared" si="20"/>
        <v/>
      </c>
    </row>
    <row r="408" ht="18.75" customHeight="1">
      <c r="A408" s="47"/>
      <c r="B408" s="224"/>
      <c r="C408" s="215"/>
      <c r="D408" s="226"/>
      <c r="E408" s="192"/>
      <c r="F408" s="216"/>
      <c r="G408" s="217"/>
      <c r="H408" s="218">
        <f t="shared" si="7"/>
        <v>0</v>
      </c>
      <c r="I408" s="218">
        <f t="shared" si="16"/>
        <v>0</v>
      </c>
      <c r="J408" s="219" t="s">
        <v>107</v>
      </c>
      <c r="K408" s="47"/>
      <c r="L408" s="224"/>
      <c r="M408" s="220"/>
      <c r="N408" s="47"/>
      <c r="O408" s="224"/>
      <c r="P408" s="226"/>
      <c r="Q408" s="220"/>
      <c r="R408" s="47"/>
      <c r="S408" s="47" t="str">
        <f t="shared" si="19"/>
        <v/>
      </c>
      <c r="T408" s="47" t="str">
        <f t="shared" si="20"/>
        <v/>
      </c>
    </row>
    <row r="409" ht="18.75" customHeight="1">
      <c r="A409" s="47"/>
      <c r="B409" s="224"/>
      <c r="C409" s="215"/>
      <c r="D409" s="226"/>
      <c r="E409" s="192"/>
      <c r="F409" s="216"/>
      <c r="G409" s="217"/>
      <c r="H409" s="218">
        <f t="shared" si="7"/>
        <v>0</v>
      </c>
      <c r="I409" s="218">
        <f t="shared" si="16"/>
        <v>0</v>
      </c>
      <c r="J409" s="219" t="s">
        <v>107</v>
      </c>
      <c r="K409" s="47"/>
      <c r="L409" s="224"/>
      <c r="M409" s="220"/>
      <c r="N409" s="47"/>
      <c r="O409" s="224"/>
      <c r="P409" s="226"/>
      <c r="Q409" s="220"/>
      <c r="R409" s="47"/>
      <c r="S409" s="47" t="str">
        <f t="shared" si="19"/>
        <v/>
      </c>
      <c r="T409" s="47" t="str">
        <f t="shared" si="20"/>
        <v/>
      </c>
    </row>
    <row r="410" ht="18.75" customHeight="1">
      <c r="A410" s="47"/>
      <c r="B410" s="224"/>
      <c r="C410" s="215"/>
      <c r="D410" s="226"/>
      <c r="E410" s="192"/>
      <c r="F410" s="216"/>
      <c r="G410" s="217"/>
      <c r="H410" s="218">
        <f t="shared" si="7"/>
        <v>0</v>
      </c>
      <c r="I410" s="218">
        <f t="shared" si="16"/>
        <v>0</v>
      </c>
      <c r="J410" s="219" t="s">
        <v>107</v>
      </c>
      <c r="K410" s="47"/>
      <c r="L410" s="224"/>
      <c r="M410" s="220"/>
      <c r="N410" s="47"/>
      <c r="O410" s="224"/>
      <c r="P410" s="226"/>
      <c r="Q410" s="220"/>
      <c r="R410" s="47"/>
      <c r="S410" s="47" t="str">
        <f t="shared" si="19"/>
        <v/>
      </c>
      <c r="T410" s="47" t="str">
        <f t="shared" si="20"/>
        <v/>
      </c>
    </row>
    <row r="411" ht="18.75" customHeight="1">
      <c r="A411" s="47"/>
      <c r="B411" s="224"/>
      <c r="C411" s="215"/>
      <c r="D411" s="226"/>
      <c r="E411" s="192"/>
      <c r="F411" s="216"/>
      <c r="G411" s="217"/>
      <c r="H411" s="218">
        <f t="shared" si="7"/>
        <v>0</v>
      </c>
      <c r="I411" s="218">
        <f t="shared" si="16"/>
        <v>0</v>
      </c>
      <c r="J411" s="219" t="s">
        <v>107</v>
      </c>
      <c r="K411" s="47"/>
      <c r="L411" s="224"/>
      <c r="M411" s="220"/>
      <c r="N411" s="47"/>
      <c r="O411" s="224"/>
      <c r="P411" s="226"/>
      <c r="Q411" s="220"/>
      <c r="R411" s="47"/>
      <c r="S411" s="47" t="str">
        <f t="shared" si="19"/>
        <v/>
      </c>
      <c r="T411" s="47" t="str">
        <f t="shared" si="20"/>
        <v/>
      </c>
    </row>
    <row r="412" ht="18.75" customHeight="1">
      <c r="A412" s="47"/>
      <c r="B412" s="224"/>
      <c r="C412" s="215"/>
      <c r="D412" s="226"/>
      <c r="E412" s="192"/>
      <c r="F412" s="216"/>
      <c r="G412" s="217"/>
      <c r="H412" s="218">
        <f t="shared" si="7"/>
        <v>0</v>
      </c>
      <c r="I412" s="218">
        <f t="shared" si="16"/>
        <v>0</v>
      </c>
      <c r="J412" s="219" t="s">
        <v>107</v>
      </c>
      <c r="K412" s="47"/>
      <c r="L412" s="224"/>
      <c r="M412" s="220"/>
      <c r="N412" s="47"/>
      <c r="O412" s="224"/>
      <c r="P412" s="226"/>
      <c r="Q412" s="220"/>
      <c r="R412" s="47"/>
      <c r="S412" s="47" t="str">
        <f t="shared" si="19"/>
        <v/>
      </c>
      <c r="T412" s="47" t="str">
        <f t="shared" si="20"/>
        <v/>
      </c>
    </row>
    <row r="413" ht="18.75" customHeight="1">
      <c r="A413" s="47"/>
      <c r="B413" s="224"/>
      <c r="C413" s="215"/>
      <c r="D413" s="226"/>
      <c r="E413" s="192"/>
      <c r="F413" s="216"/>
      <c r="G413" s="217"/>
      <c r="H413" s="218">
        <f t="shared" si="7"/>
        <v>0</v>
      </c>
      <c r="I413" s="218">
        <f t="shared" si="16"/>
        <v>0</v>
      </c>
      <c r="J413" s="219" t="s">
        <v>107</v>
      </c>
      <c r="K413" s="47"/>
      <c r="L413" s="224"/>
      <c r="M413" s="220"/>
      <c r="N413" s="47"/>
      <c r="O413" s="224"/>
      <c r="P413" s="226"/>
      <c r="Q413" s="220"/>
      <c r="R413" s="47"/>
      <c r="S413" s="47" t="str">
        <f t="shared" si="19"/>
        <v/>
      </c>
      <c r="T413" s="47" t="str">
        <f t="shared" si="20"/>
        <v/>
      </c>
    </row>
    <row r="414" ht="18.75" customHeight="1">
      <c r="A414" s="47"/>
      <c r="B414" s="224"/>
      <c r="C414" s="215"/>
      <c r="D414" s="226"/>
      <c r="E414" s="192"/>
      <c r="F414" s="216"/>
      <c r="G414" s="217"/>
      <c r="H414" s="218">
        <f t="shared" si="7"/>
        <v>0</v>
      </c>
      <c r="I414" s="218">
        <f t="shared" si="16"/>
        <v>0</v>
      </c>
      <c r="J414" s="219" t="s">
        <v>107</v>
      </c>
      <c r="K414" s="47"/>
      <c r="L414" s="224"/>
      <c r="M414" s="220"/>
      <c r="N414" s="47"/>
      <c r="O414" s="224"/>
      <c r="P414" s="226"/>
      <c r="Q414" s="220"/>
      <c r="R414" s="47"/>
      <c r="S414" s="47" t="str">
        <f t="shared" si="19"/>
        <v/>
      </c>
      <c r="T414" s="47" t="str">
        <f t="shared" si="20"/>
        <v/>
      </c>
    </row>
    <row r="415" ht="18.75" customHeight="1">
      <c r="A415" s="47"/>
      <c r="B415" s="224"/>
      <c r="C415" s="215"/>
      <c r="D415" s="226"/>
      <c r="E415" s="192"/>
      <c r="F415" s="216"/>
      <c r="G415" s="217"/>
      <c r="H415" s="218">
        <f t="shared" si="7"/>
        <v>0</v>
      </c>
      <c r="I415" s="218">
        <f t="shared" si="16"/>
        <v>0</v>
      </c>
      <c r="J415" s="219" t="s">
        <v>107</v>
      </c>
      <c r="K415" s="47"/>
      <c r="L415" s="224"/>
      <c r="M415" s="220"/>
      <c r="N415" s="47"/>
      <c r="O415" s="224"/>
      <c r="P415" s="226"/>
      <c r="Q415" s="220"/>
      <c r="R415" s="47"/>
      <c r="S415" s="47" t="str">
        <f t="shared" si="19"/>
        <v/>
      </c>
      <c r="T415" s="47" t="str">
        <f t="shared" si="20"/>
        <v/>
      </c>
    </row>
    <row r="416" ht="18.75" customHeight="1">
      <c r="A416" s="47"/>
      <c r="B416" s="224"/>
      <c r="C416" s="215"/>
      <c r="D416" s="226"/>
      <c r="E416" s="192"/>
      <c r="F416" s="216"/>
      <c r="G416" s="217"/>
      <c r="H416" s="218">
        <f t="shared" si="7"/>
        <v>0</v>
      </c>
      <c r="I416" s="218">
        <f t="shared" si="16"/>
        <v>0</v>
      </c>
      <c r="J416" s="219" t="s">
        <v>107</v>
      </c>
      <c r="K416" s="47"/>
      <c r="L416" s="224"/>
      <c r="M416" s="220"/>
      <c r="N416" s="47"/>
      <c r="O416" s="224"/>
      <c r="P416" s="226"/>
      <c r="Q416" s="220"/>
      <c r="R416" s="47"/>
      <c r="S416" s="47" t="str">
        <f t="shared" si="19"/>
        <v/>
      </c>
      <c r="T416" s="47" t="str">
        <f t="shared" si="20"/>
        <v/>
      </c>
    </row>
    <row r="417" ht="18.75" customHeight="1">
      <c r="A417" s="47"/>
      <c r="B417" s="224"/>
      <c r="C417" s="215"/>
      <c r="D417" s="226"/>
      <c r="E417" s="192"/>
      <c r="F417" s="216"/>
      <c r="G417" s="217"/>
      <c r="H417" s="218">
        <f t="shared" si="7"/>
        <v>0</v>
      </c>
      <c r="I417" s="218">
        <f t="shared" si="16"/>
        <v>0</v>
      </c>
      <c r="J417" s="219" t="s">
        <v>107</v>
      </c>
      <c r="K417" s="47"/>
      <c r="L417" s="224"/>
      <c r="M417" s="220"/>
      <c r="N417" s="47"/>
      <c r="O417" s="224"/>
      <c r="P417" s="226"/>
      <c r="Q417" s="220"/>
      <c r="R417" s="47"/>
      <c r="S417" s="47" t="str">
        <f t="shared" si="19"/>
        <v/>
      </c>
      <c r="T417" s="47" t="str">
        <f t="shared" si="20"/>
        <v/>
      </c>
    </row>
    <row r="418" ht="18.75" customHeight="1">
      <c r="A418" s="47"/>
      <c r="B418" s="224"/>
      <c r="C418" s="215"/>
      <c r="D418" s="226"/>
      <c r="E418" s="192"/>
      <c r="F418" s="216"/>
      <c r="G418" s="217"/>
      <c r="H418" s="218">
        <f t="shared" si="7"/>
        <v>0</v>
      </c>
      <c r="I418" s="218">
        <f t="shared" si="16"/>
        <v>0</v>
      </c>
      <c r="J418" s="219" t="s">
        <v>107</v>
      </c>
      <c r="K418" s="47"/>
      <c r="L418" s="224"/>
      <c r="M418" s="220"/>
      <c r="N418" s="47"/>
      <c r="O418" s="224"/>
      <c r="P418" s="226"/>
      <c r="Q418" s="220"/>
      <c r="R418" s="47"/>
      <c r="S418" s="47" t="str">
        <f t="shared" si="19"/>
        <v/>
      </c>
      <c r="T418" s="47" t="str">
        <f t="shared" si="20"/>
        <v/>
      </c>
    </row>
    <row r="419" ht="18.75" customHeight="1">
      <c r="A419" s="47"/>
      <c r="B419" s="224"/>
      <c r="C419" s="215"/>
      <c r="D419" s="226"/>
      <c r="E419" s="192"/>
      <c r="F419" s="216"/>
      <c r="G419" s="217"/>
      <c r="H419" s="218">
        <f t="shared" si="7"/>
        <v>0</v>
      </c>
      <c r="I419" s="218">
        <f t="shared" si="16"/>
        <v>0</v>
      </c>
      <c r="J419" s="219" t="s">
        <v>107</v>
      </c>
      <c r="K419" s="47"/>
      <c r="L419" s="224"/>
      <c r="M419" s="220"/>
      <c r="N419" s="47"/>
      <c r="O419" s="224"/>
      <c r="P419" s="226"/>
      <c r="Q419" s="220"/>
      <c r="R419" s="47"/>
      <c r="S419" s="47" t="str">
        <f t="shared" si="19"/>
        <v/>
      </c>
      <c r="T419" s="47" t="str">
        <f t="shared" si="20"/>
        <v/>
      </c>
    </row>
    <row r="420" ht="18.75" customHeight="1">
      <c r="A420" s="47"/>
      <c r="B420" s="224"/>
      <c r="C420" s="215"/>
      <c r="D420" s="226"/>
      <c r="E420" s="192"/>
      <c r="F420" s="216"/>
      <c r="G420" s="217"/>
      <c r="H420" s="218">
        <f t="shared" si="7"/>
        <v>0</v>
      </c>
      <c r="I420" s="218">
        <f t="shared" si="16"/>
        <v>0</v>
      </c>
      <c r="J420" s="219" t="s">
        <v>107</v>
      </c>
      <c r="K420" s="47"/>
      <c r="L420" s="224"/>
      <c r="M420" s="220"/>
      <c r="N420" s="47"/>
      <c r="O420" s="224"/>
      <c r="P420" s="226"/>
      <c r="Q420" s="220"/>
      <c r="R420" s="47"/>
      <c r="S420" s="47" t="str">
        <f t="shared" si="19"/>
        <v/>
      </c>
      <c r="T420" s="47" t="str">
        <f t="shared" si="20"/>
        <v/>
      </c>
    </row>
    <row r="421" ht="18.75" customHeight="1">
      <c r="A421" s="47"/>
      <c r="B421" s="224"/>
      <c r="C421" s="215"/>
      <c r="D421" s="226"/>
      <c r="E421" s="192"/>
      <c r="F421" s="216"/>
      <c r="G421" s="217"/>
      <c r="H421" s="218">
        <f t="shared" si="7"/>
        <v>0</v>
      </c>
      <c r="I421" s="218">
        <f t="shared" si="16"/>
        <v>0</v>
      </c>
      <c r="J421" s="219" t="s">
        <v>107</v>
      </c>
      <c r="K421" s="47"/>
      <c r="L421" s="224"/>
      <c r="M421" s="220"/>
      <c r="N421" s="47"/>
      <c r="O421" s="224"/>
      <c r="P421" s="226"/>
      <c r="Q421" s="220"/>
      <c r="R421" s="47"/>
      <c r="S421" s="47" t="str">
        <f t="shared" si="19"/>
        <v/>
      </c>
      <c r="T421" s="47" t="str">
        <f t="shared" si="20"/>
        <v/>
      </c>
    </row>
    <row r="422" ht="18.75" customHeight="1">
      <c r="A422" s="47"/>
      <c r="B422" s="224"/>
      <c r="C422" s="215"/>
      <c r="D422" s="226"/>
      <c r="E422" s="192"/>
      <c r="F422" s="216"/>
      <c r="G422" s="217"/>
      <c r="H422" s="218">
        <f t="shared" si="7"/>
        <v>0</v>
      </c>
      <c r="I422" s="218">
        <f t="shared" si="16"/>
        <v>0</v>
      </c>
      <c r="J422" s="219" t="s">
        <v>107</v>
      </c>
      <c r="K422" s="47"/>
      <c r="L422" s="224"/>
      <c r="M422" s="220"/>
      <c r="N422" s="47"/>
      <c r="O422" s="224"/>
      <c r="P422" s="226"/>
      <c r="Q422" s="220"/>
      <c r="R422" s="47"/>
      <c r="S422" s="47" t="str">
        <f t="shared" si="19"/>
        <v/>
      </c>
      <c r="T422" s="47" t="str">
        <f t="shared" si="20"/>
        <v/>
      </c>
    </row>
    <row r="423" ht="18.75" customHeight="1">
      <c r="A423" s="47"/>
      <c r="B423" s="224"/>
      <c r="C423" s="215"/>
      <c r="D423" s="226"/>
      <c r="E423" s="192"/>
      <c r="F423" s="216"/>
      <c r="G423" s="217"/>
      <c r="H423" s="218">
        <f t="shared" si="7"/>
        <v>0</v>
      </c>
      <c r="I423" s="218">
        <f t="shared" si="16"/>
        <v>0</v>
      </c>
      <c r="J423" s="219" t="s">
        <v>107</v>
      </c>
      <c r="K423" s="47"/>
      <c r="L423" s="224"/>
      <c r="M423" s="220"/>
      <c r="N423" s="47"/>
      <c r="O423" s="224"/>
      <c r="P423" s="226"/>
      <c r="Q423" s="220"/>
      <c r="R423" s="47"/>
      <c r="S423" s="47" t="str">
        <f t="shared" si="19"/>
        <v/>
      </c>
      <c r="T423" s="47" t="str">
        <f t="shared" si="20"/>
        <v/>
      </c>
    </row>
    <row r="424" ht="18.75" customHeight="1">
      <c r="A424" s="47"/>
      <c r="B424" s="224"/>
      <c r="C424" s="215"/>
      <c r="D424" s="226"/>
      <c r="E424" s="192"/>
      <c r="F424" s="216"/>
      <c r="G424" s="217"/>
      <c r="H424" s="218">
        <f t="shared" si="7"/>
        <v>0</v>
      </c>
      <c r="I424" s="218">
        <f t="shared" si="16"/>
        <v>0</v>
      </c>
      <c r="J424" s="219" t="s">
        <v>107</v>
      </c>
      <c r="K424" s="47"/>
      <c r="L424" s="224"/>
      <c r="M424" s="220"/>
      <c r="N424" s="47"/>
      <c r="O424" s="224"/>
      <c r="P424" s="226"/>
      <c r="Q424" s="220"/>
      <c r="R424" s="47"/>
      <c r="S424" s="47" t="str">
        <f t="shared" si="19"/>
        <v/>
      </c>
      <c r="T424" s="47" t="str">
        <f t="shared" si="20"/>
        <v/>
      </c>
    </row>
    <row r="425" ht="18.75" customHeight="1">
      <c r="A425" s="47"/>
      <c r="B425" s="224"/>
      <c r="C425" s="215"/>
      <c r="D425" s="226"/>
      <c r="E425" s="192"/>
      <c r="F425" s="216"/>
      <c r="G425" s="217"/>
      <c r="H425" s="218">
        <f t="shared" si="7"/>
        <v>0</v>
      </c>
      <c r="I425" s="218">
        <f t="shared" si="16"/>
        <v>0</v>
      </c>
      <c r="J425" s="219" t="s">
        <v>107</v>
      </c>
      <c r="K425" s="47"/>
      <c r="L425" s="224"/>
      <c r="M425" s="220"/>
      <c r="N425" s="47"/>
      <c r="O425" s="224"/>
      <c r="P425" s="226"/>
      <c r="Q425" s="220"/>
      <c r="R425" s="47"/>
      <c r="S425" s="47" t="str">
        <f t="shared" si="19"/>
        <v/>
      </c>
      <c r="T425" s="47" t="str">
        <f t="shared" si="20"/>
        <v/>
      </c>
    </row>
    <row r="426" ht="18.75" customHeight="1">
      <c r="A426" s="47"/>
      <c r="B426" s="224"/>
      <c r="C426" s="215"/>
      <c r="D426" s="226"/>
      <c r="E426" s="192"/>
      <c r="F426" s="216"/>
      <c r="G426" s="217"/>
      <c r="H426" s="218">
        <f t="shared" si="7"/>
        <v>0</v>
      </c>
      <c r="I426" s="218">
        <f t="shared" si="16"/>
        <v>0</v>
      </c>
      <c r="J426" s="219" t="s">
        <v>107</v>
      </c>
      <c r="K426" s="47"/>
      <c r="L426" s="224"/>
      <c r="M426" s="220"/>
      <c r="N426" s="47"/>
      <c r="O426" s="224"/>
      <c r="P426" s="226"/>
      <c r="Q426" s="220"/>
      <c r="R426" s="47"/>
      <c r="S426" s="47" t="str">
        <f t="shared" si="19"/>
        <v/>
      </c>
      <c r="T426" s="47" t="str">
        <f t="shared" si="20"/>
        <v/>
      </c>
    </row>
    <row r="427" ht="18.75" customHeight="1">
      <c r="A427" s="47"/>
      <c r="B427" s="224"/>
      <c r="C427" s="215"/>
      <c r="D427" s="226"/>
      <c r="E427" s="192"/>
      <c r="F427" s="216"/>
      <c r="G427" s="217"/>
      <c r="H427" s="218">
        <f t="shared" si="7"/>
        <v>0</v>
      </c>
      <c r="I427" s="218">
        <f t="shared" si="16"/>
        <v>0</v>
      </c>
      <c r="J427" s="219" t="s">
        <v>107</v>
      </c>
      <c r="K427" s="47"/>
      <c r="L427" s="224"/>
      <c r="M427" s="220"/>
      <c r="N427" s="47"/>
      <c r="O427" s="224"/>
      <c r="P427" s="226"/>
      <c r="Q427" s="220"/>
      <c r="R427" s="47"/>
      <c r="S427" s="47" t="str">
        <f t="shared" si="19"/>
        <v/>
      </c>
      <c r="T427" s="47" t="str">
        <f t="shared" si="20"/>
        <v/>
      </c>
    </row>
    <row r="428" ht="18.75" customHeight="1">
      <c r="A428" s="47"/>
      <c r="B428" s="224"/>
      <c r="C428" s="215"/>
      <c r="D428" s="226"/>
      <c r="E428" s="192"/>
      <c r="F428" s="216"/>
      <c r="G428" s="217"/>
      <c r="H428" s="218">
        <f t="shared" si="7"/>
        <v>0</v>
      </c>
      <c r="I428" s="218">
        <f t="shared" si="16"/>
        <v>0</v>
      </c>
      <c r="J428" s="219" t="s">
        <v>107</v>
      </c>
      <c r="K428" s="47"/>
      <c r="L428" s="224"/>
      <c r="M428" s="220"/>
      <c r="N428" s="47"/>
      <c r="O428" s="224"/>
      <c r="P428" s="226"/>
      <c r="Q428" s="220"/>
      <c r="R428" s="47"/>
      <c r="S428" s="47" t="str">
        <f t="shared" si="19"/>
        <v/>
      </c>
      <c r="T428" s="47" t="str">
        <f t="shared" si="20"/>
        <v/>
      </c>
    </row>
    <row r="429" ht="18.75" customHeight="1">
      <c r="A429" s="47"/>
      <c r="B429" s="224"/>
      <c r="C429" s="215"/>
      <c r="D429" s="226"/>
      <c r="E429" s="192"/>
      <c r="F429" s="216"/>
      <c r="G429" s="217"/>
      <c r="H429" s="218">
        <f t="shared" si="7"/>
        <v>0</v>
      </c>
      <c r="I429" s="218">
        <f t="shared" si="16"/>
        <v>0</v>
      </c>
      <c r="J429" s="219" t="s">
        <v>107</v>
      </c>
      <c r="K429" s="47"/>
      <c r="L429" s="224"/>
      <c r="M429" s="220"/>
      <c r="N429" s="47"/>
      <c r="O429" s="224"/>
      <c r="P429" s="226"/>
      <c r="Q429" s="220"/>
      <c r="R429" s="47"/>
      <c r="S429" s="47" t="str">
        <f t="shared" si="19"/>
        <v/>
      </c>
      <c r="T429" s="47" t="str">
        <f t="shared" si="20"/>
        <v/>
      </c>
    </row>
    <row r="430" ht="18.75" customHeight="1">
      <c r="A430" s="47"/>
      <c r="B430" s="224"/>
      <c r="C430" s="215"/>
      <c r="D430" s="226"/>
      <c r="E430" s="192"/>
      <c r="F430" s="216"/>
      <c r="G430" s="217"/>
      <c r="H430" s="218">
        <f t="shared" si="7"/>
        <v>0</v>
      </c>
      <c r="I430" s="218">
        <f t="shared" si="16"/>
        <v>0</v>
      </c>
      <c r="J430" s="219" t="s">
        <v>107</v>
      </c>
      <c r="K430" s="47"/>
      <c r="L430" s="224"/>
      <c r="M430" s="220"/>
      <c r="N430" s="47"/>
      <c r="O430" s="224"/>
      <c r="P430" s="226"/>
      <c r="Q430" s="220"/>
      <c r="R430" s="47"/>
      <c r="S430" s="47" t="str">
        <f t="shared" si="19"/>
        <v/>
      </c>
      <c r="T430" s="47" t="str">
        <f t="shared" si="20"/>
        <v/>
      </c>
    </row>
    <row r="431" ht="18.75" customHeight="1">
      <c r="A431" s="47"/>
      <c r="B431" s="224"/>
      <c r="C431" s="215"/>
      <c r="D431" s="226"/>
      <c r="E431" s="192"/>
      <c r="F431" s="216"/>
      <c r="G431" s="217"/>
      <c r="H431" s="218">
        <f t="shared" si="7"/>
        <v>0</v>
      </c>
      <c r="I431" s="218">
        <f t="shared" si="16"/>
        <v>0</v>
      </c>
      <c r="J431" s="219" t="s">
        <v>107</v>
      </c>
      <c r="K431" s="47"/>
      <c r="L431" s="224"/>
      <c r="M431" s="220"/>
      <c r="N431" s="47"/>
      <c r="O431" s="224"/>
      <c r="P431" s="226"/>
      <c r="Q431" s="220"/>
      <c r="R431" s="47"/>
      <c r="S431" s="47" t="str">
        <f t="shared" si="19"/>
        <v/>
      </c>
      <c r="T431" s="47" t="str">
        <f t="shared" si="20"/>
        <v/>
      </c>
    </row>
    <row r="432" ht="18.75" customHeight="1">
      <c r="A432" s="47"/>
      <c r="B432" s="224"/>
      <c r="C432" s="215"/>
      <c r="D432" s="226"/>
      <c r="E432" s="192"/>
      <c r="F432" s="216"/>
      <c r="G432" s="217"/>
      <c r="H432" s="218">
        <f t="shared" si="7"/>
        <v>0</v>
      </c>
      <c r="I432" s="218">
        <f t="shared" si="16"/>
        <v>0</v>
      </c>
      <c r="J432" s="219" t="s">
        <v>107</v>
      </c>
      <c r="K432" s="47"/>
      <c r="L432" s="224"/>
      <c r="M432" s="220"/>
      <c r="N432" s="47"/>
      <c r="O432" s="224"/>
      <c r="P432" s="226"/>
      <c r="Q432" s="220"/>
      <c r="R432" s="47"/>
      <c r="S432" s="47" t="str">
        <f t="shared" si="19"/>
        <v/>
      </c>
      <c r="T432" s="47" t="str">
        <f t="shared" si="20"/>
        <v/>
      </c>
    </row>
    <row r="433" ht="18.75" customHeight="1">
      <c r="A433" s="47"/>
      <c r="B433" s="224"/>
      <c r="C433" s="215"/>
      <c r="D433" s="226"/>
      <c r="E433" s="192"/>
      <c r="F433" s="216"/>
      <c r="G433" s="217"/>
      <c r="H433" s="218">
        <f t="shared" si="7"/>
        <v>0</v>
      </c>
      <c r="I433" s="218">
        <f t="shared" si="16"/>
        <v>0</v>
      </c>
      <c r="J433" s="219" t="s">
        <v>107</v>
      </c>
      <c r="K433" s="47"/>
      <c r="L433" s="224"/>
      <c r="M433" s="220"/>
      <c r="N433" s="47"/>
      <c r="O433" s="224"/>
      <c r="P433" s="226"/>
      <c r="Q433" s="220"/>
      <c r="R433" s="47"/>
      <c r="S433" s="47" t="str">
        <f t="shared" si="19"/>
        <v/>
      </c>
      <c r="T433" s="47" t="str">
        <f t="shared" si="20"/>
        <v/>
      </c>
    </row>
    <row r="434" ht="18.75" customHeight="1">
      <c r="A434" s="47"/>
      <c r="B434" s="224"/>
      <c r="C434" s="215"/>
      <c r="D434" s="226"/>
      <c r="E434" s="192"/>
      <c r="F434" s="216"/>
      <c r="G434" s="217"/>
      <c r="H434" s="218">
        <f t="shared" si="7"/>
        <v>0</v>
      </c>
      <c r="I434" s="218">
        <f t="shared" si="16"/>
        <v>0</v>
      </c>
      <c r="J434" s="219" t="s">
        <v>107</v>
      </c>
      <c r="K434" s="47"/>
      <c r="L434" s="224"/>
      <c r="M434" s="220"/>
      <c r="N434" s="47"/>
      <c r="O434" s="224"/>
      <c r="P434" s="226"/>
      <c r="Q434" s="220"/>
      <c r="R434" s="47"/>
      <c r="S434" s="47" t="str">
        <f t="shared" si="19"/>
        <v/>
      </c>
      <c r="T434" s="47" t="str">
        <f t="shared" si="20"/>
        <v/>
      </c>
    </row>
    <row r="435" ht="18.75" customHeight="1">
      <c r="A435" s="47"/>
      <c r="B435" s="224"/>
      <c r="C435" s="215"/>
      <c r="D435" s="226"/>
      <c r="E435" s="192"/>
      <c r="F435" s="216"/>
      <c r="G435" s="217"/>
      <c r="H435" s="218">
        <f t="shared" si="7"/>
        <v>0</v>
      </c>
      <c r="I435" s="218">
        <f t="shared" si="16"/>
        <v>0</v>
      </c>
      <c r="J435" s="219" t="s">
        <v>107</v>
      </c>
      <c r="K435" s="47"/>
      <c r="L435" s="224"/>
      <c r="M435" s="220"/>
      <c r="N435" s="47"/>
      <c r="O435" s="224"/>
      <c r="P435" s="226"/>
      <c r="Q435" s="220"/>
      <c r="R435" s="47"/>
      <c r="S435" s="47" t="str">
        <f t="shared" si="19"/>
        <v/>
      </c>
      <c r="T435" s="47" t="str">
        <f t="shared" si="20"/>
        <v/>
      </c>
    </row>
    <row r="436" ht="18.75" customHeight="1">
      <c r="A436" s="47"/>
      <c r="B436" s="224"/>
      <c r="C436" s="215"/>
      <c r="D436" s="226"/>
      <c r="E436" s="192"/>
      <c r="F436" s="216"/>
      <c r="G436" s="217"/>
      <c r="H436" s="218">
        <f t="shared" si="7"/>
        <v>0</v>
      </c>
      <c r="I436" s="218">
        <f t="shared" si="16"/>
        <v>0</v>
      </c>
      <c r="J436" s="219" t="s">
        <v>107</v>
      </c>
      <c r="K436" s="47"/>
      <c r="L436" s="224"/>
      <c r="M436" s="220"/>
      <c r="N436" s="47"/>
      <c r="O436" s="224"/>
      <c r="P436" s="226"/>
      <c r="Q436" s="220"/>
      <c r="R436" s="47"/>
      <c r="S436" s="47" t="str">
        <f t="shared" si="19"/>
        <v/>
      </c>
      <c r="T436" s="47" t="str">
        <f t="shared" si="20"/>
        <v/>
      </c>
    </row>
    <row r="437" ht="18.75" customHeight="1">
      <c r="A437" s="47"/>
      <c r="B437" s="224"/>
      <c r="C437" s="215"/>
      <c r="D437" s="226"/>
      <c r="E437" s="192"/>
      <c r="F437" s="216"/>
      <c r="G437" s="217"/>
      <c r="H437" s="218">
        <f t="shared" si="7"/>
        <v>0</v>
      </c>
      <c r="I437" s="218">
        <f t="shared" si="16"/>
        <v>0</v>
      </c>
      <c r="J437" s="219" t="s">
        <v>107</v>
      </c>
      <c r="K437" s="47"/>
      <c r="L437" s="224"/>
      <c r="M437" s="220"/>
      <c r="N437" s="47"/>
      <c r="O437" s="224"/>
      <c r="P437" s="226"/>
      <c r="Q437" s="220"/>
      <c r="R437" s="47"/>
      <c r="S437" s="47" t="str">
        <f t="shared" si="19"/>
        <v/>
      </c>
      <c r="T437" s="47" t="str">
        <f t="shared" si="20"/>
        <v/>
      </c>
    </row>
    <row r="438" ht="18.75" customHeight="1">
      <c r="A438" s="47"/>
      <c r="B438" s="224"/>
      <c r="C438" s="215"/>
      <c r="D438" s="226"/>
      <c r="E438" s="192"/>
      <c r="F438" s="216"/>
      <c r="G438" s="217"/>
      <c r="H438" s="218">
        <f t="shared" si="7"/>
        <v>0</v>
      </c>
      <c r="I438" s="218">
        <f t="shared" si="16"/>
        <v>0</v>
      </c>
      <c r="J438" s="219" t="s">
        <v>107</v>
      </c>
      <c r="K438" s="47"/>
      <c r="L438" s="224"/>
      <c r="M438" s="220"/>
      <c r="N438" s="47"/>
      <c r="O438" s="224"/>
      <c r="P438" s="226"/>
      <c r="Q438" s="220"/>
      <c r="R438" s="47"/>
      <c r="S438" s="47" t="str">
        <f t="shared" si="19"/>
        <v/>
      </c>
      <c r="T438" s="47" t="str">
        <f t="shared" si="20"/>
        <v/>
      </c>
    </row>
    <row r="439" ht="18.75" customHeight="1">
      <c r="A439" s="47"/>
      <c r="B439" s="224"/>
      <c r="C439" s="215"/>
      <c r="D439" s="226"/>
      <c r="E439" s="192"/>
      <c r="F439" s="216"/>
      <c r="G439" s="217"/>
      <c r="H439" s="218">
        <f t="shared" si="7"/>
        <v>0</v>
      </c>
      <c r="I439" s="218">
        <f t="shared" si="16"/>
        <v>0</v>
      </c>
      <c r="J439" s="219" t="s">
        <v>107</v>
      </c>
      <c r="K439" s="47"/>
      <c r="L439" s="224"/>
      <c r="M439" s="220"/>
      <c r="N439" s="47"/>
      <c r="O439" s="224"/>
      <c r="P439" s="226"/>
      <c r="Q439" s="220"/>
      <c r="R439" s="47"/>
      <c r="S439" s="47" t="str">
        <f t="shared" si="19"/>
        <v/>
      </c>
      <c r="T439" s="47" t="str">
        <f t="shared" si="20"/>
        <v/>
      </c>
    </row>
    <row r="440" ht="18.75" customHeight="1">
      <c r="A440" s="47"/>
      <c r="B440" s="224"/>
      <c r="C440" s="215"/>
      <c r="D440" s="226"/>
      <c r="E440" s="192"/>
      <c r="F440" s="216"/>
      <c r="G440" s="217"/>
      <c r="H440" s="218">
        <f t="shared" si="7"/>
        <v>0</v>
      </c>
      <c r="I440" s="218">
        <f t="shared" si="16"/>
        <v>0</v>
      </c>
      <c r="J440" s="219" t="s">
        <v>107</v>
      </c>
      <c r="K440" s="47"/>
      <c r="L440" s="224"/>
      <c r="M440" s="220"/>
      <c r="N440" s="47"/>
      <c r="O440" s="224"/>
      <c r="P440" s="226"/>
      <c r="Q440" s="220"/>
      <c r="R440" s="47"/>
      <c r="S440" s="47" t="str">
        <f t="shared" si="19"/>
        <v/>
      </c>
      <c r="T440" s="47" t="str">
        <f t="shared" si="20"/>
        <v/>
      </c>
    </row>
    <row r="441" ht="18.75" customHeight="1">
      <c r="A441" s="47"/>
      <c r="B441" s="224"/>
      <c r="C441" s="215"/>
      <c r="D441" s="226"/>
      <c r="E441" s="192"/>
      <c r="F441" s="216"/>
      <c r="G441" s="217"/>
      <c r="H441" s="218">
        <f t="shared" si="7"/>
        <v>0</v>
      </c>
      <c r="I441" s="218">
        <f t="shared" si="16"/>
        <v>0</v>
      </c>
      <c r="J441" s="219" t="s">
        <v>107</v>
      </c>
      <c r="K441" s="47"/>
      <c r="L441" s="224"/>
      <c r="M441" s="220"/>
      <c r="N441" s="47"/>
      <c r="O441" s="224"/>
      <c r="P441" s="226"/>
      <c r="Q441" s="220"/>
      <c r="R441" s="47"/>
      <c r="S441" s="47" t="str">
        <f t="shared" si="19"/>
        <v/>
      </c>
      <c r="T441" s="47" t="str">
        <f t="shared" si="20"/>
        <v/>
      </c>
    </row>
    <row r="442" ht="18.75" customHeight="1">
      <c r="A442" s="47"/>
      <c r="B442" s="224"/>
      <c r="C442" s="215"/>
      <c r="D442" s="226"/>
      <c r="E442" s="192"/>
      <c r="F442" s="216"/>
      <c r="G442" s="217"/>
      <c r="H442" s="218">
        <f t="shared" si="7"/>
        <v>0</v>
      </c>
      <c r="I442" s="218">
        <f t="shared" si="16"/>
        <v>0</v>
      </c>
      <c r="J442" s="219" t="s">
        <v>107</v>
      </c>
      <c r="K442" s="47"/>
      <c r="L442" s="224"/>
      <c r="M442" s="220"/>
      <c r="N442" s="47"/>
      <c r="O442" s="224"/>
      <c r="P442" s="226"/>
      <c r="Q442" s="220"/>
      <c r="R442" s="47"/>
      <c r="S442" s="47" t="str">
        <f t="shared" si="19"/>
        <v/>
      </c>
      <c r="T442" s="47" t="str">
        <f t="shared" si="20"/>
        <v/>
      </c>
    </row>
    <row r="443" ht="18.75" customHeight="1">
      <c r="A443" s="47"/>
      <c r="B443" s="224"/>
      <c r="C443" s="215"/>
      <c r="D443" s="226"/>
      <c r="E443" s="192"/>
      <c r="F443" s="216"/>
      <c r="G443" s="217"/>
      <c r="H443" s="218">
        <f t="shared" si="7"/>
        <v>0</v>
      </c>
      <c r="I443" s="218">
        <f t="shared" si="16"/>
        <v>0</v>
      </c>
      <c r="J443" s="219" t="s">
        <v>107</v>
      </c>
      <c r="K443" s="47"/>
      <c r="L443" s="224"/>
      <c r="M443" s="220"/>
      <c r="N443" s="47"/>
      <c r="O443" s="224"/>
      <c r="P443" s="226"/>
      <c r="Q443" s="220"/>
      <c r="R443" s="47"/>
      <c r="S443" s="47" t="str">
        <f t="shared" si="19"/>
        <v/>
      </c>
      <c r="T443" s="47" t="str">
        <f t="shared" si="20"/>
        <v/>
      </c>
    </row>
    <row r="444" ht="18.75" customHeight="1">
      <c r="A444" s="47"/>
      <c r="B444" s="224"/>
      <c r="C444" s="215"/>
      <c r="D444" s="226"/>
      <c r="E444" s="192"/>
      <c r="F444" s="216"/>
      <c r="G444" s="217"/>
      <c r="H444" s="218">
        <f t="shared" si="7"/>
        <v>0</v>
      </c>
      <c r="I444" s="218">
        <f t="shared" si="16"/>
        <v>0</v>
      </c>
      <c r="J444" s="219" t="s">
        <v>107</v>
      </c>
      <c r="K444" s="47"/>
      <c r="L444" s="224"/>
      <c r="M444" s="220"/>
      <c r="N444" s="47"/>
      <c r="O444" s="224"/>
      <c r="P444" s="226"/>
      <c r="Q444" s="220"/>
      <c r="R444" s="47"/>
      <c r="S444" s="47" t="str">
        <f t="shared" si="19"/>
        <v/>
      </c>
      <c r="T444" s="47" t="str">
        <f t="shared" si="20"/>
        <v/>
      </c>
    </row>
    <row r="445" ht="18.75" customHeight="1">
      <c r="A445" s="47"/>
      <c r="B445" s="224"/>
      <c r="C445" s="215"/>
      <c r="D445" s="226"/>
      <c r="E445" s="192"/>
      <c r="F445" s="216"/>
      <c r="G445" s="217"/>
      <c r="H445" s="218">
        <f t="shared" si="7"/>
        <v>0</v>
      </c>
      <c r="I445" s="218">
        <f t="shared" si="16"/>
        <v>0</v>
      </c>
      <c r="J445" s="219" t="s">
        <v>107</v>
      </c>
      <c r="K445" s="47"/>
      <c r="L445" s="224"/>
      <c r="M445" s="220"/>
      <c r="N445" s="47"/>
      <c r="O445" s="224"/>
      <c r="P445" s="226"/>
      <c r="Q445" s="220"/>
      <c r="R445" s="47"/>
      <c r="S445" s="47" t="str">
        <f t="shared" si="19"/>
        <v/>
      </c>
      <c r="T445" s="47" t="str">
        <f t="shared" si="20"/>
        <v/>
      </c>
    </row>
    <row r="446" ht="18.75" customHeight="1">
      <c r="A446" s="47"/>
      <c r="B446" s="224"/>
      <c r="C446" s="215"/>
      <c r="D446" s="226"/>
      <c r="E446" s="192"/>
      <c r="F446" s="216"/>
      <c r="G446" s="217"/>
      <c r="H446" s="218">
        <f t="shared" si="7"/>
        <v>0</v>
      </c>
      <c r="I446" s="218">
        <f t="shared" si="16"/>
        <v>0</v>
      </c>
      <c r="J446" s="219" t="s">
        <v>107</v>
      </c>
      <c r="K446" s="47"/>
      <c r="L446" s="224"/>
      <c r="M446" s="220"/>
      <c r="N446" s="47"/>
      <c r="O446" s="224"/>
      <c r="P446" s="226"/>
      <c r="Q446" s="220"/>
      <c r="R446" s="47"/>
      <c r="S446" s="47" t="str">
        <f t="shared" si="19"/>
        <v/>
      </c>
      <c r="T446" s="47" t="str">
        <f t="shared" si="20"/>
        <v/>
      </c>
    </row>
    <row r="447" ht="18.75" customHeight="1">
      <c r="A447" s="47"/>
      <c r="B447" s="224"/>
      <c r="C447" s="215"/>
      <c r="D447" s="226"/>
      <c r="E447" s="192"/>
      <c r="F447" s="216"/>
      <c r="G447" s="217"/>
      <c r="H447" s="218">
        <f t="shared" si="7"/>
        <v>0</v>
      </c>
      <c r="I447" s="218">
        <f t="shared" si="16"/>
        <v>0</v>
      </c>
      <c r="J447" s="219" t="s">
        <v>107</v>
      </c>
      <c r="K447" s="47"/>
      <c r="L447" s="224"/>
      <c r="M447" s="220"/>
      <c r="N447" s="47"/>
      <c r="O447" s="224"/>
      <c r="P447" s="226"/>
      <c r="Q447" s="220"/>
      <c r="R447" s="47"/>
      <c r="S447" s="47" t="str">
        <f t="shared" si="19"/>
        <v/>
      </c>
      <c r="T447" s="47" t="str">
        <f t="shared" si="20"/>
        <v/>
      </c>
    </row>
    <row r="448" ht="18.75" customHeight="1">
      <c r="A448" s="47"/>
      <c r="B448" s="224"/>
      <c r="C448" s="215"/>
      <c r="D448" s="226"/>
      <c r="E448" s="192"/>
      <c r="F448" s="216"/>
      <c r="G448" s="217"/>
      <c r="H448" s="218">
        <f t="shared" si="7"/>
        <v>0</v>
      </c>
      <c r="I448" s="218">
        <f t="shared" si="16"/>
        <v>0</v>
      </c>
      <c r="J448" s="219" t="s">
        <v>107</v>
      </c>
      <c r="K448" s="47"/>
      <c r="L448" s="224"/>
      <c r="M448" s="220"/>
      <c r="N448" s="47"/>
      <c r="O448" s="224"/>
      <c r="P448" s="226"/>
      <c r="Q448" s="220"/>
      <c r="R448" s="47"/>
      <c r="S448" s="47" t="str">
        <f t="shared" si="19"/>
        <v/>
      </c>
      <c r="T448" s="47" t="str">
        <f t="shared" si="20"/>
        <v/>
      </c>
    </row>
    <row r="449" ht="18.75" customHeight="1">
      <c r="A449" s="47"/>
      <c r="B449" s="224"/>
      <c r="C449" s="215"/>
      <c r="D449" s="226"/>
      <c r="E449" s="192"/>
      <c r="F449" s="216"/>
      <c r="G449" s="217"/>
      <c r="H449" s="218">
        <f t="shared" si="7"/>
        <v>0</v>
      </c>
      <c r="I449" s="218">
        <f t="shared" si="16"/>
        <v>0</v>
      </c>
      <c r="J449" s="219" t="s">
        <v>107</v>
      </c>
      <c r="K449" s="47"/>
      <c r="L449" s="224"/>
      <c r="M449" s="220"/>
      <c r="N449" s="47"/>
      <c r="O449" s="224"/>
      <c r="P449" s="226"/>
      <c r="Q449" s="220"/>
      <c r="R449" s="47"/>
      <c r="S449" s="47" t="str">
        <f t="shared" si="19"/>
        <v/>
      </c>
      <c r="T449" s="47" t="str">
        <f t="shared" si="20"/>
        <v/>
      </c>
    </row>
    <row r="450" ht="18.75" customHeight="1">
      <c r="A450" s="47"/>
      <c r="B450" s="224"/>
      <c r="C450" s="215"/>
      <c r="D450" s="226"/>
      <c r="E450" s="192"/>
      <c r="F450" s="216"/>
      <c r="G450" s="217"/>
      <c r="H450" s="218">
        <f t="shared" si="7"/>
        <v>0</v>
      </c>
      <c r="I450" s="218">
        <f t="shared" si="16"/>
        <v>0</v>
      </c>
      <c r="J450" s="219" t="s">
        <v>107</v>
      </c>
      <c r="K450" s="47"/>
      <c r="L450" s="224"/>
      <c r="M450" s="220"/>
      <c r="N450" s="47"/>
      <c r="O450" s="224"/>
      <c r="P450" s="226"/>
      <c r="Q450" s="220"/>
      <c r="R450" s="47"/>
      <c r="S450" s="47" t="str">
        <f t="shared" si="19"/>
        <v/>
      </c>
      <c r="T450" s="47" t="str">
        <f t="shared" si="20"/>
        <v/>
      </c>
    </row>
    <row r="451" ht="18.75" customHeight="1">
      <c r="A451" s="47"/>
      <c r="B451" s="224"/>
      <c r="C451" s="215"/>
      <c r="D451" s="226"/>
      <c r="E451" s="192"/>
      <c r="F451" s="216"/>
      <c r="G451" s="217"/>
      <c r="H451" s="218">
        <f t="shared" si="7"/>
        <v>0</v>
      </c>
      <c r="I451" s="218">
        <f t="shared" si="16"/>
        <v>0</v>
      </c>
      <c r="J451" s="219" t="s">
        <v>107</v>
      </c>
      <c r="K451" s="47"/>
      <c r="L451" s="224"/>
      <c r="M451" s="220"/>
      <c r="N451" s="47"/>
      <c r="O451" s="224"/>
      <c r="P451" s="226"/>
      <c r="Q451" s="220"/>
      <c r="R451" s="47"/>
      <c r="S451" s="47" t="str">
        <f t="shared" si="19"/>
        <v/>
      </c>
      <c r="T451" s="47" t="str">
        <f t="shared" si="20"/>
        <v/>
      </c>
    </row>
    <row r="452" ht="18.75" customHeight="1">
      <c r="A452" s="47"/>
      <c r="B452" s="224"/>
      <c r="C452" s="215"/>
      <c r="D452" s="226"/>
      <c r="E452" s="192"/>
      <c r="F452" s="216"/>
      <c r="G452" s="217"/>
      <c r="H452" s="218">
        <f t="shared" si="7"/>
        <v>0</v>
      </c>
      <c r="I452" s="218">
        <f t="shared" si="16"/>
        <v>0</v>
      </c>
      <c r="J452" s="219" t="s">
        <v>107</v>
      </c>
      <c r="K452" s="47"/>
      <c r="L452" s="224"/>
      <c r="M452" s="220"/>
      <c r="N452" s="47"/>
      <c r="O452" s="224"/>
      <c r="P452" s="226"/>
      <c r="Q452" s="220"/>
      <c r="R452" s="47"/>
      <c r="S452" s="47" t="str">
        <f t="shared" si="19"/>
        <v/>
      </c>
      <c r="T452" s="47" t="str">
        <f t="shared" si="20"/>
        <v/>
      </c>
    </row>
    <row r="453" ht="18.75" customHeight="1">
      <c r="A453" s="47"/>
      <c r="B453" s="224"/>
      <c r="C453" s="215"/>
      <c r="D453" s="226"/>
      <c r="E453" s="192"/>
      <c r="F453" s="216"/>
      <c r="G453" s="217"/>
      <c r="H453" s="218">
        <f t="shared" si="7"/>
        <v>0</v>
      </c>
      <c r="I453" s="218">
        <f t="shared" si="16"/>
        <v>0</v>
      </c>
      <c r="J453" s="219" t="s">
        <v>107</v>
      </c>
      <c r="K453" s="47"/>
      <c r="L453" s="224"/>
      <c r="M453" s="220"/>
      <c r="N453" s="47"/>
      <c r="O453" s="224"/>
      <c r="P453" s="226"/>
      <c r="Q453" s="220"/>
      <c r="R453" s="47"/>
      <c r="S453" s="47" t="str">
        <f t="shared" si="19"/>
        <v/>
      </c>
      <c r="T453" s="47" t="str">
        <f t="shared" si="20"/>
        <v/>
      </c>
    </row>
    <row r="454" ht="18.75" customHeight="1">
      <c r="A454" s="47"/>
      <c r="B454" s="224"/>
      <c r="C454" s="215"/>
      <c r="D454" s="226"/>
      <c r="E454" s="192"/>
      <c r="F454" s="216"/>
      <c r="G454" s="217"/>
      <c r="H454" s="218">
        <f t="shared" si="7"/>
        <v>0</v>
      </c>
      <c r="I454" s="218">
        <f t="shared" si="16"/>
        <v>0</v>
      </c>
      <c r="J454" s="219" t="s">
        <v>107</v>
      </c>
      <c r="K454" s="47"/>
      <c r="L454" s="224"/>
      <c r="M454" s="220"/>
      <c r="N454" s="47"/>
      <c r="O454" s="224"/>
      <c r="P454" s="226"/>
      <c r="Q454" s="220"/>
      <c r="R454" s="47"/>
      <c r="S454" s="47" t="str">
        <f t="shared" si="19"/>
        <v/>
      </c>
      <c r="T454" s="47" t="str">
        <f t="shared" si="20"/>
        <v/>
      </c>
    </row>
    <row r="455" ht="18.75" customHeight="1">
      <c r="A455" s="47"/>
      <c r="B455" s="224"/>
      <c r="C455" s="215"/>
      <c r="D455" s="226"/>
      <c r="E455" s="192"/>
      <c r="F455" s="216"/>
      <c r="G455" s="217"/>
      <c r="H455" s="218">
        <f t="shared" si="7"/>
        <v>0</v>
      </c>
      <c r="I455" s="218">
        <f t="shared" si="16"/>
        <v>0</v>
      </c>
      <c r="J455" s="219" t="s">
        <v>107</v>
      </c>
      <c r="K455" s="47"/>
      <c r="L455" s="224"/>
      <c r="M455" s="220"/>
      <c r="N455" s="47"/>
      <c r="O455" s="224"/>
      <c r="P455" s="226"/>
      <c r="Q455" s="220"/>
      <c r="R455" s="47"/>
      <c r="S455" s="47" t="str">
        <f t="shared" si="19"/>
        <v/>
      </c>
      <c r="T455" s="47" t="str">
        <f t="shared" si="20"/>
        <v/>
      </c>
    </row>
    <row r="456" ht="18.75" customHeight="1">
      <c r="A456" s="47"/>
      <c r="B456" s="224"/>
      <c r="C456" s="215"/>
      <c r="D456" s="226"/>
      <c r="E456" s="192"/>
      <c r="F456" s="216"/>
      <c r="G456" s="217"/>
      <c r="H456" s="218">
        <f t="shared" si="7"/>
        <v>0</v>
      </c>
      <c r="I456" s="218">
        <f t="shared" si="16"/>
        <v>0</v>
      </c>
      <c r="J456" s="219" t="s">
        <v>107</v>
      </c>
      <c r="K456" s="47"/>
      <c r="L456" s="224"/>
      <c r="M456" s="220"/>
      <c r="N456" s="47"/>
      <c r="O456" s="224"/>
      <c r="P456" s="226"/>
      <c r="Q456" s="220"/>
      <c r="R456" s="47"/>
      <c r="S456" s="47" t="str">
        <f t="shared" si="19"/>
        <v/>
      </c>
      <c r="T456" s="47" t="str">
        <f t="shared" si="20"/>
        <v/>
      </c>
    </row>
    <row r="457" ht="18.75" customHeight="1">
      <c r="A457" s="47"/>
      <c r="B457" s="224"/>
      <c r="C457" s="215"/>
      <c r="D457" s="226"/>
      <c r="E457" s="192"/>
      <c r="F457" s="216"/>
      <c r="G457" s="217"/>
      <c r="H457" s="218">
        <f t="shared" si="7"/>
        <v>0</v>
      </c>
      <c r="I457" s="218">
        <f t="shared" si="16"/>
        <v>0</v>
      </c>
      <c r="J457" s="219" t="s">
        <v>107</v>
      </c>
      <c r="K457" s="47"/>
      <c r="L457" s="224"/>
      <c r="M457" s="220"/>
      <c r="N457" s="47"/>
      <c r="O457" s="224"/>
      <c r="P457" s="226"/>
      <c r="Q457" s="220"/>
      <c r="R457" s="47"/>
      <c r="S457" s="47" t="str">
        <f t="shared" si="19"/>
        <v/>
      </c>
      <c r="T457" s="47" t="str">
        <f t="shared" si="20"/>
        <v/>
      </c>
    </row>
    <row r="458" ht="18.75" customHeight="1">
      <c r="A458" s="47"/>
      <c r="B458" s="224"/>
      <c r="C458" s="215"/>
      <c r="D458" s="226"/>
      <c r="E458" s="192"/>
      <c r="F458" s="216"/>
      <c r="G458" s="217"/>
      <c r="H458" s="218">
        <f t="shared" si="7"/>
        <v>0</v>
      </c>
      <c r="I458" s="218">
        <f t="shared" si="16"/>
        <v>0</v>
      </c>
      <c r="J458" s="219" t="s">
        <v>107</v>
      </c>
      <c r="K458" s="47"/>
      <c r="L458" s="224"/>
      <c r="M458" s="220"/>
      <c r="N458" s="47"/>
      <c r="O458" s="224"/>
      <c r="P458" s="226"/>
      <c r="Q458" s="220"/>
      <c r="R458" s="47"/>
      <c r="S458" s="47" t="str">
        <f t="shared" si="19"/>
        <v/>
      </c>
      <c r="T458" s="47" t="str">
        <f t="shared" si="20"/>
        <v/>
      </c>
    </row>
    <row r="459" ht="18.75" customHeight="1">
      <c r="A459" s="47"/>
      <c r="B459" s="224"/>
      <c r="C459" s="215"/>
      <c r="D459" s="226"/>
      <c r="E459" s="192"/>
      <c r="F459" s="216"/>
      <c r="G459" s="217"/>
      <c r="H459" s="218">
        <f t="shared" si="7"/>
        <v>0</v>
      </c>
      <c r="I459" s="218">
        <f t="shared" si="16"/>
        <v>0</v>
      </c>
      <c r="J459" s="219" t="s">
        <v>107</v>
      </c>
      <c r="K459" s="47"/>
      <c r="L459" s="224"/>
      <c r="M459" s="220"/>
      <c r="N459" s="47"/>
      <c r="O459" s="224"/>
      <c r="P459" s="226"/>
      <c r="Q459" s="220"/>
      <c r="R459" s="47"/>
      <c r="S459" s="47" t="str">
        <f t="shared" si="19"/>
        <v/>
      </c>
      <c r="T459" s="47" t="str">
        <f t="shared" si="20"/>
        <v/>
      </c>
    </row>
    <row r="460" ht="18.75" customHeight="1">
      <c r="A460" s="47"/>
      <c r="B460" s="224"/>
      <c r="C460" s="215"/>
      <c r="D460" s="226"/>
      <c r="E460" s="192"/>
      <c r="F460" s="216"/>
      <c r="G460" s="217"/>
      <c r="H460" s="218">
        <f t="shared" si="7"/>
        <v>0</v>
      </c>
      <c r="I460" s="218">
        <f t="shared" si="16"/>
        <v>0</v>
      </c>
      <c r="J460" s="219" t="s">
        <v>107</v>
      </c>
      <c r="K460" s="47"/>
      <c r="L460" s="224"/>
      <c r="M460" s="220"/>
      <c r="N460" s="47"/>
      <c r="O460" s="224"/>
      <c r="P460" s="226"/>
      <c r="Q460" s="220"/>
      <c r="R460" s="47"/>
      <c r="S460" s="47" t="str">
        <f t="shared" si="19"/>
        <v/>
      </c>
      <c r="T460" s="47" t="str">
        <f t="shared" si="20"/>
        <v/>
      </c>
    </row>
    <row r="461" ht="18.75" customHeight="1">
      <c r="A461" s="47"/>
      <c r="B461" s="224"/>
      <c r="C461" s="215"/>
      <c r="D461" s="226"/>
      <c r="E461" s="192"/>
      <c r="F461" s="216"/>
      <c r="G461" s="217"/>
      <c r="H461" s="218">
        <f t="shared" si="7"/>
        <v>0</v>
      </c>
      <c r="I461" s="218">
        <f t="shared" si="16"/>
        <v>0</v>
      </c>
      <c r="J461" s="219" t="s">
        <v>107</v>
      </c>
      <c r="K461" s="47"/>
      <c r="L461" s="224"/>
      <c r="M461" s="220"/>
      <c r="N461" s="47"/>
      <c r="O461" s="224"/>
      <c r="P461" s="226"/>
      <c r="Q461" s="220"/>
      <c r="R461" s="47"/>
      <c r="S461" s="47" t="str">
        <f t="shared" si="19"/>
        <v/>
      </c>
      <c r="T461" s="47" t="str">
        <f t="shared" si="20"/>
        <v/>
      </c>
    </row>
    <row r="462" ht="18.75" customHeight="1">
      <c r="A462" s="47"/>
      <c r="B462" s="224"/>
      <c r="C462" s="215"/>
      <c r="D462" s="226"/>
      <c r="E462" s="192"/>
      <c r="F462" s="216"/>
      <c r="G462" s="217"/>
      <c r="H462" s="218">
        <f t="shared" si="7"/>
        <v>0</v>
      </c>
      <c r="I462" s="218">
        <f t="shared" si="16"/>
        <v>0</v>
      </c>
      <c r="J462" s="219" t="s">
        <v>107</v>
      </c>
      <c r="K462" s="47"/>
      <c r="L462" s="224"/>
      <c r="M462" s="220"/>
      <c r="N462" s="47"/>
      <c r="O462" s="224"/>
      <c r="P462" s="226"/>
      <c r="Q462" s="220"/>
      <c r="R462" s="47"/>
      <c r="S462" s="47" t="str">
        <f t="shared" si="19"/>
        <v/>
      </c>
      <c r="T462" s="47" t="str">
        <f t="shared" si="20"/>
        <v/>
      </c>
    </row>
    <row r="463" ht="18.75" customHeight="1">
      <c r="A463" s="47"/>
      <c r="B463" s="224"/>
      <c r="C463" s="215"/>
      <c r="D463" s="226"/>
      <c r="E463" s="192"/>
      <c r="F463" s="216"/>
      <c r="G463" s="217"/>
      <c r="H463" s="218">
        <f t="shared" si="7"/>
        <v>0</v>
      </c>
      <c r="I463" s="218">
        <f t="shared" si="16"/>
        <v>0</v>
      </c>
      <c r="J463" s="219" t="s">
        <v>107</v>
      </c>
      <c r="K463" s="47"/>
      <c r="L463" s="224"/>
      <c r="M463" s="220"/>
      <c r="N463" s="47"/>
      <c r="O463" s="224"/>
      <c r="P463" s="226"/>
      <c r="Q463" s="220"/>
      <c r="R463" s="47"/>
      <c r="S463" s="47" t="str">
        <f t="shared" si="19"/>
        <v/>
      </c>
      <c r="T463" s="47" t="str">
        <f t="shared" si="20"/>
        <v/>
      </c>
    </row>
    <row r="464" ht="18.75" customHeight="1">
      <c r="A464" s="47"/>
      <c r="B464" s="224"/>
      <c r="C464" s="215"/>
      <c r="D464" s="226"/>
      <c r="E464" s="192"/>
      <c r="F464" s="216"/>
      <c r="G464" s="217"/>
      <c r="H464" s="218">
        <f t="shared" si="7"/>
        <v>0</v>
      </c>
      <c r="I464" s="218">
        <f t="shared" si="16"/>
        <v>0</v>
      </c>
      <c r="J464" s="219" t="s">
        <v>107</v>
      </c>
      <c r="K464" s="47"/>
      <c r="L464" s="224"/>
      <c r="M464" s="220"/>
      <c r="N464" s="47"/>
      <c r="O464" s="224"/>
      <c r="P464" s="226"/>
      <c r="Q464" s="220"/>
      <c r="R464" s="47"/>
      <c r="S464" s="47" t="str">
        <f t="shared" si="19"/>
        <v/>
      </c>
      <c r="T464" s="47" t="str">
        <f t="shared" si="20"/>
        <v/>
      </c>
    </row>
    <row r="465" ht="18.75" customHeight="1">
      <c r="A465" s="47"/>
      <c r="B465" s="224"/>
      <c r="C465" s="215"/>
      <c r="D465" s="226"/>
      <c r="E465" s="192"/>
      <c r="F465" s="216"/>
      <c r="G465" s="217"/>
      <c r="H465" s="218">
        <f t="shared" si="7"/>
        <v>0</v>
      </c>
      <c r="I465" s="218">
        <f t="shared" si="16"/>
        <v>0</v>
      </c>
      <c r="J465" s="219" t="s">
        <v>107</v>
      </c>
      <c r="K465" s="47"/>
      <c r="L465" s="224"/>
      <c r="M465" s="220"/>
      <c r="N465" s="47"/>
      <c r="O465" s="224"/>
      <c r="P465" s="226"/>
      <c r="Q465" s="220"/>
      <c r="R465" s="47"/>
      <c r="S465" s="47" t="str">
        <f t="shared" si="19"/>
        <v/>
      </c>
      <c r="T465" s="47" t="str">
        <f t="shared" si="20"/>
        <v/>
      </c>
    </row>
    <row r="466" ht="18.75" customHeight="1">
      <c r="A466" s="47"/>
      <c r="B466" s="224"/>
      <c r="C466" s="215"/>
      <c r="D466" s="226"/>
      <c r="E466" s="192"/>
      <c r="F466" s="216"/>
      <c r="G466" s="217"/>
      <c r="H466" s="218">
        <f t="shared" si="7"/>
        <v>0</v>
      </c>
      <c r="I466" s="218">
        <f t="shared" si="16"/>
        <v>0</v>
      </c>
      <c r="J466" s="219" t="s">
        <v>107</v>
      </c>
      <c r="K466" s="47"/>
      <c r="L466" s="224"/>
      <c r="M466" s="220"/>
      <c r="N466" s="47"/>
      <c r="O466" s="224"/>
      <c r="P466" s="226"/>
      <c r="Q466" s="220"/>
      <c r="R466" s="47"/>
      <c r="S466" s="47" t="str">
        <f t="shared" si="19"/>
        <v/>
      </c>
      <c r="T466" s="47" t="str">
        <f t="shared" si="20"/>
        <v/>
      </c>
    </row>
    <row r="467" ht="18.75" customHeight="1">
      <c r="A467" s="47"/>
      <c r="B467" s="224"/>
      <c r="C467" s="215"/>
      <c r="D467" s="226"/>
      <c r="E467" s="192"/>
      <c r="F467" s="216"/>
      <c r="G467" s="217"/>
      <c r="H467" s="218">
        <f t="shared" si="7"/>
        <v>0</v>
      </c>
      <c r="I467" s="218">
        <f t="shared" si="16"/>
        <v>0</v>
      </c>
      <c r="J467" s="219" t="s">
        <v>107</v>
      </c>
      <c r="K467" s="47"/>
      <c r="L467" s="224"/>
      <c r="M467" s="220"/>
      <c r="N467" s="47"/>
      <c r="O467" s="224"/>
      <c r="P467" s="226"/>
      <c r="Q467" s="220"/>
      <c r="R467" s="47"/>
      <c r="S467" s="47" t="str">
        <f t="shared" si="19"/>
        <v/>
      </c>
      <c r="T467" s="47" t="str">
        <f t="shared" si="20"/>
        <v/>
      </c>
    </row>
    <row r="468" ht="18.75" customHeight="1">
      <c r="A468" s="47"/>
      <c r="B468" s="224"/>
      <c r="C468" s="215"/>
      <c r="D468" s="226"/>
      <c r="E468" s="192"/>
      <c r="F468" s="216"/>
      <c r="G468" s="217"/>
      <c r="H468" s="218">
        <f t="shared" si="7"/>
        <v>0</v>
      </c>
      <c r="I468" s="218">
        <f t="shared" si="16"/>
        <v>0</v>
      </c>
      <c r="J468" s="219" t="s">
        <v>107</v>
      </c>
      <c r="K468" s="47"/>
      <c r="L468" s="224"/>
      <c r="M468" s="220"/>
      <c r="N468" s="47"/>
      <c r="O468" s="224"/>
      <c r="P468" s="226"/>
      <c r="Q468" s="220"/>
      <c r="R468" s="47"/>
      <c r="S468" s="47" t="str">
        <f t="shared" si="19"/>
        <v/>
      </c>
      <c r="T468" s="47" t="str">
        <f t="shared" si="20"/>
        <v/>
      </c>
    </row>
    <row r="469" ht="18.75" customHeight="1">
      <c r="A469" s="47"/>
      <c r="B469" s="224"/>
      <c r="C469" s="215"/>
      <c r="D469" s="226"/>
      <c r="E469" s="192"/>
      <c r="F469" s="216"/>
      <c r="G469" s="217"/>
      <c r="H469" s="218">
        <f t="shared" si="7"/>
        <v>0</v>
      </c>
      <c r="I469" s="218">
        <f t="shared" si="16"/>
        <v>0</v>
      </c>
      <c r="J469" s="219" t="s">
        <v>107</v>
      </c>
      <c r="K469" s="47"/>
      <c r="L469" s="224"/>
      <c r="M469" s="220"/>
      <c r="N469" s="47"/>
      <c r="O469" s="224"/>
      <c r="P469" s="226"/>
      <c r="Q469" s="220"/>
      <c r="R469" s="47"/>
      <c r="S469" s="47" t="str">
        <f t="shared" si="19"/>
        <v/>
      </c>
      <c r="T469" s="47" t="str">
        <f t="shared" si="20"/>
        <v/>
      </c>
    </row>
    <row r="470" ht="18.75" customHeight="1">
      <c r="A470" s="47"/>
      <c r="B470" s="224"/>
      <c r="C470" s="215"/>
      <c r="D470" s="226"/>
      <c r="E470" s="192"/>
      <c r="F470" s="216"/>
      <c r="G470" s="217"/>
      <c r="H470" s="218">
        <f t="shared" si="7"/>
        <v>0</v>
      </c>
      <c r="I470" s="218">
        <f t="shared" si="16"/>
        <v>0</v>
      </c>
      <c r="J470" s="219" t="s">
        <v>107</v>
      </c>
      <c r="K470" s="47"/>
      <c r="L470" s="224"/>
      <c r="M470" s="220"/>
      <c r="N470" s="47"/>
      <c r="O470" s="224"/>
      <c r="P470" s="226"/>
      <c r="Q470" s="220"/>
      <c r="R470" s="47"/>
      <c r="S470" s="47" t="str">
        <f t="shared" si="19"/>
        <v/>
      </c>
      <c r="T470" s="47" t="str">
        <f t="shared" si="20"/>
        <v/>
      </c>
    </row>
    <row r="471" ht="18.75" customHeight="1">
      <c r="A471" s="47"/>
      <c r="B471" s="224"/>
      <c r="C471" s="215"/>
      <c r="D471" s="226"/>
      <c r="E471" s="192"/>
      <c r="F471" s="216"/>
      <c r="G471" s="217"/>
      <c r="H471" s="218">
        <f t="shared" si="7"/>
        <v>0</v>
      </c>
      <c r="I471" s="218">
        <f t="shared" si="16"/>
        <v>0</v>
      </c>
      <c r="J471" s="219" t="s">
        <v>107</v>
      </c>
      <c r="K471" s="47"/>
      <c r="L471" s="224"/>
      <c r="M471" s="220"/>
      <c r="N471" s="47"/>
      <c r="O471" s="224"/>
      <c r="P471" s="226"/>
      <c r="Q471" s="220"/>
      <c r="R471" s="47"/>
      <c r="S471" s="47" t="str">
        <f t="shared" si="19"/>
        <v/>
      </c>
      <c r="T471" s="47" t="str">
        <f t="shared" si="20"/>
        <v/>
      </c>
    </row>
    <row r="472" ht="18.75" customHeight="1">
      <c r="A472" s="47"/>
      <c r="B472" s="224"/>
      <c r="C472" s="215"/>
      <c r="D472" s="226"/>
      <c r="E472" s="192"/>
      <c r="F472" s="216"/>
      <c r="G472" s="217"/>
      <c r="H472" s="218">
        <f t="shared" si="7"/>
        <v>0</v>
      </c>
      <c r="I472" s="218">
        <f t="shared" si="16"/>
        <v>0</v>
      </c>
      <c r="J472" s="219" t="s">
        <v>107</v>
      </c>
      <c r="K472" s="47"/>
      <c r="L472" s="224"/>
      <c r="M472" s="220"/>
      <c r="N472" s="47"/>
      <c r="O472" s="224"/>
      <c r="P472" s="226"/>
      <c r="Q472" s="220"/>
      <c r="R472" s="47"/>
      <c r="S472" s="47" t="str">
        <f t="shared" si="19"/>
        <v/>
      </c>
      <c r="T472" s="47" t="str">
        <f t="shared" si="20"/>
        <v/>
      </c>
    </row>
    <row r="473" ht="18.75" customHeight="1">
      <c r="A473" s="47"/>
      <c r="B473" s="224"/>
      <c r="C473" s="215"/>
      <c r="D473" s="226"/>
      <c r="E473" s="192"/>
      <c r="F473" s="216"/>
      <c r="G473" s="217"/>
      <c r="H473" s="218">
        <f t="shared" si="7"/>
        <v>0</v>
      </c>
      <c r="I473" s="218">
        <f t="shared" si="16"/>
        <v>0</v>
      </c>
      <c r="J473" s="219" t="s">
        <v>107</v>
      </c>
      <c r="K473" s="47"/>
      <c r="L473" s="224"/>
      <c r="M473" s="220"/>
      <c r="N473" s="47"/>
      <c r="O473" s="224"/>
      <c r="P473" s="226"/>
      <c r="Q473" s="220"/>
      <c r="R473" s="47"/>
      <c r="S473" s="47" t="str">
        <f t="shared" si="19"/>
        <v/>
      </c>
      <c r="T473" s="47" t="str">
        <f t="shared" si="20"/>
        <v/>
      </c>
    </row>
    <row r="474" ht="18.75" customHeight="1">
      <c r="A474" s="47"/>
      <c r="B474" s="224"/>
      <c r="C474" s="215"/>
      <c r="D474" s="226"/>
      <c r="E474" s="192"/>
      <c r="F474" s="216"/>
      <c r="G474" s="217"/>
      <c r="H474" s="218">
        <f t="shared" si="7"/>
        <v>0</v>
      </c>
      <c r="I474" s="218">
        <f t="shared" si="16"/>
        <v>0</v>
      </c>
      <c r="J474" s="219" t="s">
        <v>107</v>
      </c>
      <c r="K474" s="47"/>
      <c r="L474" s="224"/>
      <c r="M474" s="220"/>
      <c r="N474" s="47"/>
      <c r="O474" s="224"/>
      <c r="P474" s="226"/>
      <c r="Q474" s="220"/>
      <c r="R474" s="47"/>
      <c r="S474" s="47" t="str">
        <f t="shared" si="19"/>
        <v/>
      </c>
      <c r="T474" s="47" t="str">
        <f t="shared" si="20"/>
        <v/>
      </c>
    </row>
    <row r="475" ht="18.75" customHeight="1">
      <c r="A475" s="47"/>
      <c r="B475" s="224"/>
      <c r="C475" s="215"/>
      <c r="D475" s="226"/>
      <c r="E475" s="192"/>
      <c r="F475" s="216"/>
      <c r="G475" s="217"/>
      <c r="H475" s="218">
        <f t="shared" si="7"/>
        <v>0</v>
      </c>
      <c r="I475" s="218">
        <f t="shared" si="16"/>
        <v>0</v>
      </c>
      <c r="J475" s="219" t="s">
        <v>107</v>
      </c>
      <c r="K475" s="47"/>
      <c r="L475" s="224"/>
      <c r="M475" s="220"/>
      <c r="N475" s="47"/>
      <c r="O475" s="224"/>
      <c r="P475" s="226"/>
      <c r="Q475" s="220"/>
      <c r="R475" s="47"/>
      <c r="S475" s="47" t="str">
        <f t="shared" si="19"/>
        <v/>
      </c>
      <c r="T475" s="47" t="str">
        <f t="shared" si="20"/>
        <v/>
      </c>
    </row>
    <row r="476" ht="18.75" customHeight="1">
      <c r="A476" s="47"/>
      <c r="B476" s="224"/>
      <c r="C476" s="215"/>
      <c r="D476" s="226"/>
      <c r="E476" s="192"/>
      <c r="F476" s="216"/>
      <c r="G476" s="217"/>
      <c r="H476" s="218">
        <f t="shared" si="7"/>
        <v>0</v>
      </c>
      <c r="I476" s="218">
        <f t="shared" si="16"/>
        <v>0</v>
      </c>
      <c r="J476" s="219" t="s">
        <v>107</v>
      </c>
      <c r="K476" s="47"/>
      <c r="L476" s="224"/>
      <c r="M476" s="220"/>
      <c r="N476" s="47"/>
      <c r="O476" s="224"/>
      <c r="P476" s="226"/>
      <c r="Q476" s="220"/>
      <c r="R476" s="47"/>
      <c r="S476" s="47" t="str">
        <f t="shared" si="19"/>
        <v/>
      </c>
      <c r="T476" s="47" t="str">
        <f t="shared" si="20"/>
        <v/>
      </c>
    </row>
    <row r="477" ht="18.75" customHeight="1">
      <c r="A477" s="47"/>
      <c r="B477" s="224"/>
      <c r="C477" s="215"/>
      <c r="D477" s="226"/>
      <c r="E477" s="192"/>
      <c r="F477" s="216"/>
      <c r="G477" s="217"/>
      <c r="H477" s="218">
        <f t="shared" si="7"/>
        <v>0</v>
      </c>
      <c r="I477" s="218">
        <f t="shared" si="16"/>
        <v>0</v>
      </c>
      <c r="J477" s="219" t="s">
        <v>107</v>
      </c>
      <c r="K477" s="47"/>
      <c r="L477" s="224"/>
      <c r="M477" s="220"/>
      <c r="N477" s="47"/>
      <c r="O477" s="224"/>
      <c r="P477" s="226"/>
      <c r="Q477" s="220"/>
      <c r="R477" s="47"/>
      <c r="S477" s="47" t="str">
        <f t="shared" si="19"/>
        <v/>
      </c>
      <c r="T477" s="47" t="str">
        <f t="shared" si="20"/>
        <v/>
      </c>
    </row>
    <row r="478" ht="18.75" customHeight="1">
      <c r="A478" s="47"/>
      <c r="B478" s="224"/>
      <c r="C478" s="215"/>
      <c r="D478" s="226"/>
      <c r="E478" s="192"/>
      <c r="F478" s="216"/>
      <c r="G478" s="217"/>
      <c r="H478" s="218">
        <f t="shared" si="7"/>
        <v>0</v>
      </c>
      <c r="I478" s="218">
        <f t="shared" si="16"/>
        <v>0</v>
      </c>
      <c r="J478" s="219" t="s">
        <v>107</v>
      </c>
      <c r="K478" s="47"/>
      <c r="L478" s="224"/>
      <c r="M478" s="220"/>
      <c r="N478" s="47"/>
      <c r="O478" s="224"/>
      <c r="P478" s="226"/>
      <c r="Q478" s="220"/>
      <c r="R478" s="47"/>
      <c r="S478" s="47" t="str">
        <f t="shared" si="19"/>
        <v/>
      </c>
      <c r="T478" s="47" t="str">
        <f t="shared" si="20"/>
        <v/>
      </c>
    </row>
    <row r="479" ht="18.75" customHeight="1">
      <c r="A479" s="47"/>
      <c r="B479" s="224"/>
      <c r="C479" s="215"/>
      <c r="D479" s="226"/>
      <c r="E479" s="192"/>
      <c r="F479" s="216"/>
      <c r="G479" s="217"/>
      <c r="H479" s="218">
        <f t="shared" si="7"/>
        <v>0</v>
      </c>
      <c r="I479" s="218">
        <f t="shared" si="16"/>
        <v>0</v>
      </c>
      <c r="J479" s="219" t="s">
        <v>107</v>
      </c>
      <c r="K479" s="47"/>
      <c r="L479" s="224"/>
      <c r="M479" s="220"/>
      <c r="N479" s="47"/>
      <c r="O479" s="224"/>
      <c r="P479" s="226"/>
      <c r="Q479" s="220"/>
      <c r="R479" s="47"/>
      <c r="S479" s="47" t="str">
        <f t="shared" si="19"/>
        <v/>
      </c>
      <c r="T479" s="47" t="str">
        <f t="shared" si="20"/>
        <v/>
      </c>
    </row>
    <row r="480" ht="18.75" customHeight="1">
      <c r="A480" s="47"/>
      <c r="B480" s="224"/>
      <c r="C480" s="215"/>
      <c r="D480" s="226"/>
      <c r="E480" s="192"/>
      <c r="F480" s="216"/>
      <c r="G480" s="217"/>
      <c r="H480" s="218">
        <f t="shared" si="7"/>
        <v>0</v>
      </c>
      <c r="I480" s="218">
        <f t="shared" si="16"/>
        <v>0</v>
      </c>
      <c r="J480" s="219" t="s">
        <v>107</v>
      </c>
      <c r="K480" s="47"/>
      <c r="L480" s="224"/>
      <c r="M480" s="220"/>
      <c r="N480" s="47"/>
      <c r="O480" s="224"/>
      <c r="P480" s="226"/>
      <c r="Q480" s="220"/>
      <c r="R480" s="47"/>
      <c r="S480" s="47" t="str">
        <f t="shared" si="19"/>
        <v/>
      </c>
      <c r="T480" s="47" t="str">
        <f t="shared" si="20"/>
        <v/>
      </c>
    </row>
    <row r="481" ht="18.75" customHeight="1">
      <c r="A481" s="47"/>
      <c r="B481" s="224"/>
      <c r="C481" s="215"/>
      <c r="D481" s="226"/>
      <c r="E481" s="192"/>
      <c r="F481" s="216"/>
      <c r="G481" s="217"/>
      <c r="H481" s="218">
        <f t="shared" si="7"/>
        <v>0</v>
      </c>
      <c r="I481" s="218">
        <f t="shared" si="16"/>
        <v>0</v>
      </c>
      <c r="J481" s="219" t="s">
        <v>107</v>
      </c>
      <c r="K481" s="47"/>
      <c r="L481" s="224"/>
      <c r="M481" s="220"/>
      <c r="N481" s="47"/>
      <c r="O481" s="224"/>
      <c r="P481" s="226"/>
      <c r="Q481" s="220"/>
      <c r="R481" s="47"/>
      <c r="S481" s="47" t="str">
        <f t="shared" si="19"/>
        <v/>
      </c>
      <c r="T481" s="47" t="str">
        <f t="shared" si="20"/>
        <v/>
      </c>
    </row>
    <row r="482" ht="18.75" customHeight="1">
      <c r="A482" s="47"/>
      <c r="B482" s="224"/>
      <c r="C482" s="215"/>
      <c r="D482" s="226"/>
      <c r="E482" s="192"/>
      <c r="F482" s="216"/>
      <c r="G482" s="217"/>
      <c r="H482" s="218">
        <f t="shared" si="7"/>
        <v>0</v>
      </c>
      <c r="I482" s="218">
        <f t="shared" si="16"/>
        <v>0</v>
      </c>
      <c r="J482" s="219" t="s">
        <v>107</v>
      </c>
      <c r="K482" s="47"/>
      <c r="L482" s="224"/>
      <c r="M482" s="220"/>
      <c r="N482" s="47"/>
      <c r="O482" s="224"/>
      <c r="P482" s="226"/>
      <c r="Q482" s="220"/>
      <c r="R482" s="47"/>
      <c r="S482" s="47" t="str">
        <f t="shared" si="19"/>
        <v/>
      </c>
      <c r="T482" s="47" t="str">
        <f t="shared" si="20"/>
        <v/>
      </c>
    </row>
    <row r="483" ht="18.75" customHeight="1">
      <c r="A483" s="47"/>
      <c r="B483" s="224"/>
      <c r="C483" s="215"/>
      <c r="D483" s="226"/>
      <c r="E483" s="192"/>
      <c r="F483" s="216"/>
      <c r="G483" s="217"/>
      <c r="H483" s="218">
        <f t="shared" si="7"/>
        <v>0</v>
      </c>
      <c r="I483" s="218">
        <f t="shared" si="16"/>
        <v>0</v>
      </c>
      <c r="J483" s="219" t="s">
        <v>107</v>
      </c>
      <c r="K483" s="47"/>
      <c r="L483" s="224"/>
      <c r="M483" s="220"/>
      <c r="N483" s="47"/>
      <c r="O483" s="224"/>
      <c r="P483" s="226"/>
      <c r="Q483" s="220"/>
      <c r="R483" s="47"/>
      <c r="S483" s="47" t="str">
        <f t="shared" si="19"/>
        <v/>
      </c>
      <c r="T483" s="47" t="str">
        <f t="shared" si="20"/>
        <v/>
      </c>
    </row>
    <row r="484" ht="18.75" customHeight="1">
      <c r="A484" s="47"/>
      <c r="B484" s="224"/>
      <c r="C484" s="215"/>
      <c r="D484" s="226"/>
      <c r="E484" s="192"/>
      <c r="F484" s="216"/>
      <c r="G484" s="217"/>
      <c r="H484" s="218">
        <f t="shared" si="7"/>
        <v>0</v>
      </c>
      <c r="I484" s="218">
        <f t="shared" si="16"/>
        <v>0</v>
      </c>
      <c r="J484" s="219" t="s">
        <v>107</v>
      </c>
      <c r="K484" s="47"/>
      <c r="L484" s="224"/>
      <c r="M484" s="220"/>
      <c r="N484" s="47"/>
      <c r="O484" s="224"/>
      <c r="P484" s="226"/>
      <c r="Q484" s="220"/>
      <c r="R484" s="47"/>
      <c r="S484" s="47" t="str">
        <f t="shared" si="19"/>
        <v/>
      </c>
      <c r="T484" s="47" t="str">
        <f t="shared" si="20"/>
        <v/>
      </c>
    </row>
    <row r="485" ht="18.75" customHeight="1">
      <c r="A485" s="47"/>
      <c r="B485" s="224"/>
      <c r="C485" s="215"/>
      <c r="D485" s="226"/>
      <c r="E485" s="192"/>
      <c r="F485" s="216"/>
      <c r="G485" s="217"/>
      <c r="H485" s="218">
        <f t="shared" si="7"/>
        <v>0</v>
      </c>
      <c r="I485" s="218">
        <f t="shared" si="16"/>
        <v>0</v>
      </c>
      <c r="J485" s="219" t="s">
        <v>107</v>
      </c>
      <c r="K485" s="47"/>
      <c r="L485" s="224"/>
      <c r="M485" s="220"/>
      <c r="N485" s="47"/>
      <c r="O485" s="224"/>
      <c r="P485" s="226"/>
      <c r="Q485" s="220"/>
      <c r="R485" s="47"/>
      <c r="S485" s="47" t="str">
        <f t="shared" si="19"/>
        <v/>
      </c>
      <c r="T485" s="47" t="str">
        <f t="shared" si="20"/>
        <v/>
      </c>
    </row>
    <row r="486" ht="18.75" customHeight="1">
      <c r="A486" s="47"/>
      <c r="B486" s="224"/>
      <c r="C486" s="215"/>
      <c r="D486" s="226"/>
      <c r="E486" s="192"/>
      <c r="F486" s="216"/>
      <c r="G486" s="217"/>
      <c r="H486" s="218">
        <f t="shared" si="7"/>
        <v>0</v>
      </c>
      <c r="I486" s="218">
        <f t="shared" si="16"/>
        <v>0</v>
      </c>
      <c r="J486" s="219" t="s">
        <v>107</v>
      </c>
      <c r="K486" s="47"/>
      <c r="L486" s="224"/>
      <c r="M486" s="220"/>
      <c r="N486" s="47"/>
      <c r="O486" s="224"/>
      <c r="P486" s="226"/>
      <c r="Q486" s="220"/>
      <c r="R486" s="47"/>
      <c r="S486" s="47" t="str">
        <f t="shared" si="19"/>
        <v/>
      </c>
      <c r="T486" s="47" t="str">
        <f t="shared" si="20"/>
        <v/>
      </c>
    </row>
    <row r="487" ht="18.75" customHeight="1">
      <c r="A487" s="47"/>
      <c r="B487" s="224"/>
      <c r="C487" s="215"/>
      <c r="D487" s="226"/>
      <c r="E487" s="192"/>
      <c r="F487" s="216"/>
      <c r="G487" s="217"/>
      <c r="H487" s="218">
        <f t="shared" si="7"/>
        <v>0</v>
      </c>
      <c r="I487" s="218">
        <f t="shared" si="16"/>
        <v>0</v>
      </c>
      <c r="J487" s="219" t="s">
        <v>107</v>
      </c>
      <c r="K487" s="47"/>
      <c r="L487" s="224"/>
      <c r="M487" s="220"/>
      <c r="N487" s="47"/>
      <c r="O487" s="224"/>
      <c r="P487" s="226"/>
      <c r="Q487" s="220"/>
      <c r="R487" s="47"/>
      <c r="S487" s="47" t="str">
        <f t="shared" si="19"/>
        <v/>
      </c>
      <c r="T487" s="47" t="str">
        <f t="shared" si="20"/>
        <v/>
      </c>
    </row>
    <row r="488" ht="18.75" customHeight="1">
      <c r="A488" s="47"/>
      <c r="B488" s="224"/>
      <c r="C488" s="215"/>
      <c r="D488" s="226"/>
      <c r="E488" s="192"/>
      <c r="F488" s="216"/>
      <c r="G488" s="217"/>
      <c r="H488" s="218">
        <f t="shared" si="7"/>
        <v>0</v>
      </c>
      <c r="I488" s="218">
        <f t="shared" si="16"/>
        <v>0</v>
      </c>
      <c r="J488" s="219" t="s">
        <v>107</v>
      </c>
      <c r="K488" s="47"/>
      <c r="L488" s="224"/>
      <c r="M488" s="220"/>
      <c r="N488" s="47"/>
      <c r="O488" s="224"/>
      <c r="P488" s="226"/>
      <c r="Q488" s="220"/>
      <c r="R488" s="47"/>
      <c r="S488" s="47" t="str">
        <f t="shared" si="19"/>
        <v/>
      </c>
      <c r="T488" s="47" t="str">
        <f t="shared" si="20"/>
        <v/>
      </c>
    </row>
    <row r="489" ht="18.75" customHeight="1">
      <c r="A489" s="47"/>
      <c r="B489" s="224"/>
      <c r="C489" s="215"/>
      <c r="D489" s="226"/>
      <c r="E489" s="192"/>
      <c r="F489" s="216"/>
      <c r="G489" s="217"/>
      <c r="H489" s="218">
        <f t="shared" si="7"/>
        <v>0</v>
      </c>
      <c r="I489" s="218">
        <f t="shared" si="16"/>
        <v>0</v>
      </c>
      <c r="J489" s="219" t="s">
        <v>107</v>
      </c>
      <c r="K489" s="47"/>
      <c r="L489" s="224"/>
      <c r="M489" s="220"/>
      <c r="N489" s="47"/>
      <c r="O489" s="224"/>
      <c r="P489" s="226"/>
      <c r="Q489" s="220"/>
      <c r="R489" s="47"/>
      <c r="S489" s="47" t="str">
        <f t="shared" si="19"/>
        <v/>
      </c>
      <c r="T489" s="47" t="str">
        <f t="shared" si="20"/>
        <v/>
      </c>
    </row>
    <row r="490" ht="18.75" customHeight="1">
      <c r="A490" s="47"/>
      <c r="B490" s="224"/>
      <c r="C490" s="215"/>
      <c r="D490" s="226"/>
      <c r="E490" s="192"/>
      <c r="F490" s="216"/>
      <c r="G490" s="217"/>
      <c r="H490" s="218">
        <f t="shared" si="7"/>
        <v>0</v>
      </c>
      <c r="I490" s="218">
        <f t="shared" si="16"/>
        <v>0</v>
      </c>
      <c r="J490" s="219" t="s">
        <v>107</v>
      </c>
      <c r="K490" s="47"/>
      <c r="L490" s="224"/>
      <c r="M490" s="220"/>
      <c r="N490" s="47"/>
      <c r="O490" s="224"/>
      <c r="P490" s="226"/>
      <c r="Q490" s="220"/>
      <c r="R490" s="47"/>
      <c r="S490" s="47" t="str">
        <f t="shared" si="19"/>
        <v/>
      </c>
      <c r="T490" s="47" t="str">
        <f t="shared" si="20"/>
        <v/>
      </c>
    </row>
    <row r="491" ht="18.75" customHeight="1">
      <c r="A491" s="47"/>
      <c r="B491" s="224"/>
      <c r="C491" s="215"/>
      <c r="D491" s="226"/>
      <c r="E491" s="192"/>
      <c r="F491" s="216"/>
      <c r="G491" s="217"/>
      <c r="H491" s="218">
        <f t="shared" si="7"/>
        <v>0</v>
      </c>
      <c r="I491" s="218">
        <f t="shared" si="16"/>
        <v>0</v>
      </c>
      <c r="J491" s="219" t="s">
        <v>107</v>
      </c>
      <c r="K491" s="47"/>
      <c r="L491" s="224"/>
      <c r="M491" s="220"/>
      <c r="N491" s="47"/>
      <c r="O491" s="224"/>
      <c r="P491" s="226"/>
      <c r="Q491" s="220"/>
      <c r="R491" s="47"/>
      <c r="S491" s="47" t="str">
        <f t="shared" si="19"/>
        <v/>
      </c>
      <c r="T491" s="47" t="str">
        <f t="shared" si="20"/>
        <v/>
      </c>
    </row>
    <row r="492" ht="18.75" customHeight="1">
      <c r="A492" s="47"/>
      <c r="B492" s="224"/>
      <c r="C492" s="215"/>
      <c r="D492" s="226"/>
      <c r="E492" s="192"/>
      <c r="F492" s="216"/>
      <c r="G492" s="217"/>
      <c r="H492" s="218">
        <f t="shared" si="7"/>
        <v>0</v>
      </c>
      <c r="I492" s="218">
        <f t="shared" si="16"/>
        <v>0</v>
      </c>
      <c r="J492" s="219" t="s">
        <v>107</v>
      </c>
      <c r="K492" s="47"/>
      <c r="L492" s="224"/>
      <c r="M492" s="220"/>
      <c r="N492" s="47"/>
      <c r="O492" s="224"/>
      <c r="P492" s="226"/>
      <c r="Q492" s="220"/>
      <c r="R492" s="47"/>
      <c r="S492" s="47" t="str">
        <f t="shared" si="19"/>
        <v/>
      </c>
      <c r="T492" s="47" t="str">
        <f t="shared" si="20"/>
        <v/>
      </c>
    </row>
    <row r="493" ht="18.75" customHeight="1">
      <c r="A493" s="47"/>
      <c r="B493" s="224"/>
      <c r="C493" s="215"/>
      <c r="D493" s="226"/>
      <c r="E493" s="192"/>
      <c r="F493" s="216"/>
      <c r="G493" s="217"/>
      <c r="H493" s="218">
        <f t="shared" si="7"/>
        <v>0</v>
      </c>
      <c r="I493" s="218">
        <f t="shared" si="16"/>
        <v>0</v>
      </c>
      <c r="J493" s="219" t="s">
        <v>107</v>
      </c>
      <c r="K493" s="47"/>
      <c r="L493" s="224"/>
      <c r="M493" s="220"/>
      <c r="N493" s="47"/>
      <c r="O493" s="224"/>
      <c r="P493" s="226"/>
      <c r="Q493" s="220"/>
      <c r="R493" s="47"/>
      <c r="S493" s="47" t="str">
        <f t="shared" si="19"/>
        <v/>
      </c>
      <c r="T493" s="47" t="str">
        <f t="shared" si="20"/>
        <v/>
      </c>
    </row>
    <row r="494" ht="18.75" customHeight="1">
      <c r="A494" s="47"/>
      <c r="B494" s="224"/>
      <c r="C494" s="215"/>
      <c r="D494" s="226"/>
      <c r="E494" s="192"/>
      <c r="F494" s="216"/>
      <c r="G494" s="217"/>
      <c r="H494" s="218">
        <f t="shared" si="7"/>
        <v>0</v>
      </c>
      <c r="I494" s="218">
        <f t="shared" si="16"/>
        <v>0</v>
      </c>
      <c r="J494" s="219" t="s">
        <v>107</v>
      </c>
      <c r="K494" s="47"/>
      <c r="L494" s="224"/>
      <c r="M494" s="220"/>
      <c r="N494" s="47"/>
      <c r="O494" s="224"/>
      <c r="P494" s="226"/>
      <c r="Q494" s="220"/>
      <c r="R494" s="47"/>
      <c r="S494" s="47" t="str">
        <f t="shared" si="19"/>
        <v/>
      </c>
      <c r="T494" s="47" t="str">
        <f t="shared" si="20"/>
        <v/>
      </c>
    </row>
    <row r="495" ht="18.75" customHeight="1">
      <c r="A495" s="47"/>
      <c r="B495" s="224"/>
      <c r="C495" s="215"/>
      <c r="D495" s="226"/>
      <c r="E495" s="192"/>
      <c r="F495" s="216"/>
      <c r="G495" s="217"/>
      <c r="H495" s="218">
        <f t="shared" si="7"/>
        <v>0</v>
      </c>
      <c r="I495" s="218">
        <f t="shared" si="16"/>
        <v>0</v>
      </c>
      <c r="J495" s="219" t="s">
        <v>107</v>
      </c>
      <c r="K495" s="47"/>
      <c r="L495" s="224"/>
      <c r="M495" s="220"/>
      <c r="N495" s="47"/>
      <c r="O495" s="224"/>
      <c r="P495" s="226"/>
      <c r="Q495" s="220"/>
      <c r="R495" s="47"/>
      <c r="S495" s="47" t="str">
        <f t="shared" si="19"/>
        <v/>
      </c>
      <c r="T495" s="47" t="str">
        <f t="shared" si="20"/>
        <v/>
      </c>
    </row>
    <row r="496" ht="18.75" customHeight="1">
      <c r="A496" s="47"/>
      <c r="B496" s="224"/>
      <c r="C496" s="215"/>
      <c r="D496" s="226"/>
      <c r="E496" s="192"/>
      <c r="F496" s="216"/>
      <c r="G496" s="217"/>
      <c r="H496" s="218">
        <f t="shared" si="7"/>
        <v>0</v>
      </c>
      <c r="I496" s="218">
        <f t="shared" si="16"/>
        <v>0</v>
      </c>
      <c r="J496" s="219" t="s">
        <v>107</v>
      </c>
      <c r="K496" s="47"/>
      <c r="L496" s="224"/>
      <c r="M496" s="220"/>
      <c r="N496" s="47"/>
      <c r="O496" s="224"/>
      <c r="P496" s="226"/>
      <c r="Q496" s="220"/>
      <c r="R496" s="47"/>
      <c r="S496" s="47" t="str">
        <f t="shared" si="19"/>
        <v/>
      </c>
      <c r="T496" s="47" t="str">
        <f t="shared" si="20"/>
        <v/>
      </c>
    </row>
    <row r="497" ht="18.75" customHeight="1">
      <c r="A497" s="47"/>
      <c r="B497" s="224"/>
      <c r="C497" s="215"/>
      <c r="D497" s="226"/>
      <c r="E497" s="192"/>
      <c r="F497" s="216"/>
      <c r="G497" s="217"/>
      <c r="H497" s="218">
        <f t="shared" si="7"/>
        <v>0</v>
      </c>
      <c r="I497" s="218">
        <f t="shared" si="16"/>
        <v>0</v>
      </c>
      <c r="J497" s="219" t="s">
        <v>107</v>
      </c>
      <c r="K497" s="47"/>
      <c r="L497" s="224"/>
      <c r="M497" s="220"/>
      <c r="N497" s="47"/>
      <c r="O497" s="224"/>
      <c r="P497" s="226"/>
      <c r="Q497" s="220"/>
      <c r="R497" s="47"/>
      <c r="S497" s="47" t="str">
        <f t="shared" si="19"/>
        <v/>
      </c>
      <c r="T497" s="47" t="str">
        <f t="shared" si="20"/>
        <v/>
      </c>
    </row>
    <row r="498" ht="18.75" customHeight="1">
      <c r="A498" s="47"/>
      <c r="B498" s="224"/>
      <c r="C498" s="215"/>
      <c r="D498" s="226"/>
      <c r="E498" s="192"/>
      <c r="F498" s="216"/>
      <c r="G498" s="217"/>
      <c r="H498" s="218">
        <f t="shared" si="7"/>
        <v>0</v>
      </c>
      <c r="I498" s="218">
        <f t="shared" si="16"/>
        <v>0</v>
      </c>
      <c r="J498" s="219" t="s">
        <v>107</v>
      </c>
      <c r="K498" s="47"/>
      <c r="L498" s="224"/>
      <c r="M498" s="220"/>
      <c r="N498" s="47"/>
      <c r="O498" s="224"/>
      <c r="P498" s="226"/>
      <c r="Q498" s="220"/>
      <c r="R498" s="47"/>
      <c r="S498" s="47" t="str">
        <f t="shared" si="19"/>
        <v/>
      </c>
      <c r="T498" s="47" t="str">
        <f t="shared" si="20"/>
        <v/>
      </c>
    </row>
    <row r="499" ht="18.75" customHeight="1">
      <c r="A499" s="47"/>
      <c r="B499" s="224"/>
      <c r="C499" s="215"/>
      <c r="D499" s="226"/>
      <c r="E499" s="192"/>
      <c r="F499" s="216"/>
      <c r="G499" s="217"/>
      <c r="H499" s="218">
        <f t="shared" si="7"/>
        <v>0</v>
      </c>
      <c r="I499" s="218">
        <f t="shared" si="16"/>
        <v>0</v>
      </c>
      <c r="J499" s="219" t="s">
        <v>107</v>
      </c>
      <c r="K499" s="47"/>
      <c r="L499" s="224"/>
      <c r="M499" s="220"/>
      <c r="N499" s="47"/>
      <c r="O499" s="224"/>
      <c r="P499" s="226"/>
      <c r="Q499" s="220"/>
      <c r="R499" s="47"/>
      <c r="S499" s="47" t="str">
        <f t="shared" si="19"/>
        <v/>
      </c>
      <c r="T499" s="47" t="str">
        <f t="shared" si="20"/>
        <v/>
      </c>
    </row>
    <row r="500" ht="18.75" customHeight="1">
      <c r="A500" s="47"/>
      <c r="B500" s="224"/>
      <c r="C500" s="215"/>
      <c r="D500" s="226"/>
      <c r="E500" s="192"/>
      <c r="F500" s="216"/>
      <c r="G500" s="217"/>
      <c r="H500" s="218">
        <f t="shared" si="7"/>
        <v>0</v>
      </c>
      <c r="I500" s="218">
        <f t="shared" si="16"/>
        <v>0</v>
      </c>
      <c r="J500" s="219" t="s">
        <v>107</v>
      </c>
      <c r="K500" s="47"/>
      <c r="L500" s="224"/>
      <c r="M500" s="220"/>
      <c r="N500" s="47"/>
      <c r="O500" s="224"/>
      <c r="P500" s="226"/>
      <c r="Q500" s="220"/>
      <c r="R500" s="47"/>
      <c r="S500" s="47" t="str">
        <f t="shared" si="19"/>
        <v/>
      </c>
      <c r="T500" s="47" t="str">
        <f t="shared" si="20"/>
        <v/>
      </c>
    </row>
    <row r="501" ht="18.75" customHeight="1">
      <c r="A501" s="47"/>
      <c r="B501" s="224"/>
      <c r="C501" s="215"/>
      <c r="D501" s="226"/>
      <c r="E501" s="192"/>
      <c r="F501" s="216"/>
      <c r="G501" s="217"/>
      <c r="H501" s="218">
        <f t="shared" si="7"/>
        <v>0</v>
      </c>
      <c r="I501" s="218">
        <f t="shared" si="16"/>
        <v>0</v>
      </c>
      <c r="J501" s="219" t="s">
        <v>107</v>
      </c>
      <c r="K501" s="47"/>
      <c r="L501" s="224"/>
      <c r="M501" s="220"/>
      <c r="N501" s="47"/>
      <c r="O501" s="224"/>
      <c r="P501" s="226"/>
      <c r="Q501" s="220"/>
      <c r="R501" s="47"/>
      <c r="S501" s="47" t="str">
        <f t="shared" si="19"/>
        <v/>
      </c>
      <c r="T501" s="47" t="str">
        <f t="shared" si="20"/>
        <v/>
      </c>
    </row>
    <row r="502" ht="18.75" customHeight="1">
      <c r="A502" s="47"/>
      <c r="B502" s="224"/>
      <c r="C502" s="215"/>
      <c r="D502" s="226"/>
      <c r="E502" s="192"/>
      <c r="F502" s="216"/>
      <c r="G502" s="217"/>
      <c r="H502" s="218">
        <f t="shared" si="7"/>
        <v>0</v>
      </c>
      <c r="I502" s="218">
        <f t="shared" si="16"/>
        <v>0</v>
      </c>
      <c r="J502" s="219" t="s">
        <v>107</v>
      </c>
      <c r="K502" s="47"/>
      <c r="L502" s="224"/>
      <c r="M502" s="220"/>
      <c r="N502" s="47"/>
      <c r="O502" s="224"/>
      <c r="P502" s="226"/>
      <c r="Q502" s="220"/>
      <c r="R502" s="47"/>
      <c r="S502" s="47" t="str">
        <f t="shared" si="19"/>
        <v/>
      </c>
      <c r="T502" s="47" t="str">
        <f t="shared" si="20"/>
        <v/>
      </c>
    </row>
    <row r="503" ht="18.75" customHeight="1">
      <c r="A503" s="47"/>
      <c r="B503" s="224"/>
      <c r="C503" s="215"/>
      <c r="D503" s="226"/>
      <c r="E503" s="192"/>
      <c r="F503" s="216"/>
      <c r="G503" s="217"/>
      <c r="H503" s="218">
        <f t="shared" si="7"/>
        <v>0</v>
      </c>
      <c r="I503" s="218">
        <f t="shared" si="16"/>
        <v>0</v>
      </c>
      <c r="J503" s="219" t="s">
        <v>107</v>
      </c>
      <c r="K503" s="47"/>
      <c r="L503" s="224"/>
      <c r="M503" s="220"/>
      <c r="N503" s="47"/>
      <c r="O503" s="224"/>
      <c r="P503" s="226"/>
      <c r="Q503" s="220"/>
      <c r="R503" s="47"/>
      <c r="S503" s="47" t="str">
        <f t="shared" si="19"/>
        <v/>
      </c>
      <c r="T503" s="47" t="str">
        <f t="shared" si="20"/>
        <v/>
      </c>
    </row>
    <row r="504" ht="18.75" customHeight="1">
      <c r="A504" s="47"/>
      <c r="B504" s="224"/>
      <c r="C504" s="215"/>
      <c r="D504" s="226"/>
      <c r="E504" s="192"/>
      <c r="F504" s="216"/>
      <c r="G504" s="217"/>
      <c r="H504" s="218">
        <f t="shared" si="7"/>
        <v>0</v>
      </c>
      <c r="I504" s="218">
        <f t="shared" si="16"/>
        <v>0</v>
      </c>
      <c r="J504" s="219" t="s">
        <v>107</v>
      </c>
      <c r="K504" s="47"/>
      <c r="L504" s="224"/>
      <c r="M504" s="220"/>
      <c r="N504" s="47"/>
      <c r="O504" s="224"/>
      <c r="P504" s="226"/>
      <c r="Q504" s="220"/>
      <c r="R504" s="47"/>
      <c r="S504" s="47" t="str">
        <f t="shared" si="19"/>
        <v/>
      </c>
      <c r="T504" s="47" t="str">
        <f t="shared" si="20"/>
        <v/>
      </c>
    </row>
    <row r="505" ht="18.75" customHeight="1">
      <c r="A505" s="47"/>
      <c r="B505" s="224"/>
      <c r="C505" s="215"/>
      <c r="D505" s="226"/>
      <c r="E505" s="192"/>
      <c r="F505" s="216"/>
      <c r="G505" s="217"/>
      <c r="H505" s="218">
        <f t="shared" si="7"/>
        <v>0</v>
      </c>
      <c r="I505" s="218">
        <f t="shared" si="16"/>
        <v>0</v>
      </c>
      <c r="J505" s="219" t="s">
        <v>107</v>
      </c>
      <c r="K505" s="47"/>
      <c r="L505" s="224"/>
      <c r="M505" s="220"/>
      <c r="N505" s="47"/>
      <c r="O505" s="224"/>
      <c r="P505" s="226"/>
      <c r="Q505" s="220"/>
      <c r="R505" s="47"/>
      <c r="S505" s="47" t="str">
        <f t="shared" si="19"/>
        <v/>
      </c>
      <c r="T505" s="47" t="str">
        <f t="shared" si="20"/>
        <v/>
      </c>
    </row>
    <row r="506" ht="18.75" customHeight="1">
      <c r="A506" s="47"/>
      <c r="B506" s="224"/>
      <c r="C506" s="215"/>
      <c r="D506" s="226"/>
      <c r="E506" s="192"/>
      <c r="F506" s="216"/>
      <c r="G506" s="217"/>
      <c r="H506" s="218">
        <f t="shared" si="7"/>
        <v>0</v>
      </c>
      <c r="I506" s="218">
        <f t="shared" si="16"/>
        <v>0</v>
      </c>
      <c r="J506" s="219" t="s">
        <v>107</v>
      </c>
      <c r="K506" s="47"/>
      <c r="L506" s="224"/>
      <c r="M506" s="220"/>
      <c r="N506" s="47"/>
      <c r="O506" s="224"/>
      <c r="P506" s="226"/>
      <c r="Q506" s="220"/>
      <c r="R506" s="47"/>
      <c r="S506" s="47" t="str">
        <f t="shared" si="19"/>
        <v/>
      </c>
      <c r="T506" s="47" t="str">
        <f t="shared" si="20"/>
        <v/>
      </c>
    </row>
    <row r="507" ht="18.75" customHeight="1">
      <c r="A507" s="47"/>
      <c r="B507" s="224"/>
      <c r="C507" s="215"/>
      <c r="D507" s="226"/>
      <c r="E507" s="192"/>
      <c r="F507" s="216"/>
      <c r="G507" s="217"/>
      <c r="H507" s="218">
        <f t="shared" si="7"/>
        <v>0</v>
      </c>
      <c r="I507" s="218">
        <f t="shared" si="16"/>
        <v>0</v>
      </c>
      <c r="J507" s="219" t="s">
        <v>107</v>
      </c>
      <c r="K507" s="47"/>
      <c r="L507" s="224"/>
      <c r="M507" s="220"/>
      <c r="N507" s="47"/>
      <c r="O507" s="224"/>
      <c r="P507" s="226"/>
      <c r="Q507" s="220"/>
      <c r="R507" s="47"/>
      <c r="S507" s="47" t="str">
        <f t="shared" si="19"/>
        <v/>
      </c>
      <c r="T507" s="47" t="str">
        <f t="shared" si="20"/>
        <v/>
      </c>
    </row>
    <row r="508" ht="18.75" customHeight="1">
      <c r="A508" s="47"/>
      <c r="B508" s="224"/>
      <c r="C508" s="215"/>
      <c r="D508" s="226"/>
      <c r="E508" s="192"/>
      <c r="F508" s="216"/>
      <c r="G508" s="217"/>
      <c r="H508" s="218">
        <f t="shared" si="7"/>
        <v>0</v>
      </c>
      <c r="I508" s="218">
        <f t="shared" si="16"/>
        <v>0</v>
      </c>
      <c r="J508" s="219" t="s">
        <v>107</v>
      </c>
      <c r="K508" s="47"/>
      <c r="L508" s="224"/>
      <c r="M508" s="220"/>
      <c r="N508" s="47"/>
      <c r="O508" s="224"/>
      <c r="P508" s="226"/>
      <c r="Q508" s="220"/>
      <c r="R508" s="47"/>
      <c r="S508" s="47" t="str">
        <f t="shared" si="19"/>
        <v/>
      </c>
      <c r="T508" s="47" t="str">
        <f t="shared" si="20"/>
        <v/>
      </c>
    </row>
    <row r="509" ht="18.75" customHeight="1">
      <c r="A509" s="47"/>
      <c r="B509" s="224"/>
      <c r="C509" s="215"/>
      <c r="D509" s="226"/>
      <c r="E509" s="192"/>
      <c r="F509" s="216"/>
      <c r="G509" s="217"/>
      <c r="H509" s="218">
        <f t="shared" si="7"/>
        <v>0</v>
      </c>
      <c r="I509" s="218">
        <f t="shared" si="16"/>
        <v>0</v>
      </c>
      <c r="J509" s="219" t="s">
        <v>107</v>
      </c>
      <c r="K509" s="47"/>
      <c r="L509" s="224"/>
      <c r="M509" s="220"/>
      <c r="N509" s="47"/>
      <c r="O509" s="224"/>
      <c r="P509" s="226"/>
      <c r="Q509" s="220"/>
      <c r="R509" s="47"/>
      <c r="S509" s="47" t="str">
        <f t="shared" si="19"/>
        <v/>
      </c>
      <c r="T509" s="47" t="str">
        <f t="shared" si="20"/>
        <v/>
      </c>
    </row>
    <row r="510" ht="18.75" customHeight="1">
      <c r="A510" s="47"/>
      <c r="B510" s="224"/>
      <c r="C510" s="215"/>
      <c r="D510" s="226"/>
      <c r="E510" s="192"/>
      <c r="F510" s="216"/>
      <c r="G510" s="217"/>
      <c r="H510" s="218">
        <f t="shared" si="7"/>
        <v>0</v>
      </c>
      <c r="I510" s="218">
        <f t="shared" si="16"/>
        <v>0</v>
      </c>
      <c r="J510" s="219" t="s">
        <v>107</v>
      </c>
      <c r="K510" s="47"/>
      <c r="L510" s="224"/>
      <c r="M510" s="220"/>
      <c r="N510" s="47"/>
      <c r="O510" s="224"/>
      <c r="P510" s="226"/>
      <c r="Q510" s="220"/>
      <c r="R510" s="47"/>
      <c r="S510" s="47" t="str">
        <f t="shared" si="19"/>
        <v/>
      </c>
      <c r="T510" s="47" t="str">
        <f t="shared" si="20"/>
        <v/>
      </c>
    </row>
    <row r="511" ht="18.75" customHeight="1">
      <c r="A511" s="47"/>
      <c r="B511" s="224"/>
      <c r="C511" s="215"/>
      <c r="D511" s="226"/>
      <c r="E511" s="192"/>
      <c r="F511" s="216"/>
      <c r="G511" s="217"/>
      <c r="H511" s="218">
        <f t="shared" si="7"/>
        <v>0</v>
      </c>
      <c r="I511" s="218">
        <f t="shared" si="16"/>
        <v>0</v>
      </c>
      <c r="J511" s="219" t="s">
        <v>107</v>
      </c>
      <c r="K511" s="47"/>
      <c r="L511" s="224"/>
      <c r="M511" s="220"/>
      <c r="N511" s="47"/>
      <c r="O511" s="224"/>
      <c r="P511" s="226"/>
      <c r="Q511" s="220"/>
      <c r="R511" s="47"/>
      <c r="S511" s="47" t="str">
        <f t="shared" si="19"/>
        <v/>
      </c>
      <c r="T511" s="47" t="str">
        <f t="shared" si="20"/>
        <v/>
      </c>
    </row>
    <row r="512" ht="18.75" customHeight="1">
      <c r="A512" s="47"/>
      <c r="B512" s="224"/>
      <c r="C512" s="215"/>
      <c r="D512" s="226"/>
      <c r="E512" s="192"/>
      <c r="F512" s="216"/>
      <c r="G512" s="217"/>
      <c r="H512" s="218">
        <f t="shared" si="7"/>
        <v>0</v>
      </c>
      <c r="I512" s="218">
        <f t="shared" si="16"/>
        <v>0</v>
      </c>
      <c r="J512" s="219" t="s">
        <v>107</v>
      </c>
      <c r="K512" s="47"/>
      <c r="L512" s="224"/>
      <c r="M512" s="220"/>
      <c r="N512" s="47"/>
      <c r="O512" s="224"/>
      <c r="P512" s="226"/>
      <c r="Q512" s="220"/>
      <c r="R512" s="47"/>
      <c r="S512" s="47" t="str">
        <f t="shared" si="19"/>
        <v/>
      </c>
      <c r="T512" s="47" t="str">
        <f t="shared" si="20"/>
        <v/>
      </c>
    </row>
    <row r="513" ht="18.75" customHeight="1">
      <c r="A513" s="47"/>
      <c r="B513" s="224"/>
      <c r="C513" s="215"/>
      <c r="D513" s="226"/>
      <c r="E513" s="192"/>
      <c r="F513" s="216"/>
      <c r="G513" s="217"/>
      <c r="H513" s="218">
        <f t="shared" si="7"/>
        <v>0</v>
      </c>
      <c r="I513" s="218">
        <f t="shared" si="16"/>
        <v>0</v>
      </c>
      <c r="J513" s="219" t="s">
        <v>107</v>
      </c>
      <c r="K513" s="47"/>
      <c r="L513" s="224"/>
      <c r="M513" s="220"/>
      <c r="N513" s="47"/>
      <c r="O513" s="224"/>
      <c r="P513" s="226"/>
      <c r="Q513" s="220"/>
      <c r="R513" s="47"/>
      <c r="S513" s="47" t="str">
        <f t="shared" si="19"/>
        <v/>
      </c>
      <c r="T513" s="47" t="str">
        <f t="shared" si="20"/>
        <v/>
      </c>
    </row>
    <row r="514" ht="18.75" customHeight="1">
      <c r="A514" s="47"/>
      <c r="B514" s="224"/>
      <c r="C514" s="215"/>
      <c r="D514" s="226"/>
      <c r="E514" s="192"/>
      <c r="F514" s="216"/>
      <c r="G514" s="217"/>
      <c r="H514" s="218">
        <f t="shared" si="7"/>
        <v>0</v>
      </c>
      <c r="I514" s="218">
        <f t="shared" si="16"/>
        <v>0</v>
      </c>
      <c r="J514" s="219" t="s">
        <v>107</v>
      </c>
      <c r="K514" s="47"/>
      <c r="L514" s="224"/>
      <c r="M514" s="220"/>
      <c r="N514" s="47"/>
      <c r="O514" s="224"/>
      <c r="P514" s="226"/>
      <c r="Q514" s="220"/>
      <c r="R514" s="47"/>
      <c r="S514" s="47" t="str">
        <f t="shared" si="19"/>
        <v/>
      </c>
      <c r="T514" s="47" t="str">
        <f t="shared" si="20"/>
        <v/>
      </c>
    </row>
    <row r="515" ht="18.75" customHeight="1">
      <c r="A515" s="47"/>
      <c r="B515" s="224"/>
      <c r="C515" s="215"/>
      <c r="D515" s="226"/>
      <c r="E515" s="192"/>
      <c r="F515" s="216"/>
      <c r="G515" s="217"/>
      <c r="H515" s="218">
        <f t="shared" si="7"/>
        <v>0</v>
      </c>
      <c r="I515" s="218">
        <f t="shared" si="16"/>
        <v>0</v>
      </c>
      <c r="J515" s="219" t="s">
        <v>107</v>
      </c>
      <c r="K515" s="47"/>
      <c r="L515" s="224"/>
      <c r="M515" s="220"/>
      <c r="N515" s="47"/>
      <c r="O515" s="224"/>
      <c r="P515" s="226"/>
      <c r="Q515" s="220"/>
      <c r="R515" s="47"/>
      <c r="S515" s="47" t="str">
        <f t="shared" si="19"/>
        <v/>
      </c>
      <c r="T515" s="47" t="str">
        <f t="shared" si="20"/>
        <v/>
      </c>
    </row>
    <row r="516" ht="18.75" customHeight="1">
      <c r="A516" s="47"/>
      <c r="B516" s="224"/>
      <c r="C516" s="215"/>
      <c r="D516" s="226"/>
      <c r="E516" s="192"/>
      <c r="F516" s="216"/>
      <c r="G516" s="217"/>
      <c r="H516" s="218">
        <f t="shared" si="7"/>
        <v>0</v>
      </c>
      <c r="I516" s="218">
        <f t="shared" si="16"/>
        <v>0</v>
      </c>
      <c r="J516" s="219" t="s">
        <v>107</v>
      </c>
      <c r="K516" s="47"/>
      <c r="L516" s="224"/>
      <c r="M516" s="220"/>
      <c r="N516" s="47"/>
      <c r="O516" s="224"/>
      <c r="P516" s="226"/>
      <c r="Q516" s="220"/>
      <c r="R516" s="47"/>
      <c r="S516" s="47" t="str">
        <f t="shared" si="19"/>
        <v/>
      </c>
      <c r="T516" s="47" t="str">
        <f t="shared" si="20"/>
        <v/>
      </c>
    </row>
    <row r="517" ht="18.75" customHeight="1">
      <c r="A517" s="47"/>
      <c r="B517" s="224"/>
      <c r="C517" s="215"/>
      <c r="D517" s="226"/>
      <c r="E517" s="192"/>
      <c r="F517" s="216"/>
      <c r="G517" s="217"/>
      <c r="H517" s="218">
        <f t="shared" si="7"/>
        <v>0</v>
      </c>
      <c r="I517" s="218">
        <f t="shared" si="16"/>
        <v>0</v>
      </c>
      <c r="J517" s="219" t="s">
        <v>107</v>
      </c>
      <c r="K517" s="47"/>
      <c r="L517" s="224"/>
      <c r="M517" s="220"/>
      <c r="N517" s="47"/>
      <c r="O517" s="224"/>
      <c r="P517" s="226"/>
      <c r="Q517" s="220"/>
      <c r="R517" s="47"/>
      <c r="S517" s="47" t="str">
        <f t="shared" si="19"/>
        <v/>
      </c>
      <c r="T517" s="47" t="str">
        <f t="shared" si="20"/>
        <v/>
      </c>
    </row>
    <row r="518" ht="18.75" customHeight="1">
      <c r="A518" s="47"/>
      <c r="B518" s="224"/>
      <c r="C518" s="215"/>
      <c r="D518" s="226"/>
      <c r="E518" s="192"/>
      <c r="F518" s="216"/>
      <c r="G518" s="217"/>
      <c r="H518" s="218">
        <f t="shared" si="7"/>
        <v>0</v>
      </c>
      <c r="I518" s="218">
        <f t="shared" si="16"/>
        <v>0</v>
      </c>
      <c r="J518" s="219" t="s">
        <v>107</v>
      </c>
      <c r="K518" s="47"/>
      <c r="L518" s="224"/>
      <c r="M518" s="220"/>
      <c r="N518" s="47"/>
      <c r="O518" s="224"/>
      <c r="P518" s="226"/>
      <c r="Q518" s="220"/>
      <c r="R518" s="47"/>
      <c r="S518" s="47" t="str">
        <f t="shared" si="19"/>
        <v/>
      </c>
      <c r="T518" s="47" t="str">
        <f t="shared" si="20"/>
        <v/>
      </c>
    </row>
    <row r="519" ht="18.75" customHeight="1">
      <c r="A519" s="47"/>
      <c r="B519" s="224"/>
      <c r="C519" s="215"/>
      <c r="D519" s="226"/>
      <c r="E519" s="192"/>
      <c r="F519" s="216"/>
      <c r="G519" s="217"/>
      <c r="H519" s="218">
        <f t="shared" si="7"/>
        <v>0</v>
      </c>
      <c r="I519" s="218">
        <f t="shared" si="16"/>
        <v>0</v>
      </c>
      <c r="J519" s="219" t="s">
        <v>107</v>
      </c>
      <c r="K519" s="47"/>
      <c r="L519" s="224"/>
      <c r="M519" s="220"/>
      <c r="N519" s="47"/>
      <c r="O519" s="224"/>
      <c r="P519" s="226"/>
      <c r="Q519" s="220"/>
      <c r="R519" s="47"/>
      <c r="S519" s="47" t="str">
        <f t="shared" si="19"/>
        <v/>
      </c>
      <c r="T519" s="47" t="str">
        <f t="shared" si="20"/>
        <v/>
      </c>
    </row>
    <row r="520" ht="18.75" customHeight="1">
      <c r="A520" s="47"/>
      <c r="B520" s="224"/>
      <c r="C520" s="215"/>
      <c r="D520" s="226"/>
      <c r="E520" s="192"/>
      <c r="F520" s="216"/>
      <c r="G520" s="217"/>
      <c r="H520" s="218">
        <f t="shared" si="7"/>
        <v>0</v>
      </c>
      <c r="I520" s="218">
        <f t="shared" si="16"/>
        <v>0</v>
      </c>
      <c r="J520" s="219" t="s">
        <v>107</v>
      </c>
      <c r="K520" s="47"/>
      <c r="L520" s="224"/>
      <c r="M520" s="220"/>
      <c r="N520" s="47"/>
      <c r="O520" s="224"/>
      <c r="P520" s="226"/>
      <c r="Q520" s="220"/>
      <c r="R520" s="47"/>
      <c r="S520" s="47" t="str">
        <f t="shared" si="19"/>
        <v/>
      </c>
      <c r="T520" s="47" t="str">
        <f t="shared" si="20"/>
        <v/>
      </c>
    </row>
    <row r="521" ht="18.75" customHeight="1">
      <c r="A521" s="47"/>
      <c r="B521" s="224"/>
      <c r="C521" s="215"/>
      <c r="D521" s="226"/>
      <c r="E521" s="192"/>
      <c r="F521" s="216"/>
      <c r="G521" s="217"/>
      <c r="H521" s="218">
        <f t="shared" si="7"/>
        <v>0</v>
      </c>
      <c r="I521" s="218">
        <f t="shared" si="16"/>
        <v>0</v>
      </c>
      <c r="J521" s="219" t="s">
        <v>107</v>
      </c>
      <c r="K521" s="47"/>
      <c r="L521" s="224"/>
      <c r="M521" s="220"/>
      <c r="N521" s="47"/>
      <c r="O521" s="224"/>
      <c r="P521" s="226"/>
      <c r="Q521" s="220"/>
      <c r="R521" s="47"/>
      <c r="S521" s="47" t="str">
        <f t="shared" si="19"/>
        <v/>
      </c>
      <c r="T521" s="47" t="str">
        <f t="shared" si="20"/>
        <v/>
      </c>
    </row>
    <row r="522" ht="18.75" customHeight="1">
      <c r="A522" s="47"/>
      <c r="B522" s="224"/>
      <c r="C522" s="215"/>
      <c r="D522" s="226"/>
      <c r="E522" s="192"/>
      <c r="F522" s="216"/>
      <c r="G522" s="217"/>
      <c r="H522" s="218">
        <f t="shared" si="7"/>
        <v>0</v>
      </c>
      <c r="I522" s="218">
        <f t="shared" si="16"/>
        <v>0</v>
      </c>
      <c r="J522" s="219" t="s">
        <v>107</v>
      </c>
      <c r="K522" s="47"/>
      <c r="L522" s="224"/>
      <c r="M522" s="220"/>
      <c r="N522" s="47"/>
      <c r="O522" s="224"/>
      <c r="P522" s="226"/>
      <c r="Q522" s="220"/>
      <c r="R522" s="47"/>
      <c r="S522" s="47" t="str">
        <f t="shared" si="19"/>
        <v/>
      </c>
      <c r="T522" s="47" t="str">
        <f t="shared" si="20"/>
        <v/>
      </c>
    </row>
    <row r="523" ht="18.75" customHeight="1">
      <c r="A523" s="47"/>
      <c r="B523" s="224"/>
      <c r="C523" s="215"/>
      <c r="D523" s="226"/>
      <c r="E523" s="192"/>
      <c r="F523" s="216"/>
      <c r="G523" s="217"/>
      <c r="H523" s="218">
        <f t="shared" si="7"/>
        <v>0</v>
      </c>
      <c r="I523" s="218">
        <f t="shared" si="16"/>
        <v>0</v>
      </c>
      <c r="J523" s="219" t="s">
        <v>107</v>
      </c>
      <c r="K523" s="47"/>
      <c r="L523" s="224"/>
      <c r="M523" s="220"/>
      <c r="N523" s="47"/>
      <c r="O523" s="224"/>
      <c r="P523" s="226"/>
      <c r="Q523" s="220"/>
      <c r="R523" s="47"/>
      <c r="S523" s="47" t="str">
        <f t="shared" si="19"/>
        <v/>
      </c>
      <c r="T523" s="47" t="str">
        <f t="shared" si="20"/>
        <v/>
      </c>
    </row>
    <row r="524" ht="18.75" customHeight="1">
      <c r="A524" s="47"/>
      <c r="B524" s="224"/>
      <c r="C524" s="215"/>
      <c r="D524" s="226"/>
      <c r="E524" s="192"/>
      <c r="F524" s="216"/>
      <c r="G524" s="217"/>
      <c r="H524" s="218">
        <f t="shared" si="7"/>
        <v>0</v>
      </c>
      <c r="I524" s="218">
        <f t="shared" si="16"/>
        <v>0</v>
      </c>
      <c r="J524" s="219" t="s">
        <v>107</v>
      </c>
      <c r="K524" s="47"/>
      <c r="L524" s="224"/>
      <c r="M524" s="220"/>
      <c r="N524" s="47"/>
      <c r="O524" s="224"/>
      <c r="P524" s="226"/>
      <c r="Q524" s="220"/>
      <c r="R524" s="47"/>
      <c r="S524" s="47" t="str">
        <f t="shared" si="19"/>
        <v/>
      </c>
      <c r="T524" s="47" t="str">
        <f t="shared" si="20"/>
        <v/>
      </c>
    </row>
    <row r="525" ht="18.75" customHeight="1">
      <c r="A525" s="47"/>
      <c r="B525" s="224"/>
      <c r="C525" s="215"/>
      <c r="D525" s="226"/>
      <c r="E525" s="192"/>
      <c r="F525" s="216"/>
      <c r="G525" s="217"/>
      <c r="H525" s="218">
        <f t="shared" si="7"/>
        <v>0</v>
      </c>
      <c r="I525" s="218">
        <f t="shared" si="16"/>
        <v>0</v>
      </c>
      <c r="J525" s="219" t="s">
        <v>107</v>
      </c>
      <c r="K525" s="47"/>
      <c r="L525" s="224"/>
      <c r="M525" s="220"/>
      <c r="N525" s="47"/>
      <c r="O525" s="224"/>
      <c r="P525" s="226"/>
      <c r="Q525" s="220"/>
      <c r="R525" s="47"/>
      <c r="S525" s="47" t="str">
        <f t="shared" si="19"/>
        <v/>
      </c>
      <c r="T525" s="47" t="str">
        <f t="shared" si="20"/>
        <v/>
      </c>
    </row>
    <row r="526" ht="18.75" customHeight="1">
      <c r="A526" s="47"/>
      <c r="B526" s="224"/>
      <c r="C526" s="215"/>
      <c r="D526" s="226"/>
      <c r="E526" s="192"/>
      <c r="F526" s="216"/>
      <c r="G526" s="217"/>
      <c r="H526" s="218">
        <f t="shared" si="7"/>
        <v>0</v>
      </c>
      <c r="I526" s="218">
        <f t="shared" si="16"/>
        <v>0</v>
      </c>
      <c r="J526" s="219" t="s">
        <v>107</v>
      </c>
      <c r="K526" s="47"/>
      <c r="L526" s="224"/>
      <c r="M526" s="220"/>
      <c r="N526" s="47"/>
      <c r="O526" s="224"/>
      <c r="P526" s="226"/>
      <c r="Q526" s="220"/>
      <c r="R526" s="47"/>
      <c r="S526" s="47" t="str">
        <f t="shared" si="19"/>
        <v/>
      </c>
      <c r="T526" s="47" t="str">
        <f t="shared" si="20"/>
        <v/>
      </c>
    </row>
    <row r="527" ht="18.75" customHeight="1">
      <c r="A527" s="47"/>
      <c r="B527" s="224"/>
      <c r="C527" s="215"/>
      <c r="D527" s="226"/>
      <c r="E527" s="192"/>
      <c r="F527" s="216"/>
      <c r="G527" s="217"/>
      <c r="H527" s="218">
        <f t="shared" si="7"/>
        <v>0</v>
      </c>
      <c r="I527" s="218">
        <f t="shared" si="16"/>
        <v>0</v>
      </c>
      <c r="J527" s="219" t="s">
        <v>107</v>
      </c>
      <c r="K527" s="47"/>
      <c r="L527" s="224"/>
      <c r="M527" s="220"/>
      <c r="N527" s="47"/>
      <c r="O527" s="224"/>
      <c r="P527" s="226"/>
      <c r="Q527" s="220"/>
      <c r="R527" s="47"/>
      <c r="S527" s="47" t="str">
        <f t="shared" si="19"/>
        <v/>
      </c>
      <c r="T527" s="47" t="str">
        <f t="shared" si="20"/>
        <v/>
      </c>
    </row>
    <row r="528" ht="18.75" customHeight="1">
      <c r="A528" s="47"/>
      <c r="B528" s="224"/>
      <c r="C528" s="215"/>
      <c r="D528" s="226"/>
      <c r="E528" s="192"/>
      <c r="F528" s="216"/>
      <c r="G528" s="217"/>
      <c r="H528" s="218">
        <f t="shared" si="7"/>
        <v>0</v>
      </c>
      <c r="I528" s="218">
        <f t="shared" si="16"/>
        <v>0</v>
      </c>
      <c r="J528" s="219" t="s">
        <v>107</v>
      </c>
      <c r="K528" s="47"/>
      <c r="L528" s="224"/>
      <c r="M528" s="220"/>
      <c r="N528" s="47"/>
      <c r="O528" s="224"/>
      <c r="P528" s="226"/>
      <c r="Q528" s="220"/>
      <c r="R528" s="47"/>
      <c r="S528" s="47" t="str">
        <f t="shared" si="19"/>
        <v/>
      </c>
      <c r="T528" s="47" t="str">
        <f t="shared" si="20"/>
        <v/>
      </c>
    </row>
    <row r="529" ht="18.75" customHeight="1">
      <c r="A529" s="47"/>
      <c r="B529" s="224"/>
      <c r="C529" s="215"/>
      <c r="D529" s="226"/>
      <c r="E529" s="192"/>
      <c r="F529" s="216"/>
      <c r="G529" s="217"/>
      <c r="H529" s="218">
        <f t="shared" si="7"/>
        <v>0</v>
      </c>
      <c r="I529" s="218">
        <f t="shared" si="16"/>
        <v>0</v>
      </c>
      <c r="J529" s="219" t="s">
        <v>107</v>
      </c>
      <c r="K529" s="47"/>
      <c r="L529" s="224"/>
      <c r="M529" s="220"/>
      <c r="N529" s="47"/>
      <c r="O529" s="224"/>
      <c r="P529" s="226"/>
      <c r="Q529" s="220"/>
      <c r="R529" s="47"/>
      <c r="S529" s="47" t="str">
        <f t="shared" si="19"/>
        <v/>
      </c>
      <c r="T529" s="47" t="str">
        <f t="shared" si="20"/>
        <v/>
      </c>
    </row>
    <row r="530" ht="18.75" customHeight="1">
      <c r="A530" s="47"/>
      <c r="B530" s="224"/>
      <c r="C530" s="215"/>
      <c r="D530" s="226"/>
      <c r="E530" s="192"/>
      <c r="F530" s="216"/>
      <c r="G530" s="217"/>
      <c r="H530" s="218">
        <f t="shared" si="7"/>
        <v>0</v>
      </c>
      <c r="I530" s="218">
        <f t="shared" si="16"/>
        <v>0</v>
      </c>
      <c r="J530" s="219" t="s">
        <v>107</v>
      </c>
      <c r="K530" s="47"/>
      <c r="L530" s="224"/>
      <c r="M530" s="220"/>
      <c r="N530" s="47"/>
      <c r="O530" s="224"/>
      <c r="P530" s="226"/>
      <c r="Q530" s="220"/>
      <c r="R530" s="47"/>
      <c r="S530" s="47" t="str">
        <f t="shared" si="19"/>
        <v/>
      </c>
      <c r="T530" s="47" t="str">
        <f t="shared" si="20"/>
        <v/>
      </c>
    </row>
    <row r="531" ht="18.75" customHeight="1">
      <c r="A531" s="47"/>
      <c r="B531" s="224"/>
      <c r="C531" s="215"/>
      <c r="D531" s="226"/>
      <c r="E531" s="192"/>
      <c r="F531" s="216"/>
      <c r="G531" s="217"/>
      <c r="H531" s="218">
        <f t="shared" si="7"/>
        <v>0</v>
      </c>
      <c r="I531" s="218">
        <f t="shared" si="16"/>
        <v>0</v>
      </c>
      <c r="J531" s="219" t="s">
        <v>107</v>
      </c>
      <c r="K531" s="47"/>
      <c r="L531" s="224"/>
      <c r="M531" s="220"/>
      <c r="N531" s="47"/>
      <c r="O531" s="224"/>
      <c r="P531" s="226"/>
      <c r="Q531" s="220"/>
      <c r="R531" s="47"/>
      <c r="S531" s="47" t="str">
        <f t="shared" si="19"/>
        <v/>
      </c>
      <c r="T531" s="47" t="str">
        <f t="shared" si="20"/>
        <v/>
      </c>
    </row>
    <row r="532" ht="18.75" customHeight="1">
      <c r="A532" s="47"/>
      <c r="B532" s="224"/>
      <c r="C532" s="215"/>
      <c r="D532" s="226"/>
      <c r="E532" s="192"/>
      <c r="F532" s="216"/>
      <c r="G532" s="217"/>
      <c r="H532" s="218">
        <f t="shared" si="7"/>
        <v>0</v>
      </c>
      <c r="I532" s="218">
        <f t="shared" si="16"/>
        <v>0</v>
      </c>
      <c r="J532" s="219" t="s">
        <v>107</v>
      </c>
      <c r="K532" s="47"/>
      <c r="L532" s="224"/>
      <c r="M532" s="220"/>
      <c r="N532" s="47"/>
      <c r="O532" s="224"/>
      <c r="P532" s="226"/>
      <c r="Q532" s="220"/>
      <c r="R532" s="47"/>
      <c r="S532" s="47" t="str">
        <f t="shared" si="19"/>
        <v/>
      </c>
      <c r="T532" s="47" t="str">
        <f t="shared" si="20"/>
        <v/>
      </c>
    </row>
    <row r="533" ht="18.75" customHeight="1">
      <c r="A533" s="47"/>
      <c r="B533" s="224"/>
      <c r="C533" s="215"/>
      <c r="D533" s="226"/>
      <c r="E533" s="192"/>
      <c r="F533" s="216"/>
      <c r="G533" s="217"/>
      <c r="H533" s="218">
        <f t="shared" si="7"/>
        <v>0</v>
      </c>
      <c r="I533" s="218">
        <f t="shared" si="16"/>
        <v>0</v>
      </c>
      <c r="J533" s="219" t="s">
        <v>107</v>
      </c>
      <c r="K533" s="47"/>
      <c r="L533" s="224"/>
      <c r="M533" s="220"/>
      <c r="N533" s="47"/>
      <c r="O533" s="224"/>
      <c r="P533" s="226"/>
      <c r="Q533" s="220"/>
      <c r="R533" s="47"/>
      <c r="S533" s="47" t="str">
        <f t="shared" si="19"/>
        <v/>
      </c>
      <c r="T533" s="47" t="str">
        <f t="shared" si="20"/>
        <v/>
      </c>
    </row>
    <row r="534" ht="18.75" customHeight="1">
      <c r="A534" s="47"/>
      <c r="B534" s="224"/>
      <c r="C534" s="215"/>
      <c r="D534" s="226"/>
      <c r="E534" s="192"/>
      <c r="F534" s="216"/>
      <c r="G534" s="217"/>
      <c r="H534" s="218">
        <f t="shared" si="7"/>
        <v>0</v>
      </c>
      <c r="I534" s="218">
        <f t="shared" si="16"/>
        <v>0</v>
      </c>
      <c r="J534" s="219" t="s">
        <v>107</v>
      </c>
      <c r="K534" s="47"/>
      <c r="L534" s="224"/>
      <c r="M534" s="220"/>
      <c r="N534" s="47"/>
      <c r="O534" s="224"/>
      <c r="P534" s="226"/>
      <c r="Q534" s="220"/>
      <c r="R534" s="47"/>
      <c r="S534" s="47" t="str">
        <f t="shared" si="19"/>
        <v/>
      </c>
      <c r="T534" s="47" t="str">
        <f t="shared" si="20"/>
        <v/>
      </c>
    </row>
    <row r="535" ht="18.75" customHeight="1">
      <c r="A535" s="47"/>
      <c r="B535" s="224"/>
      <c r="C535" s="215"/>
      <c r="D535" s="226"/>
      <c r="E535" s="192"/>
      <c r="F535" s="216"/>
      <c r="G535" s="217"/>
      <c r="H535" s="218">
        <f t="shared" si="7"/>
        <v>0</v>
      </c>
      <c r="I535" s="218">
        <f t="shared" si="16"/>
        <v>0</v>
      </c>
      <c r="J535" s="219" t="s">
        <v>107</v>
      </c>
      <c r="K535" s="47"/>
      <c r="L535" s="224"/>
      <c r="M535" s="220"/>
      <c r="N535" s="47"/>
      <c r="O535" s="224"/>
      <c r="P535" s="226"/>
      <c r="Q535" s="220"/>
      <c r="R535" s="47"/>
      <c r="S535" s="47" t="str">
        <f t="shared" si="19"/>
        <v/>
      </c>
      <c r="T535" s="47" t="str">
        <f t="shared" si="20"/>
        <v/>
      </c>
    </row>
    <row r="536" ht="18.75" customHeight="1">
      <c r="A536" s="47"/>
      <c r="B536" s="224"/>
      <c r="C536" s="215"/>
      <c r="D536" s="226"/>
      <c r="E536" s="192"/>
      <c r="F536" s="216"/>
      <c r="G536" s="217"/>
      <c r="H536" s="218">
        <f t="shared" si="7"/>
        <v>0</v>
      </c>
      <c r="I536" s="218">
        <f t="shared" si="16"/>
        <v>0</v>
      </c>
      <c r="J536" s="219" t="s">
        <v>107</v>
      </c>
      <c r="K536" s="47"/>
      <c r="L536" s="224"/>
      <c r="M536" s="220"/>
      <c r="N536" s="47"/>
      <c r="O536" s="224"/>
      <c r="P536" s="226"/>
      <c r="Q536" s="220"/>
      <c r="R536" s="47"/>
      <c r="S536" s="47" t="str">
        <f t="shared" si="19"/>
        <v/>
      </c>
      <c r="T536" s="47" t="str">
        <f t="shared" si="20"/>
        <v/>
      </c>
    </row>
    <row r="537" ht="18.75" customHeight="1">
      <c r="A537" s="47"/>
      <c r="B537" s="224"/>
      <c r="C537" s="215"/>
      <c r="D537" s="226"/>
      <c r="E537" s="192"/>
      <c r="F537" s="216"/>
      <c r="G537" s="217"/>
      <c r="H537" s="218">
        <f t="shared" si="7"/>
        <v>0</v>
      </c>
      <c r="I537" s="218">
        <f t="shared" si="16"/>
        <v>0</v>
      </c>
      <c r="J537" s="219" t="s">
        <v>107</v>
      </c>
      <c r="K537" s="47"/>
      <c r="L537" s="224"/>
      <c r="M537" s="220"/>
      <c r="N537" s="47"/>
      <c r="O537" s="224"/>
      <c r="P537" s="226"/>
      <c r="Q537" s="220"/>
      <c r="R537" s="47"/>
      <c r="S537" s="47" t="str">
        <f t="shared" si="19"/>
        <v/>
      </c>
      <c r="T537" s="47" t="str">
        <f t="shared" si="20"/>
        <v/>
      </c>
    </row>
    <row r="538" ht="18.75" customHeight="1">
      <c r="A538" s="47"/>
      <c r="B538" s="224"/>
      <c r="C538" s="215"/>
      <c r="D538" s="226"/>
      <c r="E538" s="192"/>
      <c r="F538" s="216"/>
      <c r="G538" s="217"/>
      <c r="H538" s="218">
        <f t="shared" si="7"/>
        <v>0</v>
      </c>
      <c r="I538" s="218">
        <f t="shared" si="16"/>
        <v>0</v>
      </c>
      <c r="J538" s="219" t="s">
        <v>107</v>
      </c>
      <c r="K538" s="47"/>
      <c r="L538" s="224"/>
      <c r="M538" s="220"/>
      <c r="N538" s="47"/>
      <c r="O538" s="224"/>
      <c r="P538" s="226"/>
      <c r="Q538" s="220"/>
      <c r="R538" s="47"/>
      <c r="S538" s="47" t="str">
        <f t="shared" si="19"/>
        <v/>
      </c>
      <c r="T538" s="47" t="str">
        <f t="shared" si="20"/>
        <v/>
      </c>
    </row>
    <row r="539" ht="18.75" customHeight="1">
      <c r="A539" s="47"/>
      <c r="B539" s="224"/>
      <c r="C539" s="215"/>
      <c r="D539" s="226"/>
      <c r="E539" s="192"/>
      <c r="F539" s="216"/>
      <c r="G539" s="217"/>
      <c r="H539" s="218">
        <f t="shared" si="7"/>
        <v>0</v>
      </c>
      <c r="I539" s="218">
        <f t="shared" si="16"/>
        <v>0</v>
      </c>
      <c r="J539" s="219" t="s">
        <v>107</v>
      </c>
      <c r="K539" s="47"/>
      <c r="L539" s="224"/>
      <c r="M539" s="220"/>
      <c r="N539" s="47"/>
      <c r="O539" s="224"/>
      <c r="P539" s="226"/>
      <c r="Q539" s="220"/>
      <c r="R539" s="47"/>
      <c r="S539" s="47" t="str">
        <f t="shared" si="19"/>
        <v/>
      </c>
      <c r="T539" s="47" t="str">
        <f t="shared" si="20"/>
        <v/>
      </c>
    </row>
    <row r="540" ht="18.75" customHeight="1">
      <c r="A540" s="47"/>
      <c r="B540" s="224"/>
      <c r="C540" s="215"/>
      <c r="D540" s="226"/>
      <c r="E540" s="192"/>
      <c r="F540" s="216"/>
      <c r="G540" s="217"/>
      <c r="H540" s="218">
        <f t="shared" si="7"/>
        <v>0</v>
      </c>
      <c r="I540" s="218">
        <f t="shared" si="16"/>
        <v>0</v>
      </c>
      <c r="J540" s="219" t="s">
        <v>107</v>
      </c>
      <c r="K540" s="47"/>
      <c r="L540" s="224"/>
      <c r="M540" s="220"/>
      <c r="N540" s="47"/>
      <c r="O540" s="224"/>
      <c r="P540" s="226"/>
      <c r="Q540" s="220"/>
      <c r="R540" s="47"/>
      <c r="S540" s="47" t="str">
        <f t="shared" si="19"/>
        <v/>
      </c>
      <c r="T540" s="47" t="str">
        <f t="shared" si="20"/>
        <v/>
      </c>
    </row>
    <row r="541" ht="18.75" customHeight="1">
      <c r="A541" s="47"/>
      <c r="B541" s="224"/>
      <c r="C541" s="215"/>
      <c r="D541" s="226"/>
      <c r="E541" s="192"/>
      <c r="F541" s="216"/>
      <c r="G541" s="217"/>
      <c r="H541" s="218">
        <f t="shared" si="7"/>
        <v>0</v>
      </c>
      <c r="I541" s="218">
        <f t="shared" si="16"/>
        <v>0</v>
      </c>
      <c r="J541" s="219" t="s">
        <v>107</v>
      </c>
      <c r="K541" s="47"/>
      <c r="L541" s="224"/>
      <c r="M541" s="220"/>
      <c r="N541" s="47"/>
      <c r="O541" s="224"/>
      <c r="P541" s="226"/>
      <c r="Q541" s="220"/>
      <c r="R541" s="47"/>
      <c r="S541" s="47" t="str">
        <f t="shared" si="19"/>
        <v/>
      </c>
      <c r="T541" s="47" t="str">
        <f t="shared" si="20"/>
        <v/>
      </c>
    </row>
    <row r="542" ht="18.75" customHeight="1">
      <c r="A542" s="47"/>
      <c r="B542" s="224"/>
      <c r="C542" s="215"/>
      <c r="D542" s="226"/>
      <c r="E542" s="192"/>
      <c r="F542" s="216"/>
      <c r="G542" s="217"/>
      <c r="H542" s="218">
        <f t="shared" si="7"/>
        <v>0</v>
      </c>
      <c r="I542" s="218">
        <f t="shared" si="16"/>
        <v>0</v>
      </c>
      <c r="J542" s="219" t="s">
        <v>107</v>
      </c>
      <c r="K542" s="47"/>
      <c r="L542" s="224"/>
      <c r="M542" s="220"/>
      <c r="N542" s="47"/>
      <c r="O542" s="224"/>
      <c r="P542" s="226"/>
      <c r="Q542" s="220"/>
      <c r="R542" s="47"/>
      <c r="S542" s="47" t="str">
        <f t="shared" si="19"/>
        <v/>
      </c>
      <c r="T542" s="47" t="str">
        <f t="shared" si="20"/>
        <v/>
      </c>
    </row>
    <row r="543" ht="18.75" customHeight="1">
      <c r="A543" s="47"/>
      <c r="B543" s="224"/>
      <c r="C543" s="215"/>
      <c r="D543" s="226"/>
      <c r="E543" s="192"/>
      <c r="F543" s="216"/>
      <c r="G543" s="217"/>
      <c r="H543" s="218">
        <f t="shared" si="7"/>
        <v>0</v>
      </c>
      <c r="I543" s="218">
        <f t="shared" si="16"/>
        <v>0</v>
      </c>
      <c r="J543" s="219" t="s">
        <v>107</v>
      </c>
      <c r="K543" s="47"/>
      <c r="L543" s="224"/>
      <c r="M543" s="220"/>
      <c r="N543" s="47"/>
      <c r="O543" s="224"/>
      <c r="P543" s="226"/>
      <c r="Q543" s="220"/>
      <c r="R543" s="47"/>
      <c r="S543" s="47" t="str">
        <f t="shared" si="19"/>
        <v/>
      </c>
      <c r="T543" s="47" t="str">
        <f t="shared" si="20"/>
        <v/>
      </c>
    </row>
    <row r="544" ht="18.75" customHeight="1">
      <c r="A544" s="47"/>
      <c r="B544" s="224"/>
      <c r="C544" s="215"/>
      <c r="D544" s="226"/>
      <c r="E544" s="192"/>
      <c r="F544" s="216"/>
      <c r="G544" s="217"/>
      <c r="H544" s="218">
        <f t="shared" si="7"/>
        <v>0</v>
      </c>
      <c r="I544" s="218">
        <f t="shared" si="16"/>
        <v>0</v>
      </c>
      <c r="J544" s="219" t="s">
        <v>107</v>
      </c>
      <c r="K544" s="47"/>
      <c r="L544" s="224"/>
      <c r="M544" s="220"/>
      <c r="N544" s="47"/>
      <c r="O544" s="224"/>
      <c r="P544" s="226"/>
      <c r="Q544" s="220"/>
      <c r="R544" s="47"/>
      <c r="S544" s="47" t="str">
        <f t="shared" si="19"/>
        <v/>
      </c>
      <c r="T544" s="47" t="str">
        <f t="shared" si="20"/>
        <v/>
      </c>
    </row>
    <row r="545" ht="18.75" customHeight="1">
      <c r="A545" s="47"/>
      <c r="B545" s="224"/>
      <c r="C545" s="215"/>
      <c r="D545" s="226"/>
      <c r="E545" s="192"/>
      <c r="F545" s="216"/>
      <c r="G545" s="217"/>
      <c r="H545" s="218">
        <f t="shared" si="7"/>
        <v>0</v>
      </c>
      <c r="I545" s="218">
        <f t="shared" si="16"/>
        <v>0</v>
      </c>
      <c r="J545" s="219" t="s">
        <v>107</v>
      </c>
      <c r="K545" s="47"/>
      <c r="L545" s="224"/>
      <c r="M545" s="220"/>
      <c r="N545" s="47"/>
      <c r="O545" s="224"/>
      <c r="P545" s="226"/>
      <c r="Q545" s="220"/>
      <c r="R545" s="47"/>
      <c r="S545" s="47" t="str">
        <f t="shared" si="19"/>
        <v/>
      </c>
      <c r="T545" s="47" t="str">
        <f t="shared" si="20"/>
        <v/>
      </c>
    </row>
    <row r="546" ht="18.75" customHeight="1">
      <c r="A546" s="47"/>
      <c r="B546" s="224"/>
      <c r="C546" s="215"/>
      <c r="D546" s="226"/>
      <c r="E546" s="192"/>
      <c r="F546" s="216"/>
      <c r="G546" s="217"/>
      <c r="H546" s="218">
        <f t="shared" si="7"/>
        <v>0</v>
      </c>
      <c r="I546" s="218">
        <f t="shared" si="16"/>
        <v>0</v>
      </c>
      <c r="J546" s="219" t="s">
        <v>107</v>
      </c>
      <c r="K546" s="47"/>
      <c r="L546" s="224"/>
      <c r="M546" s="220"/>
      <c r="N546" s="47"/>
      <c r="O546" s="224"/>
      <c r="P546" s="226"/>
      <c r="Q546" s="220"/>
      <c r="R546" s="47"/>
      <c r="S546" s="47" t="str">
        <f t="shared" si="19"/>
        <v/>
      </c>
      <c r="T546" s="47" t="str">
        <f t="shared" si="20"/>
        <v/>
      </c>
    </row>
    <row r="547" ht="18.75" customHeight="1">
      <c r="A547" s="47"/>
      <c r="B547" s="224"/>
      <c r="C547" s="215"/>
      <c r="D547" s="226"/>
      <c r="E547" s="192"/>
      <c r="F547" s="216"/>
      <c r="G547" s="217"/>
      <c r="H547" s="218">
        <f t="shared" si="7"/>
        <v>0</v>
      </c>
      <c r="I547" s="218">
        <f t="shared" si="16"/>
        <v>0</v>
      </c>
      <c r="J547" s="219" t="s">
        <v>107</v>
      </c>
      <c r="K547" s="47"/>
      <c r="L547" s="224"/>
      <c r="M547" s="220"/>
      <c r="N547" s="47"/>
      <c r="O547" s="224"/>
      <c r="P547" s="226"/>
      <c r="Q547" s="220"/>
      <c r="R547" s="47"/>
      <c r="S547" s="47" t="str">
        <f t="shared" si="19"/>
        <v/>
      </c>
      <c r="T547" s="47" t="str">
        <f t="shared" si="20"/>
        <v/>
      </c>
    </row>
    <row r="548" ht="18.75" customHeight="1">
      <c r="A548" s="47"/>
      <c r="B548" s="224"/>
      <c r="C548" s="215"/>
      <c r="D548" s="226"/>
      <c r="E548" s="192"/>
      <c r="F548" s="216"/>
      <c r="G548" s="217"/>
      <c r="H548" s="218">
        <f t="shared" si="7"/>
        <v>0</v>
      </c>
      <c r="I548" s="218">
        <f t="shared" si="16"/>
        <v>0</v>
      </c>
      <c r="J548" s="219" t="s">
        <v>107</v>
      </c>
      <c r="K548" s="47"/>
      <c r="L548" s="224"/>
      <c r="M548" s="220"/>
      <c r="N548" s="47"/>
      <c r="O548" s="224"/>
      <c r="P548" s="226"/>
      <c r="Q548" s="220"/>
      <c r="R548" s="47"/>
      <c r="S548" s="47" t="str">
        <f t="shared" si="19"/>
        <v/>
      </c>
      <c r="T548" s="47" t="str">
        <f t="shared" si="20"/>
        <v/>
      </c>
    </row>
    <row r="549" ht="18.75" customHeight="1">
      <c r="A549" s="47"/>
      <c r="B549" s="224"/>
      <c r="C549" s="215"/>
      <c r="D549" s="226"/>
      <c r="E549" s="192"/>
      <c r="F549" s="216"/>
      <c r="G549" s="217"/>
      <c r="H549" s="218">
        <f t="shared" si="7"/>
        <v>0</v>
      </c>
      <c r="I549" s="218">
        <f t="shared" si="16"/>
        <v>0</v>
      </c>
      <c r="J549" s="219" t="s">
        <v>107</v>
      </c>
      <c r="K549" s="47"/>
      <c r="L549" s="224"/>
      <c r="M549" s="220"/>
      <c r="N549" s="47"/>
      <c r="O549" s="224"/>
      <c r="P549" s="226"/>
      <c r="Q549" s="220"/>
      <c r="R549" s="47"/>
      <c r="S549" s="47" t="str">
        <f t="shared" si="19"/>
        <v/>
      </c>
      <c r="T549" s="47" t="str">
        <f t="shared" si="20"/>
        <v/>
      </c>
    </row>
    <row r="550" ht="18.75" customHeight="1">
      <c r="A550" s="47"/>
      <c r="B550" s="224"/>
      <c r="C550" s="215"/>
      <c r="D550" s="226"/>
      <c r="E550" s="192"/>
      <c r="F550" s="216"/>
      <c r="G550" s="217"/>
      <c r="H550" s="218">
        <f t="shared" si="7"/>
        <v>0</v>
      </c>
      <c r="I550" s="218">
        <f t="shared" si="16"/>
        <v>0</v>
      </c>
      <c r="J550" s="219" t="s">
        <v>107</v>
      </c>
      <c r="K550" s="47"/>
      <c r="L550" s="224"/>
      <c r="M550" s="220"/>
      <c r="N550" s="47"/>
      <c r="O550" s="224"/>
      <c r="P550" s="226"/>
      <c r="Q550" s="220"/>
      <c r="R550" s="47"/>
      <c r="S550" s="47" t="str">
        <f t="shared" si="19"/>
        <v/>
      </c>
      <c r="T550" s="47" t="str">
        <f t="shared" si="20"/>
        <v/>
      </c>
    </row>
    <row r="551" ht="18.75" customHeight="1">
      <c r="A551" s="47"/>
      <c r="B551" s="224"/>
      <c r="C551" s="215"/>
      <c r="D551" s="226"/>
      <c r="E551" s="192"/>
      <c r="F551" s="216"/>
      <c r="G551" s="217"/>
      <c r="H551" s="218">
        <f t="shared" si="7"/>
        <v>0</v>
      </c>
      <c r="I551" s="218">
        <f t="shared" si="16"/>
        <v>0</v>
      </c>
      <c r="J551" s="219" t="s">
        <v>107</v>
      </c>
      <c r="K551" s="47"/>
      <c r="L551" s="224"/>
      <c r="M551" s="220"/>
      <c r="N551" s="47"/>
      <c r="O551" s="224"/>
      <c r="P551" s="226"/>
      <c r="Q551" s="220"/>
      <c r="R551" s="47"/>
      <c r="S551" s="47" t="str">
        <f t="shared" si="19"/>
        <v/>
      </c>
      <c r="T551" s="47" t="str">
        <f t="shared" si="20"/>
        <v/>
      </c>
    </row>
    <row r="552" ht="18.75" customHeight="1">
      <c r="A552" s="47"/>
      <c r="B552" s="224"/>
      <c r="C552" s="215"/>
      <c r="D552" s="226"/>
      <c r="E552" s="192"/>
      <c r="F552" s="216"/>
      <c r="G552" s="217"/>
      <c r="H552" s="218">
        <f t="shared" si="7"/>
        <v>0</v>
      </c>
      <c r="I552" s="218">
        <f t="shared" si="16"/>
        <v>0</v>
      </c>
      <c r="J552" s="219" t="s">
        <v>107</v>
      </c>
      <c r="K552" s="47"/>
      <c r="L552" s="224"/>
      <c r="M552" s="220"/>
      <c r="N552" s="47"/>
      <c r="O552" s="224"/>
      <c r="P552" s="226"/>
      <c r="Q552" s="220"/>
      <c r="R552" s="47"/>
      <c r="S552" s="47" t="str">
        <f t="shared" si="19"/>
        <v/>
      </c>
      <c r="T552" s="47" t="str">
        <f t="shared" si="20"/>
        <v/>
      </c>
    </row>
    <row r="553" ht="18.75" customHeight="1">
      <c r="A553" s="47"/>
      <c r="B553" s="224"/>
      <c r="C553" s="215"/>
      <c r="D553" s="226"/>
      <c r="E553" s="192"/>
      <c r="F553" s="216"/>
      <c r="G553" s="217"/>
      <c r="H553" s="218">
        <f t="shared" si="7"/>
        <v>0</v>
      </c>
      <c r="I553" s="218">
        <f t="shared" si="16"/>
        <v>0</v>
      </c>
      <c r="J553" s="219" t="s">
        <v>107</v>
      </c>
      <c r="K553" s="47"/>
      <c r="L553" s="224"/>
      <c r="M553" s="220"/>
      <c r="N553" s="47"/>
      <c r="O553" s="224"/>
      <c r="P553" s="226"/>
      <c r="Q553" s="220"/>
      <c r="R553" s="47"/>
      <c r="S553" s="47" t="str">
        <f t="shared" si="19"/>
        <v/>
      </c>
      <c r="T553" s="47" t="str">
        <f t="shared" si="20"/>
        <v/>
      </c>
    </row>
    <row r="554" ht="18.75" customHeight="1">
      <c r="A554" s="47"/>
      <c r="B554" s="224"/>
      <c r="C554" s="215"/>
      <c r="D554" s="226"/>
      <c r="E554" s="192"/>
      <c r="F554" s="216"/>
      <c r="G554" s="217"/>
      <c r="H554" s="218">
        <f t="shared" si="7"/>
        <v>0</v>
      </c>
      <c r="I554" s="218">
        <f t="shared" si="16"/>
        <v>0</v>
      </c>
      <c r="J554" s="219" t="s">
        <v>107</v>
      </c>
      <c r="K554" s="47"/>
      <c r="L554" s="224"/>
      <c r="M554" s="220"/>
      <c r="N554" s="47"/>
      <c r="O554" s="224"/>
      <c r="P554" s="226"/>
      <c r="Q554" s="220"/>
      <c r="R554" s="47"/>
      <c r="S554" s="47" t="str">
        <f t="shared" si="19"/>
        <v/>
      </c>
      <c r="T554" s="47" t="str">
        <f t="shared" si="20"/>
        <v/>
      </c>
    </row>
    <row r="555" ht="18.75" customHeight="1">
      <c r="A555" s="47"/>
      <c r="B555" s="224"/>
      <c r="C555" s="215"/>
      <c r="D555" s="226"/>
      <c r="E555" s="192"/>
      <c r="F555" s="216"/>
      <c r="G555" s="217"/>
      <c r="H555" s="218">
        <f t="shared" si="7"/>
        <v>0</v>
      </c>
      <c r="I555" s="218">
        <f t="shared" si="16"/>
        <v>0</v>
      </c>
      <c r="J555" s="219" t="s">
        <v>107</v>
      </c>
      <c r="K555" s="47"/>
      <c r="L555" s="224"/>
      <c r="M555" s="220"/>
      <c r="N555" s="47"/>
      <c r="O555" s="224"/>
      <c r="P555" s="226"/>
      <c r="Q555" s="220"/>
      <c r="R555" s="47"/>
      <c r="S555" s="47" t="str">
        <f t="shared" si="19"/>
        <v/>
      </c>
      <c r="T555" s="47" t="str">
        <f t="shared" si="20"/>
        <v/>
      </c>
    </row>
    <row r="556" ht="18.75" customHeight="1">
      <c r="A556" s="47"/>
      <c r="B556" s="224"/>
      <c r="C556" s="215"/>
      <c r="D556" s="226"/>
      <c r="E556" s="192"/>
      <c r="F556" s="216"/>
      <c r="G556" s="217"/>
      <c r="H556" s="218">
        <f t="shared" si="7"/>
        <v>0</v>
      </c>
      <c r="I556" s="218">
        <f t="shared" si="16"/>
        <v>0</v>
      </c>
      <c r="J556" s="219" t="s">
        <v>107</v>
      </c>
      <c r="K556" s="47"/>
      <c r="L556" s="224"/>
      <c r="M556" s="220"/>
      <c r="N556" s="47"/>
      <c r="O556" s="224"/>
      <c r="P556" s="226"/>
      <c r="Q556" s="220"/>
      <c r="R556" s="47"/>
      <c r="S556" s="47" t="str">
        <f t="shared" si="19"/>
        <v/>
      </c>
      <c r="T556" s="47" t="str">
        <f t="shared" si="20"/>
        <v/>
      </c>
    </row>
    <row r="557" ht="18.75" customHeight="1">
      <c r="A557" s="47"/>
      <c r="B557" s="224"/>
      <c r="C557" s="215"/>
      <c r="D557" s="226"/>
      <c r="E557" s="192"/>
      <c r="F557" s="216"/>
      <c r="G557" s="217"/>
      <c r="H557" s="218">
        <f t="shared" si="7"/>
        <v>0</v>
      </c>
      <c r="I557" s="218">
        <f t="shared" si="16"/>
        <v>0</v>
      </c>
      <c r="J557" s="219" t="s">
        <v>107</v>
      </c>
      <c r="K557" s="47"/>
      <c r="L557" s="224"/>
      <c r="M557" s="220"/>
      <c r="N557" s="47"/>
      <c r="O557" s="224"/>
      <c r="P557" s="226"/>
      <c r="Q557" s="220"/>
      <c r="R557" s="47"/>
      <c r="S557" s="47" t="str">
        <f t="shared" si="19"/>
        <v/>
      </c>
      <c r="T557" s="47" t="str">
        <f t="shared" si="20"/>
        <v/>
      </c>
    </row>
    <row r="558" ht="18.75" customHeight="1">
      <c r="A558" s="47"/>
      <c r="B558" s="224"/>
      <c r="C558" s="215"/>
      <c r="D558" s="226"/>
      <c r="E558" s="192"/>
      <c r="F558" s="216"/>
      <c r="G558" s="217"/>
      <c r="H558" s="218">
        <f t="shared" si="7"/>
        <v>0</v>
      </c>
      <c r="I558" s="218">
        <f t="shared" si="16"/>
        <v>0</v>
      </c>
      <c r="J558" s="219" t="s">
        <v>107</v>
      </c>
      <c r="K558" s="47"/>
      <c r="L558" s="224"/>
      <c r="M558" s="220"/>
      <c r="N558" s="47"/>
      <c r="O558" s="224"/>
      <c r="P558" s="226"/>
      <c r="Q558" s="220"/>
      <c r="R558" s="47"/>
      <c r="S558" s="47" t="str">
        <f t="shared" si="19"/>
        <v/>
      </c>
      <c r="T558" s="47" t="str">
        <f t="shared" si="20"/>
        <v/>
      </c>
    </row>
    <row r="559" ht="18.75" customHeight="1">
      <c r="A559" s="47"/>
      <c r="B559" s="224"/>
      <c r="C559" s="215"/>
      <c r="D559" s="226"/>
      <c r="E559" s="192"/>
      <c r="F559" s="216"/>
      <c r="G559" s="217"/>
      <c r="H559" s="218">
        <f t="shared" si="7"/>
        <v>0</v>
      </c>
      <c r="I559" s="218">
        <f t="shared" si="16"/>
        <v>0</v>
      </c>
      <c r="J559" s="219" t="s">
        <v>107</v>
      </c>
      <c r="K559" s="47"/>
      <c r="L559" s="224"/>
      <c r="M559" s="220"/>
      <c r="N559" s="47"/>
      <c r="O559" s="224"/>
      <c r="P559" s="226"/>
      <c r="Q559" s="220"/>
      <c r="R559" s="47"/>
      <c r="S559" s="47" t="str">
        <f t="shared" si="19"/>
        <v/>
      </c>
      <c r="T559" s="47" t="str">
        <f t="shared" si="20"/>
        <v/>
      </c>
    </row>
    <row r="560" ht="18.75" customHeight="1">
      <c r="A560" s="47"/>
      <c r="B560" s="224"/>
      <c r="C560" s="215"/>
      <c r="D560" s="226"/>
      <c r="E560" s="192"/>
      <c r="F560" s="216"/>
      <c r="G560" s="217"/>
      <c r="H560" s="218">
        <f t="shared" si="7"/>
        <v>0</v>
      </c>
      <c r="I560" s="218">
        <f t="shared" si="16"/>
        <v>0</v>
      </c>
      <c r="J560" s="219" t="s">
        <v>107</v>
      </c>
      <c r="K560" s="47"/>
      <c r="L560" s="224"/>
      <c r="M560" s="220"/>
      <c r="N560" s="47"/>
      <c r="O560" s="224"/>
      <c r="P560" s="226"/>
      <c r="Q560" s="220"/>
      <c r="R560" s="47"/>
      <c r="S560" s="47" t="str">
        <f t="shared" si="19"/>
        <v/>
      </c>
      <c r="T560" s="47" t="str">
        <f t="shared" si="20"/>
        <v/>
      </c>
    </row>
    <row r="561" ht="18.75" customHeight="1">
      <c r="A561" s="47"/>
      <c r="B561" s="224"/>
      <c r="C561" s="215"/>
      <c r="D561" s="226"/>
      <c r="E561" s="192"/>
      <c r="F561" s="216"/>
      <c r="G561" s="217"/>
      <c r="H561" s="218">
        <f t="shared" si="7"/>
        <v>0</v>
      </c>
      <c r="I561" s="218">
        <f t="shared" si="16"/>
        <v>0</v>
      </c>
      <c r="J561" s="219" t="s">
        <v>107</v>
      </c>
      <c r="K561" s="47"/>
      <c r="L561" s="224"/>
      <c r="M561" s="220"/>
      <c r="N561" s="47"/>
      <c r="O561" s="224"/>
      <c r="P561" s="226"/>
      <c r="Q561" s="220"/>
      <c r="R561" s="47"/>
      <c r="S561" s="47" t="str">
        <f t="shared" si="19"/>
        <v/>
      </c>
      <c r="T561" s="47" t="str">
        <f t="shared" si="20"/>
        <v/>
      </c>
    </row>
    <row r="562" ht="18.75" customHeight="1">
      <c r="A562" s="47"/>
      <c r="B562" s="224"/>
      <c r="C562" s="215"/>
      <c r="D562" s="226"/>
      <c r="E562" s="192"/>
      <c r="F562" s="216"/>
      <c r="G562" s="217"/>
      <c r="H562" s="218">
        <f t="shared" si="7"/>
        <v>0</v>
      </c>
      <c r="I562" s="218">
        <f t="shared" si="16"/>
        <v>0</v>
      </c>
      <c r="J562" s="219" t="s">
        <v>107</v>
      </c>
      <c r="K562" s="47"/>
      <c r="L562" s="224"/>
      <c r="M562" s="220"/>
      <c r="N562" s="47"/>
      <c r="O562" s="224"/>
      <c r="P562" s="226"/>
      <c r="Q562" s="220"/>
      <c r="R562" s="47"/>
      <c r="S562" s="47" t="str">
        <f t="shared" si="19"/>
        <v/>
      </c>
      <c r="T562" s="47" t="str">
        <f t="shared" si="20"/>
        <v/>
      </c>
    </row>
    <row r="563" ht="18.75" customHeight="1">
      <c r="A563" s="47"/>
      <c r="B563" s="224"/>
      <c r="C563" s="215"/>
      <c r="D563" s="226"/>
      <c r="E563" s="192"/>
      <c r="F563" s="216"/>
      <c r="G563" s="217"/>
      <c r="H563" s="218">
        <f t="shared" si="7"/>
        <v>0</v>
      </c>
      <c r="I563" s="218">
        <f t="shared" si="16"/>
        <v>0</v>
      </c>
      <c r="J563" s="219" t="s">
        <v>107</v>
      </c>
      <c r="K563" s="47"/>
      <c r="L563" s="224"/>
      <c r="M563" s="220"/>
      <c r="N563" s="47"/>
      <c r="O563" s="224"/>
      <c r="P563" s="226"/>
      <c r="Q563" s="220"/>
      <c r="R563" s="47"/>
      <c r="S563" s="47" t="str">
        <f t="shared" si="19"/>
        <v/>
      </c>
      <c r="T563" s="47" t="str">
        <f t="shared" si="20"/>
        <v/>
      </c>
    </row>
    <row r="564" ht="18.75" customHeight="1">
      <c r="A564" s="47"/>
      <c r="B564" s="224"/>
      <c r="C564" s="215"/>
      <c r="D564" s="226"/>
      <c r="E564" s="192"/>
      <c r="F564" s="216"/>
      <c r="G564" s="217"/>
      <c r="H564" s="218">
        <f t="shared" si="7"/>
        <v>0</v>
      </c>
      <c r="I564" s="218">
        <f t="shared" si="16"/>
        <v>0</v>
      </c>
      <c r="J564" s="219" t="s">
        <v>107</v>
      </c>
      <c r="K564" s="47"/>
      <c r="L564" s="224"/>
      <c r="M564" s="220"/>
      <c r="N564" s="47"/>
      <c r="O564" s="224"/>
      <c r="P564" s="226"/>
      <c r="Q564" s="220"/>
      <c r="R564" s="47"/>
      <c r="S564" s="47" t="str">
        <f t="shared" si="19"/>
        <v/>
      </c>
      <c r="T564" s="47" t="str">
        <f t="shared" si="20"/>
        <v/>
      </c>
    </row>
    <row r="565" ht="18.75" customHeight="1">
      <c r="A565" s="47"/>
      <c r="B565" s="224"/>
      <c r="C565" s="215"/>
      <c r="D565" s="226"/>
      <c r="E565" s="192"/>
      <c r="F565" s="216"/>
      <c r="G565" s="217"/>
      <c r="H565" s="218">
        <f t="shared" si="7"/>
        <v>0</v>
      </c>
      <c r="I565" s="218">
        <f t="shared" si="16"/>
        <v>0</v>
      </c>
      <c r="J565" s="219" t="s">
        <v>107</v>
      </c>
      <c r="K565" s="47"/>
      <c r="L565" s="224"/>
      <c r="M565" s="220"/>
      <c r="N565" s="47"/>
      <c r="O565" s="224"/>
      <c r="P565" s="226"/>
      <c r="Q565" s="220"/>
      <c r="R565" s="47"/>
      <c r="S565" s="47" t="str">
        <f t="shared" si="19"/>
        <v/>
      </c>
      <c r="T565" s="47" t="str">
        <f t="shared" si="20"/>
        <v/>
      </c>
    </row>
    <row r="566" ht="18.75" customHeight="1">
      <c r="A566" s="47"/>
      <c r="B566" s="224"/>
      <c r="C566" s="215"/>
      <c r="D566" s="226"/>
      <c r="E566" s="192"/>
      <c r="F566" s="216"/>
      <c r="G566" s="217"/>
      <c r="H566" s="218">
        <f t="shared" si="7"/>
        <v>0</v>
      </c>
      <c r="I566" s="218">
        <f t="shared" si="16"/>
        <v>0</v>
      </c>
      <c r="J566" s="219" t="s">
        <v>107</v>
      </c>
      <c r="K566" s="47"/>
      <c r="L566" s="224"/>
      <c r="M566" s="220"/>
      <c r="N566" s="47"/>
      <c r="O566" s="224"/>
      <c r="P566" s="226"/>
      <c r="Q566" s="220"/>
      <c r="R566" s="47"/>
      <c r="S566" s="47" t="str">
        <f t="shared" si="19"/>
        <v/>
      </c>
      <c r="T566" s="47" t="str">
        <f t="shared" si="20"/>
        <v/>
      </c>
    </row>
    <row r="567" ht="18.75" customHeight="1">
      <c r="A567" s="47"/>
      <c r="B567" s="224"/>
      <c r="C567" s="215"/>
      <c r="D567" s="226"/>
      <c r="E567" s="192"/>
      <c r="F567" s="216"/>
      <c r="G567" s="217"/>
      <c r="H567" s="218">
        <f t="shared" si="7"/>
        <v>0</v>
      </c>
      <c r="I567" s="218">
        <f t="shared" si="16"/>
        <v>0</v>
      </c>
      <c r="J567" s="219" t="s">
        <v>107</v>
      </c>
      <c r="K567" s="47"/>
      <c r="L567" s="224"/>
      <c r="M567" s="220"/>
      <c r="N567" s="47"/>
      <c r="O567" s="224"/>
      <c r="P567" s="226"/>
      <c r="Q567" s="220"/>
      <c r="R567" s="47"/>
      <c r="S567" s="47" t="str">
        <f t="shared" si="19"/>
        <v/>
      </c>
      <c r="T567" s="47" t="str">
        <f t="shared" si="20"/>
        <v/>
      </c>
    </row>
    <row r="568" ht="18.75" customHeight="1">
      <c r="A568" s="47"/>
      <c r="B568" s="224"/>
      <c r="C568" s="215"/>
      <c r="D568" s="226"/>
      <c r="E568" s="192"/>
      <c r="F568" s="216"/>
      <c r="G568" s="217"/>
      <c r="H568" s="218">
        <f t="shared" si="7"/>
        <v>0</v>
      </c>
      <c r="I568" s="218">
        <f t="shared" si="16"/>
        <v>0</v>
      </c>
      <c r="J568" s="219" t="s">
        <v>107</v>
      </c>
      <c r="K568" s="47"/>
      <c r="L568" s="224"/>
      <c r="M568" s="220"/>
      <c r="N568" s="47"/>
      <c r="O568" s="224"/>
      <c r="P568" s="226"/>
      <c r="Q568" s="220"/>
      <c r="R568" s="47"/>
      <c r="S568" s="47" t="str">
        <f t="shared" si="19"/>
        <v/>
      </c>
      <c r="T568" s="47" t="str">
        <f t="shared" si="20"/>
        <v/>
      </c>
    </row>
    <row r="569" ht="18.75" customHeight="1">
      <c r="A569" s="47"/>
      <c r="B569" s="224"/>
      <c r="C569" s="215"/>
      <c r="D569" s="226"/>
      <c r="E569" s="192"/>
      <c r="F569" s="216"/>
      <c r="G569" s="217"/>
      <c r="H569" s="218">
        <f t="shared" si="7"/>
        <v>0</v>
      </c>
      <c r="I569" s="218">
        <f t="shared" si="16"/>
        <v>0</v>
      </c>
      <c r="J569" s="219" t="s">
        <v>107</v>
      </c>
      <c r="K569" s="47"/>
      <c r="L569" s="224"/>
      <c r="M569" s="220"/>
      <c r="N569" s="47"/>
      <c r="O569" s="224"/>
      <c r="P569" s="226"/>
      <c r="Q569" s="220"/>
      <c r="R569" s="47"/>
      <c r="S569" s="47" t="str">
        <f t="shared" si="19"/>
        <v/>
      </c>
      <c r="T569" s="47" t="str">
        <f t="shared" si="20"/>
        <v/>
      </c>
    </row>
    <row r="570" ht="18.75" customHeight="1">
      <c r="A570" s="47"/>
      <c r="B570" s="224"/>
      <c r="C570" s="215"/>
      <c r="D570" s="226"/>
      <c r="E570" s="192"/>
      <c r="F570" s="216"/>
      <c r="G570" s="217"/>
      <c r="H570" s="218">
        <f t="shared" si="7"/>
        <v>0</v>
      </c>
      <c r="I570" s="218">
        <f t="shared" si="16"/>
        <v>0</v>
      </c>
      <c r="J570" s="219" t="s">
        <v>107</v>
      </c>
      <c r="K570" s="47"/>
      <c r="L570" s="224"/>
      <c r="M570" s="220"/>
      <c r="N570" s="47"/>
      <c r="O570" s="224"/>
      <c r="P570" s="226"/>
      <c r="Q570" s="220"/>
      <c r="R570" s="47"/>
      <c r="S570" s="47" t="str">
        <f t="shared" si="19"/>
        <v/>
      </c>
      <c r="T570" s="47" t="str">
        <f t="shared" si="20"/>
        <v/>
      </c>
    </row>
    <row r="571" ht="18.75" customHeight="1">
      <c r="A571" s="47"/>
      <c r="B571" s="224"/>
      <c r="C571" s="215"/>
      <c r="D571" s="226"/>
      <c r="E571" s="192"/>
      <c r="F571" s="216"/>
      <c r="G571" s="217"/>
      <c r="H571" s="218">
        <f t="shared" si="7"/>
        <v>0</v>
      </c>
      <c r="I571" s="218">
        <f t="shared" si="16"/>
        <v>0</v>
      </c>
      <c r="J571" s="219" t="s">
        <v>107</v>
      </c>
      <c r="K571" s="47"/>
      <c r="L571" s="224"/>
      <c r="M571" s="220"/>
      <c r="N571" s="47"/>
      <c r="O571" s="224"/>
      <c r="P571" s="226"/>
      <c r="Q571" s="220"/>
      <c r="R571" s="47"/>
      <c r="S571" s="47" t="str">
        <f t="shared" si="19"/>
        <v/>
      </c>
      <c r="T571" s="47" t="str">
        <f t="shared" si="20"/>
        <v/>
      </c>
    </row>
    <row r="572" ht="18.75" customHeight="1">
      <c r="A572" s="47"/>
      <c r="B572" s="224"/>
      <c r="C572" s="215"/>
      <c r="D572" s="226"/>
      <c r="E572" s="192"/>
      <c r="F572" s="216"/>
      <c r="G572" s="217"/>
      <c r="H572" s="218">
        <f t="shared" si="7"/>
        <v>0</v>
      </c>
      <c r="I572" s="218">
        <f t="shared" si="16"/>
        <v>0</v>
      </c>
      <c r="J572" s="219" t="s">
        <v>107</v>
      </c>
      <c r="K572" s="47"/>
      <c r="L572" s="224"/>
      <c r="M572" s="220"/>
      <c r="N572" s="47"/>
      <c r="O572" s="224"/>
      <c r="P572" s="226"/>
      <c r="Q572" s="220"/>
      <c r="R572" s="47"/>
      <c r="S572" s="47" t="str">
        <f t="shared" si="19"/>
        <v/>
      </c>
      <c r="T572" s="47" t="str">
        <f t="shared" si="20"/>
        <v/>
      </c>
    </row>
    <row r="573" ht="18.75" customHeight="1">
      <c r="A573" s="47"/>
      <c r="B573" s="224"/>
      <c r="C573" s="215"/>
      <c r="D573" s="226"/>
      <c r="E573" s="192"/>
      <c r="F573" s="216"/>
      <c r="G573" s="217"/>
      <c r="H573" s="218">
        <f t="shared" si="7"/>
        <v>0</v>
      </c>
      <c r="I573" s="218">
        <f t="shared" si="16"/>
        <v>0</v>
      </c>
      <c r="J573" s="219" t="s">
        <v>107</v>
      </c>
      <c r="K573" s="47"/>
      <c r="L573" s="224"/>
      <c r="M573" s="220"/>
      <c r="N573" s="47"/>
      <c r="O573" s="224"/>
      <c r="P573" s="226"/>
      <c r="Q573" s="220"/>
      <c r="R573" s="47"/>
      <c r="S573" s="47" t="str">
        <f t="shared" si="19"/>
        <v/>
      </c>
      <c r="T573" s="47" t="str">
        <f t="shared" si="20"/>
        <v/>
      </c>
    </row>
    <row r="574" ht="18.75" customHeight="1">
      <c r="A574" s="47"/>
      <c r="B574" s="224"/>
      <c r="C574" s="215"/>
      <c r="D574" s="226"/>
      <c r="E574" s="192"/>
      <c r="F574" s="216"/>
      <c r="G574" s="217"/>
      <c r="H574" s="218">
        <f t="shared" si="7"/>
        <v>0</v>
      </c>
      <c r="I574" s="218">
        <f t="shared" si="16"/>
        <v>0</v>
      </c>
      <c r="J574" s="219" t="s">
        <v>107</v>
      </c>
      <c r="K574" s="47"/>
      <c r="L574" s="224"/>
      <c r="M574" s="220"/>
      <c r="N574" s="47"/>
      <c r="O574" s="224"/>
      <c r="P574" s="226"/>
      <c r="Q574" s="220"/>
      <c r="R574" s="47"/>
      <c r="S574" s="47" t="str">
        <f t="shared" si="19"/>
        <v/>
      </c>
      <c r="T574" s="47" t="str">
        <f t="shared" si="20"/>
        <v/>
      </c>
    </row>
    <row r="575" ht="18.75" customHeight="1">
      <c r="A575" s="47"/>
      <c r="B575" s="224"/>
      <c r="C575" s="215"/>
      <c r="D575" s="226"/>
      <c r="E575" s="192"/>
      <c r="F575" s="216"/>
      <c r="G575" s="217"/>
      <c r="H575" s="218">
        <f t="shared" si="7"/>
        <v>0</v>
      </c>
      <c r="I575" s="218">
        <f t="shared" si="16"/>
        <v>0</v>
      </c>
      <c r="J575" s="219" t="s">
        <v>107</v>
      </c>
      <c r="K575" s="47"/>
      <c r="L575" s="224"/>
      <c r="M575" s="220"/>
      <c r="N575" s="47"/>
      <c r="O575" s="224"/>
      <c r="P575" s="226"/>
      <c r="Q575" s="220"/>
      <c r="R575" s="47"/>
      <c r="S575" s="47" t="str">
        <f t="shared" si="19"/>
        <v/>
      </c>
      <c r="T575" s="47" t="str">
        <f t="shared" si="20"/>
        <v/>
      </c>
    </row>
    <row r="576" ht="18.75" customHeight="1">
      <c r="A576" s="47"/>
      <c r="B576" s="224"/>
      <c r="C576" s="215"/>
      <c r="D576" s="226"/>
      <c r="E576" s="192"/>
      <c r="F576" s="216"/>
      <c r="G576" s="217"/>
      <c r="H576" s="218">
        <f t="shared" si="7"/>
        <v>0</v>
      </c>
      <c r="I576" s="218">
        <f t="shared" si="16"/>
        <v>0</v>
      </c>
      <c r="J576" s="219" t="s">
        <v>107</v>
      </c>
      <c r="K576" s="47"/>
      <c r="L576" s="224"/>
      <c r="M576" s="220"/>
      <c r="N576" s="47"/>
      <c r="O576" s="224"/>
      <c r="P576" s="226"/>
      <c r="Q576" s="220"/>
      <c r="R576" s="47"/>
      <c r="S576" s="47" t="str">
        <f t="shared" si="19"/>
        <v/>
      </c>
      <c r="T576" s="47" t="str">
        <f t="shared" si="20"/>
        <v/>
      </c>
    </row>
    <row r="577" ht="18.75" customHeight="1">
      <c r="A577" s="47"/>
      <c r="B577" s="224"/>
      <c r="C577" s="215"/>
      <c r="D577" s="226"/>
      <c r="E577" s="192"/>
      <c r="F577" s="216"/>
      <c r="G577" s="217"/>
      <c r="H577" s="218">
        <f t="shared" si="7"/>
        <v>0</v>
      </c>
      <c r="I577" s="218">
        <f t="shared" si="16"/>
        <v>0</v>
      </c>
      <c r="J577" s="219" t="s">
        <v>107</v>
      </c>
      <c r="K577" s="47"/>
      <c r="L577" s="224"/>
      <c r="M577" s="220"/>
      <c r="N577" s="47"/>
      <c r="O577" s="224"/>
      <c r="P577" s="226"/>
      <c r="Q577" s="220"/>
      <c r="R577" s="47"/>
      <c r="S577" s="47" t="str">
        <f t="shared" si="19"/>
        <v/>
      </c>
      <c r="T577" s="47" t="str">
        <f t="shared" si="20"/>
        <v/>
      </c>
    </row>
    <row r="578" ht="18.75" customHeight="1">
      <c r="A578" s="47"/>
      <c r="B578" s="224"/>
      <c r="C578" s="215"/>
      <c r="D578" s="226"/>
      <c r="E578" s="192"/>
      <c r="F578" s="216"/>
      <c r="G578" s="217"/>
      <c r="H578" s="218">
        <f t="shared" si="7"/>
        <v>0</v>
      </c>
      <c r="I578" s="218">
        <f t="shared" si="16"/>
        <v>0</v>
      </c>
      <c r="J578" s="219" t="s">
        <v>107</v>
      </c>
      <c r="K578" s="47"/>
      <c r="L578" s="224"/>
      <c r="M578" s="220"/>
      <c r="N578" s="47"/>
      <c r="O578" s="224"/>
      <c r="P578" s="226"/>
      <c r="Q578" s="220"/>
      <c r="R578" s="47"/>
      <c r="S578" s="47" t="str">
        <f t="shared" si="19"/>
        <v/>
      </c>
      <c r="T578" s="47" t="str">
        <f t="shared" si="20"/>
        <v/>
      </c>
    </row>
    <row r="579" ht="18.75" customHeight="1">
      <c r="A579" s="47"/>
      <c r="B579" s="224"/>
      <c r="C579" s="215"/>
      <c r="D579" s="226"/>
      <c r="E579" s="192"/>
      <c r="F579" s="216"/>
      <c r="G579" s="217"/>
      <c r="H579" s="218">
        <f t="shared" si="7"/>
        <v>0</v>
      </c>
      <c r="I579" s="218">
        <f t="shared" si="16"/>
        <v>0</v>
      </c>
      <c r="J579" s="219" t="s">
        <v>107</v>
      </c>
      <c r="K579" s="47"/>
      <c r="L579" s="224"/>
      <c r="M579" s="220"/>
      <c r="N579" s="47"/>
      <c r="O579" s="224"/>
      <c r="P579" s="226"/>
      <c r="Q579" s="220"/>
      <c r="R579" s="47"/>
      <c r="S579" s="47" t="str">
        <f t="shared" si="19"/>
        <v/>
      </c>
      <c r="T579" s="47" t="str">
        <f t="shared" si="20"/>
        <v/>
      </c>
    </row>
    <row r="580" ht="18.75" customHeight="1">
      <c r="A580" s="47"/>
      <c r="B580" s="224"/>
      <c r="C580" s="215"/>
      <c r="D580" s="226"/>
      <c r="E580" s="192"/>
      <c r="F580" s="216"/>
      <c r="G580" s="217"/>
      <c r="H580" s="218">
        <f t="shared" si="7"/>
        <v>0</v>
      </c>
      <c r="I580" s="218">
        <f t="shared" si="16"/>
        <v>0</v>
      </c>
      <c r="J580" s="219" t="s">
        <v>107</v>
      </c>
      <c r="K580" s="47"/>
      <c r="L580" s="224"/>
      <c r="M580" s="220"/>
      <c r="N580" s="47"/>
      <c r="O580" s="224"/>
      <c r="P580" s="226"/>
      <c r="Q580" s="220"/>
      <c r="R580" s="47"/>
      <c r="S580" s="47" t="str">
        <f t="shared" si="19"/>
        <v/>
      </c>
      <c r="T580" s="47" t="str">
        <f t="shared" si="20"/>
        <v/>
      </c>
    </row>
    <row r="581" ht="18.75" customHeight="1">
      <c r="A581" s="47"/>
      <c r="B581" s="224"/>
      <c r="C581" s="215"/>
      <c r="D581" s="226"/>
      <c r="E581" s="192"/>
      <c r="F581" s="216"/>
      <c r="G581" s="217"/>
      <c r="H581" s="218">
        <f t="shared" si="7"/>
        <v>0</v>
      </c>
      <c r="I581" s="218">
        <f t="shared" si="16"/>
        <v>0</v>
      </c>
      <c r="J581" s="219" t="s">
        <v>107</v>
      </c>
      <c r="K581" s="47"/>
      <c r="L581" s="224"/>
      <c r="M581" s="220"/>
      <c r="N581" s="47"/>
      <c r="O581" s="224"/>
      <c r="P581" s="226"/>
      <c r="Q581" s="220"/>
      <c r="R581" s="47"/>
      <c r="S581" s="47" t="str">
        <f t="shared" si="19"/>
        <v/>
      </c>
      <c r="T581" s="47" t="str">
        <f t="shared" si="20"/>
        <v/>
      </c>
    </row>
    <row r="582" ht="18.75" customHeight="1">
      <c r="A582" s="47"/>
      <c r="B582" s="224"/>
      <c r="C582" s="215"/>
      <c r="D582" s="226"/>
      <c r="E582" s="192"/>
      <c r="F582" s="216"/>
      <c r="G582" s="217"/>
      <c r="H582" s="218">
        <f t="shared" si="7"/>
        <v>0</v>
      </c>
      <c r="I582" s="218">
        <f t="shared" si="16"/>
        <v>0</v>
      </c>
      <c r="J582" s="219" t="s">
        <v>107</v>
      </c>
      <c r="K582" s="47"/>
      <c r="L582" s="224"/>
      <c r="M582" s="220"/>
      <c r="N582" s="47"/>
      <c r="O582" s="224"/>
      <c r="P582" s="226"/>
      <c r="Q582" s="220"/>
      <c r="R582" s="47"/>
      <c r="S582" s="47" t="str">
        <f t="shared" si="19"/>
        <v/>
      </c>
      <c r="T582" s="47" t="str">
        <f t="shared" si="20"/>
        <v/>
      </c>
    </row>
    <row r="583" ht="18.75" customHeight="1">
      <c r="A583" s="47"/>
      <c r="B583" s="224"/>
      <c r="C583" s="215"/>
      <c r="D583" s="226"/>
      <c r="E583" s="192"/>
      <c r="F583" s="216"/>
      <c r="G583" s="217"/>
      <c r="H583" s="218">
        <f t="shared" si="7"/>
        <v>0</v>
      </c>
      <c r="I583" s="218">
        <f t="shared" si="16"/>
        <v>0</v>
      </c>
      <c r="J583" s="219" t="s">
        <v>107</v>
      </c>
      <c r="K583" s="47"/>
      <c r="L583" s="224"/>
      <c r="M583" s="220"/>
      <c r="N583" s="47"/>
      <c r="O583" s="224"/>
      <c r="P583" s="226"/>
      <c r="Q583" s="220"/>
      <c r="R583" s="47"/>
      <c r="S583" s="47" t="str">
        <f t="shared" si="19"/>
        <v/>
      </c>
      <c r="T583" s="47" t="str">
        <f t="shared" si="20"/>
        <v/>
      </c>
    </row>
    <row r="584" ht="18.75" customHeight="1">
      <c r="A584" s="47"/>
      <c r="B584" s="224"/>
      <c r="C584" s="215"/>
      <c r="D584" s="226"/>
      <c r="E584" s="192"/>
      <c r="F584" s="216"/>
      <c r="G584" s="217"/>
      <c r="H584" s="218">
        <f t="shared" si="7"/>
        <v>0</v>
      </c>
      <c r="I584" s="218">
        <f t="shared" si="16"/>
        <v>0</v>
      </c>
      <c r="J584" s="219" t="s">
        <v>107</v>
      </c>
      <c r="K584" s="47"/>
      <c r="L584" s="224"/>
      <c r="M584" s="220"/>
      <c r="N584" s="47"/>
      <c r="O584" s="224"/>
      <c r="P584" s="226"/>
      <c r="Q584" s="220"/>
      <c r="R584" s="47"/>
      <c r="S584" s="47" t="str">
        <f t="shared" si="19"/>
        <v/>
      </c>
      <c r="T584" s="47" t="str">
        <f t="shared" si="20"/>
        <v/>
      </c>
    </row>
    <row r="585" ht="18.75" customHeight="1">
      <c r="A585" s="47"/>
      <c r="B585" s="224"/>
      <c r="C585" s="215"/>
      <c r="D585" s="226"/>
      <c r="E585" s="192"/>
      <c r="F585" s="216"/>
      <c r="G585" s="217"/>
      <c r="H585" s="218">
        <f t="shared" si="7"/>
        <v>0</v>
      </c>
      <c r="I585" s="218">
        <f t="shared" si="16"/>
        <v>0</v>
      </c>
      <c r="J585" s="219" t="s">
        <v>107</v>
      </c>
      <c r="K585" s="47"/>
      <c r="L585" s="224"/>
      <c r="M585" s="220"/>
      <c r="N585" s="47"/>
      <c r="O585" s="224"/>
      <c r="P585" s="226"/>
      <c r="Q585" s="220"/>
      <c r="R585" s="47"/>
      <c r="S585" s="47" t="str">
        <f t="shared" si="19"/>
        <v/>
      </c>
      <c r="T585" s="47" t="str">
        <f t="shared" si="20"/>
        <v/>
      </c>
    </row>
    <row r="586" ht="18.75" customHeight="1">
      <c r="A586" s="47"/>
      <c r="B586" s="224"/>
      <c r="C586" s="215"/>
      <c r="D586" s="226"/>
      <c r="E586" s="192"/>
      <c r="F586" s="216"/>
      <c r="G586" s="217"/>
      <c r="H586" s="218">
        <f t="shared" si="7"/>
        <v>0</v>
      </c>
      <c r="I586" s="218">
        <f t="shared" si="16"/>
        <v>0</v>
      </c>
      <c r="J586" s="219" t="s">
        <v>107</v>
      </c>
      <c r="K586" s="47"/>
      <c r="L586" s="224"/>
      <c r="M586" s="220"/>
      <c r="N586" s="47"/>
      <c r="O586" s="224"/>
      <c r="P586" s="226"/>
      <c r="Q586" s="220"/>
      <c r="R586" s="47"/>
      <c r="S586" s="47" t="str">
        <f t="shared" si="19"/>
        <v/>
      </c>
      <c r="T586" s="47" t="str">
        <f t="shared" si="20"/>
        <v/>
      </c>
    </row>
    <row r="587" ht="18.75" customHeight="1">
      <c r="A587" s="47"/>
      <c r="B587" s="224"/>
      <c r="C587" s="215"/>
      <c r="D587" s="226"/>
      <c r="E587" s="192"/>
      <c r="F587" s="216"/>
      <c r="G587" s="217"/>
      <c r="H587" s="218">
        <f t="shared" si="7"/>
        <v>0</v>
      </c>
      <c r="I587" s="218">
        <f t="shared" si="16"/>
        <v>0</v>
      </c>
      <c r="J587" s="219" t="s">
        <v>107</v>
      </c>
      <c r="K587" s="47"/>
      <c r="L587" s="224"/>
      <c r="M587" s="220"/>
      <c r="N587" s="47"/>
      <c r="O587" s="224"/>
      <c r="P587" s="226"/>
      <c r="Q587" s="220"/>
      <c r="R587" s="47"/>
      <c r="S587" s="47" t="str">
        <f t="shared" si="19"/>
        <v/>
      </c>
      <c r="T587" s="47" t="str">
        <f t="shared" si="20"/>
        <v/>
      </c>
    </row>
    <row r="588" ht="18.75" customHeight="1">
      <c r="A588" s="47"/>
      <c r="B588" s="224"/>
      <c r="C588" s="215"/>
      <c r="D588" s="226"/>
      <c r="E588" s="192"/>
      <c r="F588" s="216"/>
      <c r="G588" s="217"/>
      <c r="H588" s="218">
        <f t="shared" si="7"/>
        <v>0</v>
      </c>
      <c r="I588" s="218">
        <f t="shared" si="16"/>
        <v>0</v>
      </c>
      <c r="J588" s="219" t="s">
        <v>107</v>
      </c>
      <c r="K588" s="47"/>
      <c r="L588" s="224"/>
      <c r="M588" s="220"/>
      <c r="N588" s="47"/>
      <c r="O588" s="224"/>
      <c r="P588" s="226"/>
      <c r="Q588" s="220"/>
      <c r="R588" s="47"/>
      <c r="S588" s="47" t="str">
        <f t="shared" si="19"/>
        <v/>
      </c>
      <c r="T588" s="47" t="str">
        <f t="shared" si="20"/>
        <v/>
      </c>
    </row>
    <row r="589" ht="18.75" customHeight="1">
      <c r="A589" s="47"/>
      <c r="B589" s="224"/>
      <c r="C589" s="215"/>
      <c r="D589" s="226"/>
      <c r="E589" s="192"/>
      <c r="F589" s="216"/>
      <c r="G589" s="217"/>
      <c r="H589" s="218">
        <f t="shared" si="7"/>
        <v>0</v>
      </c>
      <c r="I589" s="218">
        <f t="shared" si="16"/>
        <v>0</v>
      </c>
      <c r="J589" s="219" t="s">
        <v>107</v>
      </c>
      <c r="K589" s="47"/>
      <c r="L589" s="224"/>
      <c r="M589" s="220"/>
      <c r="N589" s="47"/>
      <c r="O589" s="224"/>
      <c r="P589" s="226"/>
      <c r="Q589" s="220"/>
      <c r="R589" s="47"/>
      <c r="S589" s="47" t="str">
        <f t="shared" si="19"/>
        <v/>
      </c>
      <c r="T589" s="47" t="str">
        <f t="shared" si="20"/>
        <v/>
      </c>
    </row>
    <row r="590" ht="18.75" customHeight="1">
      <c r="A590" s="47"/>
      <c r="B590" s="224"/>
      <c r="C590" s="215"/>
      <c r="D590" s="226"/>
      <c r="E590" s="192"/>
      <c r="F590" s="216"/>
      <c r="G590" s="217"/>
      <c r="H590" s="218">
        <f t="shared" si="7"/>
        <v>0</v>
      </c>
      <c r="I590" s="218">
        <f t="shared" si="16"/>
        <v>0</v>
      </c>
      <c r="J590" s="219" t="s">
        <v>107</v>
      </c>
      <c r="K590" s="47"/>
      <c r="L590" s="224"/>
      <c r="M590" s="220"/>
      <c r="N590" s="47"/>
      <c r="O590" s="224"/>
      <c r="P590" s="226"/>
      <c r="Q590" s="220"/>
      <c r="R590" s="47"/>
      <c r="S590" s="47" t="str">
        <f t="shared" si="19"/>
        <v/>
      </c>
      <c r="T590" s="47" t="str">
        <f t="shared" si="20"/>
        <v/>
      </c>
    </row>
    <row r="591" ht="18.75" customHeight="1">
      <c r="A591" s="47"/>
      <c r="B591" s="224"/>
      <c r="C591" s="215"/>
      <c r="D591" s="226"/>
      <c r="E591" s="192"/>
      <c r="F591" s="216"/>
      <c r="G591" s="217"/>
      <c r="H591" s="218">
        <f t="shared" si="7"/>
        <v>0</v>
      </c>
      <c r="I591" s="218">
        <f t="shared" si="16"/>
        <v>0</v>
      </c>
      <c r="J591" s="219" t="s">
        <v>107</v>
      </c>
      <c r="K591" s="47"/>
      <c r="L591" s="224"/>
      <c r="M591" s="220"/>
      <c r="N591" s="47"/>
      <c r="O591" s="224"/>
      <c r="P591" s="226"/>
      <c r="Q591" s="220"/>
      <c r="R591" s="47"/>
      <c r="S591" s="47" t="str">
        <f t="shared" si="19"/>
        <v/>
      </c>
      <c r="T591" s="47" t="str">
        <f t="shared" si="20"/>
        <v/>
      </c>
    </row>
    <row r="592" ht="18.75" customHeight="1">
      <c r="A592" s="47"/>
      <c r="B592" s="224"/>
      <c r="C592" s="215"/>
      <c r="D592" s="226"/>
      <c r="E592" s="192"/>
      <c r="F592" s="216"/>
      <c r="G592" s="217"/>
      <c r="H592" s="218">
        <f t="shared" si="7"/>
        <v>0</v>
      </c>
      <c r="I592" s="218">
        <f t="shared" si="16"/>
        <v>0</v>
      </c>
      <c r="J592" s="219" t="s">
        <v>107</v>
      </c>
      <c r="K592" s="47"/>
      <c r="L592" s="224"/>
      <c r="M592" s="220"/>
      <c r="N592" s="47"/>
      <c r="O592" s="224"/>
      <c r="P592" s="226"/>
      <c r="Q592" s="220"/>
      <c r="R592" s="47"/>
      <c r="S592" s="47" t="str">
        <f t="shared" si="19"/>
        <v/>
      </c>
      <c r="T592" s="47" t="str">
        <f t="shared" si="20"/>
        <v/>
      </c>
    </row>
    <row r="593" ht="18.75" customHeight="1">
      <c r="A593" s="47"/>
      <c r="B593" s="224"/>
      <c r="C593" s="215"/>
      <c r="D593" s="226"/>
      <c r="E593" s="192"/>
      <c r="F593" s="216"/>
      <c r="G593" s="217"/>
      <c r="H593" s="218">
        <f t="shared" si="7"/>
        <v>0</v>
      </c>
      <c r="I593" s="218">
        <f t="shared" si="16"/>
        <v>0</v>
      </c>
      <c r="J593" s="219" t="s">
        <v>107</v>
      </c>
      <c r="K593" s="47"/>
      <c r="L593" s="224"/>
      <c r="M593" s="220"/>
      <c r="N593" s="47"/>
      <c r="O593" s="224"/>
      <c r="P593" s="226"/>
      <c r="Q593" s="220"/>
      <c r="R593" s="47"/>
      <c r="S593" s="47" t="str">
        <f t="shared" si="19"/>
        <v/>
      </c>
      <c r="T593" s="47" t="str">
        <f t="shared" si="20"/>
        <v/>
      </c>
    </row>
    <row r="594" ht="18.75" customHeight="1">
      <c r="A594" s="47"/>
      <c r="B594" s="224"/>
      <c r="C594" s="215"/>
      <c r="D594" s="226"/>
      <c r="E594" s="192"/>
      <c r="F594" s="216"/>
      <c r="G594" s="217"/>
      <c r="H594" s="218">
        <f t="shared" si="7"/>
        <v>0</v>
      </c>
      <c r="I594" s="218">
        <f t="shared" si="16"/>
        <v>0</v>
      </c>
      <c r="J594" s="219" t="s">
        <v>107</v>
      </c>
      <c r="K594" s="47"/>
      <c r="L594" s="224"/>
      <c r="M594" s="220"/>
      <c r="N594" s="47"/>
      <c r="O594" s="224"/>
      <c r="P594" s="226"/>
      <c r="Q594" s="220"/>
      <c r="R594" s="47"/>
      <c r="S594" s="47" t="str">
        <f t="shared" si="19"/>
        <v/>
      </c>
      <c r="T594" s="47" t="str">
        <f t="shared" si="20"/>
        <v/>
      </c>
    </row>
    <row r="595" ht="18.75" customHeight="1">
      <c r="A595" s="47"/>
      <c r="B595" s="224"/>
      <c r="C595" s="215"/>
      <c r="D595" s="226"/>
      <c r="E595" s="192"/>
      <c r="F595" s="216"/>
      <c r="G595" s="217"/>
      <c r="H595" s="218">
        <f t="shared" si="7"/>
        <v>0</v>
      </c>
      <c r="I595" s="218">
        <f t="shared" si="16"/>
        <v>0</v>
      </c>
      <c r="J595" s="219" t="s">
        <v>107</v>
      </c>
      <c r="K595" s="47"/>
      <c r="L595" s="224"/>
      <c r="M595" s="220"/>
      <c r="N595" s="47"/>
      <c r="O595" s="224"/>
      <c r="P595" s="226"/>
      <c r="Q595" s="220"/>
      <c r="R595" s="47"/>
      <c r="S595" s="47" t="str">
        <f t="shared" si="19"/>
        <v/>
      </c>
      <c r="T595" s="47" t="str">
        <f t="shared" si="20"/>
        <v/>
      </c>
    </row>
    <row r="596" ht="18.75" customHeight="1">
      <c r="A596" s="47"/>
      <c r="B596" s="224"/>
      <c r="C596" s="215"/>
      <c r="D596" s="226"/>
      <c r="E596" s="192"/>
      <c r="F596" s="216"/>
      <c r="G596" s="217"/>
      <c r="H596" s="218">
        <f t="shared" si="7"/>
        <v>0</v>
      </c>
      <c r="I596" s="218">
        <f t="shared" si="16"/>
        <v>0</v>
      </c>
      <c r="J596" s="219" t="s">
        <v>107</v>
      </c>
      <c r="K596" s="47"/>
      <c r="L596" s="224"/>
      <c r="M596" s="220"/>
      <c r="N596" s="47"/>
      <c r="O596" s="224"/>
      <c r="P596" s="226"/>
      <c r="Q596" s="220"/>
      <c r="R596" s="47"/>
      <c r="S596" s="47" t="str">
        <f t="shared" si="19"/>
        <v/>
      </c>
      <c r="T596" s="47" t="str">
        <f t="shared" si="20"/>
        <v/>
      </c>
    </row>
    <row r="597" ht="18.75" customHeight="1">
      <c r="A597" s="47"/>
      <c r="B597" s="224"/>
      <c r="C597" s="215"/>
      <c r="D597" s="226"/>
      <c r="E597" s="192"/>
      <c r="F597" s="216"/>
      <c r="G597" s="217"/>
      <c r="H597" s="218">
        <f t="shared" si="7"/>
        <v>0</v>
      </c>
      <c r="I597" s="218">
        <f t="shared" si="16"/>
        <v>0</v>
      </c>
      <c r="J597" s="219" t="s">
        <v>107</v>
      </c>
      <c r="K597" s="47"/>
      <c r="L597" s="224"/>
      <c r="M597" s="220"/>
      <c r="N597" s="47"/>
      <c r="O597" s="224"/>
      <c r="P597" s="226"/>
      <c r="Q597" s="220"/>
      <c r="R597" s="47"/>
      <c r="S597" s="47" t="str">
        <f t="shared" si="19"/>
        <v/>
      </c>
      <c r="T597" s="47" t="str">
        <f t="shared" si="20"/>
        <v/>
      </c>
    </row>
    <row r="598" ht="18.75" customHeight="1">
      <c r="A598" s="47"/>
      <c r="B598" s="224"/>
      <c r="C598" s="215"/>
      <c r="D598" s="226"/>
      <c r="E598" s="192"/>
      <c r="F598" s="216"/>
      <c r="G598" s="217"/>
      <c r="H598" s="218">
        <f t="shared" si="7"/>
        <v>0</v>
      </c>
      <c r="I598" s="218">
        <f t="shared" si="16"/>
        <v>0</v>
      </c>
      <c r="J598" s="219" t="s">
        <v>107</v>
      </c>
      <c r="K598" s="47"/>
      <c r="L598" s="224"/>
      <c r="M598" s="220"/>
      <c r="N598" s="47"/>
      <c r="O598" s="224"/>
      <c r="P598" s="226"/>
      <c r="Q598" s="220"/>
      <c r="R598" s="47"/>
      <c r="S598" s="47" t="str">
        <f t="shared" si="19"/>
        <v/>
      </c>
      <c r="T598" s="47" t="str">
        <f t="shared" si="20"/>
        <v/>
      </c>
    </row>
    <row r="599" ht="18.75" customHeight="1">
      <c r="A599" s="47"/>
      <c r="B599" s="224"/>
      <c r="C599" s="215"/>
      <c r="D599" s="226"/>
      <c r="E599" s="192"/>
      <c r="F599" s="216"/>
      <c r="G599" s="217"/>
      <c r="H599" s="218">
        <f t="shared" si="7"/>
        <v>0</v>
      </c>
      <c r="I599" s="218">
        <f t="shared" si="16"/>
        <v>0</v>
      </c>
      <c r="J599" s="219" t="s">
        <v>107</v>
      </c>
      <c r="K599" s="47"/>
      <c r="L599" s="224"/>
      <c r="M599" s="220"/>
      <c r="N599" s="47"/>
      <c r="O599" s="224"/>
      <c r="P599" s="226"/>
      <c r="Q599" s="220"/>
      <c r="R599" s="47"/>
      <c r="S599" s="47" t="str">
        <f t="shared" si="19"/>
        <v/>
      </c>
      <c r="T599" s="47" t="str">
        <f t="shared" si="20"/>
        <v/>
      </c>
    </row>
    <row r="600" ht="18.75" customHeight="1">
      <c r="A600" s="47"/>
      <c r="B600" s="224"/>
      <c r="C600" s="215"/>
      <c r="D600" s="226"/>
      <c r="E600" s="192"/>
      <c r="F600" s="216"/>
      <c r="G600" s="217"/>
      <c r="H600" s="218">
        <f t="shared" si="7"/>
        <v>0</v>
      </c>
      <c r="I600" s="218">
        <f t="shared" si="16"/>
        <v>0</v>
      </c>
      <c r="J600" s="219" t="s">
        <v>107</v>
      </c>
      <c r="K600" s="47"/>
      <c r="L600" s="224"/>
      <c r="M600" s="220"/>
      <c r="N600" s="47"/>
      <c r="O600" s="224"/>
      <c r="P600" s="226"/>
      <c r="Q600" s="220"/>
      <c r="R600" s="47"/>
      <c r="S600" s="47" t="str">
        <f t="shared" si="19"/>
        <v/>
      </c>
      <c r="T600" s="47" t="str">
        <f t="shared" si="20"/>
        <v/>
      </c>
    </row>
    <row r="601" ht="18.75" customHeight="1">
      <c r="A601" s="47"/>
      <c r="B601" s="224"/>
      <c r="C601" s="215"/>
      <c r="D601" s="226"/>
      <c r="E601" s="192"/>
      <c r="F601" s="216"/>
      <c r="G601" s="217"/>
      <c r="H601" s="218">
        <f t="shared" si="7"/>
        <v>0</v>
      </c>
      <c r="I601" s="218">
        <f t="shared" si="16"/>
        <v>0</v>
      </c>
      <c r="J601" s="219" t="s">
        <v>107</v>
      </c>
      <c r="K601" s="47"/>
      <c r="L601" s="224"/>
      <c r="M601" s="220"/>
      <c r="N601" s="47"/>
      <c r="O601" s="224"/>
      <c r="P601" s="226"/>
      <c r="Q601" s="220"/>
      <c r="R601" s="47"/>
      <c r="S601" s="47" t="str">
        <f t="shared" si="19"/>
        <v/>
      </c>
      <c r="T601" s="47" t="str">
        <f t="shared" si="20"/>
        <v/>
      </c>
    </row>
    <row r="602" ht="18.75" customHeight="1">
      <c r="A602" s="47"/>
      <c r="B602" s="224"/>
      <c r="C602" s="215"/>
      <c r="D602" s="226"/>
      <c r="E602" s="192"/>
      <c r="F602" s="216"/>
      <c r="G602" s="217"/>
      <c r="H602" s="218">
        <f t="shared" si="7"/>
        <v>0</v>
      </c>
      <c r="I602" s="218">
        <f t="shared" si="16"/>
        <v>0</v>
      </c>
      <c r="J602" s="219" t="s">
        <v>107</v>
      </c>
      <c r="K602" s="47"/>
      <c r="L602" s="224"/>
      <c r="M602" s="220"/>
      <c r="N602" s="47"/>
      <c r="O602" s="224"/>
      <c r="P602" s="226"/>
      <c r="Q602" s="220"/>
      <c r="R602" s="47"/>
      <c r="S602" s="47" t="str">
        <f t="shared" si="19"/>
        <v/>
      </c>
      <c r="T602" s="47" t="str">
        <f t="shared" si="20"/>
        <v/>
      </c>
    </row>
    <row r="603" ht="18.75" customHeight="1">
      <c r="A603" s="47"/>
      <c r="B603" s="224"/>
      <c r="C603" s="215"/>
      <c r="D603" s="226"/>
      <c r="E603" s="192"/>
      <c r="F603" s="216"/>
      <c r="G603" s="217"/>
      <c r="H603" s="218">
        <f t="shared" si="7"/>
        <v>0</v>
      </c>
      <c r="I603" s="218">
        <f t="shared" si="16"/>
        <v>0</v>
      </c>
      <c r="J603" s="219" t="s">
        <v>107</v>
      </c>
      <c r="K603" s="47"/>
      <c r="L603" s="224"/>
      <c r="M603" s="220"/>
      <c r="N603" s="47"/>
      <c r="O603" s="224"/>
      <c r="P603" s="226"/>
      <c r="Q603" s="220"/>
      <c r="R603" s="47"/>
      <c r="S603" s="47" t="str">
        <f t="shared" si="19"/>
        <v/>
      </c>
      <c r="T603" s="47" t="str">
        <f t="shared" si="20"/>
        <v/>
      </c>
    </row>
    <row r="604" ht="18.75" customHeight="1">
      <c r="A604" s="47"/>
      <c r="B604" s="224"/>
      <c r="C604" s="215"/>
      <c r="D604" s="226"/>
      <c r="E604" s="192"/>
      <c r="F604" s="216"/>
      <c r="G604" s="217"/>
      <c r="H604" s="218">
        <f t="shared" si="7"/>
        <v>0</v>
      </c>
      <c r="I604" s="218">
        <f t="shared" si="16"/>
        <v>0</v>
      </c>
      <c r="J604" s="219" t="s">
        <v>107</v>
      </c>
      <c r="K604" s="47"/>
      <c r="L604" s="224"/>
      <c r="M604" s="220"/>
      <c r="N604" s="47"/>
      <c r="O604" s="224"/>
      <c r="P604" s="226"/>
      <c r="Q604" s="220"/>
      <c r="R604" s="47"/>
      <c r="S604" s="47" t="str">
        <f t="shared" si="19"/>
        <v/>
      </c>
      <c r="T604" s="47" t="str">
        <f t="shared" si="20"/>
        <v/>
      </c>
    </row>
    <row r="605" ht="18.75" customHeight="1">
      <c r="A605" s="47"/>
      <c r="B605" s="224"/>
      <c r="C605" s="215"/>
      <c r="D605" s="226"/>
      <c r="E605" s="192"/>
      <c r="F605" s="216"/>
      <c r="G605" s="217"/>
      <c r="H605" s="218">
        <f t="shared" si="7"/>
        <v>0</v>
      </c>
      <c r="I605" s="218">
        <f t="shared" si="16"/>
        <v>0</v>
      </c>
      <c r="J605" s="219" t="s">
        <v>107</v>
      </c>
      <c r="K605" s="47"/>
      <c r="L605" s="224"/>
      <c r="M605" s="220"/>
      <c r="N605" s="47"/>
      <c r="O605" s="224"/>
      <c r="P605" s="226"/>
      <c r="Q605" s="220"/>
      <c r="R605" s="47"/>
      <c r="S605" s="47" t="str">
        <f t="shared" si="19"/>
        <v/>
      </c>
      <c r="T605" s="47" t="str">
        <f t="shared" si="20"/>
        <v/>
      </c>
    </row>
    <row r="606" ht="18.75" customHeight="1">
      <c r="A606" s="47"/>
      <c r="B606" s="224"/>
      <c r="C606" s="215"/>
      <c r="D606" s="226"/>
      <c r="E606" s="192"/>
      <c r="F606" s="216"/>
      <c r="G606" s="217"/>
      <c r="H606" s="218">
        <f t="shared" si="7"/>
        <v>0</v>
      </c>
      <c r="I606" s="218">
        <f t="shared" si="16"/>
        <v>0</v>
      </c>
      <c r="J606" s="219" t="s">
        <v>107</v>
      </c>
      <c r="K606" s="47"/>
      <c r="L606" s="224"/>
      <c r="M606" s="220"/>
      <c r="N606" s="47"/>
      <c r="O606" s="224"/>
      <c r="P606" s="226"/>
      <c r="Q606" s="220"/>
      <c r="R606" s="47"/>
      <c r="S606" s="47" t="str">
        <f t="shared" si="19"/>
        <v/>
      </c>
      <c r="T606" s="47" t="str">
        <f t="shared" si="20"/>
        <v/>
      </c>
    </row>
    <row r="607" ht="18.75" customHeight="1">
      <c r="A607" s="47"/>
      <c r="B607" s="224"/>
      <c r="C607" s="215"/>
      <c r="D607" s="226"/>
      <c r="E607" s="192"/>
      <c r="F607" s="216"/>
      <c r="G607" s="217"/>
      <c r="H607" s="218">
        <f t="shared" si="7"/>
        <v>0</v>
      </c>
      <c r="I607" s="218">
        <f t="shared" si="16"/>
        <v>0</v>
      </c>
      <c r="J607" s="219" t="s">
        <v>107</v>
      </c>
      <c r="K607" s="47"/>
      <c r="L607" s="224"/>
      <c r="M607" s="220"/>
      <c r="N607" s="47"/>
      <c r="O607" s="224"/>
      <c r="P607" s="226"/>
      <c r="Q607" s="220"/>
      <c r="R607" s="47"/>
      <c r="S607" s="47" t="str">
        <f t="shared" si="19"/>
        <v/>
      </c>
      <c r="T607" s="47" t="str">
        <f t="shared" si="20"/>
        <v/>
      </c>
    </row>
    <row r="608" ht="18.75" customHeight="1">
      <c r="A608" s="47"/>
      <c r="B608" s="224"/>
      <c r="C608" s="215"/>
      <c r="D608" s="226"/>
      <c r="E608" s="192"/>
      <c r="F608" s="216"/>
      <c r="G608" s="217"/>
      <c r="H608" s="218">
        <f t="shared" si="7"/>
        <v>0</v>
      </c>
      <c r="I608" s="218">
        <f t="shared" si="16"/>
        <v>0</v>
      </c>
      <c r="J608" s="219" t="s">
        <v>107</v>
      </c>
      <c r="K608" s="47"/>
      <c r="L608" s="224"/>
      <c r="M608" s="220"/>
      <c r="N608" s="47"/>
      <c r="O608" s="224"/>
      <c r="P608" s="226"/>
      <c r="Q608" s="220"/>
      <c r="R608" s="47"/>
      <c r="S608" s="47" t="str">
        <f t="shared" si="19"/>
        <v/>
      </c>
      <c r="T608" s="47" t="str">
        <f t="shared" si="20"/>
        <v/>
      </c>
    </row>
    <row r="609" ht="18.75" customHeight="1">
      <c r="A609" s="47"/>
      <c r="B609" s="224"/>
      <c r="C609" s="215"/>
      <c r="D609" s="226"/>
      <c r="E609" s="192"/>
      <c r="F609" s="216"/>
      <c r="G609" s="217"/>
      <c r="H609" s="218">
        <f t="shared" si="7"/>
        <v>0</v>
      </c>
      <c r="I609" s="218">
        <f t="shared" si="16"/>
        <v>0</v>
      </c>
      <c r="J609" s="219" t="s">
        <v>107</v>
      </c>
      <c r="K609" s="47"/>
      <c r="L609" s="224"/>
      <c r="M609" s="220"/>
      <c r="N609" s="47"/>
      <c r="O609" s="224"/>
      <c r="P609" s="226"/>
      <c r="Q609" s="220"/>
      <c r="R609" s="47"/>
      <c r="S609" s="47" t="str">
        <f t="shared" si="19"/>
        <v/>
      </c>
      <c r="T609" s="47" t="str">
        <f t="shared" si="20"/>
        <v/>
      </c>
    </row>
    <row r="610" ht="18.75" customHeight="1">
      <c r="A610" s="47"/>
      <c r="B610" s="224"/>
      <c r="C610" s="215"/>
      <c r="D610" s="226"/>
      <c r="E610" s="192"/>
      <c r="F610" s="216"/>
      <c r="G610" s="217"/>
      <c r="H610" s="218">
        <f t="shared" si="7"/>
        <v>0</v>
      </c>
      <c r="I610" s="218">
        <f t="shared" si="16"/>
        <v>0</v>
      </c>
      <c r="J610" s="219" t="s">
        <v>107</v>
      </c>
      <c r="K610" s="47"/>
      <c r="L610" s="224"/>
      <c r="M610" s="220"/>
      <c r="N610" s="47"/>
      <c r="O610" s="224"/>
      <c r="P610" s="226"/>
      <c r="Q610" s="220"/>
      <c r="R610" s="47"/>
      <c r="S610" s="47" t="str">
        <f t="shared" si="19"/>
        <v/>
      </c>
      <c r="T610" s="47" t="str">
        <f t="shared" si="20"/>
        <v/>
      </c>
    </row>
    <row r="611" ht="18.75" customHeight="1">
      <c r="A611" s="47"/>
      <c r="B611" s="224"/>
      <c r="C611" s="215"/>
      <c r="D611" s="226"/>
      <c r="E611" s="192"/>
      <c r="F611" s="216"/>
      <c r="G611" s="217"/>
      <c r="H611" s="218">
        <f t="shared" si="7"/>
        <v>0</v>
      </c>
      <c r="I611" s="218">
        <f t="shared" si="16"/>
        <v>0</v>
      </c>
      <c r="J611" s="219" t="s">
        <v>107</v>
      </c>
      <c r="K611" s="47"/>
      <c r="L611" s="224"/>
      <c r="M611" s="220"/>
      <c r="N611" s="47"/>
      <c r="O611" s="224"/>
      <c r="P611" s="226"/>
      <c r="Q611" s="220"/>
      <c r="R611" s="47"/>
      <c r="S611" s="47" t="str">
        <f t="shared" si="19"/>
        <v/>
      </c>
      <c r="T611" s="47" t="str">
        <f t="shared" si="20"/>
        <v/>
      </c>
    </row>
    <row r="612" ht="18.75" customHeight="1">
      <c r="A612" s="47"/>
      <c r="B612" s="224"/>
      <c r="C612" s="215"/>
      <c r="D612" s="226"/>
      <c r="E612" s="192"/>
      <c r="F612" s="216"/>
      <c r="G612" s="217"/>
      <c r="H612" s="218">
        <f t="shared" si="7"/>
        <v>0</v>
      </c>
      <c r="I612" s="218">
        <f t="shared" si="16"/>
        <v>0</v>
      </c>
      <c r="J612" s="219" t="s">
        <v>107</v>
      </c>
      <c r="K612" s="47"/>
      <c r="L612" s="224"/>
      <c r="M612" s="220"/>
      <c r="N612" s="47"/>
      <c r="O612" s="224"/>
      <c r="P612" s="226"/>
      <c r="Q612" s="220"/>
      <c r="R612" s="47"/>
      <c r="S612" s="47" t="str">
        <f t="shared" si="19"/>
        <v/>
      </c>
      <c r="T612" s="47" t="str">
        <f t="shared" si="20"/>
        <v/>
      </c>
    </row>
    <row r="613" ht="18.75" customHeight="1">
      <c r="A613" s="47"/>
      <c r="B613" s="224"/>
      <c r="C613" s="215"/>
      <c r="D613" s="226"/>
      <c r="E613" s="192"/>
      <c r="F613" s="216"/>
      <c r="G613" s="217"/>
      <c r="H613" s="218">
        <f t="shared" si="7"/>
        <v>0</v>
      </c>
      <c r="I613" s="218">
        <f t="shared" si="16"/>
        <v>0</v>
      </c>
      <c r="J613" s="219" t="s">
        <v>107</v>
      </c>
      <c r="K613" s="47"/>
      <c r="L613" s="224"/>
      <c r="M613" s="220"/>
      <c r="N613" s="47"/>
      <c r="O613" s="224"/>
      <c r="P613" s="226"/>
      <c r="Q613" s="220"/>
      <c r="R613" s="47"/>
      <c r="S613" s="47" t="str">
        <f t="shared" si="19"/>
        <v/>
      </c>
      <c r="T613" s="47" t="str">
        <f t="shared" si="20"/>
        <v/>
      </c>
    </row>
    <row r="614" ht="18.75" customHeight="1">
      <c r="A614" s="47"/>
      <c r="B614" s="224"/>
      <c r="C614" s="215"/>
      <c r="D614" s="226"/>
      <c r="E614" s="192"/>
      <c r="F614" s="216"/>
      <c r="G614" s="217"/>
      <c r="H614" s="218">
        <f t="shared" si="7"/>
        <v>0</v>
      </c>
      <c r="I614" s="218">
        <f t="shared" si="16"/>
        <v>0</v>
      </c>
      <c r="J614" s="219" t="s">
        <v>107</v>
      </c>
      <c r="K614" s="47"/>
      <c r="L614" s="224"/>
      <c r="M614" s="220"/>
      <c r="N614" s="47"/>
      <c r="O614" s="224"/>
      <c r="P614" s="226"/>
      <c r="Q614" s="220"/>
      <c r="R614" s="47"/>
      <c r="S614" s="47" t="str">
        <f t="shared" si="19"/>
        <v/>
      </c>
      <c r="T614" s="47" t="str">
        <f t="shared" si="20"/>
        <v/>
      </c>
    </row>
    <row r="615" ht="18.75" customHeight="1">
      <c r="A615" s="47"/>
      <c r="B615" s="224"/>
      <c r="C615" s="215"/>
      <c r="D615" s="226"/>
      <c r="E615" s="192"/>
      <c r="F615" s="216"/>
      <c r="G615" s="217"/>
      <c r="H615" s="218">
        <f t="shared" si="7"/>
        <v>0</v>
      </c>
      <c r="I615" s="218">
        <f t="shared" si="16"/>
        <v>0</v>
      </c>
      <c r="J615" s="219" t="s">
        <v>107</v>
      </c>
      <c r="K615" s="47"/>
      <c r="L615" s="224"/>
      <c r="M615" s="220"/>
      <c r="N615" s="47"/>
      <c r="O615" s="224"/>
      <c r="P615" s="226"/>
      <c r="Q615" s="220"/>
      <c r="R615" s="47"/>
      <c r="S615" s="47" t="str">
        <f t="shared" si="19"/>
        <v/>
      </c>
      <c r="T615" s="47" t="str">
        <f t="shared" si="20"/>
        <v/>
      </c>
    </row>
    <row r="616" ht="18.75" customHeight="1">
      <c r="A616" s="47"/>
      <c r="B616" s="224"/>
      <c r="C616" s="215"/>
      <c r="D616" s="226"/>
      <c r="E616" s="192"/>
      <c r="F616" s="216"/>
      <c r="G616" s="217"/>
      <c r="H616" s="218">
        <f t="shared" si="7"/>
        <v>0</v>
      </c>
      <c r="I616" s="218">
        <f t="shared" si="16"/>
        <v>0</v>
      </c>
      <c r="J616" s="219" t="s">
        <v>107</v>
      </c>
      <c r="K616" s="47"/>
      <c r="L616" s="224"/>
      <c r="M616" s="220"/>
      <c r="N616" s="47"/>
      <c r="O616" s="224"/>
      <c r="P616" s="226"/>
      <c r="Q616" s="220"/>
      <c r="R616" s="47"/>
      <c r="S616" s="47" t="str">
        <f t="shared" si="19"/>
        <v/>
      </c>
      <c r="T616" s="47" t="str">
        <f t="shared" si="20"/>
        <v/>
      </c>
    </row>
    <row r="617" ht="18.75" customHeight="1">
      <c r="A617" s="47"/>
      <c r="B617" s="224"/>
      <c r="C617" s="215"/>
      <c r="D617" s="226"/>
      <c r="E617" s="192"/>
      <c r="F617" s="216"/>
      <c r="G617" s="217"/>
      <c r="H617" s="218">
        <f t="shared" si="7"/>
        <v>0</v>
      </c>
      <c r="I617" s="218">
        <f t="shared" si="16"/>
        <v>0</v>
      </c>
      <c r="J617" s="219" t="s">
        <v>107</v>
      </c>
      <c r="K617" s="47"/>
      <c r="L617" s="224"/>
      <c r="M617" s="220"/>
      <c r="N617" s="47"/>
      <c r="O617" s="224"/>
      <c r="P617" s="226"/>
      <c r="Q617" s="220"/>
      <c r="R617" s="47"/>
      <c r="S617" s="47" t="str">
        <f t="shared" si="19"/>
        <v/>
      </c>
      <c r="T617" s="47" t="str">
        <f t="shared" si="20"/>
        <v/>
      </c>
    </row>
    <row r="618" ht="18.75" customHeight="1">
      <c r="A618" s="47"/>
      <c r="B618" s="224"/>
      <c r="C618" s="215"/>
      <c r="D618" s="226"/>
      <c r="E618" s="192"/>
      <c r="F618" s="216"/>
      <c r="G618" s="217"/>
      <c r="H618" s="218">
        <f t="shared" si="7"/>
        <v>0</v>
      </c>
      <c r="I618" s="218">
        <f t="shared" si="16"/>
        <v>0</v>
      </c>
      <c r="J618" s="219" t="s">
        <v>107</v>
      </c>
      <c r="K618" s="47"/>
      <c r="L618" s="224"/>
      <c r="M618" s="220"/>
      <c r="N618" s="47"/>
      <c r="O618" s="224"/>
      <c r="P618" s="226"/>
      <c r="Q618" s="220"/>
      <c r="R618" s="47"/>
      <c r="S618" s="47" t="str">
        <f t="shared" si="19"/>
        <v/>
      </c>
      <c r="T618" s="47" t="str">
        <f t="shared" si="20"/>
        <v/>
      </c>
    </row>
    <row r="619" ht="18.75" customHeight="1">
      <c r="A619" s="47"/>
      <c r="B619" s="224"/>
      <c r="C619" s="215"/>
      <c r="D619" s="226"/>
      <c r="E619" s="192"/>
      <c r="F619" s="216"/>
      <c r="G619" s="217"/>
      <c r="H619" s="218">
        <f t="shared" si="7"/>
        <v>0</v>
      </c>
      <c r="I619" s="218">
        <f t="shared" si="16"/>
        <v>0</v>
      </c>
      <c r="J619" s="219" t="s">
        <v>107</v>
      </c>
      <c r="K619" s="47"/>
      <c r="L619" s="224"/>
      <c r="M619" s="220"/>
      <c r="N619" s="47"/>
      <c r="O619" s="224"/>
      <c r="P619" s="226"/>
      <c r="Q619" s="220"/>
      <c r="R619" s="47"/>
      <c r="S619" s="47" t="str">
        <f t="shared" si="19"/>
        <v/>
      </c>
      <c r="T619" s="47" t="str">
        <f t="shared" si="20"/>
        <v/>
      </c>
    </row>
    <row r="620" ht="18.75" customHeight="1">
      <c r="A620" s="47"/>
      <c r="B620" s="224"/>
      <c r="C620" s="215"/>
      <c r="D620" s="226"/>
      <c r="E620" s="192"/>
      <c r="F620" s="216"/>
      <c r="G620" s="217"/>
      <c r="H620" s="218">
        <f t="shared" si="7"/>
        <v>0</v>
      </c>
      <c r="I620" s="218">
        <f t="shared" si="16"/>
        <v>0</v>
      </c>
      <c r="J620" s="219" t="s">
        <v>107</v>
      </c>
      <c r="K620" s="47"/>
      <c r="L620" s="224"/>
      <c r="M620" s="220"/>
      <c r="N620" s="47"/>
      <c r="O620" s="224"/>
      <c r="P620" s="226"/>
      <c r="Q620" s="220"/>
      <c r="R620" s="47"/>
      <c r="S620" s="47" t="str">
        <f t="shared" si="19"/>
        <v/>
      </c>
      <c r="T620" s="47" t="str">
        <f t="shared" si="20"/>
        <v/>
      </c>
    </row>
    <row r="621" ht="18.75" customHeight="1">
      <c r="A621" s="47"/>
      <c r="B621" s="224"/>
      <c r="C621" s="215"/>
      <c r="D621" s="226"/>
      <c r="E621" s="192"/>
      <c r="F621" s="216"/>
      <c r="G621" s="217"/>
      <c r="H621" s="218">
        <f t="shared" si="7"/>
        <v>0</v>
      </c>
      <c r="I621" s="218">
        <f t="shared" si="16"/>
        <v>0</v>
      </c>
      <c r="J621" s="219" t="s">
        <v>107</v>
      </c>
      <c r="K621" s="47"/>
      <c r="L621" s="224"/>
      <c r="M621" s="220"/>
      <c r="N621" s="47"/>
      <c r="O621" s="224"/>
      <c r="P621" s="226"/>
      <c r="Q621" s="220"/>
      <c r="R621" s="47"/>
      <c r="S621" s="47" t="str">
        <f t="shared" si="19"/>
        <v/>
      </c>
      <c r="T621" s="47" t="str">
        <f t="shared" si="20"/>
        <v/>
      </c>
    </row>
    <row r="622" ht="18.75" customHeight="1">
      <c r="A622" s="47"/>
      <c r="B622" s="224"/>
      <c r="C622" s="215"/>
      <c r="D622" s="226"/>
      <c r="E622" s="192"/>
      <c r="F622" s="216"/>
      <c r="G622" s="217"/>
      <c r="H622" s="218">
        <f t="shared" si="7"/>
        <v>0</v>
      </c>
      <c r="I622" s="218">
        <f t="shared" si="16"/>
        <v>0</v>
      </c>
      <c r="J622" s="219" t="s">
        <v>107</v>
      </c>
      <c r="K622" s="47"/>
      <c r="L622" s="224"/>
      <c r="M622" s="220"/>
      <c r="N622" s="47"/>
      <c r="O622" s="224"/>
      <c r="P622" s="226"/>
      <c r="Q622" s="220"/>
      <c r="R622" s="47"/>
      <c r="S622" s="47" t="str">
        <f t="shared" si="19"/>
        <v/>
      </c>
      <c r="T622" s="47" t="str">
        <f t="shared" si="20"/>
        <v/>
      </c>
    </row>
    <row r="623" ht="18.75" customHeight="1">
      <c r="A623" s="47"/>
      <c r="B623" s="224"/>
      <c r="C623" s="215"/>
      <c r="D623" s="226"/>
      <c r="E623" s="192"/>
      <c r="F623" s="216"/>
      <c r="G623" s="217"/>
      <c r="H623" s="218">
        <f t="shared" si="7"/>
        <v>0</v>
      </c>
      <c r="I623" s="218">
        <f t="shared" si="16"/>
        <v>0</v>
      </c>
      <c r="J623" s="219" t="s">
        <v>107</v>
      </c>
      <c r="K623" s="47"/>
      <c r="L623" s="224"/>
      <c r="M623" s="220"/>
      <c r="N623" s="47"/>
      <c r="O623" s="224"/>
      <c r="P623" s="226"/>
      <c r="Q623" s="220"/>
      <c r="R623" s="47"/>
      <c r="S623" s="47" t="str">
        <f t="shared" si="19"/>
        <v/>
      </c>
      <c r="T623" s="47" t="str">
        <f t="shared" si="20"/>
        <v/>
      </c>
    </row>
    <row r="624" ht="18.75" customHeight="1">
      <c r="A624" s="47"/>
      <c r="B624" s="224"/>
      <c r="C624" s="215"/>
      <c r="D624" s="226"/>
      <c r="E624" s="192"/>
      <c r="F624" s="216"/>
      <c r="G624" s="217"/>
      <c r="H624" s="218">
        <f t="shared" si="7"/>
        <v>0</v>
      </c>
      <c r="I624" s="218">
        <f t="shared" si="16"/>
        <v>0</v>
      </c>
      <c r="J624" s="219" t="s">
        <v>107</v>
      </c>
      <c r="K624" s="47"/>
      <c r="L624" s="224"/>
      <c r="M624" s="220"/>
      <c r="N624" s="47"/>
      <c r="O624" s="224"/>
      <c r="P624" s="226"/>
      <c r="Q624" s="220"/>
      <c r="R624" s="47"/>
      <c r="S624" s="47" t="str">
        <f t="shared" si="19"/>
        <v/>
      </c>
      <c r="T624" s="47" t="str">
        <f t="shared" si="20"/>
        <v/>
      </c>
    </row>
    <row r="625" ht="18.75" customHeight="1">
      <c r="A625" s="47"/>
      <c r="B625" s="224"/>
      <c r="C625" s="215"/>
      <c r="D625" s="226"/>
      <c r="E625" s="192"/>
      <c r="F625" s="216"/>
      <c r="G625" s="217"/>
      <c r="H625" s="218">
        <f t="shared" si="7"/>
        <v>0</v>
      </c>
      <c r="I625" s="218">
        <f t="shared" si="16"/>
        <v>0</v>
      </c>
      <c r="J625" s="219" t="s">
        <v>107</v>
      </c>
      <c r="K625" s="47"/>
      <c r="L625" s="224"/>
      <c r="M625" s="220"/>
      <c r="N625" s="47"/>
      <c r="O625" s="224"/>
      <c r="P625" s="226"/>
      <c r="Q625" s="220"/>
      <c r="R625" s="47"/>
      <c r="S625" s="47" t="str">
        <f t="shared" si="19"/>
        <v/>
      </c>
      <c r="T625" s="47" t="str">
        <f t="shared" si="20"/>
        <v/>
      </c>
    </row>
    <row r="626" ht="18.75" customHeight="1">
      <c r="A626" s="47"/>
      <c r="B626" s="224"/>
      <c r="C626" s="215"/>
      <c r="D626" s="226"/>
      <c r="E626" s="192"/>
      <c r="F626" s="216"/>
      <c r="G626" s="217"/>
      <c r="H626" s="218">
        <f t="shared" si="7"/>
        <v>0</v>
      </c>
      <c r="I626" s="218">
        <f t="shared" si="16"/>
        <v>0</v>
      </c>
      <c r="J626" s="219" t="s">
        <v>107</v>
      </c>
      <c r="K626" s="47"/>
      <c r="L626" s="224"/>
      <c r="M626" s="220"/>
      <c r="N626" s="47"/>
      <c r="O626" s="224"/>
      <c r="P626" s="226"/>
      <c r="Q626" s="220"/>
      <c r="R626" s="47"/>
      <c r="S626" s="47" t="str">
        <f t="shared" si="19"/>
        <v/>
      </c>
      <c r="T626" s="47" t="str">
        <f t="shared" si="20"/>
        <v/>
      </c>
    </row>
    <row r="627" ht="18.75" customHeight="1">
      <c r="A627" s="47"/>
      <c r="B627" s="224"/>
      <c r="C627" s="215"/>
      <c r="D627" s="226"/>
      <c r="E627" s="192"/>
      <c r="F627" s="216"/>
      <c r="G627" s="217"/>
      <c r="H627" s="218">
        <f t="shared" si="7"/>
        <v>0</v>
      </c>
      <c r="I627" s="218">
        <f t="shared" si="16"/>
        <v>0</v>
      </c>
      <c r="J627" s="219" t="s">
        <v>107</v>
      </c>
      <c r="K627" s="47"/>
      <c r="L627" s="224"/>
      <c r="M627" s="220"/>
      <c r="N627" s="47"/>
      <c r="O627" s="224"/>
      <c r="P627" s="226"/>
      <c r="Q627" s="220"/>
      <c r="R627" s="47"/>
      <c r="S627" s="47" t="str">
        <f t="shared" si="19"/>
        <v/>
      </c>
      <c r="T627" s="47" t="str">
        <f t="shared" si="20"/>
        <v/>
      </c>
    </row>
    <row r="628" ht="18.75" customHeight="1">
      <c r="A628" s="47"/>
      <c r="B628" s="224"/>
      <c r="C628" s="215"/>
      <c r="D628" s="226"/>
      <c r="E628" s="192"/>
      <c r="F628" s="216"/>
      <c r="G628" s="217"/>
      <c r="H628" s="218">
        <f t="shared" si="7"/>
        <v>0</v>
      </c>
      <c r="I628" s="218">
        <f t="shared" si="16"/>
        <v>0</v>
      </c>
      <c r="J628" s="219" t="s">
        <v>107</v>
      </c>
      <c r="K628" s="47"/>
      <c r="L628" s="224"/>
      <c r="M628" s="220"/>
      <c r="N628" s="47"/>
      <c r="O628" s="224"/>
      <c r="P628" s="226"/>
      <c r="Q628" s="220"/>
      <c r="R628" s="47"/>
      <c r="S628" s="47" t="str">
        <f t="shared" si="19"/>
        <v/>
      </c>
      <c r="T628" s="47" t="str">
        <f t="shared" si="20"/>
        <v/>
      </c>
    </row>
    <row r="629" ht="18.75" customHeight="1">
      <c r="A629" s="47"/>
      <c r="B629" s="224"/>
      <c r="C629" s="215"/>
      <c r="D629" s="226"/>
      <c r="E629" s="192"/>
      <c r="F629" s="216"/>
      <c r="G629" s="217"/>
      <c r="H629" s="218">
        <f t="shared" si="7"/>
        <v>0</v>
      </c>
      <c r="I629" s="218">
        <f t="shared" si="16"/>
        <v>0</v>
      </c>
      <c r="J629" s="219" t="s">
        <v>107</v>
      </c>
      <c r="K629" s="47"/>
      <c r="L629" s="224"/>
      <c r="M629" s="220"/>
      <c r="N629" s="47"/>
      <c r="O629" s="224"/>
      <c r="P629" s="226"/>
      <c r="Q629" s="220"/>
      <c r="R629" s="47"/>
      <c r="S629" s="47" t="str">
        <f t="shared" si="19"/>
        <v/>
      </c>
      <c r="T629" s="47" t="str">
        <f t="shared" si="20"/>
        <v/>
      </c>
    </row>
    <row r="630" ht="18.75" customHeight="1">
      <c r="A630" s="47"/>
      <c r="B630" s="224"/>
      <c r="C630" s="215"/>
      <c r="D630" s="226"/>
      <c r="E630" s="192"/>
      <c r="F630" s="216"/>
      <c r="G630" s="217"/>
      <c r="H630" s="218">
        <f t="shared" si="7"/>
        <v>0</v>
      </c>
      <c r="I630" s="218">
        <f t="shared" si="16"/>
        <v>0</v>
      </c>
      <c r="J630" s="219" t="s">
        <v>107</v>
      </c>
      <c r="K630" s="47"/>
      <c r="L630" s="224"/>
      <c r="M630" s="220"/>
      <c r="N630" s="47"/>
      <c r="O630" s="224"/>
      <c r="P630" s="226"/>
      <c r="Q630" s="220"/>
      <c r="R630" s="47"/>
      <c r="S630" s="47" t="str">
        <f t="shared" si="19"/>
        <v/>
      </c>
      <c r="T630" s="47" t="str">
        <f t="shared" si="20"/>
        <v/>
      </c>
    </row>
    <row r="631" ht="18.75" customHeight="1">
      <c r="A631" s="47"/>
      <c r="B631" s="224"/>
      <c r="C631" s="215"/>
      <c r="D631" s="226"/>
      <c r="E631" s="192"/>
      <c r="F631" s="216"/>
      <c r="G631" s="217"/>
      <c r="H631" s="218">
        <f t="shared" si="7"/>
        <v>0</v>
      </c>
      <c r="I631" s="218">
        <f t="shared" si="16"/>
        <v>0</v>
      </c>
      <c r="J631" s="219" t="s">
        <v>107</v>
      </c>
      <c r="K631" s="47"/>
      <c r="L631" s="224"/>
      <c r="M631" s="220"/>
      <c r="N631" s="47"/>
      <c r="O631" s="224"/>
      <c r="P631" s="226"/>
      <c r="Q631" s="220"/>
      <c r="R631" s="47"/>
      <c r="S631" s="47" t="str">
        <f t="shared" si="19"/>
        <v/>
      </c>
      <c r="T631" s="47" t="str">
        <f t="shared" si="20"/>
        <v/>
      </c>
    </row>
    <row r="632" ht="18.75" customHeight="1">
      <c r="A632" s="47"/>
      <c r="B632" s="224"/>
      <c r="C632" s="215"/>
      <c r="D632" s="226"/>
      <c r="E632" s="192"/>
      <c r="F632" s="216"/>
      <c r="G632" s="217"/>
      <c r="H632" s="218">
        <f t="shared" si="7"/>
        <v>0</v>
      </c>
      <c r="I632" s="218">
        <f t="shared" si="16"/>
        <v>0</v>
      </c>
      <c r="J632" s="219" t="s">
        <v>107</v>
      </c>
      <c r="K632" s="47"/>
      <c r="L632" s="224"/>
      <c r="M632" s="220"/>
      <c r="N632" s="47"/>
      <c r="O632" s="224"/>
      <c r="P632" s="226"/>
      <c r="Q632" s="220"/>
      <c r="R632" s="47"/>
      <c r="S632" s="47" t="str">
        <f t="shared" si="19"/>
        <v/>
      </c>
      <c r="T632" s="47" t="str">
        <f t="shared" si="20"/>
        <v/>
      </c>
    </row>
    <row r="633" ht="18.75" customHeight="1">
      <c r="A633" s="47"/>
      <c r="B633" s="224"/>
      <c r="C633" s="215"/>
      <c r="D633" s="226"/>
      <c r="E633" s="192"/>
      <c r="F633" s="216"/>
      <c r="G633" s="217"/>
      <c r="H633" s="218">
        <f t="shared" si="7"/>
        <v>0</v>
      </c>
      <c r="I633" s="218">
        <f t="shared" si="16"/>
        <v>0</v>
      </c>
      <c r="J633" s="219" t="s">
        <v>107</v>
      </c>
      <c r="K633" s="47"/>
      <c r="L633" s="224"/>
      <c r="M633" s="220"/>
      <c r="N633" s="47"/>
      <c r="O633" s="224"/>
      <c r="P633" s="226"/>
      <c r="Q633" s="220"/>
      <c r="R633" s="47"/>
      <c r="S633" s="47" t="str">
        <f t="shared" si="19"/>
        <v/>
      </c>
      <c r="T633" s="47" t="str">
        <f t="shared" si="20"/>
        <v/>
      </c>
    </row>
    <row r="634" ht="18.75" customHeight="1">
      <c r="A634" s="47"/>
      <c r="B634" s="224"/>
      <c r="C634" s="215"/>
      <c r="D634" s="226"/>
      <c r="E634" s="192"/>
      <c r="F634" s="216"/>
      <c r="G634" s="217"/>
      <c r="H634" s="218">
        <f t="shared" si="7"/>
        <v>0</v>
      </c>
      <c r="I634" s="218">
        <f t="shared" si="16"/>
        <v>0</v>
      </c>
      <c r="J634" s="219" t="s">
        <v>107</v>
      </c>
      <c r="K634" s="47"/>
      <c r="L634" s="224"/>
      <c r="M634" s="220"/>
      <c r="N634" s="47"/>
      <c r="O634" s="224"/>
      <c r="P634" s="226"/>
      <c r="Q634" s="220"/>
      <c r="R634" s="47"/>
      <c r="S634" s="47" t="str">
        <f t="shared" si="19"/>
        <v/>
      </c>
      <c r="T634" s="47" t="str">
        <f t="shared" si="20"/>
        <v/>
      </c>
    </row>
    <row r="635" ht="18.75" customHeight="1">
      <c r="A635" s="47"/>
      <c r="B635" s="224"/>
      <c r="C635" s="215"/>
      <c r="D635" s="226"/>
      <c r="E635" s="192"/>
      <c r="F635" s="216"/>
      <c r="G635" s="217"/>
      <c r="H635" s="218">
        <f t="shared" si="7"/>
        <v>0</v>
      </c>
      <c r="I635" s="218">
        <f t="shared" si="16"/>
        <v>0</v>
      </c>
      <c r="J635" s="219" t="s">
        <v>107</v>
      </c>
      <c r="K635" s="47"/>
      <c r="L635" s="224"/>
      <c r="M635" s="220"/>
      <c r="N635" s="47"/>
      <c r="O635" s="224"/>
      <c r="P635" s="226"/>
      <c r="Q635" s="220"/>
      <c r="R635" s="47"/>
      <c r="S635" s="47" t="str">
        <f t="shared" si="19"/>
        <v/>
      </c>
      <c r="T635" s="47" t="str">
        <f t="shared" si="20"/>
        <v/>
      </c>
    </row>
    <row r="636" ht="18.75" customHeight="1">
      <c r="A636" s="47"/>
      <c r="B636" s="224"/>
      <c r="C636" s="215"/>
      <c r="D636" s="226"/>
      <c r="E636" s="192"/>
      <c r="F636" s="216"/>
      <c r="G636" s="217"/>
      <c r="H636" s="218">
        <f t="shared" si="7"/>
        <v>0</v>
      </c>
      <c r="I636" s="218">
        <f t="shared" si="16"/>
        <v>0</v>
      </c>
      <c r="J636" s="219" t="s">
        <v>107</v>
      </c>
      <c r="K636" s="47"/>
      <c r="L636" s="224"/>
      <c r="M636" s="220"/>
      <c r="N636" s="47"/>
      <c r="O636" s="224"/>
      <c r="P636" s="226"/>
      <c r="Q636" s="220"/>
      <c r="R636" s="47"/>
      <c r="S636" s="47" t="str">
        <f t="shared" si="19"/>
        <v/>
      </c>
      <c r="T636" s="47" t="str">
        <f t="shared" si="20"/>
        <v/>
      </c>
    </row>
    <row r="637" ht="18.75" customHeight="1">
      <c r="A637" s="47"/>
      <c r="B637" s="224"/>
      <c r="C637" s="215"/>
      <c r="D637" s="226"/>
      <c r="E637" s="192"/>
      <c r="F637" s="216"/>
      <c r="G637" s="217"/>
      <c r="H637" s="218">
        <f t="shared" si="7"/>
        <v>0</v>
      </c>
      <c r="I637" s="218">
        <f t="shared" si="16"/>
        <v>0</v>
      </c>
      <c r="J637" s="219" t="s">
        <v>107</v>
      </c>
      <c r="K637" s="47"/>
      <c r="L637" s="224"/>
      <c r="M637" s="220"/>
      <c r="N637" s="47"/>
      <c r="O637" s="224"/>
      <c r="P637" s="226"/>
      <c r="Q637" s="220"/>
      <c r="R637" s="47"/>
      <c r="S637" s="47" t="str">
        <f t="shared" si="19"/>
        <v/>
      </c>
      <c r="T637" s="47" t="str">
        <f t="shared" si="20"/>
        <v/>
      </c>
    </row>
    <row r="638" ht="18.75" customHeight="1">
      <c r="A638" s="47"/>
      <c r="B638" s="224"/>
      <c r="C638" s="215"/>
      <c r="D638" s="226"/>
      <c r="E638" s="192"/>
      <c r="F638" s="216"/>
      <c r="G638" s="217"/>
      <c r="H638" s="218">
        <f t="shared" si="7"/>
        <v>0</v>
      </c>
      <c r="I638" s="218">
        <f t="shared" si="16"/>
        <v>0</v>
      </c>
      <c r="J638" s="219" t="s">
        <v>107</v>
      </c>
      <c r="K638" s="47"/>
      <c r="L638" s="224"/>
      <c r="M638" s="220"/>
      <c r="N638" s="47"/>
      <c r="O638" s="224"/>
      <c r="P638" s="226"/>
      <c r="Q638" s="220"/>
      <c r="R638" s="47"/>
      <c r="S638" s="47" t="str">
        <f t="shared" si="19"/>
        <v/>
      </c>
      <c r="T638" s="47" t="str">
        <f t="shared" si="20"/>
        <v/>
      </c>
    </row>
    <row r="639" ht="18.75" customHeight="1">
      <c r="A639" s="47"/>
      <c r="B639" s="224"/>
      <c r="C639" s="215"/>
      <c r="D639" s="226"/>
      <c r="E639" s="192"/>
      <c r="F639" s="216"/>
      <c r="G639" s="217"/>
      <c r="H639" s="218">
        <f t="shared" si="7"/>
        <v>0</v>
      </c>
      <c r="I639" s="218">
        <f t="shared" si="16"/>
        <v>0</v>
      </c>
      <c r="J639" s="219" t="s">
        <v>107</v>
      </c>
      <c r="K639" s="47"/>
      <c r="L639" s="224"/>
      <c r="M639" s="220"/>
      <c r="N639" s="47"/>
      <c r="O639" s="224"/>
      <c r="P639" s="226"/>
      <c r="Q639" s="220"/>
      <c r="R639" s="47"/>
      <c r="S639" s="47" t="str">
        <f t="shared" si="19"/>
        <v/>
      </c>
      <c r="T639" s="47" t="str">
        <f t="shared" si="20"/>
        <v/>
      </c>
    </row>
    <row r="640" ht="18.75" customHeight="1">
      <c r="A640" s="47"/>
      <c r="B640" s="224"/>
      <c r="C640" s="215"/>
      <c r="D640" s="226"/>
      <c r="E640" s="192"/>
      <c r="F640" s="216"/>
      <c r="G640" s="217"/>
      <c r="H640" s="218">
        <f t="shared" si="7"/>
        <v>0</v>
      </c>
      <c r="I640" s="218">
        <f t="shared" si="16"/>
        <v>0</v>
      </c>
      <c r="J640" s="219" t="s">
        <v>107</v>
      </c>
      <c r="K640" s="47"/>
      <c r="L640" s="224"/>
      <c r="M640" s="220"/>
      <c r="N640" s="47"/>
      <c r="O640" s="224"/>
      <c r="P640" s="226"/>
      <c r="Q640" s="220"/>
      <c r="R640" s="47"/>
      <c r="S640" s="47" t="str">
        <f t="shared" si="19"/>
        <v/>
      </c>
      <c r="T640" s="47" t="str">
        <f t="shared" si="20"/>
        <v/>
      </c>
    </row>
    <row r="641" ht="18.75" customHeight="1">
      <c r="A641" s="47"/>
      <c r="B641" s="224"/>
      <c r="C641" s="215"/>
      <c r="D641" s="226"/>
      <c r="E641" s="192"/>
      <c r="F641" s="216"/>
      <c r="G641" s="217"/>
      <c r="H641" s="218">
        <f t="shared" si="7"/>
        <v>0</v>
      </c>
      <c r="I641" s="218">
        <f t="shared" si="16"/>
        <v>0</v>
      </c>
      <c r="J641" s="219" t="s">
        <v>107</v>
      </c>
      <c r="K641" s="47"/>
      <c r="L641" s="224"/>
      <c r="M641" s="220"/>
      <c r="N641" s="47"/>
      <c r="O641" s="224"/>
      <c r="P641" s="226"/>
      <c r="Q641" s="220"/>
      <c r="R641" s="47"/>
      <c r="S641" s="47" t="str">
        <f t="shared" si="19"/>
        <v/>
      </c>
      <c r="T641" s="47" t="str">
        <f t="shared" si="20"/>
        <v/>
      </c>
    </row>
    <row r="642" ht="18.75" customHeight="1">
      <c r="A642" s="47"/>
      <c r="B642" s="224"/>
      <c r="C642" s="215"/>
      <c r="D642" s="226"/>
      <c r="E642" s="192"/>
      <c r="F642" s="216"/>
      <c r="G642" s="217"/>
      <c r="H642" s="218">
        <f t="shared" si="7"/>
        <v>0</v>
      </c>
      <c r="I642" s="218">
        <f t="shared" si="16"/>
        <v>0</v>
      </c>
      <c r="J642" s="219" t="s">
        <v>107</v>
      </c>
      <c r="K642" s="47"/>
      <c r="L642" s="224"/>
      <c r="M642" s="220"/>
      <c r="N642" s="47"/>
      <c r="O642" s="224"/>
      <c r="P642" s="226"/>
      <c r="Q642" s="220"/>
      <c r="R642" s="47"/>
      <c r="S642" s="47" t="str">
        <f t="shared" si="19"/>
        <v/>
      </c>
      <c r="T642" s="47" t="str">
        <f t="shared" si="20"/>
        <v/>
      </c>
    </row>
    <row r="643" ht="18.75" customHeight="1">
      <c r="A643" s="47"/>
      <c r="B643" s="224"/>
      <c r="C643" s="215"/>
      <c r="D643" s="226"/>
      <c r="E643" s="192"/>
      <c r="F643" s="216"/>
      <c r="G643" s="217"/>
      <c r="H643" s="218">
        <f t="shared" si="7"/>
        <v>0</v>
      </c>
      <c r="I643" s="218">
        <f t="shared" si="16"/>
        <v>0</v>
      </c>
      <c r="J643" s="219" t="s">
        <v>107</v>
      </c>
      <c r="K643" s="47"/>
      <c r="L643" s="224"/>
      <c r="M643" s="220"/>
      <c r="N643" s="47"/>
      <c r="O643" s="224"/>
      <c r="P643" s="226"/>
      <c r="Q643" s="220"/>
      <c r="R643" s="47"/>
      <c r="S643" s="47" t="str">
        <f t="shared" si="19"/>
        <v/>
      </c>
      <c r="T643" s="47" t="str">
        <f t="shared" si="20"/>
        <v/>
      </c>
    </row>
    <row r="644" ht="18.75" customHeight="1">
      <c r="A644" s="47"/>
      <c r="B644" s="224"/>
      <c r="C644" s="215"/>
      <c r="D644" s="226"/>
      <c r="E644" s="192"/>
      <c r="F644" s="216"/>
      <c r="G644" s="217"/>
      <c r="H644" s="218">
        <f t="shared" si="7"/>
        <v>0</v>
      </c>
      <c r="I644" s="218">
        <f t="shared" si="16"/>
        <v>0</v>
      </c>
      <c r="J644" s="219" t="s">
        <v>107</v>
      </c>
      <c r="K644" s="47"/>
      <c r="L644" s="224"/>
      <c r="M644" s="220"/>
      <c r="N644" s="47"/>
      <c r="O644" s="224"/>
      <c r="P644" s="226"/>
      <c r="Q644" s="220"/>
      <c r="R644" s="47"/>
      <c r="S644" s="47" t="str">
        <f t="shared" si="19"/>
        <v/>
      </c>
      <c r="T644" s="47" t="str">
        <f t="shared" si="20"/>
        <v/>
      </c>
    </row>
    <row r="645" ht="18.75" customHeight="1">
      <c r="A645" s="47"/>
      <c r="B645" s="224"/>
      <c r="C645" s="215"/>
      <c r="D645" s="226"/>
      <c r="E645" s="192"/>
      <c r="F645" s="216"/>
      <c r="G645" s="217"/>
      <c r="H645" s="218">
        <f t="shared" si="7"/>
        <v>0</v>
      </c>
      <c r="I645" s="218">
        <f t="shared" si="16"/>
        <v>0</v>
      </c>
      <c r="J645" s="219" t="s">
        <v>107</v>
      </c>
      <c r="K645" s="47"/>
      <c r="L645" s="224"/>
      <c r="M645" s="220"/>
      <c r="N645" s="47"/>
      <c r="O645" s="224"/>
      <c r="P645" s="226"/>
      <c r="Q645" s="220"/>
      <c r="R645" s="47"/>
      <c r="S645" s="47" t="str">
        <f t="shared" si="19"/>
        <v/>
      </c>
      <c r="T645" s="47" t="str">
        <f t="shared" si="20"/>
        <v/>
      </c>
    </row>
    <row r="646" ht="18.75" customHeight="1">
      <c r="A646" s="47"/>
      <c r="B646" s="224"/>
      <c r="C646" s="215"/>
      <c r="D646" s="226"/>
      <c r="E646" s="192"/>
      <c r="F646" s="216"/>
      <c r="G646" s="217"/>
      <c r="H646" s="218">
        <f t="shared" si="7"/>
        <v>0</v>
      </c>
      <c r="I646" s="218">
        <f t="shared" si="16"/>
        <v>0</v>
      </c>
      <c r="J646" s="219" t="s">
        <v>107</v>
      </c>
      <c r="K646" s="47"/>
      <c r="L646" s="224"/>
      <c r="M646" s="220"/>
      <c r="N646" s="47"/>
      <c r="O646" s="224"/>
      <c r="P646" s="226"/>
      <c r="Q646" s="220"/>
      <c r="R646" s="47"/>
      <c r="S646" s="47" t="str">
        <f t="shared" si="19"/>
        <v/>
      </c>
      <c r="T646" s="47" t="str">
        <f t="shared" si="20"/>
        <v/>
      </c>
    </row>
    <row r="647" ht="18.75" customHeight="1">
      <c r="A647" s="47"/>
      <c r="B647" s="224"/>
      <c r="C647" s="215"/>
      <c r="D647" s="226"/>
      <c r="E647" s="192"/>
      <c r="F647" s="216"/>
      <c r="G647" s="217"/>
      <c r="H647" s="218">
        <f t="shared" si="7"/>
        <v>0</v>
      </c>
      <c r="I647" s="218">
        <f t="shared" si="16"/>
        <v>0</v>
      </c>
      <c r="J647" s="219" t="s">
        <v>107</v>
      </c>
      <c r="K647" s="47"/>
      <c r="L647" s="224"/>
      <c r="M647" s="220"/>
      <c r="N647" s="47"/>
      <c r="O647" s="224"/>
      <c r="P647" s="226"/>
      <c r="Q647" s="220"/>
      <c r="R647" s="47"/>
      <c r="S647" s="47" t="str">
        <f t="shared" si="19"/>
        <v/>
      </c>
      <c r="T647" s="47" t="str">
        <f t="shared" si="20"/>
        <v/>
      </c>
    </row>
    <row r="648" ht="18.75" customHeight="1">
      <c r="A648" s="47"/>
      <c r="B648" s="224"/>
      <c r="C648" s="215"/>
      <c r="D648" s="226"/>
      <c r="E648" s="192"/>
      <c r="F648" s="216"/>
      <c r="G648" s="217"/>
      <c r="H648" s="218">
        <f t="shared" si="7"/>
        <v>0</v>
      </c>
      <c r="I648" s="218">
        <f t="shared" si="16"/>
        <v>0</v>
      </c>
      <c r="J648" s="219" t="s">
        <v>107</v>
      </c>
      <c r="K648" s="47"/>
      <c r="L648" s="224"/>
      <c r="M648" s="220"/>
      <c r="N648" s="47"/>
      <c r="O648" s="224"/>
      <c r="P648" s="226"/>
      <c r="Q648" s="220"/>
      <c r="R648" s="47"/>
      <c r="S648" s="47" t="str">
        <f t="shared" si="19"/>
        <v/>
      </c>
      <c r="T648" s="47" t="str">
        <f t="shared" si="20"/>
        <v/>
      </c>
    </row>
    <row r="649" ht="18.75" customHeight="1">
      <c r="A649" s="47"/>
      <c r="B649" s="224"/>
      <c r="C649" s="215"/>
      <c r="D649" s="226"/>
      <c r="E649" s="192"/>
      <c r="F649" s="216"/>
      <c r="G649" s="217"/>
      <c r="H649" s="218">
        <f t="shared" si="7"/>
        <v>0</v>
      </c>
      <c r="I649" s="218">
        <f t="shared" si="16"/>
        <v>0</v>
      </c>
      <c r="J649" s="219" t="s">
        <v>107</v>
      </c>
      <c r="K649" s="47"/>
      <c r="L649" s="224"/>
      <c r="M649" s="220"/>
      <c r="N649" s="47"/>
      <c r="O649" s="224"/>
      <c r="P649" s="226"/>
      <c r="Q649" s="220"/>
      <c r="R649" s="47"/>
      <c r="S649" s="47" t="str">
        <f t="shared" si="19"/>
        <v/>
      </c>
      <c r="T649" s="47" t="str">
        <f t="shared" si="20"/>
        <v/>
      </c>
    </row>
    <row r="650" ht="18.75" customHeight="1">
      <c r="A650" s="47"/>
      <c r="B650" s="224"/>
      <c r="C650" s="215"/>
      <c r="D650" s="226"/>
      <c r="E650" s="192"/>
      <c r="F650" s="216"/>
      <c r="G650" s="217"/>
      <c r="H650" s="218">
        <f t="shared" si="7"/>
        <v>0</v>
      </c>
      <c r="I650" s="218">
        <f t="shared" si="16"/>
        <v>0</v>
      </c>
      <c r="J650" s="219" t="s">
        <v>107</v>
      </c>
      <c r="K650" s="47"/>
      <c r="L650" s="224"/>
      <c r="M650" s="220"/>
      <c r="N650" s="47"/>
      <c r="O650" s="224"/>
      <c r="P650" s="226"/>
      <c r="Q650" s="220"/>
      <c r="R650" s="47"/>
      <c r="S650" s="47" t="str">
        <f t="shared" si="19"/>
        <v/>
      </c>
      <c r="T650" s="47" t="str">
        <f t="shared" si="20"/>
        <v/>
      </c>
    </row>
    <row r="651" ht="18.75" customHeight="1">
      <c r="A651" s="47"/>
      <c r="B651" s="224"/>
      <c r="C651" s="215"/>
      <c r="D651" s="226"/>
      <c r="E651" s="192"/>
      <c r="F651" s="216"/>
      <c r="G651" s="217"/>
      <c r="H651" s="218">
        <f t="shared" si="7"/>
        <v>0</v>
      </c>
      <c r="I651" s="218">
        <f t="shared" si="16"/>
        <v>0</v>
      </c>
      <c r="J651" s="219" t="s">
        <v>107</v>
      </c>
      <c r="K651" s="47"/>
      <c r="L651" s="224"/>
      <c r="M651" s="220"/>
      <c r="N651" s="47"/>
      <c r="O651" s="224"/>
      <c r="P651" s="226"/>
      <c r="Q651" s="220"/>
      <c r="R651" s="47"/>
      <c r="S651" s="47" t="str">
        <f t="shared" si="19"/>
        <v/>
      </c>
      <c r="T651" s="47" t="str">
        <f t="shared" si="20"/>
        <v/>
      </c>
    </row>
    <row r="652" ht="18.75" customHeight="1">
      <c r="A652" s="47"/>
      <c r="B652" s="224"/>
      <c r="C652" s="215"/>
      <c r="D652" s="226"/>
      <c r="E652" s="192"/>
      <c r="F652" s="216"/>
      <c r="G652" s="217"/>
      <c r="H652" s="218">
        <f t="shared" si="7"/>
        <v>0</v>
      </c>
      <c r="I652" s="218">
        <f t="shared" si="16"/>
        <v>0</v>
      </c>
      <c r="J652" s="219" t="s">
        <v>107</v>
      </c>
      <c r="K652" s="47"/>
      <c r="L652" s="224"/>
      <c r="M652" s="220"/>
      <c r="N652" s="47"/>
      <c r="O652" s="224"/>
      <c r="P652" s="226"/>
      <c r="Q652" s="220"/>
      <c r="R652" s="47"/>
      <c r="S652" s="47" t="str">
        <f t="shared" si="19"/>
        <v/>
      </c>
      <c r="T652" s="47" t="str">
        <f t="shared" si="20"/>
        <v/>
      </c>
    </row>
    <row r="653" ht="18.75" customHeight="1">
      <c r="A653" s="47"/>
      <c r="B653" s="224"/>
      <c r="C653" s="215"/>
      <c r="D653" s="226"/>
      <c r="E653" s="192"/>
      <c r="F653" s="216"/>
      <c r="G653" s="217"/>
      <c r="H653" s="218">
        <f t="shared" si="7"/>
        <v>0</v>
      </c>
      <c r="I653" s="218">
        <f t="shared" si="16"/>
        <v>0</v>
      </c>
      <c r="J653" s="219" t="s">
        <v>107</v>
      </c>
      <c r="K653" s="47"/>
      <c r="L653" s="224"/>
      <c r="M653" s="220"/>
      <c r="N653" s="47"/>
      <c r="O653" s="224"/>
      <c r="P653" s="226"/>
      <c r="Q653" s="220"/>
      <c r="R653" s="47"/>
      <c r="S653" s="47" t="str">
        <f t="shared" si="19"/>
        <v/>
      </c>
      <c r="T653" s="47" t="str">
        <f t="shared" si="20"/>
        <v/>
      </c>
    </row>
    <row r="654" ht="18.75" customHeight="1">
      <c r="A654" s="47"/>
      <c r="B654" s="224"/>
      <c r="C654" s="215"/>
      <c r="D654" s="226"/>
      <c r="E654" s="192"/>
      <c r="F654" s="216"/>
      <c r="G654" s="217"/>
      <c r="H654" s="218">
        <f t="shared" si="7"/>
        <v>0</v>
      </c>
      <c r="I654" s="218">
        <f t="shared" si="16"/>
        <v>0</v>
      </c>
      <c r="J654" s="219" t="s">
        <v>107</v>
      </c>
      <c r="K654" s="47"/>
      <c r="L654" s="224"/>
      <c r="M654" s="220"/>
      <c r="N654" s="47"/>
      <c r="O654" s="224"/>
      <c r="P654" s="226"/>
      <c r="Q654" s="220"/>
      <c r="R654" s="47"/>
      <c r="S654" s="47" t="str">
        <f t="shared" si="19"/>
        <v/>
      </c>
      <c r="T654" s="47" t="str">
        <f t="shared" si="20"/>
        <v/>
      </c>
    </row>
    <row r="655" ht="18.75" customHeight="1">
      <c r="A655" s="47"/>
      <c r="B655" s="224"/>
      <c r="C655" s="215"/>
      <c r="D655" s="226"/>
      <c r="E655" s="192"/>
      <c r="F655" s="216"/>
      <c r="G655" s="217"/>
      <c r="H655" s="218">
        <f t="shared" si="7"/>
        <v>0</v>
      </c>
      <c r="I655" s="218">
        <f t="shared" si="16"/>
        <v>0</v>
      </c>
      <c r="J655" s="219" t="s">
        <v>107</v>
      </c>
      <c r="K655" s="47"/>
      <c r="L655" s="224"/>
      <c r="M655" s="220"/>
      <c r="N655" s="47"/>
      <c r="O655" s="224"/>
      <c r="P655" s="226"/>
      <c r="Q655" s="220"/>
      <c r="R655" s="47"/>
      <c r="S655" s="47" t="str">
        <f t="shared" si="19"/>
        <v/>
      </c>
      <c r="T655" s="47" t="str">
        <f t="shared" si="20"/>
        <v/>
      </c>
    </row>
    <row r="656" ht="18.75" customHeight="1">
      <c r="A656" s="47"/>
      <c r="B656" s="224"/>
      <c r="C656" s="215"/>
      <c r="D656" s="226"/>
      <c r="E656" s="192"/>
      <c r="F656" s="216"/>
      <c r="G656" s="217"/>
      <c r="H656" s="218">
        <f t="shared" si="7"/>
        <v>0</v>
      </c>
      <c r="I656" s="218">
        <f t="shared" si="16"/>
        <v>0</v>
      </c>
      <c r="J656" s="219" t="s">
        <v>107</v>
      </c>
      <c r="K656" s="47"/>
      <c r="L656" s="224"/>
      <c r="M656" s="220"/>
      <c r="N656" s="47"/>
      <c r="O656" s="224"/>
      <c r="P656" s="226"/>
      <c r="Q656" s="220"/>
      <c r="R656" s="47"/>
      <c r="S656" s="47" t="str">
        <f t="shared" si="19"/>
        <v/>
      </c>
      <c r="T656" s="47" t="str">
        <f t="shared" si="20"/>
        <v/>
      </c>
    </row>
    <row r="657" ht="18.75" customHeight="1">
      <c r="A657" s="47"/>
      <c r="B657" s="224"/>
      <c r="C657" s="215"/>
      <c r="D657" s="226"/>
      <c r="E657" s="192"/>
      <c r="F657" s="216"/>
      <c r="G657" s="217"/>
      <c r="H657" s="218">
        <f t="shared" si="7"/>
        <v>0</v>
      </c>
      <c r="I657" s="218">
        <f t="shared" si="16"/>
        <v>0</v>
      </c>
      <c r="J657" s="219" t="s">
        <v>107</v>
      </c>
      <c r="K657" s="47"/>
      <c r="L657" s="224"/>
      <c r="M657" s="220"/>
      <c r="N657" s="47"/>
      <c r="O657" s="224"/>
      <c r="P657" s="226"/>
      <c r="Q657" s="220"/>
      <c r="R657" s="47"/>
      <c r="S657" s="47" t="str">
        <f t="shared" si="19"/>
        <v/>
      </c>
      <c r="T657" s="47" t="str">
        <f t="shared" si="20"/>
        <v/>
      </c>
    </row>
    <row r="658" ht="18.75" customHeight="1">
      <c r="A658" s="47"/>
      <c r="B658" s="224"/>
      <c r="C658" s="215"/>
      <c r="D658" s="226"/>
      <c r="E658" s="192"/>
      <c r="F658" s="216"/>
      <c r="G658" s="217"/>
      <c r="H658" s="218">
        <f t="shared" si="7"/>
        <v>0</v>
      </c>
      <c r="I658" s="218">
        <f t="shared" si="16"/>
        <v>0</v>
      </c>
      <c r="J658" s="219" t="s">
        <v>107</v>
      </c>
      <c r="K658" s="47"/>
      <c r="L658" s="224"/>
      <c r="M658" s="220"/>
      <c r="N658" s="47"/>
      <c r="O658" s="224"/>
      <c r="P658" s="226"/>
      <c r="Q658" s="220"/>
      <c r="R658" s="47"/>
      <c r="S658" s="47" t="str">
        <f t="shared" si="19"/>
        <v/>
      </c>
      <c r="T658" s="47" t="str">
        <f t="shared" si="20"/>
        <v/>
      </c>
    </row>
    <row r="659" ht="18.75" customHeight="1">
      <c r="A659" s="47"/>
      <c r="B659" s="224"/>
      <c r="C659" s="215"/>
      <c r="D659" s="226"/>
      <c r="E659" s="192"/>
      <c r="F659" s="216"/>
      <c r="G659" s="217"/>
      <c r="H659" s="218">
        <f t="shared" si="7"/>
        <v>0</v>
      </c>
      <c r="I659" s="218">
        <f t="shared" si="16"/>
        <v>0</v>
      </c>
      <c r="J659" s="219" t="s">
        <v>107</v>
      </c>
      <c r="K659" s="47"/>
      <c r="L659" s="224"/>
      <c r="M659" s="220"/>
      <c r="N659" s="47"/>
      <c r="O659" s="224"/>
      <c r="P659" s="226"/>
      <c r="Q659" s="220"/>
      <c r="R659" s="47"/>
      <c r="S659" s="47" t="str">
        <f t="shared" si="19"/>
        <v/>
      </c>
      <c r="T659" s="47" t="str">
        <f t="shared" si="20"/>
        <v/>
      </c>
    </row>
    <row r="660" ht="18.75" customHeight="1">
      <c r="A660" s="47"/>
      <c r="B660" s="224"/>
      <c r="C660" s="215"/>
      <c r="D660" s="226"/>
      <c r="E660" s="192"/>
      <c r="F660" s="216"/>
      <c r="G660" s="217"/>
      <c r="H660" s="218">
        <f t="shared" si="7"/>
        <v>0</v>
      </c>
      <c r="I660" s="218">
        <f t="shared" si="16"/>
        <v>0</v>
      </c>
      <c r="J660" s="219" t="s">
        <v>107</v>
      </c>
      <c r="K660" s="47"/>
      <c r="L660" s="224"/>
      <c r="M660" s="220"/>
      <c r="N660" s="47"/>
      <c r="O660" s="224"/>
      <c r="P660" s="226"/>
      <c r="Q660" s="220"/>
      <c r="R660" s="47"/>
      <c r="S660" s="47" t="str">
        <f t="shared" si="19"/>
        <v/>
      </c>
      <c r="T660" s="47" t="str">
        <f t="shared" si="20"/>
        <v/>
      </c>
    </row>
    <row r="661" ht="18.75" customHeight="1">
      <c r="A661" s="47"/>
      <c r="B661" s="224"/>
      <c r="C661" s="215"/>
      <c r="D661" s="226"/>
      <c r="E661" s="192"/>
      <c r="F661" s="216"/>
      <c r="G661" s="217"/>
      <c r="H661" s="218">
        <f t="shared" si="7"/>
        <v>0</v>
      </c>
      <c r="I661" s="218">
        <f t="shared" si="16"/>
        <v>0</v>
      </c>
      <c r="J661" s="219" t="s">
        <v>107</v>
      </c>
      <c r="K661" s="47"/>
      <c r="L661" s="224"/>
      <c r="M661" s="220"/>
      <c r="N661" s="47"/>
      <c r="O661" s="224"/>
      <c r="P661" s="226"/>
      <c r="Q661" s="220"/>
      <c r="R661" s="47"/>
      <c r="S661" s="47" t="str">
        <f t="shared" si="19"/>
        <v/>
      </c>
      <c r="T661" s="47" t="str">
        <f t="shared" si="20"/>
        <v/>
      </c>
    </row>
    <row r="662" ht="18.75" customHeight="1">
      <c r="A662" s="47"/>
      <c r="B662" s="224"/>
      <c r="C662" s="215"/>
      <c r="D662" s="226"/>
      <c r="E662" s="192"/>
      <c r="F662" s="216"/>
      <c r="G662" s="217"/>
      <c r="H662" s="218">
        <f t="shared" si="7"/>
        <v>0</v>
      </c>
      <c r="I662" s="218">
        <f t="shared" si="16"/>
        <v>0</v>
      </c>
      <c r="J662" s="219" t="s">
        <v>107</v>
      </c>
      <c r="K662" s="47"/>
      <c r="L662" s="224"/>
      <c r="M662" s="220"/>
      <c r="N662" s="47"/>
      <c r="O662" s="224"/>
      <c r="P662" s="226"/>
      <c r="Q662" s="220"/>
      <c r="R662" s="47"/>
      <c r="S662" s="47" t="str">
        <f t="shared" si="19"/>
        <v/>
      </c>
      <c r="T662" s="47" t="str">
        <f t="shared" si="20"/>
        <v/>
      </c>
    </row>
    <row r="663" ht="18.75" customHeight="1">
      <c r="A663" s="47"/>
      <c r="B663" s="224"/>
      <c r="C663" s="215"/>
      <c r="D663" s="226"/>
      <c r="E663" s="192"/>
      <c r="F663" s="216"/>
      <c r="G663" s="217"/>
      <c r="H663" s="218">
        <f t="shared" si="7"/>
        <v>0</v>
      </c>
      <c r="I663" s="218">
        <f t="shared" si="16"/>
        <v>0</v>
      </c>
      <c r="J663" s="219" t="s">
        <v>107</v>
      </c>
      <c r="K663" s="47"/>
      <c r="L663" s="224"/>
      <c r="M663" s="220"/>
      <c r="N663" s="47"/>
      <c r="O663" s="224"/>
      <c r="P663" s="226"/>
      <c r="Q663" s="220"/>
      <c r="R663" s="47"/>
      <c r="S663" s="47" t="str">
        <f t="shared" si="19"/>
        <v/>
      </c>
      <c r="T663" s="47" t="str">
        <f t="shared" si="20"/>
        <v/>
      </c>
    </row>
    <row r="664" ht="18.75" customHeight="1">
      <c r="A664" s="47"/>
      <c r="B664" s="224"/>
      <c r="C664" s="215"/>
      <c r="D664" s="226"/>
      <c r="E664" s="192"/>
      <c r="F664" s="216"/>
      <c r="G664" s="217"/>
      <c r="H664" s="218">
        <f t="shared" si="7"/>
        <v>0</v>
      </c>
      <c r="I664" s="218">
        <f t="shared" si="16"/>
        <v>0</v>
      </c>
      <c r="J664" s="219" t="s">
        <v>107</v>
      </c>
      <c r="K664" s="47"/>
      <c r="L664" s="224"/>
      <c r="M664" s="220"/>
      <c r="N664" s="47"/>
      <c r="O664" s="224"/>
      <c r="P664" s="226"/>
      <c r="Q664" s="220"/>
      <c r="R664" s="47"/>
      <c r="S664" s="47" t="str">
        <f t="shared" si="19"/>
        <v/>
      </c>
      <c r="T664" s="47" t="str">
        <f t="shared" si="20"/>
        <v/>
      </c>
    </row>
    <row r="665" ht="18.75" customHeight="1">
      <c r="A665" s="47"/>
      <c r="B665" s="224"/>
      <c r="C665" s="215"/>
      <c r="D665" s="226"/>
      <c r="E665" s="192"/>
      <c r="F665" s="216"/>
      <c r="G665" s="217"/>
      <c r="H665" s="218">
        <f t="shared" si="7"/>
        <v>0</v>
      </c>
      <c r="I665" s="218">
        <f t="shared" si="16"/>
        <v>0</v>
      </c>
      <c r="J665" s="219" t="s">
        <v>107</v>
      </c>
      <c r="K665" s="47"/>
      <c r="L665" s="224"/>
      <c r="M665" s="220"/>
      <c r="N665" s="47"/>
      <c r="O665" s="224"/>
      <c r="P665" s="226"/>
      <c r="Q665" s="220"/>
      <c r="R665" s="47"/>
      <c r="S665" s="47" t="str">
        <f t="shared" si="19"/>
        <v/>
      </c>
      <c r="T665" s="47" t="str">
        <f t="shared" si="20"/>
        <v/>
      </c>
    </row>
    <row r="666" ht="18.75" customHeight="1">
      <c r="A666" s="47"/>
      <c r="B666" s="224"/>
      <c r="C666" s="215"/>
      <c r="D666" s="226"/>
      <c r="E666" s="192"/>
      <c r="F666" s="216"/>
      <c r="G666" s="217"/>
      <c r="H666" s="218">
        <f t="shared" si="7"/>
        <v>0</v>
      </c>
      <c r="I666" s="218">
        <f t="shared" si="16"/>
        <v>0</v>
      </c>
      <c r="J666" s="219" t="s">
        <v>107</v>
      </c>
      <c r="K666" s="47"/>
      <c r="L666" s="224"/>
      <c r="M666" s="220"/>
      <c r="N666" s="47"/>
      <c r="O666" s="224"/>
      <c r="P666" s="226"/>
      <c r="Q666" s="220"/>
      <c r="R666" s="47"/>
      <c r="S666" s="47" t="str">
        <f t="shared" si="19"/>
        <v/>
      </c>
      <c r="T666" s="47" t="str">
        <f t="shared" si="20"/>
        <v/>
      </c>
    </row>
    <row r="667" ht="18.75" customHeight="1">
      <c r="A667" s="47"/>
      <c r="B667" s="224"/>
      <c r="C667" s="215"/>
      <c r="D667" s="226"/>
      <c r="E667" s="192"/>
      <c r="F667" s="216"/>
      <c r="G667" s="217"/>
      <c r="H667" s="218">
        <f t="shared" si="7"/>
        <v>0</v>
      </c>
      <c r="I667" s="218">
        <f t="shared" si="16"/>
        <v>0</v>
      </c>
      <c r="J667" s="219" t="s">
        <v>107</v>
      </c>
      <c r="K667" s="47"/>
      <c r="L667" s="224"/>
      <c r="M667" s="220"/>
      <c r="N667" s="47"/>
      <c r="O667" s="224"/>
      <c r="P667" s="226"/>
      <c r="Q667" s="220"/>
      <c r="R667" s="47"/>
      <c r="S667" s="47" t="str">
        <f t="shared" si="19"/>
        <v/>
      </c>
      <c r="T667" s="47" t="str">
        <f t="shared" si="20"/>
        <v/>
      </c>
    </row>
    <row r="668" ht="18.75" customHeight="1">
      <c r="A668" s="47"/>
      <c r="B668" s="224"/>
      <c r="C668" s="215"/>
      <c r="D668" s="226"/>
      <c r="E668" s="192"/>
      <c r="F668" s="216"/>
      <c r="G668" s="217"/>
      <c r="H668" s="218">
        <f t="shared" si="7"/>
        <v>0</v>
      </c>
      <c r="I668" s="218">
        <f t="shared" si="16"/>
        <v>0</v>
      </c>
      <c r="J668" s="219" t="s">
        <v>107</v>
      </c>
      <c r="K668" s="47"/>
      <c r="L668" s="224"/>
      <c r="M668" s="220"/>
      <c r="N668" s="47"/>
      <c r="O668" s="224"/>
      <c r="P668" s="226"/>
      <c r="Q668" s="220"/>
      <c r="R668" s="47"/>
      <c r="S668" s="47" t="str">
        <f t="shared" si="19"/>
        <v/>
      </c>
      <c r="T668" s="47" t="str">
        <f t="shared" si="20"/>
        <v/>
      </c>
    </row>
    <row r="669" ht="18.75" customHeight="1">
      <c r="A669" s="47"/>
      <c r="B669" s="224"/>
      <c r="C669" s="215"/>
      <c r="D669" s="226"/>
      <c r="E669" s="192"/>
      <c r="F669" s="216"/>
      <c r="G669" s="217"/>
      <c r="H669" s="218">
        <f t="shared" si="7"/>
        <v>0</v>
      </c>
      <c r="I669" s="218">
        <f t="shared" si="16"/>
        <v>0</v>
      </c>
      <c r="J669" s="219" t="s">
        <v>107</v>
      </c>
      <c r="K669" s="47"/>
      <c r="L669" s="224"/>
      <c r="M669" s="220"/>
      <c r="N669" s="47"/>
      <c r="O669" s="224"/>
      <c r="P669" s="226"/>
      <c r="Q669" s="220"/>
      <c r="R669" s="47"/>
      <c r="S669" s="47" t="str">
        <f t="shared" si="19"/>
        <v/>
      </c>
      <c r="T669" s="47" t="str">
        <f t="shared" si="20"/>
        <v/>
      </c>
    </row>
    <row r="670" ht="18.75" customHeight="1">
      <c r="A670" s="47"/>
      <c r="B670" s="224"/>
      <c r="C670" s="215"/>
      <c r="D670" s="226"/>
      <c r="E670" s="192"/>
      <c r="F670" s="216"/>
      <c r="G670" s="217"/>
      <c r="H670" s="218">
        <f t="shared" si="7"/>
        <v>0</v>
      </c>
      <c r="I670" s="218">
        <f t="shared" si="16"/>
        <v>0</v>
      </c>
      <c r="J670" s="219" t="s">
        <v>107</v>
      </c>
      <c r="K670" s="47"/>
      <c r="L670" s="224"/>
      <c r="M670" s="220"/>
      <c r="N670" s="47"/>
      <c r="O670" s="224"/>
      <c r="P670" s="226"/>
      <c r="Q670" s="220"/>
      <c r="R670" s="47"/>
      <c r="S670" s="47" t="str">
        <f t="shared" si="19"/>
        <v/>
      </c>
      <c r="T670" s="47" t="str">
        <f t="shared" si="20"/>
        <v/>
      </c>
    </row>
    <row r="671" ht="18.75" customHeight="1">
      <c r="A671" s="47"/>
      <c r="B671" s="224"/>
      <c r="C671" s="215"/>
      <c r="D671" s="226"/>
      <c r="E671" s="192"/>
      <c r="F671" s="216"/>
      <c r="G671" s="217"/>
      <c r="H671" s="218">
        <f t="shared" si="7"/>
        <v>0</v>
      </c>
      <c r="I671" s="218">
        <f t="shared" si="16"/>
        <v>0</v>
      </c>
      <c r="J671" s="219" t="s">
        <v>107</v>
      </c>
      <c r="K671" s="47"/>
      <c r="L671" s="224"/>
      <c r="M671" s="220"/>
      <c r="N671" s="47"/>
      <c r="O671" s="224"/>
      <c r="P671" s="226"/>
      <c r="Q671" s="220"/>
      <c r="R671" s="47"/>
      <c r="S671" s="47" t="str">
        <f t="shared" si="19"/>
        <v/>
      </c>
      <c r="T671" s="47" t="str">
        <f t="shared" si="20"/>
        <v/>
      </c>
    </row>
    <row r="672" ht="18.75" customHeight="1">
      <c r="A672" s="47"/>
      <c r="B672" s="224"/>
      <c r="C672" s="215"/>
      <c r="D672" s="226"/>
      <c r="E672" s="192"/>
      <c r="F672" s="216"/>
      <c r="G672" s="217"/>
      <c r="H672" s="218">
        <f t="shared" si="7"/>
        <v>0</v>
      </c>
      <c r="I672" s="218">
        <f t="shared" si="16"/>
        <v>0</v>
      </c>
      <c r="J672" s="219" t="s">
        <v>107</v>
      </c>
      <c r="K672" s="47"/>
      <c r="L672" s="224"/>
      <c r="M672" s="220"/>
      <c r="N672" s="47"/>
      <c r="O672" s="224"/>
      <c r="P672" s="226"/>
      <c r="Q672" s="220"/>
      <c r="R672" s="47"/>
      <c r="S672" s="47" t="str">
        <f t="shared" si="19"/>
        <v/>
      </c>
      <c r="T672" s="47" t="str">
        <f t="shared" si="20"/>
        <v/>
      </c>
    </row>
    <row r="673" ht="18.75" customHeight="1">
      <c r="A673" s="47"/>
      <c r="B673" s="224"/>
      <c r="C673" s="215"/>
      <c r="D673" s="226"/>
      <c r="E673" s="192"/>
      <c r="F673" s="216"/>
      <c r="G673" s="217"/>
      <c r="H673" s="218">
        <f t="shared" si="7"/>
        <v>0</v>
      </c>
      <c r="I673" s="218">
        <f t="shared" si="16"/>
        <v>0</v>
      </c>
      <c r="J673" s="219" t="s">
        <v>107</v>
      </c>
      <c r="K673" s="47"/>
      <c r="L673" s="224"/>
      <c r="M673" s="220"/>
      <c r="N673" s="47"/>
      <c r="O673" s="224"/>
      <c r="P673" s="226"/>
      <c r="Q673" s="220"/>
      <c r="R673" s="47"/>
      <c r="S673" s="47" t="str">
        <f t="shared" si="19"/>
        <v/>
      </c>
      <c r="T673" s="47" t="str">
        <f t="shared" si="20"/>
        <v/>
      </c>
    </row>
    <row r="674" ht="18.75" customHeight="1">
      <c r="A674" s="47"/>
      <c r="B674" s="224"/>
      <c r="C674" s="215"/>
      <c r="D674" s="226"/>
      <c r="E674" s="192"/>
      <c r="F674" s="216"/>
      <c r="G674" s="217"/>
      <c r="H674" s="218">
        <f t="shared" si="7"/>
        <v>0</v>
      </c>
      <c r="I674" s="218">
        <f t="shared" si="16"/>
        <v>0</v>
      </c>
      <c r="J674" s="219" t="s">
        <v>107</v>
      </c>
      <c r="K674" s="47"/>
      <c r="L674" s="224"/>
      <c r="M674" s="220"/>
      <c r="N674" s="47"/>
      <c r="O674" s="224"/>
      <c r="P674" s="226"/>
      <c r="Q674" s="220"/>
      <c r="R674" s="47"/>
      <c r="S674" s="47" t="str">
        <f t="shared" si="19"/>
        <v/>
      </c>
      <c r="T674" s="47" t="str">
        <f t="shared" si="20"/>
        <v/>
      </c>
    </row>
    <row r="675" ht="18.75" customHeight="1">
      <c r="A675" s="47"/>
      <c r="B675" s="224"/>
      <c r="C675" s="215"/>
      <c r="D675" s="226"/>
      <c r="E675" s="192"/>
      <c r="F675" s="216"/>
      <c r="G675" s="217"/>
      <c r="H675" s="218">
        <f t="shared" si="7"/>
        <v>0</v>
      </c>
      <c r="I675" s="218">
        <f t="shared" si="16"/>
        <v>0</v>
      </c>
      <c r="J675" s="219" t="s">
        <v>107</v>
      </c>
      <c r="K675" s="47"/>
      <c r="L675" s="224"/>
      <c r="M675" s="220"/>
      <c r="N675" s="47"/>
      <c r="O675" s="224"/>
      <c r="P675" s="226"/>
      <c r="Q675" s="220"/>
      <c r="R675" s="47"/>
      <c r="S675" s="47" t="str">
        <f t="shared" si="19"/>
        <v/>
      </c>
      <c r="T675" s="47" t="str">
        <f t="shared" si="20"/>
        <v/>
      </c>
    </row>
    <row r="676" ht="18.75" customHeight="1">
      <c r="A676" s="47"/>
      <c r="B676" s="224"/>
      <c r="C676" s="215"/>
      <c r="D676" s="226"/>
      <c r="E676" s="192"/>
      <c r="F676" s="216"/>
      <c r="G676" s="217"/>
      <c r="H676" s="218">
        <f t="shared" si="7"/>
        <v>0</v>
      </c>
      <c r="I676" s="218">
        <f t="shared" si="16"/>
        <v>0</v>
      </c>
      <c r="J676" s="219" t="s">
        <v>107</v>
      </c>
      <c r="K676" s="47"/>
      <c r="L676" s="224"/>
      <c r="M676" s="220"/>
      <c r="N676" s="47"/>
      <c r="O676" s="224"/>
      <c r="P676" s="226"/>
      <c r="Q676" s="220"/>
      <c r="R676" s="47"/>
      <c r="S676" s="47" t="str">
        <f t="shared" si="19"/>
        <v/>
      </c>
      <c r="T676" s="47" t="str">
        <f t="shared" si="20"/>
        <v/>
      </c>
    </row>
    <row r="677" ht="18.75" customHeight="1">
      <c r="A677" s="47"/>
      <c r="B677" s="224"/>
      <c r="C677" s="215"/>
      <c r="D677" s="226"/>
      <c r="E677" s="192"/>
      <c r="F677" s="216"/>
      <c r="G677" s="217"/>
      <c r="H677" s="218">
        <f t="shared" si="7"/>
        <v>0</v>
      </c>
      <c r="I677" s="218">
        <f t="shared" si="16"/>
        <v>0</v>
      </c>
      <c r="J677" s="219" t="s">
        <v>107</v>
      </c>
      <c r="K677" s="47"/>
      <c r="L677" s="224"/>
      <c r="M677" s="220"/>
      <c r="N677" s="47"/>
      <c r="O677" s="224"/>
      <c r="P677" s="226"/>
      <c r="Q677" s="220"/>
      <c r="R677" s="47"/>
      <c r="S677" s="47" t="str">
        <f t="shared" si="19"/>
        <v/>
      </c>
      <c r="T677" s="47" t="str">
        <f t="shared" si="20"/>
        <v/>
      </c>
    </row>
    <row r="678" ht="18.75" customHeight="1">
      <c r="A678" s="47"/>
      <c r="B678" s="224"/>
      <c r="C678" s="215"/>
      <c r="D678" s="226"/>
      <c r="E678" s="192"/>
      <c r="F678" s="216"/>
      <c r="G678" s="217"/>
      <c r="H678" s="218">
        <f t="shared" si="7"/>
        <v>0</v>
      </c>
      <c r="I678" s="218">
        <f t="shared" si="16"/>
        <v>0</v>
      </c>
      <c r="J678" s="219" t="s">
        <v>107</v>
      </c>
      <c r="K678" s="47"/>
      <c r="L678" s="224"/>
      <c r="M678" s="220"/>
      <c r="N678" s="47"/>
      <c r="O678" s="224"/>
      <c r="P678" s="226"/>
      <c r="Q678" s="220"/>
      <c r="R678" s="47"/>
      <c r="S678" s="47" t="str">
        <f t="shared" si="19"/>
        <v/>
      </c>
      <c r="T678" s="47" t="str">
        <f t="shared" si="20"/>
        <v/>
      </c>
    </row>
    <row r="679" ht="18.75" customHeight="1">
      <c r="A679" s="47"/>
      <c r="B679" s="224"/>
      <c r="C679" s="215"/>
      <c r="D679" s="226"/>
      <c r="E679" s="192"/>
      <c r="F679" s="216"/>
      <c r="G679" s="217"/>
      <c r="H679" s="218">
        <f t="shared" si="7"/>
        <v>0</v>
      </c>
      <c r="I679" s="218">
        <f t="shared" si="16"/>
        <v>0</v>
      </c>
      <c r="J679" s="219" t="s">
        <v>107</v>
      </c>
      <c r="K679" s="47"/>
      <c r="L679" s="224"/>
      <c r="M679" s="220"/>
      <c r="N679" s="47"/>
      <c r="O679" s="224"/>
      <c r="P679" s="226"/>
      <c r="Q679" s="220"/>
      <c r="R679" s="47"/>
      <c r="S679" s="47" t="str">
        <f t="shared" si="19"/>
        <v/>
      </c>
      <c r="T679" s="47" t="str">
        <f t="shared" si="20"/>
        <v/>
      </c>
    </row>
    <row r="680" ht="18.75" customHeight="1">
      <c r="A680" s="47"/>
      <c r="B680" s="224"/>
      <c r="C680" s="215"/>
      <c r="D680" s="226"/>
      <c r="E680" s="192"/>
      <c r="F680" s="216"/>
      <c r="G680" s="217"/>
      <c r="H680" s="218">
        <f t="shared" si="7"/>
        <v>0</v>
      </c>
      <c r="I680" s="218">
        <f t="shared" si="16"/>
        <v>0</v>
      </c>
      <c r="J680" s="219" t="s">
        <v>107</v>
      </c>
      <c r="K680" s="47"/>
      <c r="L680" s="224"/>
      <c r="M680" s="220"/>
      <c r="N680" s="47"/>
      <c r="O680" s="224"/>
      <c r="P680" s="226"/>
      <c r="Q680" s="220"/>
      <c r="R680" s="47"/>
      <c r="S680" s="47" t="str">
        <f t="shared" si="19"/>
        <v/>
      </c>
      <c r="T680" s="47" t="str">
        <f t="shared" si="20"/>
        <v/>
      </c>
    </row>
    <row r="681" ht="18.75" customHeight="1">
      <c r="A681" s="47"/>
      <c r="B681" s="224"/>
      <c r="C681" s="215"/>
      <c r="D681" s="226"/>
      <c r="E681" s="192"/>
      <c r="F681" s="216"/>
      <c r="G681" s="217"/>
      <c r="H681" s="218">
        <f t="shared" si="7"/>
        <v>0</v>
      </c>
      <c r="I681" s="218">
        <f t="shared" si="16"/>
        <v>0</v>
      </c>
      <c r="J681" s="219" t="s">
        <v>107</v>
      </c>
      <c r="K681" s="47"/>
      <c r="L681" s="224"/>
      <c r="M681" s="220"/>
      <c r="N681" s="47"/>
      <c r="O681" s="224"/>
      <c r="P681" s="226"/>
      <c r="Q681" s="220"/>
      <c r="R681" s="47"/>
      <c r="S681" s="47" t="str">
        <f t="shared" si="19"/>
        <v/>
      </c>
      <c r="T681" s="47" t="str">
        <f t="shared" si="20"/>
        <v/>
      </c>
    </row>
    <row r="682" ht="18.75" customHeight="1">
      <c r="A682" s="47"/>
      <c r="B682" s="224"/>
      <c r="C682" s="215"/>
      <c r="D682" s="226"/>
      <c r="E682" s="192"/>
      <c r="F682" s="216"/>
      <c r="G682" s="217"/>
      <c r="H682" s="218">
        <f t="shared" si="7"/>
        <v>0</v>
      </c>
      <c r="I682" s="218">
        <f t="shared" si="16"/>
        <v>0</v>
      </c>
      <c r="J682" s="219" t="s">
        <v>107</v>
      </c>
      <c r="K682" s="47"/>
      <c r="L682" s="224"/>
      <c r="M682" s="220"/>
      <c r="N682" s="47"/>
      <c r="O682" s="224"/>
      <c r="P682" s="226"/>
      <c r="Q682" s="220"/>
      <c r="R682" s="47"/>
      <c r="S682" s="47" t="str">
        <f t="shared" si="19"/>
        <v/>
      </c>
      <c r="T682" s="47" t="str">
        <f t="shared" si="20"/>
        <v/>
      </c>
    </row>
    <row r="683" ht="18.75" customHeight="1">
      <c r="A683" s="47"/>
      <c r="B683" s="224"/>
      <c r="C683" s="215"/>
      <c r="D683" s="226"/>
      <c r="E683" s="192"/>
      <c r="F683" s="216"/>
      <c r="G683" s="217"/>
      <c r="H683" s="218">
        <f t="shared" si="7"/>
        <v>0</v>
      </c>
      <c r="I683" s="218">
        <f t="shared" si="16"/>
        <v>0</v>
      </c>
      <c r="J683" s="219" t="s">
        <v>107</v>
      </c>
      <c r="K683" s="47"/>
      <c r="L683" s="224"/>
      <c r="M683" s="220"/>
      <c r="N683" s="47"/>
      <c r="O683" s="224"/>
      <c r="P683" s="226"/>
      <c r="Q683" s="220"/>
      <c r="R683" s="47"/>
      <c r="S683" s="47" t="str">
        <f t="shared" si="19"/>
        <v/>
      </c>
      <c r="T683" s="47" t="str">
        <f t="shared" si="20"/>
        <v/>
      </c>
    </row>
    <row r="684" ht="18.75" customHeight="1">
      <c r="A684" s="47"/>
      <c r="B684" s="224"/>
      <c r="C684" s="215"/>
      <c r="D684" s="226"/>
      <c r="E684" s="192"/>
      <c r="F684" s="216"/>
      <c r="G684" s="217"/>
      <c r="H684" s="218">
        <f t="shared" si="7"/>
        <v>0</v>
      </c>
      <c r="I684" s="218">
        <f t="shared" si="16"/>
        <v>0</v>
      </c>
      <c r="J684" s="219" t="s">
        <v>107</v>
      </c>
      <c r="K684" s="47"/>
      <c r="L684" s="224"/>
      <c r="M684" s="220"/>
      <c r="N684" s="47"/>
      <c r="O684" s="224"/>
      <c r="P684" s="226"/>
      <c r="Q684" s="220"/>
      <c r="R684" s="47"/>
      <c r="S684" s="47" t="str">
        <f t="shared" si="19"/>
        <v/>
      </c>
      <c r="T684" s="47" t="str">
        <f t="shared" si="20"/>
        <v/>
      </c>
    </row>
    <row r="685" ht="18.75" customHeight="1">
      <c r="A685" s="47"/>
      <c r="B685" s="224"/>
      <c r="C685" s="215"/>
      <c r="D685" s="226"/>
      <c r="E685" s="192"/>
      <c r="F685" s="216"/>
      <c r="G685" s="217"/>
      <c r="H685" s="218">
        <f t="shared" si="7"/>
        <v>0</v>
      </c>
      <c r="I685" s="218">
        <f t="shared" si="16"/>
        <v>0</v>
      </c>
      <c r="J685" s="219" t="s">
        <v>107</v>
      </c>
      <c r="K685" s="47"/>
      <c r="L685" s="224"/>
      <c r="M685" s="220"/>
      <c r="N685" s="47"/>
      <c r="O685" s="224"/>
      <c r="P685" s="226"/>
      <c r="Q685" s="220"/>
      <c r="R685" s="47"/>
      <c r="S685" s="47" t="str">
        <f t="shared" si="19"/>
        <v/>
      </c>
      <c r="T685" s="47" t="str">
        <f t="shared" si="20"/>
        <v/>
      </c>
    </row>
    <row r="686" ht="18.75" customHeight="1">
      <c r="A686" s="47"/>
      <c r="B686" s="224"/>
      <c r="C686" s="215"/>
      <c r="D686" s="226"/>
      <c r="E686" s="192"/>
      <c r="F686" s="216"/>
      <c r="G686" s="217"/>
      <c r="H686" s="218">
        <f t="shared" si="7"/>
        <v>0</v>
      </c>
      <c r="I686" s="218">
        <f t="shared" si="16"/>
        <v>0</v>
      </c>
      <c r="J686" s="219" t="s">
        <v>107</v>
      </c>
      <c r="K686" s="47"/>
      <c r="L686" s="224"/>
      <c r="M686" s="220"/>
      <c r="N686" s="47"/>
      <c r="O686" s="224"/>
      <c r="P686" s="226"/>
      <c r="Q686" s="220"/>
      <c r="R686" s="47"/>
      <c r="S686" s="47" t="str">
        <f t="shared" si="19"/>
        <v/>
      </c>
      <c r="T686" s="47" t="str">
        <f t="shared" si="20"/>
        <v/>
      </c>
    </row>
    <row r="687" ht="18.75" customHeight="1">
      <c r="A687" s="47"/>
      <c r="B687" s="224"/>
      <c r="C687" s="215"/>
      <c r="D687" s="226"/>
      <c r="E687" s="192"/>
      <c r="F687" s="216"/>
      <c r="G687" s="217"/>
      <c r="H687" s="218">
        <f t="shared" si="7"/>
        <v>0</v>
      </c>
      <c r="I687" s="218">
        <f t="shared" si="16"/>
        <v>0</v>
      </c>
      <c r="J687" s="219" t="s">
        <v>107</v>
      </c>
      <c r="K687" s="47"/>
      <c r="L687" s="224"/>
      <c r="M687" s="220"/>
      <c r="N687" s="47"/>
      <c r="O687" s="224"/>
      <c r="P687" s="226"/>
      <c r="Q687" s="220"/>
      <c r="R687" s="47"/>
      <c r="S687" s="47" t="str">
        <f t="shared" si="19"/>
        <v/>
      </c>
      <c r="T687" s="47" t="str">
        <f t="shared" si="20"/>
        <v/>
      </c>
    </row>
    <row r="688" ht="18.75" customHeight="1">
      <c r="A688" s="47"/>
      <c r="B688" s="224"/>
      <c r="C688" s="215"/>
      <c r="D688" s="226"/>
      <c r="E688" s="192"/>
      <c r="F688" s="216"/>
      <c r="G688" s="217"/>
      <c r="H688" s="218">
        <f t="shared" si="7"/>
        <v>0</v>
      </c>
      <c r="I688" s="218">
        <f t="shared" si="16"/>
        <v>0</v>
      </c>
      <c r="J688" s="219" t="s">
        <v>107</v>
      </c>
      <c r="K688" s="47"/>
      <c r="L688" s="224"/>
      <c r="M688" s="220"/>
      <c r="N688" s="47"/>
      <c r="O688" s="224"/>
      <c r="P688" s="226"/>
      <c r="Q688" s="220"/>
      <c r="R688" s="47"/>
      <c r="S688" s="47" t="str">
        <f t="shared" si="19"/>
        <v/>
      </c>
      <c r="T688" s="47" t="str">
        <f t="shared" si="20"/>
        <v/>
      </c>
    </row>
    <row r="689" ht="18.75" customHeight="1">
      <c r="A689" s="47"/>
      <c r="B689" s="224"/>
      <c r="C689" s="215"/>
      <c r="D689" s="226"/>
      <c r="E689" s="192"/>
      <c r="F689" s="216"/>
      <c r="G689" s="217"/>
      <c r="H689" s="218">
        <f t="shared" si="7"/>
        <v>0</v>
      </c>
      <c r="I689" s="218">
        <f t="shared" si="16"/>
        <v>0</v>
      </c>
      <c r="J689" s="219" t="s">
        <v>107</v>
      </c>
      <c r="K689" s="47"/>
      <c r="L689" s="224"/>
      <c r="M689" s="220"/>
      <c r="N689" s="47"/>
      <c r="O689" s="224"/>
      <c r="P689" s="226"/>
      <c r="Q689" s="220"/>
      <c r="R689" s="47"/>
      <c r="S689" s="47" t="str">
        <f t="shared" si="19"/>
        <v/>
      </c>
      <c r="T689" s="47" t="str">
        <f t="shared" si="20"/>
        <v/>
      </c>
    </row>
    <row r="690" ht="18.75" customHeight="1">
      <c r="A690" s="47"/>
      <c r="B690" s="224"/>
      <c r="C690" s="215"/>
      <c r="D690" s="226"/>
      <c r="E690" s="192"/>
      <c r="F690" s="216"/>
      <c r="G690" s="217"/>
      <c r="H690" s="218">
        <f t="shared" si="7"/>
        <v>0</v>
      </c>
      <c r="I690" s="218">
        <f t="shared" si="16"/>
        <v>0</v>
      </c>
      <c r="J690" s="219" t="s">
        <v>107</v>
      </c>
      <c r="K690" s="47"/>
      <c r="L690" s="224"/>
      <c r="M690" s="220"/>
      <c r="N690" s="47"/>
      <c r="O690" s="224"/>
      <c r="P690" s="226"/>
      <c r="Q690" s="220"/>
      <c r="R690" s="47"/>
      <c r="S690" s="47" t="str">
        <f t="shared" si="19"/>
        <v/>
      </c>
      <c r="T690" s="47" t="str">
        <f t="shared" si="20"/>
        <v/>
      </c>
    </row>
    <row r="691" ht="18.75" customHeight="1">
      <c r="A691" s="47"/>
      <c r="B691" s="224"/>
      <c r="C691" s="215"/>
      <c r="D691" s="226"/>
      <c r="E691" s="192"/>
      <c r="F691" s="216"/>
      <c r="G691" s="217"/>
      <c r="H691" s="218">
        <f t="shared" si="7"/>
        <v>0</v>
      </c>
      <c r="I691" s="218">
        <f t="shared" si="16"/>
        <v>0</v>
      </c>
      <c r="J691" s="219" t="s">
        <v>107</v>
      </c>
      <c r="K691" s="47"/>
      <c r="L691" s="224"/>
      <c r="M691" s="220"/>
      <c r="N691" s="47"/>
      <c r="O691" s="224"/>
      <c r="P691" s="226"/>
      <c r="Q691" s="220"/>
      <c r="R691" s="47"/>
      <c r="S691" s="47" t="str">
        <f t="shared" si="19"/>
        <v/>
      </c>
      <c r="T691" s="47" t="str">
        <f t="shared" si="20"/>
        <v/>
      </c>
    </row>
    <row r="692" ht="18.75" customHeight="1">
      <c r="A692" s="47"/>
      <c r="B692" s="224"/>
      <c r="C692" s="215"/>
      <c r="D692" s="226"/>
      <c r="E692" s="192"/>
      <c r="F692" s="216"/>
      <c r="G692" s="217"/>
      <c r="H692" s="218">
        <f t="shared" si="7"/>
        <v>0</v>
      </c>
      <c r="I692" s="218">
        <f t="shared" si="16"/>
        <v>0</v>
      </c>
      <c r="J692" s="219" t="s">
        <v>107</v>
      </c>
      <c r="K692" s="47"/>
      <c r="L692" s="224"/>
      <c r="M692" s="220"/>
      <c r="N692" s="47"/>
      <c r="O692" s="224"/>
      <c r="P692" s="226"/>
      <c r="Q692" s="220"/>
      <c r="R692" s="47"/>
      <c r="S692" s="47" t="str">
        <f t="shared" si="19"/>
        <v/>
      </c>
      <c r="T692" s="47" t="str">
        <f t="shared" si="20"/>
        <v/>
      </c>
    </row>
    <row r="693" ht="18.75" customHeight="1">
      <c r="A693" s="47"/>
      <c r="B693" s="224"/>
      <c r="C693" s="215"/>
      <c r="D693" s="226"/>
      <c r="E693" s="192"/>
      <c r="F693" s="216"/>
      <c r="G693" s="217"/>
      <c r="H693" s="218">
        <f t="shared" si="7"/>
        <v>0</v>
      </c>
      <c r="I693" s="218">
        <f t="shared" si="16"/>
        <v>0</v>
      </c>
      <c r="J693" s="219" t="s">
        <v>107</v>
      </c>
      <c r="K693" s="47"/>
      <c r="L693" s="224"/>
      <c r="M693" s="220"/>
      <c r="N693" s="47"/>
      <c r="O693" s="224"/>
      <c r="P693" s="226"/>
      <c r="Q693" s="220"/>
      <c r="R693" s="47"/>
      <c r="S693" s="47" t="str">
        <f t="shared" si="19"/>
        <v/>
      </c>
      <c r="T693" s="47" t="str">
        <f t="shared" si="20"/>
        <v/>
      </c>
    </row>
    <row r="694" ht="18.75" customHeight="1">
      <c r="A694" s="47"/>
      <c r="B694" s="224"/>
      <c r="C694" s="215"/>
      <c r="D694" s="226"/>
      <c r="E694" s="192"/>
      <c r="F694" s="216"/>
      <c r="G694" s="217"/>
      <c r="H694" s="218">
        <f t="shared" si="7"/>
        <v>0</v>
      </c>
      <c r="I694" s="218">
        <f t="shared" si="16"/>
        <v>0</v>
      </c>
      <c r="J694" s="219" t="s">
        <v>107</v>
      </c>
      <c r="K694" s="47"/>
      <c r="L694" s="224"/>
      <c r="M694" s="220"/>
      <c r="N694" s="47"/>
      <c r="O694" s="224"/>
      <c r="P694" s="226"/>
      <c r="Q694" s="220"/>
      <c r="R694" s="47"/>
      <c r="S694" s="47" t="str">
        <f t="shared" si="19"/>
        <v/>
      </c>
      <c r="T694" s="47" t="str">
        <f t="shared" si="20"/>
        <v/>
      </c>
    </row>
    <row r="695" ht="18.75" customHeight="1">
      <c r="A695" s="47"/>
      <c r="B695" s="224"/>
      <c r="C695" s="215"/>
      <c r="D695" s="226"/>
      <c r="E695" s="192"/>
      <c r="F695" s="216"/>
      <c r="G695" s="217"/>
      <c r="H695" s="218">
        <f t="shared" si="7"/>
        <v>0</v>
      </c>
      <c r="I695" s="218">
        <f t="shared" si="16"/>
        <v>0</v>
      </c>
      <c r="J695" s="219" t="s">
        <v>107</v>
      </c>
      <c r="K695" s="47"/>
      <c r="L695" s="224"/>
      <c r="M695" s="220"/>
      <c r="N695" s="47"/>
      <c r="O695" s="224"/>
      <c r="P695" s="226"/>
      <c r="Q695" s="220"/>
      <c r="R695" s="47"/>
      <c r="S695" s="47" t="str">
        <f t="shared" si="19"/>
        <v/>
      </c>
      <c r="T695" s="47" t="str">
        <f t="shared" si="20"/>
        <v/>
      </c>
    </row>
    <row r="696" ht="18.75" customHeight="1">
      <c r="A696" s="47"/>
      <c r="B696" s="224"/>
      <c r="C696" s="215"/>
      <c r="D696" s="226"/>
      <c r="E696" s="192"/>
      <c r="F696" s="216"/>
      <c r="G696" s="217"/>
      <c r="H696" s="218">
        <f t="shared" si="7"/>
        <v>0</v>
      </c>
      <c r="I696" s="218">
        <f t="shared" si="16"/>
        <v>0</v>
      </c>
      <c r="J696" s="219" t="s">
        <v>107</v>
      </c>
      <c r="K696" s="47"/>
      <c r="L696" s="224"/>
      <c r="M696" s="220"/>
      <c r="N696" s="47"/>
      <c r="O696" s="224"/>
      <c r="P696" s="226"/>
      <c r="Q696" s="220"/>
      <c r="R696" s="47"/>
      <c r="S696" s="47" t="str">
        <f t="shared" si="19"/>
        <v/>
      </c>
      <c r="T696" s="47" t="str">
        <f t="shared" si="20"/>
        <v/>
      </c>
    </row>
    <row r="697" ht="18.75" customHeight="1">
      <c r="A697" s="47"/>
      <c r="B697" s="224"/>
      <c r="C697" s="215"/>
      <c r="D697" s="226"/>
      <c r="E697" s="192"/>
      <c r="F697" s="216"/>
      <c r="G697" s="217"/>
      <c r="H697" s="218">
        <f t="shared" si="7"/>
        <v>0</v>
      </c>
      <c r="I697" s="218">
        <f t="shared" si="16"/>
        <v>0</v>
      </c>
      <c r="J697" s="219" t="s">
        <v>107</v>
      </c>
      <c r="K697" s="47"/>
      <c r="L697" s="224"/>
      <c r="M697" s="220"/>
      <c r="N697" s="47"/>
      <c r="O697" s="224"/>
      <c r="P697" s="226"/>
      <c r="Q697" s="220"/>
      <c r="R697" s="47"/>
      <c r="S697" s="47" t="str">
        <f t="shared" si="19"/>
        <v/>
      </c>
      <c r="T697" s="47" t="str">
        <f t="shared" si="20"/>
        <v/>
      </c>
    </row>
    <row r="698" ht="18.75" customHeight="1">
      <c r="A698" s="47"/>
      <c r="B698" s="224"/>
      <c r="C698" s="215"/>
      <c r="D698" s="226"/>
      <c r="E698" s="192"/>
      <c r="F698" s="216"/>
      <c r="G698" s="217"/>
      <c r="H698" s="218">
        <f t="shared" si="7"/>
        <v>0</v>
      </c>
      <c r="I698" s="218">
        <f t="shared" si="16"/>
        <v>0</v>
      </c>
      <c r="J698" s="219" t="s">
        <v>107</v>
      </c>
      <c r="K698" s="47"/>
      <c r="L698" s="224"/>
      <c r="M698" s="220"/>
      <c r="N698" s="47"/>
      <c r="O698" s="224"/>
      <c r="P698" s="226"/>
      <c r="Q698" s="220"/>
      <c r="R698" s="47"/>
      <c r="S698" s="47" t="str">
        <f t="shared" si="19"/>
        <v/>
      </c>
      <c r="T698" s="47" t="str">
        <f t="shared" si="20"/>
        <v/>
      </c>
    </row>
    <row r="699" ht="18.75" customHeight="1">
      <c r="A699" s="47"/>
      <c r="B699" s="224"/>
      <c r="C699" s="215"/>
      <c r="D699" s="226"/>
      <c r="E699" s="192"/>
      <c r="F699" s="216"/>
      <c r="G699" s="217"/>
      <c r="H699" s="218">
        <f t="shared" si="7"/>
        <v>0</v>
      </c>
      <c r="I699" s="218">
        <f t="shared" si="16"/>
        <v>0</v>
      </c>
      <c r="J699" s="219" t="s">
        <v>107</v>
      </c>
      <c r="K699" s="47"/>
      <c r="L699" s="224"/>
      <c r="M699" s="220"/>
      <c r="N699" s="47"/>
      <c r="O699" s="224"/>
      <c r="P699" s="226"/>
      <c r="Q699" s="220"/>
      <c r="R699" s="47"/>
      <c r="S699" s="47" t="str">
        <f t="shared" si="19"/>
        <v/>
      </c>
      <c r="T699" s="47" t="str">
        <f t="shared" si="20"/>
        <v/>
      </c>
    </row>
    <row r="700" ht="18.75" customHeight="1">
      <c r="A700" s="47"/>
      <c r="B700" s="224"/>
      <c r="C700" s="215"/>
      <c r="D700" s="226"/>
      <c r="E700" s="192"/>
      <c r="F700" s="216"/>
      <c r="G700" s="217"/>
      <c r="H700" s="218">
        <f t="shared" si="7"/>
        <v>0</v>
      </c>
      <c r="I700" s="218">
        <f t="shared" si="16"/>
        <v>0</v>
      </c>
      <c r="J700" s="219" t="s">
        <v>107</v>
      </c>
      <c r="K700" s="47"/>
      <c r="L700" s="224"/>
      <c r="M700" s="220"/>
      <c r="N700" s="47"/>
      <c r="O700" s="224"/>
      <c r="P700" s="226"/>
      <c r="Q700" s="220"/>
      <c r="R700" s="47"/>
      <c r="S700" s="47" t="str">
        <f t="shared" si="19"/>
        <v/>
      </c>
      <c r="T700" s="47" t="str">
        <f t="shared" si="20"/>
        <v/>
      </c>
    </row>
    <row r="701" ht="18.75" customHeight="1">
      <c r="A701" s="47"/>
      <c r="B701" s="224"/>
      <c r="C701" s="215"/>
      <c r="D701" s="226"/>
      <c r="E701" s="192"/>
      <c r="F701" s="216"/>
      <c r="G701" s="217"/>
      <c r="H701" s="218">
        <f t="shared" si="7"/>
        <v>0</v>
      </c>
      <c r="I701" s="218">
        <f t="shared" si="16"/>
        <v>0</v>
      </c>
      <c r="J701" s="219" t="s">
        <v>107</v>
      </c>
      <c r="K701" s="47"/>
      <c r="L701" s="224"/>
      <c r="M701" s="220"/>
      <c r="N701" s="47"/>
      <c r="O701" s="224"/>
      <c r="P701" s="226"/>
      <c r="Q701" s="220"/>
      <c r="R701" s="47"/>
      <c r="S701" s="47" t="str">
        <f t="shared" si="19"/>
        <v/>
      </c>
      <c r="T701" s="47" t="str">
        <f t="shared" si="20"/>
        <v/>
      </c>
    </row>
    <row r="702" ht="18.75" customHeight="1">
      <c r="A702" s="47"/>
      <c r="B702" s="224"/>
      <c r="C702" s="215"/>
      <c r="D702" s="226"/>
      <c r="E702" s="192"/>
      <c r="F702" s="216"/>
      <c r="G702" s="217"/>
      <c r="H702" s="218">
        <f t="shared" si="7"/>
        <v>0</v>
      </c>
      <c r="I702" s="218">
        <f t="shared" si="16"/>
        <v>0</v>
      </c>
      <c r="J702" s="219" t="s">
        <v>107</v>
      </c>
      <c r="K702" s="47"/>
      <c r="L702" s="224"/>
      <c r="M702" s="220"/>
      <c r="N702" s="47"/>
      <c r="O702" s="224"/>
      <c r="P702" s="226"/>
      <c r="Q702" s="220"/>
      <c r="R702" s="47"/>
      <c r="S702" s="47" t="str">
        <f t="shared" si="19"/>
        <v/>
      </c>
      <c r="T702" s="47" t="str">
        <f t="shared" si="20"/>
        <v/>
      </c>
    </row>
    <row r="703" ht="18.75" customHeight="1">
      <c r="A703" s="47"/>
      <c r="B703" s="224"/>
      <c r="C703" s="215"/>
      <c r="D703" s="226"/>
      <c r="E703" s="192"/>
      <c r="F703" s="216"/>
      <c r="G703" s="217"/>
      <c r="H703" s="218">
        <f t="shared" si="7"/>
        <v>0</v>
      </c>
      <c r="I703" s="218">
        <f t="shared" si="16"/>
        <v>0</v>
      </c>
      <c r="J703" s="219" t="s">
        <v>107</v>
      </c>
      <c r="K703" s="47"/>
      <c r="L703" s="224"/>
      <c r="M703" s="220"/>
      <c r="N703" s="47"/>
      <c r="O703" s="224"/>
      <c r="P703" s="226"/>
      <c r="Q703" s="220"/>
      <c r="R703" s="47"/>
      <c r="S703" s="47" t="str">
        <f t="shared" si="19"/>
        <v/>
      </c>
      <c r="T703" s="47" t="str">
        <f t="shared" si="20"/>
        <v/>
      </c>
    </row>
    <row r="704" ht="18.75" customHeight="1">
      <c r="A704" s="47"/>
      <c r="B704" s="224"/>
      <c r="C704" s="215"/>
      <c r="D704" s="226"/>
      <c r="E704" s="192"/>
      <c r="F704" s="216"/>
      <c r="G704" s="217"/>
      <c r="H704" s="218">
        <f t="shared" si="7"/>
        <v>0</v>
      </c>
      <c r="I704" s="218">
        <f t="shared" si="16"/>
        <v>0</v>
      </c>
      <c r="J704" s="219" t="s">
        <v>107</v>
      </c>
      <c r="K704" s="47"/>
      <c r="L704" s="224"/>
      <c r="M704" s="220"/>
      <c r="N704" s="47"/>
      <c r="O704" s="224"/>
      <c r="P704" s="226"/>
      <c r="Q704" s="220"/>
      <c r="R704" s="47"/>
      <c r="S704" s="47" t="str">
        <f t="shared" si="19"/>
        <v/>
      </c>
      <c r="T704" s="47" t="str">
        <f t="shared" si="20"/>
        <v/>
      </c>
    </row>
    <row r="705" ht="18.75" customHeight="1">
      <c r="A705" s="47"/>
      <c r="B705" s="224"/>
      <c r="C705" s="215"/>
      <c r="D705" s="226"/>
      <c r="E705" s="192"/>
      <c r="F705" s="216"/>
      <c r="G705" s="217"/>
      <c r="H705" s="218">
        <f t="shared" si="7"/>
        <v>0</v>
      </c>
      <c r="I705" s="218">
        <f t="shared" si="16"/>
        <v>0</v>
      </c>
      <c r="J705" s="219" t="s">
        <v>107</v>
      </c>
      <c r="K705" s="47"/>
      <c r="L705" s="224"/>
      <c r="M705" s="220"/>
      <c r="N705" s="47"/>
      <c r="O705" s="224"/>
      <c r="P705" s="226"/>
      <c r="Q705" s="220"/>
      <c r="R705" s="47"/>
      <c r="S705" s="47" t="str">
        <f t="shared" si="19"/>
        <v/>
      </c>
      <c r="T705" s="47" t="str">
        <f t="shared" si="20"/>
        <v/>
      </c>
    </row>
    <row r="706" ht="18.75" customHeight="1">
      <c r="A706" s="47"/>
      <c r="B706" s="224"/>
      <c r="C706" s="215"/>
      <c r="D706" s="226"/>
      <c r="E706" s="192"/>
      <c r="F706" s="216"/>
      <c r="G706" s="217"/>
      <c r="H706" s="218">
        <f t="shared" si="7"/>
        <v>0</v>
      </c>
      <c r="I706" s="218">
        <f t="shared" si="16"/>
        <v>0</v>
      </c>
      <c r="J706" s="219" t="s">
        <v>107</v>
      </c>
      <c r="K706" s="47"/>
      <c r="L706" s="224"/>
      <c r="M706" s="220"/>
      <c r="N706" s="47"/>
      <c r="O706" s="224"/>
      <c r="P706" s="226"/>
      <c r="Q706" s="220"/>
      <c r="R706" s="47"/>
      <c r="S706" s="47" t="str">
        <f t="shared" si="19"/>
        <v/>
      </c>
      <c r="T706" s="47" t="str">
        <f t="shared" si="20"/>
        <v/>
      </c>
    </row>
    <row r="707" ht="18.75" customHeight="1">
      <c r="A707" s="47"/>
      <c r="B707" s="224"/>
      <c r="C707" s="215"/>
      <c r="D707" s="226"/>
      <c r="E707" s="192"/>
      <c r="F707" s="216"/>
      <c r="G707" s="217"/>
      <c r="H707" s="218">
        <f t="shared" si="7"/>
        <v>0</v>
      </c>
      <c r="I707" s="218">
        <f t="shared" si="16"/>
        <v>0</v>
      </c>
      <c r="J707" s="219" t="s">
        <v>107</v>
      </c>
      <c r="K707" s="47"/>
      <c r="L707" s="224"/>
      <c r="M707" s="220"/>
      <c r="N707" s="47"/>
      <c r="O707" s="224"/>
      <c r="P707" s="226"/>
      <c r="Q707" s="220"/>
      <c r="R707" s="47"/>
      <c r="S707" s="47" t="str">
        <f t="shared" si="19"/>
        <v/>
      </c>
      <c r="T707" s="47" t="str">
        <f t="shared" si="20"/>
        <v/>
      </c>
    </row>
    <row r="708" ht="18.75" customHeight="1">
      <c r="A708" s="47"/>
      <c r="B708" s="224"/>
      <c r="C708" s="215"/>
      <c r="D708" s="226"/>
      <c r="E708" s="192"/>
      <c r="F708" s="216"/>
      <c r="G708" s="217"/>
      <c r="H708" s="218">
        <f t="shared" si="7"/>
        <v>0</v>
      </c>
      <c r="I708" s="218">
        <f t="shared" si="16"/>
        <v>0</v>
      </c>
      <c r="J708" s="219" t="s">
        <v>107</v>
      </c>
      <c r="K708" s="47"/>
      <c r="L708" s="224"/>
      <c r="M708" s="220"/>
      <c r="N708" s="47"/>
      <c r="O708" s="224"/>
      <c r="P708" s="226"/>
      <c r="Q708" s="220"/>
      <c r="R708" s="47"/>
      <c r="S708" s="47" t="str">
        <f t="shared" si="19"/>
        <v/>
      </c>
      <c r="T708" s="47" t="str">
        <f t="shared" si="20"/>
        <v/>
      </c>
    </row>
    <row r="709" ht="18.75" customHeight="1">
      <c r="A709" s="47"/>
      <c r="B709" s="224"/>
      <c r="C709" s="215"/>
      <c r="D709" s="226"/>
      <c r="E709" s="192"/>
      <c r="F709" s="216"/>
      <c r="G709" s="217"/>
      <c r="H709" s="218">
        <f t="shared" si="7"/>
        <v>0</v>
      </c>
      <c r="I709" s="218">
        <f t="shared" si="16"/>
        <v>0</v>
      </c>
      <c r="J709" s="219" t="s">
        <v>107</v>
      </c>
      <c r="K709" s="47"/>
      <c r="L709" s="224"/>
      <c r="M709" s="220"/>
      <c r="N709" s="47"/>
      <c r="O709" s="224"/>
      <c r="P709" s="226"/>
      <c r="Q709" s="220"/>
      <c r="R709" s="47"/>
      <c r="S709" s="47" t="str">
        <f t="shared" si="19"/>
        <v/>
      </c>
      <c r="T709" s="47" t="str">
        <f t="shared" si="20"/>
        <v/>
      </c>
    </row>
    <row r="710" ht="18.75" customHeight="1">
      <c r="A710" s="47"/>
      <c r="B710" s="224"/>
      <c r="C710" s="215"/>
      <c r="D710" s="226"/>
      <c r="E710" s="192"/>
      <c r="F710" s="216"/>
      <c r="G710" s="217"/>
      <c r="H710" s="218">
        <f t="shared" si="7"/>
        <v>0</v>
      </c>
      <c r="I710" s="218">
        <f t="shared" si="16"/>
        <v>0</v>
      </c>
      <c r="J710" s="219" t="s">
        <v>107</v>
      </c>
      <c r="K710" s="47"/>
      <c r="L710" s="224"/>
      <c r="M710" s="220"/>
      <c r="N710" s="47"/>
      <c r="O710" s="224"/>
      <c r="P710" s="226"/>
      <c r="Q710" s="220"/>
      <c r="R710" s="47"/>
      <c r="S710" s="47" t="str">
        <f t="shared" si="19"/>
        <v/>
      </c>
      <c r="T710" s="47" t="str">
        <f t="shared" si="20"/>
        <v/>
      </c>
    </row>
    <row r="711" ht="18.75" customHeight="1">
      <c r="A711" s="47"/>
      <c r="B711" s="224"/>
      <c r="C711" s="215"/>
      <c r="D711" s="226"/>
      <c r="E711" s="192"/>
      <c r="F711" s="216"/>
      <c r="G711" s="217"/>
      <c r="H711" s="218">
        <f t="shared" si="7"/>
        <v>0</v>
      </c>
      <c r="I711" s="218">
        <f t="shared" si="16"/>
        <v>0</v>
      </c>
      <c r="J711" s="219" t="s">
        <v>107</v>
      </c>
      <c r="K711" s="47"/>
      <c r="L711" s="224"/>
      <c r="M711" s="220"/>
      <c r="N711" s="47"/>
      <c r="O711" s="224"/>
      <c r="P711" s="226"/>
      <c r="Q711" s="220"/>
      <c r="R711" s="47"/>
      <c r="S711" s="47" t="str">
        <f t="shared" si="19"/>
        <v/>
      </c>
      <c r="T711" s="47" t="str">
        <f t="shared" si="20"/>
        <v/>
      </c>
    </row>
    <row r="712" ht="18.75" customHeight="1">
      <c r="A712" s="47"/>
      <c r="B712" s="224"/>
      <c r="C712" s="215"/>
      <c r="D712" s="226"/>
      <c r="E712" s="192"/>
      <c r="F712" s="216"/>
      <c r="G712" s="217"/>
      <c r="H712" s="218">
        <f t="shared" si="7"/>
        <v>0</v>
      </c>
      <c r="I712" s="218">
        <f t="shared" si="16"/>
        <v>0</v>
      </c>
      <c r="J712" s="219" t="s">
        <v>107</v>
      </c>
      <c r="K712" s="47"/>
      <c r="L712" s="224"/>
      <c r="M712" s="220"/>
      <c r="N712" s="47"/>
      <c r="O712" s="224"/>
      <c r="P712" s="226"/>
      <c r="Q712" s="220"/>
      <c r="R712" s="47"/>
      <c r="S712" s="47" t="str">
        <f t="shared" si="19"/>
        <v/>
      </c>
      <c r="T712" s="47" t="str">
        <f t="shared" si="20"/>
        <v/>
      </c>
    </row>
    <row r="713" ht="18.75" customHeight="1">
      <c r="A713" s="47"/>
      <c r="B713" s="224"/>
      <c r="C713" s="215"/>
      <c r="D713" s="226"/>
      <c r="E713" s="192"/>
      <c r="F713" s="216"/>
      <c r="G713" s="217"/>
      <c r="H713" s="218">
        <f t="shared" si="7"/>
        <v>0</v>
      </c>
      <c r="I713" s="218">
        <f t="shared" si="16"/>
        <v>0</v>
      </c>
      <c r="J713" s="219" t="s">
        <v>107</v>
      </c>
      <c r="K713" s="47"/>
      <c r="L713" s="224"/>
      <c r="M713" s="220"/>
      <c r="N713" s="47"/>
      <c r="O713" s="224"/>
      <c r="P713" s="226"/>
      <c r="Q713" s="220"/>
      <c r="R713" s="47"/>
      <c r="S713" s="47" t="str">
        <f t="shared" si="19"/>
        <v/>
      </c>
      <c r="T713" s="47" t="str">
        <f t="shared" si="20"/>
        <v/>
      </c>
    </row>
    <row r="714" ht="18.75" customHeight="1">
      <c r="A714" s="47"/>
      <c r="B714" s="224"/>
      <c r="C714" s="215"/>
      <c r="D714" s="226"/>
      <c r="E714" s="192"/>
      <c r="F714" s="216"/>
      <c r="G714" s="217"/>
      <c r="H714" s="218">
        <f t="shared" si="7"/>
        <v>0</v>
      </c>
      <c r="I714" s="218">
        <f t="shared" si="16"/>
        <v>0</v>
      </c>
      <c r="J714" s="219" t="s">
        <v>107</v>
      </c>
      <c r="K714" s="47"/>
      <c r="L714" s="224"/>
      <c r="M714" s="220"/>
      <c r="N714" s="47"/>
      <c r="O714" s="224"/>
      <c r="P714" s="226"/>
      <c r="Q714" s="220"/>
      <c r="R714" s="47"/>
      <c r="S714" s="47" t="str">
        <f t="shared" si="19"/>
        <v/>
      </c>
      <c r="T714" s="47" t="str">
        <f t="shared" si="20"/>
        <v/>
      </c>
    </row>
    <row r="715" ht="18.75" customHeight="1">
      <c r="A715" s="47"/>
      <c r="B715" s="224"/>
      <c r="C715" s="215"/>
      <c r="D715" s="226"/>
      <c r="E715" s="192"/>
      <c r="F715" s="216"/>
      <c r="G715" s="217"/>
      <c r="H715" s="218">
        <f t="shared" si="7"/>
        <v>0</v>
      </c>
      <c r="I715" s="218">
        <f t="shared" si="16"/>
        <v>0</v>
      </c>
      <c r="J715" s="219" t="s">
        <v>107</v>
      </c>
      <c r="K715" s="47"/>
      <c r="L715" s="224"/>
      <c r="M715" s="220"/>
      <c r="N715" s="47"/>
      <c r="O715" s="224"/>
      <c r="P715" s="226"/>
      <c r="Q715" s="220"/>
      <c r="R715" s="47"/>
      <c r="S715" s="47" t="str">
        <f t="shared" si="19"/>
        <v/>
      </c>
      <c r="T715" s="47" t="str">
        <f t="shared" si="20"/>
        <v/>
      </c>
    </row>
    <row r="716" ht="18.75" customHeight="1">
      <c r="A716" s="47"/>
      <c r="B716" s="224"/>
      <c r="C716" s="215"/>
      <c r="D716" s="226"/>
      <c r="E716" s="192"/>
      <c r="F716" s="216"/>
      <c r="G716" s="217"/>
      <c r="H716" s="218">
        <f t="shared" si="7"/>
        <v>0</v>
      </c>
      <c r="I716" s="218">
        <f t="shared" si="16"/>
        <v>0</v>
      </c>
      <c r="J716" s="219" t="s">
        <v>107</v>
      </c>
      <c r="K716" s="47"/>
      <c r="L716" s="224"/>
      <c r="M716" s="220"/>
      <c r="N716" s="47"/>
      <c r="O716" s="224"/>
      <c r="P716" s="226"/>
      <c r="Q716" s="220"/>
      <c r="R716" s="47"/>
      <c r="S716" s="47" t="str">
        <f t="shared" si="19"/>
        <v/>
      </c>
      <c r="T716" s="47" t="str">
        <f t="shared" si="20"/>
        <v/>
      </c>
    </row>
    <row r="717" ht="18.75" customHeight="1">
      <c r="A717" s="47"/>
      <c r="B717" s="224"/>
      <c r="C717" s="215"/>
      <c r="D717" s="226"/>
      <c r="E717" s="192"/>
      <c r="F717" s="216"/>
      <c r="G717" s="217"/>
      <c r="H717" s="218">
        <f t="shared" si="7"/>
        <v>0</v>
      </c>
      <c r="I717" s="218">
        <f t="shared" si="16"/>
        <v>0</v>
      </c>
      <c r="J717" s="219" t="s">
        <v>107</v>
      </c>
      <c r="K717" s="47"/>
      <c r="L717" s="224"/>
      <c r="M717" s="220"/>
      <c r="N717" s="47"/>
      <c r="O717" s="224"/>
      <c r="P717" s="226"/>
      <c r="Q717" s="220"/>
      <c r="R717" s="47"/>
      <c r="S717" s="47" t="str">
        <f t="shared" si="19"/>
        <v/>
      </c>
      <c r="T717" s="47" t="str">
        <f t="shared" si="20"/>
        <v/>
      </c>
    </row>
    <row r="718" ht="18.75" customHeight="1">
      <c r="A718" s="47"/>
      <c r="B718" s="224"/>
      <c r="C718" s="215"/>
      <c r="D718" s="226"/>
      <c r="E718" s="192"/>
      <c r="F718" s="216"/>
      <c r="G718" s="217"/>
      <c r="H718" s="218">
        <f t="shared" si="7"/>
        <v>0</v>
      </c>
      <c r="I718" s="218">
        <f t="shared" si="16"/>
        <v>0</v>
      </c>
      <c r="J718" s="219" t="s">
        <v>107</v>
      </c>
      <c r="K718" s="47"/>
      <c r="L718" s="224"/>
      <c r="M718" s="220"/>
      <c r="N718" s="47"/>
      <c r="O718" s="224"/>
      <c r="P718" s="226"/>
      <c r="Q718" s="220"/>
      <c r="R718" s="47"/>
      <c r="S718" s="47" t="str">
        <f t="shared" si="19"/>
        <v/>
      </c>
      <c r="T718" s="47" t="str">
        <f t="shared" si="20"/>
        <v/>
      </c>
    </row>
    <row r="719" ht="18.75" customHeight="1">
      <c r="A719" s="47"/>
      <c r="B719" s="224"/>
      <c r="C719" s="215"/>
      <c r="D719" s="226"/>
      <c r="E719" s="192"/>
      <c r="F719" s="216"/>
      <c r="G719" s="217"/>
      <c r="H719" s="218">
        <f t="shared" si="7"/>
        <v>0</v>
      </c>
      <c r="I719" s="218">
        <f t="shared" si="16"/>
        <v>0</v>
      </c>
      <c r="J719" s="219" t="s">
        <v>107</v>
      </c>
      <c r="K719" s="47"/>
      <c r="L719" s="224"/>
      <c r="M719" s="220"/>
      <c r="N719" s="47"/>
      <c r="O719" s="224"/>
      <c r="P719" s="226"/>
      <c r="Q719" s="220"/>
      <c r="R719" s="47"/>
      <c r="S719" s="47" t="str">
        <f t="shared" si="19"/>
        <v/>
      </c>
      <c r="T719" s="47" t="str">
        <f t="shared" si="20"/>
        <v/>
      </c>
    </row>
    <row r="720" ht="18.75" customHeight="1">
      <c r="A720" s="47"/>
      <c r="B720" s="224"/>
      <c r="C720" s="215"/>
      <c r="D720" s="226"/>
      <c r="E720" s="192"/>
      <c r="F720" s="216"/>
      <c r="G720" s="217"/>
      <c r="H720" s="218">
        <f t="shared" si="7"/>
        <v>0</v>
      </c>
      <c r="I720" s="218">
        <f t="shared" si="16"/>
        <v>0</v>
      </c>
      <c r="J720" s="219" t="s">
        <v>107</v>
      </c>
      <c r="K720" s="47"/>
      <c r="L720" s="224"/>
      <c r="M720" s="220"/>
      <c r="N720" s="47"/>
      <c r="O720" s="224"/>
      <c r="P720" s="226"/>
      <c r="Q720" s="220"/>
      <c r="R720" s="47"/>
      <c r="S720" s="47" t="str">
        <f t="shared" si="19"/>
        <v/>
      </c>
      <c r="T720" s="47" t="str">
        <f t="shared" si="20"/>
        <v/>
      </c>
    </row>
    <row r="721" ht="18.75" customHeight="1">
      <c r="A721" s="47"/>
      <c r="B721" s="224"/>
      <c r="C721" s="215"/>
      <c r="D721" s="226"/>
      <c r="E721" s="192"/>
      <c r="F721" s="216"/>
      <c r="G721" s="217"/>
      <c r="H721" s="218">
        <f t="shared" si="7"/>
        <v>0</v>
      </c>
      <c r="I721" s="218">
        <f t="shared" si="16"/>
        <v>0</v>
      </c>
      <c r="J721" s="219" t="s">
        <v>107</v>
      </c>
      <c r="K721" s="47"/>
      <c r="L721" s="224"/>
      <c r="M721" s="220"/>
      <c r="N721" s="47"/>
      <c r="O721" s="224"/>
      <c r="P721" s="226"/>
      <c r="Q721" s="220"/>
      <c r="R721" s="47"/>
      <c r="S721" s="47" t="str">
        <f t="shared" si="19"/>
        <v/>
      </c>
      <c r="T721" s="47" t="str">
        <f t="shared" si="20"/>
        <v/>
      </c>
    </row>
    <row r="722" ht="18.75" customHeight="1">
      <c r="A722" s="47"/>
      <c r="B722" s="224"/>
      <c r="C722" s="215"/>
      <c r="D722" s="226"/>
      <c r="E722" s="192"/>
      <c r="F722" s="216"/>
      <c r="G722" s="217"/>
      <c r="H722" s="218">
        <f t="shared" si="7"/>
        <v>0</v>
      </c>
      <c r="I722" s="218">
        <f t="shared" si="16"/>
        <v>0</v>
      </c>
      <c r="J722" s="219" t="s">
        <v>107</v>
      </c>
      <c r="K722" s="47"/>
      <c r="L722" s="224"/>
      <c r="M722" s="220"/>
      <c r="N722" s="47"/>
      <c r="O722" s="224"/>
      <c r="P722" s="226"/>
      <c r="Q722" s="220"/>
      <c r="R722" s="47"/>
      <c r="S722" s="47" t="str">
        <f t="shared" si="19"/>
        <v/>
      </c>
      <c r="T722" s="47" t="str">
        <f t="shared" si="20"/>
        <v/>
      </c>
    </row>
    <row r="723" ht="18.75" customHeight="1">
      <c r="A723" s="47"/>
      <c r="B723" s="224"/>
      <c r="C723" s="215"/>
      <c r="D723" s="226"/>
      <c r="E723" s="192"/>
      <c r="F723" s="216"/>
      <c r="G723" s="217"/>
      <c r="H723" s="218">
        <f t="shared" si="7"/>
        <v>0</v>
      </c>
      <c r="I723" s="218">
        <f t="shared" si="16"/>
        <v>0</v>
      </c>
      <c r="J723" s="219" t="s">
        <v>107</v>
      </c>
      <c r="K723" s="47"/>
      <c r="L723" s="224"/>
      <c r="M723" s="220"/>
      <c r="N723" s="47"/>
      <c r="O723" s="224"/>
      <c r="P723" s="226"/>
      <c r="Q723" s="220"/>
      <c r="R723" s="47"/>
      <c r="S723" s="47" t="str">
        <f t="shared" si="19"/>
        <v/>
      </c>
      <c r="T723" s="47" t="str">
        <f t="shared" si="20"/>
        <v/>
      </c>
    </row>
    <row r="724" ht="18.75" customHeight="1">
      <c r="A724" s="47"/>
      <c r="B724" s="224"/>
      <c r="C724" s="215"/>
      <c r="D724" s="226"/>
      <c r="E724" s="192"/>
      <c r="F724" s="216"/>
      <c r="G724" s="217"/>
      <c r="H724" s="218">
        <f t="shared" si="7"/>
        <v>0</v>
      </c>
      <c r="I724" s="218">
        <f t="shared" si="16"/>
        <v>0</v>
      </c>
      <c r="J724" s="219" t="s">
        <v>107</v>
      </c>
      <c r="K724" s="47"/>
      <c r="L724" s="224"/>
      <c r="M724" s="220"/>
      <c r="N724" s="47"/>
      <c r="O724" s="224"/>
      <c r="P724" s="226"/>
      <c r="Q724" s="220"/>
      <c r="R724" s="47"/>
      <c r="S724" s="47" t="str">
        <f t="shared" si="19"/>
        <v/>
      </c>
      <c r="T724" s="47" t="str">
        <f t="shared" si="20"/>
        <v/>
      </c>
    </row>
    <row r="725" ht="18.75" customHeight="1">
      <c r="A725" s="47"/>
      <c r="B725" s="224"/>
      <c r="C725" s="215"/>
      <c r="D725" s="226"/>
      <c r="E725" s="192"/>
      <c r="F725" s="216"/>
      <c r="G725" s="217"/>
      <c r="H725" s="218">
        <f t="shared" si="7"/>
        <v>0</v>
      </c>
      <c r="I725" s="218">
        <f t="shared" si="16"/>
        <v>0</v>
      </c>
      <c r="J725" s="219" t="s">
        <v>107</v>
      </c>
      <c r="K725" s="47"/>
      <c r="L725" s="224"/>
      <c r="M725" s="220"/>
      <c r="N725" s="47"/>
      <c r="O725" s="224"/>
      <c r="P725" s="226"/>
      <c r="Q725" s="220"/>
      <c r="R725" s="47"/>
      <c r="S725" s="47" t="str">
        <f t="shared" si="19"/>
        <v/>
      </c>
      <c r="T725" s="47" t="str">
        <f t="shared" si="20"/>
        <v/>
      </c>
    </row>
    <row r="726" ht="18.75" customHeight="1">
      <c r="A726" s="47"/>
      <c r="B726" s="224"/>
      <c r="C726" s="215"/>
      <c r="D726" s="226"/>
      <c r="E726" s="192"/>
      <c r="F726" s="216"/>
      <c r="G726" s="217"/>
      <c r="H726" s="218">
        <f t="shared" si="7"/>
        <v>0</v>
      </c>
      <c r="I726" s="218">
        <f t="shared" si="16"/>
        <v>0</v>
      </c>
      <c r="J726" s="219" t="s">
        <v>107</v>
      </c>
      <c r="K726" s="47"/>
      <c r="L726" s="224"/>
      <c r="M726" s="220"/>
      <c r="N726" s="47"/>
      <c r="O726" s="224"/>
      <c r="P726" s="226"/>
      <c r="Q726" s="220"/>
      <c r="R726" s="47"/>
      <c r="S726" s="47" t="str">
        <f t="shared" si="19"/>
        <v/>
      </c>
      <c r="T726" s="47" t="str">
        <f t="shared" si="20"/>
        <v/>
      </c>
    </row>
    <row r="727" ht="18.75" customHeight="1">
      <c r="A727" s="47"/>
      <c r="B727" s="224"/>
      <c r="C727" s="215"/>
      <c r="D727" s="226"/>
      <c r="E727" s="192"/>
      <c r="F727" s="216"/>
      <c r="G727" s="217"/>
      <c r="H727" s="218">
        <f t="shared" si="7"/>
        <v>0</v>
      </c>
      <c r="I727" s="218">
        <f t="shared" si="16"/>
        <v>0</v>
      </c>
      <c r="J727" s="219" t="s">
        <v>107</v>
      </c>
      <c r="K727" s="47"/>
      <c r="L727" s="224"/>
      <c r="M727" s="220"/>
      <c r="N727" s="47"/>
      <c r="O727" s="224"/>
      <c r="P727" s="226"/>
      <c r="Q727" s="220"/>
      <c r="R727" s="47"/>
      <c r="S727" s="47" t="str">
        <f t="shared" si="19"/>
        <v/>
      </c>
      <c r="T727" s="47" t="str">
        <f t="shared" si="20"/>
        <v/>
      </c>
    </row>
    <row r="728" ht="18.75" customHeight="1">
      <c r="A728" s="47"/>
      <c r="B728" s="224"/>
      <c r="C728" s="215"/>
      <c r="D728" s="226"/>
      <c r="E728" s="192"/>
      <c r="F728" s="216"/>
      <c r="G728" s="217"/>
      <c r="H728" s="218">
        <f t="shared" si="7"/>
        <v>0</v>
      </c>
      <c r="I728" s="218">
        <f t="shared" si="16"/>
        <v>0</v>
      </c>
      <c r="J728" s="219" t="s">
        <v>107</v>
      </c>
      <c r="K728" s="47"/>
      <c r="L728" s="224"/>
      <c r="M728" s="220"/>
      <c r="N728" s="47"/>
      <c r="O728" s="224"/>
      <c r="P728" s="226"/>
      <c r="Q728" s="220"/>
      <c r="R728" s="47"/>
      <c r="S728" s="47" t="str">
        <f t="shared" si="19"/>
        <v/>
      </c>
      <c r="T728" s="47" t="str">
        <f t="shared" si="20"/>
        <v/>
      </c>
    </row>
    <row r="729" ht="18.75" customHeight="1">
      <c r="A729" s="47"/>
      <c r="B729" s="224"/>
      <c r="C729" s="215"/>
      <c r="D729" s="226"/>
      <c r="E729" s="192"/>
      <c r="F729" s="216"/>
      <c r="G729" s="217"/>
      <c r="H729" s="218">
        <f t="shared" si="7"/>
        <v>0</v>
      </c>
      <c r="I729" s="218">
        <f t="shared" si="16"/>
        <v>0</v>
      </c>
      <c r="J729" s="219" t="s">
        <v>107</v>
      </c>
      <c r="K729" s="47"/>
      <c r="L729" s="224"/>
      <c r="M729" s="220"/>
      <c r="N729" s="47"/>
      <c r="O729" s="224"/>
      <c r="P729" s="226"/>
      <c r="Q729" s="220"/>
      <c r="R729" s="47"/>
      <c r="S729" s="47" t="str">
        <f t="shared" si="19"/>
        <v/>
      </c>
      <c r="T729" s="47" t="str">
        <f t="shared" si="20"/>
        <v/>
      </c>
    </row>
    <row r="730" ht="18.75" customHeight="1">
      <c r="A730" s="47"/>
      <c r="B730" s="224"/>
      <c r="C730" s="215"/>
      <c r="D730" s="226"/>
      <c r="E730" s="192"/>
      <c r="F730" s="216"/>
      <c r="G730" s="217"/>
      <c r="H730" s="218">
        <f t="shared" si="7"/>
        <v>0</v>
      </c>
      <c r="I730" s="218">
        <f t="shared" si="16"/>
        <v>0</v>
      </c>
      <c r="J730" s="219" t="s">
        <v>107</v>
      </c>
      <c r="K730" s="47"/>
      <c r="L730" s="224"/>
      <c r="M730" s="220"/>
      <c r="N730" s="47"/>
      <c r="O730" s="224"/>
      <c r="P730" s="226"/>
      <c r="Q730" s="220"/>
      <c r="R730" s="47"/>
      <c r="S730" s="47" t="str">
        <f t="shared" si="19"/>
        <v/>
      </c>
      <c r="T730" s="47" t="str">
        <f t="shared" si="20"/>
        <v/>
      </c>
    </row>
    <row r="731" ht="18.75" customHeight="1">
      <c r="A731" s="47"/>
      <c r="B731" s="224"/>
      <c r="C731" s="215"/>
      <c r="D731" s="226"/>
      <c r="E731" s="192"/>
      <c r="F731" s="216"/>
      <c r="G731" s="217"/>
      <c r="H731" s="218">
        <f t="shared" si="7"/>
        <v>0</v>
      </c>
      <c r="I731" s="218">
        <f t="shared" si="16"/>
        <v>0</v>
      </c>
      <c r="J731" s="219" t="s">
        <v>107</v>
      </c>
      <c r="K731" s="47"/>
      <c r="L731" s="224"/>
      <c r="M731" s="220"/>
      <c r="N731" s="47"/>
      <c r="O731" s="224"/>
      <c r="P731" s="226"/>
      <c r="Q731" s="220"/>
      <c r="R731" s="47"/>
      <c r="S731" s="47" t="str">
        <f t="shared" si="19"/>
        <v/>
      </c>
      <c r="T731" s="47" t="str">
        <f t="shared" si="20"/>
        <v/>
      </c>
    </row>
    <row r="732" ht="18.75" customHeight="1">
      <c r="A732" s="47"/>
      <c r="B732" s="224"/>
      <c r="C732" s="215"/>
      <c r="D732" s="226"/>
      <c r="E732" s="192"/>
      <c r="F732" s="216"/>
      <c r="G732" s="217"/>
      <c r="H732" s="218">
        <f t="shared" si="7"/>
        <v>0</v>
      </c>
      <c r="I732" s="218">
        <f t="shared" si="16"/>
        <v>0</v>
      </c>
      <c r="J732" s="219" t="s">
        <v>107</v>
      </c>
      <c r="K732" s="47"/>
      <c r="L732" s="224"/>
      <c r="M732" s="220"/>
      <c r="N732" s="47"/>
      <c r="O732" s="224"/>
      <c r="P732" s="226"/>
      <c r="Q732" s="220"/>
      <c r="R732" s="47"/>
      <c r="S732" s="47" t="str">
        <f t="shared" si="19"/>
        <v/>
      </c>
      <c r="T732" s="47" t="str">
        <f t="shared" si="20"/>
        <v/>
      </c>
    </row>
    <row r="733" ht="18.75" customHeight="1">
      <c r="A733" s="47"/>
      <c r="B733" s="224"/>
      <c r="C733" s="215"/>
      <c r="D733" s="226"/>
      <c r="E733" s="192"/>
      <c r="F733" s="216"/>
      <c r="G733" s="217"/>
      <c r="H733" s="218">
        <f t="shared" si="7"/>
        <v>0</v>
      </c>
      <c r="I733" s="218">
        <f t="shared" si="16"/>
        <v>0</v>
      </c>
      <c r="J733" s="219" t="s">
        <v>107</v>
      </c>
      <c r="K733" s="47"/>
      <c r="L733" s="224"/>
      <c r="M733" s="220"/>
      <c r="N733" s="47"/>
      <c r="O733" s="224"/>
      <c r="P733" s="226"/>
      <c r="Q733" s="220"/>
      <c r="R733" s="47"/>
      <c r="S733" s="47" t="str">
        <f t="shared" si="19"/>
        <v/>
      </c>
      <c r="T733" s="47" t="str">
        <f t="shared" si="20"/>
        <v/>
      </c>
    </row>
    <row r="734" ht="18.75" customHeight="1">
      <c r="A734" s="47"/>
      <c r="B734" s="224"/>
      <c r="C734" s="215"/>
      <c r="D734" s="226"/>
      <c r="E734" s="192"/>
      <c r="F734" s="216"/>
      <c r="G734" s="217"/>
      <c r="H734" s="218">
        <f t="shared" si="7"/>
        <v>0</v>
      </c>
      <c r="I734" s="218">
        <f t="shared" si="16"/>
        <v>0</v>
      </c>
      <c r="J734" s="219" t="s">
        <v>107</v>
      </c>
      <c r="K734" s="47"/>
      <c r="L734" s="224"/>
      <c r="M734" s="220"/>
      <c r="N734" s="47"/>
      <c r="O734" s="224"/>
      <c r="P734" s="226"/>
      <c r="Q734" s="220"/>
      <c r="R734" s="47"/>
      <c r="S734" s="47" t="str">
        <f t="shared" si="19"/>
        <v/>
      </c>
      <c r="T734" s="47" t="str">
        <f t="shared" si="20"/>
        <v/>
      </c>
    </row>
    <row r="735" ht="18.75" customHeight="1">
      <c r="A735" s="47"/>
      <c r="B735" s="224"/>
      <c r="C735" s="215"/>
      <c r="D735" s="226"/>
      <c r="E735" s="192"/>
      <c r="F735" s="216"/>
      <c r="G735" s="217"/>
      <c r="H735" s="218">
        <f t="shared" si="7"/>
        <v>0</v>
      </c>
      <c r="I735" s="218">
        <f t="shared" si="16"/>
        <v>0</v>
      </c>
      <c r="J735" s="219" t="s">
        <v>107</v>
      </c>
      <c r="K735" s="47"/>
      <c r="L735" s="224"/>
      <c r="M735" s="220"/>
      <c r="N735" s="47"/>
      <c r="O735" s="224"/>
      <c r="P735" s="226"/>
      <c r="Q735" s="220"/>
      <c r="R735" s="47"/>
      <c r="S735" s="47" t="str">
        <f t="shared" si="19"/>
        <v/>
      </c>
      <c r="T735" s="47" t="str">
        <f t="shared" si="20"/>
        <v/>
      </c>
    </row>
    <row r="736" ht="18.75" customHeight="1">
      <c r="A736" s="47"/>
      <c r="B736" s="224"/>
      <c r="C736" s="215"/>
      <c r="D736" s="226"/>
      <c r="E736" s="192"/>
      <c r="F736" s="216"/>
      <c r="G736" s="217"/>
      <c r="H736" s="218">
        <f t="shared" si="7"/>
        <v>0</v>
      </c>
      <c r="I736" s="218">
        <f t="shared" si="16"/>
        <v>0</v>
      </c>
      <c r="J736" s="219" t="s">
        <v>107</v>
      </c>
      <c r="K736" s="47"/>
      <c r="L736" s="224"/>
      <c r="M736" s="220"/>
      <c r="N736" s="47"/>
      <c r="O736" s="224"/>
      <c r="P736" s="226"/>
      <c r="Q736" s="220"/>
      <c r="R736" s="47"/>
      <c r="S736" s="47" t="str">
        <f t="shared" si="19"/>
        <v/>
      </c>
      <c r="T736" s="47" t="str">
        <f t="shared" si="20"/>
        <v/>
      </c>
    </row>
    <row r="737" ht="18.75" customHeight="1">
      <c r="A737" s="47"/>
      <c r="B737" s="224"/>
      <c r="C737" s="215"/>
      <c r="D737" s="226"/>
      <c r="E737" s="192"/>
      <c r="F737" s="216"/>
      <c r="G737" s="217"/>
      <c r="H737" s="218">
        <f t="shared" si="7"/>
        <v>0</v>
      </c>
      <c r="I737" s="218">
        <f t="shared" si="16"/>
        <v>0</v>
      </c>
      <c r="J737" s="219" t="s">
        <v>107</v>
      </c>
      <c r="K737" s="47"/>
      <c r="L737" s="224"/>
      <c r="M737" s="220"/>
      <c r="N737" s="47"/>
      <c r="O737" s="224"/>
      <c r="P737" s="226"/>
      <c r="Q737" s="220"/>
      <c r="R737" s="47"/>
      <c r="S737" s="47" t="str">
        <f t="shared" si="19"/>
        <v/>
      </c>
      <c r="T737" s="47" t="str">
        <f t="shared" si="20"/>
        <v/>
      </c>
    </row>
    <row r="738" ht="18.75" customHeight="1">
      <c r="A738" s="47"/>
      <c r="B738" s="224"/>
      <c r="C738" s="215"/>
      <c r="D738" s="226"/>
      <c r="E738" s="192"/>
      <c r="F738" s="216"/>
      <c r="G738" s="217"/>
      <c r="H738" s="218">
        <f t="shared" si="7"/>
        <v>0</v>
      </c>
      <c r="I738" s="218">
        <f t="shared" si="16"/>
        <v>0</v>
      </c>
      <c r="J738" s="219" t="s">
        <v>107</v>
      </c>
      <c r="K738" s="47"/>
      <c r="L738" s="224"/>
      <c r="M738" s="220"/>
      <c r="N738" s="47"/>
      <c r="O738" s="224"/>
      <c r="P738" s="226"/>
      <c r="Q738" s="220"/>
      <c r="R738" s="47"/>
      <c r="S738" s="47" t="str">
        <f t="shared" si="19"/>
        <v/>
      </c>
      <c r="T738" s="47" t="str">
        <f t="shared" si="20"/>
        <v/>
      </c>
    </row>
    <row r="739" ht="18.75" customHeight="1">
      <c r="A739" s="47"/>
      <c r="B739" s="224"/>
      <c r="C739" s="215"/>
      <c r="D739" s="226"/>
      <c r="E739" s="192"/>
      <c r="F739" s="216"/>
      <c r="G739" s="217"/>
      <c r="H739" s="218">
        <f t="shared" si="7"/>
        <v>0</v>
      </c>
      <c r="I739" s="218">
        <f t="shared" si="16"/>
        <v>0</v>
      </c>
      <c r="J739" s="219" t="s">
        <v>107</v>
      </c>
      <c r="K739" s="47"/>
      <c r="L739" s="224"/>
      <c r="M739" s="220"/>
      <c r="N739" s="47"/>
      <c r="O739" s="224"/>
      <c r="P739" s="226"/>
      <c r="Q739" s="220"/>
      <c r="R739" s="47"/>
      <c r="S739" s="47" t="str">
        <f t="shared" si="19"/>
        <v/>
      </c>
      <c r="T739" s="47" t="str">
        <f t="shared" si="20"/>
        <v/>
      </c>
    </row>
    <row r="740" ht="18.75" customHeight="1">
      <c r="A740" s="47"/>
      <c r="B740" s="224"/>
      <c r="C740" s="215"/>
      <c r="D740" s="226"/>
      <c r="E740" s="192"/>
      <c r="F740" s="216"/>
      <c r="G740" s="217"/>
      <c r="H740" s="218">
        <f t="shared" si="7"/>
        <v>0</v>
      </c>
      <c r="I740" s="218">
        <f t="shared" si="16"/>
        <v>0</v>
      </c>
      <c r="J740" s="219" t="s">
        <v>107</v>
      </c>
      <c r="K740" s="47"/>
      <c r="L740" s="224"/>
      <c r="M740" s="220"/>
      <c r="N740" s="47"/>
      <c r="O740" s="224"/>
      <c r="P740" s="226"/>
      <c r="Q740" s="220"/>
      <c r="R740" s="47"/>
      <c r="S740" s="47" t="str">
        <f t="shared" si="19"/>
        <v/>
      </c>
      <c r="T740" s="47" t="str">
        <f t="shared" si="20"/>
        <v/>
      </c>
    </row>
    <row r="741" ht="18.75" customHeight="1">
      <c r="A741" s="47"/>
      <c r="B741" s="224"/>
      <c r="C741" s="215"/>
      <c r="D741" s="226"/>
      <c r="E741" s="192"/>
      <c r="F741" s="216"/>
      <c r="G741" s="217"/>
      <c r="H741" s="218">
        <f t="shared" si="7"/>
        <v>0</v>
      </c>
      <c r="I741" s="218">
        <f t="shared" si="16"/>
        <v>0</v>
      </c>
      <c r="J741" s="219" t="s">
        <v>107</v>
      </c>
      <c r="K741" s="47"/>
      <c r="L741" s="224"/>
      <c r="M741" s="220"/>
      <c r="N741" s="47"/>
      <c r="O741" s="224"/>
      <c r="P741" s="226"/>
      <c r="Q741" s="220"/>
      <c r="R741" s="47"/>
      <c r="S741" s="47" t="str">
        <f t="shared" si="19"/>
        <v/>
      </c>
      <c r="T741" s="47" t="str">
        <f t="shared" si="20"/>
        <v/>
      </c>
    </row>
    <row r="742" ht="18.75" customHeight="1">
      <c r="A742" s="47"/>
      <c r="B742" s="224"/>
      <c r="C742" s="215"/>
      <c r="D742" s="226"/>
      <c r="E742" s="192"/>
      <c r="F742" s="216"/>
      <c r="G742" s="217"/>
      <c r="H742" s="218">
        <f t="shared" si="7"/>
        <v>0</v>
      </c>
      <c r="I742" s="218">
        <f t="shared" si="16"/>
        <v>0</v>
      </c>
      <c r="J742" s="219" t="s">
        <v>107</v>
      </c>
      <c r="K742" s="47"/>
      <c r="L742" s="224"/>
      <c r="M742" s="220"/>
      <c r="N742" s="47"/>
      <c r="O742" s="224"/>
      <c r="P742" s="226"/>
      <c r="Q742" s="220"/>
      <c r="R742" s="47"/>
      <c r="S742" s="47" t="str">
        <f t="shared" si="19"/>
        <v/>
      </c>
      <c r="T742" s="47" t="str">
        <f t="shared" si="20"/>
        <v/>
      </c>
    </row>
    <row r="743" ht="18.75" customHeight="1">
      <c r="A743" s="47"/>
      <c r="B743" s="224"/>
      <c r="C743" s="215"/>
      <c r="D743" s="226"/>
      <c r="E743" s="192"/>
      <c r="F743" s="216"/>
      <c r="G743" s="217"/>
      <c r="H743" s="218">
        <f t="shared" si="7"/>
        <v>0</v>
      </c>
      <c r="I743" s="218">
        <f t="shared" si="16"/>
        <v>0</v>
      </c>
      <c r="J743" s="219" t="s">
        <v>107</v>
      </c>
      <c r="K743" s="47"/>
      <c r="L743" s="224"/>
      <c r="M743" s="220"/>
      <c r="N743" s="47"/>
      <c r="O743" s="224"/>
      <c r="P743" s="226"/>
      <c r="Q743" s="220"/>
      <c r="R743" s="47"/>
      <c r="S743" s="47" t="str">
        <f t="shared" si="19"/>
        <v/>
      </c>
      <c r="T743" s="47" t="str">
        <f t="shared" si="20"/>
        <v/>
      </c>
    </row>
    <row r="744" ht="18.75" customHeight="1">
      <c r="A744" s="47"/>
      <c r="B744" s="224"/>
      <c r="C744" s="215"/>
      <c r="D744" s="226"/>
      <c r="E744" s="192"/>
      <c r="F744" s="216"/>
      <c r="G744" s="217"/>
      <c r="H744" s="218">
        <f t="shared" si="7"/>
        <v>0</v>
      </c>
      <c r="I744" s="218">
        <f t="shared" si="16"/>
        <v>0</v>
      </c>
      <c r="J744" s="219" t="s">
        <v>107</v>
      </c>
      <c r="K744" s="47"/>
      <c r="L744" s="224"/>
      <c r="M744" s="220"/>
      <c r="N744" s="47"/>
      <c r="O744" s="224"/>
      <c r="P744" s="226"/>
      <c r="Q744" s="220"/>
      <c r="R744" s="47"/>
      <c r="S744" s="47" t="str">
        <f t="shared" si="19"/>
        <v/>
      </c>
      <c r="T744" s="47" t="str">
        <f t="shared" si="20"/>
        <v/>
      </c>
    </row>
    <row r="745" ht="18.75" customHeight="1">
      <c r="A745" s="47"/>
      <c r="B745" s="224"/>
      <c r="C745" s="215"/>
      <c r="D745" s="226"/>
      <c r="E745" s="192"/>
      <c r="F745" s="216"/>
      <c r="G745" s="217"/>
      <c r="H745" s="218">
        <f t="shared" si="7"/>
        <v>0</v>
      </c>
      <c r="I745" s="218">
        <f t="shared" si="16"/>
        <v>0</v>
      </c>
      <c r="J745" s="219" t="s">
        <v>107</v>
      </c>
      <c r="K745" s="47"/>
      <c r="L745" s="224"/>
      <c r="M745" s="220"/>
      <c r="N745" s="47"/>
      <c r="O745" s="224"/>
      <c r="P745" s="226"/>
      <c r="Q745" s="220"/>
      <c r="R745" s="47"/>
      <c r="S745" s="47" t="str">
        <f t="shared" si="19"/>
        <v/>
      </c>
      <c r="T745" s="47" t="str">
        <f t="shared" si="20"/>
        <v/>
      </c>
    </row>
    <row r="746" ht="18.75" customHeight="1">
      <c r="A746" s="47"/>
      <c r="B746" s="224"/>
      <c r="C746" s="215"/>
      <c r="D746" s="226"/>
      <c r="E746" s="192"/>
      <c r="F746" s="216"/>
      <c r="G746" s="217"/>
      <c r="H746" s="218">
        <f t="shared" si="7"/>
        <v>0</v>
      </c>
      <c r="I746" s="218">
        <f t="shared" si="16"/>
        <v>0</v>
      </c>
      <c r="J746" s="219" t="s">
        <v>107</v>
      </c>
      <c r="K746" s="47"/>
      <c r="L746" s="224"/>
      <c r="M746" s="220"/>
      <c r="N746" s="47"/>
      <c r="O746" s="224"/>
      <c r="P746" s="226"/>
      <c r="Q746" s="220"/>
      <c r="R746" s="47"/>
      <c r="S746" s="47" t="str">
        <f t="shared" si="19"/>
        <v/>
      </c>
      <c r="T746" s="47" t="str">
        <f t="shared" si="20"/>
        <v/>
      </c>
    </row>
    <row r="747" ht="18.75" customHeight="1">
      <c r="A747" s="47"/>
      <c r="B747" s="224"/>
      <c r="C747" s="215"/>
      <c r="D747" s="226"/>
      <c r="E747" s="192"/>
      <c r="F747" s="216"/>
      <c r="G747" s="217"/>
      <c r="H747" s="218">
        <f t="shared" si="7"/>
        <v>0</v>
      </c>
      <c r="I747" s="218">
        <f t="shared" si="16"/>
        <v>0</v>
      </c>
      <c r="J747" s="219" t="s">
        <v>107</v>
      </c>
      <c r="K747" s="47"/>
      <c r="L747" s="224"/>
      <c r="M747" s="220"/>
      <c r="N747" s="47"/>
      <c r="O747" s="224"/>
      <c r="P747" s="226"/>
      <c r="Q747" s="220"/>
      <c r="R747" s="47"/>
      <c r="S747" s="47" t="str">
        <f t="shared" si="19"/>
        <v/>
      </c>
      <c r="T747" s="47" t="str">
        <f t="shared" si="20"/>
        <v/>
      </c>
    </row>
    <row r="748" ht="18.75" customHeight="1">
      <c r="A748" s="47"/>
      <c r="B748" s="224"/>
      <c r="C748" s="215"/>
      <c r="D748" s="226"/>
      <c r="E748" s="192"/>
      <c r="F748" s="216"/>
      <c r="G748" s="217"/>
      <c r="H748" s="218">
        <f t="shared" si="7"/>
        <v>0</v>
      </c>
      <c r="I748" s="218">
        <f t="shared" si="16"/>
        <v>0</v>
      </c>
      <c r="J748" s="219" t="s">
        <v>107</v>
      </c>
      <c r="K748" s="47"/>
      <c r="L748" s="224"/>
      <c r="M748" s="220"/>
      <c r="N748" s="47"/>
      <c r="O748" s="224"/>
      <c r="P748" s="226"/>
      <c r="Q748" s="220"/>
      <c r="R748" s="47"/>
      <c r="S748" s="47" t="str">
        <f t="shared" si="19"/>
        <v/>
      </c>
      <c r="T748" s="47" t="str">
        <f t="shared" si="20"/>
        <v/>
      </c>
    </row>
    <row r="749" ht="18.75" customHeight="1">
      <c r="A749" s="47"/>
      <c r="B749" s="224"/>
      <c r="C749" s="215"/>
      <c r="D749" s="226"/>
      <c r="E749" s="192"/>
      <c r="F749" s="216"/>
      <c r="G749" s="217"/>
      <c r="H749" s="218">
        <f t="shared" si="7"/>
        <v>0</v>
      </c>
      <c r="I749" s="218">
        <f t="shared" si="16"/>
        <v>0</v>
      </c>
      <c r="J749" s="219" t="s">
        <v>107</v>
      </c>
      <c r="K749" s="47"/>
      <c r="L749" s="224"/>
      <c r="M749" s="220"/>
      <c r="N749" s="47"/>
      <c r="O749" s="224"/>
      <c r="P749" s="226"/>
      <c r="Q749" s="220"/>
      <c r="R749" s="47"/>
      <c r="S749" s="47" t="str">
        <f t="shared" si="19"/>
        <v/>
      </c>
      <c r="T749" s="47" t="str">
        <f t="shared" si="20"/>
        <v/>
      </c>
    </row>
    <row r="750" ht="18.75" customHeight="1">
      <c r="A750" s="47"/>
      <c r="B750" s="224"/>
      <c r="C750" s="215"/>
      <c r="D750" s="226"/>
      <c r="E750" s="192"/>
      <c r="F750" s="216"/>
      <c r="G750" s="217"/>
      <c r="H750" s="218">
        <f t="shared" si="7"/>
        <v>0</v>
      </c>
      <c r="I750" s="218">
        <f t="shared" si="16"/>
        <v>0</v>
      </c>
      <c r="J750" s="219" t="s">
        <v>107</v>
      </c>
      <c r="K750" s="47"/>
      <c r="L750" s="224"/>
      <c r="M750" s="220"/>
      <c r="N750" s="47"/>
      <c r="O750" s="224"/>
      <c r="P750" s="226"/>
      <c r="Q750" s="220"/>
      <c r="R750" s="47"/>
      <c r="S750" s="47" t="str">
        <f t="shared" si="19"/>
        <v/>
      </c>
      <c r="T750" s="47" t="str">
        <f t="shared" si="20"/>
        <v/>
      </c>
    </row>
    <row r="751" ht="18.75" customHeight="1">
      <c r="A751" s="47"/>
      <c r="B751" s="224"/>
      <c r="C751" s="215"/>
      <c r="D751" s="226"/>
      <c r="E751" s="192"/>
      <c r="F751" s="216"/>
      <c r="G751" s="217"/>
      <c r="H751" s="218">
        <f t="shared" si="7"/>
        <v>0</v>
      </c>
      <c r="I751" s="218">
        <f t="shared" si="16"/>
        <v>0</v>
      </c>
      <c r="J751" s="219" t="s">
        <v>107</v>
      </c>
      <c r="K751" s="47"/>
      <c r="L751" s="224"/>
      <c r="M751" s="220"/>
      <c r="N751" s="47"/>
      <c r="O751" s="224"/>
      <c r="P751" s="226"/>
      <c r="Q751" s="220"/>
      <c r="R751" s="47"/>
      <c r="S751" s="47" t="str">
        <f t="shared" si="19"/>
        <v/>
      </c>
      <c r="T751" s="47" t="str">
        <f t="shared" si="20"/>
        <v/>
      </c>
    </row>
    <row r="752" ht="18.75" customHeight="1">
      <c r="A752" s="47"/>
      <c r="B752" s="224"/>
      <c r="C752" s="215"/>
      <c r="D752" s="226"/>
      <c r="E752" s="192"/>
      <c r="F752" s="216"/>
      <c r="G752" s="217"/>
      <c r="H752" s="218">
        <f t="shared" si="7"/>
        <v>0</v>
      </c>
      <c r="I752" s="218">
        <f t="shared" si="16"/>
        <v>0</v>
      </c>
      <c r="J752" s="219" t="s">
        <v>107</v>
      </c>
      <c r="K752" s="47"/>
      <c r="L752" s="224"/>
      <c r="M752" s="220"/>
      <c r="N752" s="47"/>
      <c r="O752" s="224"/>
      <c r="P752" s="226"/>
      <c r="Q752" s="220"/>
      <c r="R752" s="47"/>
      <c r="S752" s="47" t="str">
        <f t="shared" si="19"/>
        <v/>
      </c>
      <c r="T752" s="47" t="str">
        <f t="shared" si="20"/>
        <v/>
      </c>
    </row>
    <row r="753" ht="18.75" customHeight="1">
      <c r="A753" s="47"/>
      <c r="B753" s="224"/>
      <c r="C753" s="215"/>
      <c r="D753" s="226"/>
      <c r="E753" s="192"/>
      <c r="F753" s="216"/>
      <c r="G753" s="217"/>
      <c r="H753" s="218">
        <f t="shared" si="7"/>
        <v>0</v>
      </c>
      <c r="I753" s="218">
        <f t="shared" si="16"/>
        <v>0</v>
      </c>
      <c r="J753" s="219" t="s">
        <v>107</v>
      </c>
      <c r="K753" s="47"/>
      <c r="L753" s="224"/>
      <c r="M753" s="220"/>
      <c r="N753" s="47"/>
      <c r="O753" s="224"/>
      <c r="P753" s="226"/>
      <c r="Q753" s="220"/>
      <c r="R753" s="47"/>
      <c r="S753" s="47" t="str">
        <f t="shared" si="19"/>
        <v/>
      </c>
      <c r="T753" s="47" t="str">
        <f t="shared" si="20"/>
        <v/>
      </c>
    </row>
    <row r="754" ht="18.75" customHeight="1">
      <c r="A754" s="47"/>
      <c r="B754" s="224"/>
      <c r="C754" s="215"/>
      <c r="D754" s="226"/>
      <c r="E754" s="192"/>
      <c r="F754" s="216"/>
      <c r="G754" s="217"/>
      <c r="H754" s="218">
        <f t="shared" si="7"/>
        <v>0</v>
      </c>
      <c r="I754" s="218">
        <f t="shared" si="16"/>
        <v>0</v>
      </c>
      <c r="J754" s="219" t="s">
        <v>107</v>
      </c>
      <c r="K754" s="47"/>
      <c r="L754" s="224"/>
      <c r="M754" s="220"/>
      <c r="N754" s="47"/>
      <c r="O754" s="224"/>
      <c r="P754" s="226"/>
      <c r="Q754" s="220"/>
      <c r="R754" s="47"/>
      <c r="S754" s="47" t="str">
        <f t="shared" si="19"/>
        <v/>
      </c>
      <c r="T754" s="47" t="str">
        <f t="shared" si="20"/>
        <v/>
      </c>
    </row>
    <row r="755" ht="18.75" customHeight="1">
      <c r="A755" s="47"/>
      <c r="B755" s="224"/>
      <c r="C755" s="215"/>
      <c r="D755" s="226"/>
      <c r="E755" s="192"/>
      <c r="F755" s="216"/>
      <c r="G755" s="217"/>
      <c r="H755" s="218">
        <f t="shared" si="7"/>
        <v>0</v>
      </c>
      <c r="I755" s="218">
        <f t="shared" si="16"/>
        <v>0</v>
      </c>
      <c r="J755" s="219" t="s">
        <v>107</v>
      </c>
      <c r="K755" s="47"/>
      <c r="L755" s="224"/>
      <c r="M755" s="220"/>
      <c r="N755" s="47"/>
      <c r="O755" s="224"/>
      <c r="P755" s="226"/>
      <c r="Q755" s="220"/>
      <c r="R755" s="47"/>
      <c r="S755" s="47" t="str">
        <f t="shared" si="19"/>
        <v/>
      </c>
      <c r="T755" s="47" t="str">
        <f t="shared" si="20"/>
        <v/>
      </c>
    </row>
    <row r="756" ht="18.75" customHeight="1">
      <c r="A756" s="47"/>
      <c r="B756" s="224"/>
      <c r="C756" s="215"/>
      <c r="D756" s="226"/>
      <c r="E756" s="192"/>
      <c r="F756" s="216"/>
      <c r="G756" s="217"/>
      <c r="H756" s="218">
        <f t="shared" si="7"/>
        <v>0</v>
      </c>
      <c r="I756" s="218">
        <f t="shared" si="16"/>
        <v>0</v>
      </c>
      <c r="J756" s="219" t="s">
        <v>107</v>
      </c>
      <c r="K756" s="47"/>
      <c r="L756" s="224"/>
      <c r="M756" s="220"/>
      <c r="N756" s="47"/>
      <c r="O756" s="224"/>
      <c r="P756" s="226"/>
      <c r="Q756" s="220"/>
      <c r="R756" s="47"/>
      <c r="S756" s="47" t="str">
        <f t="shared" si="19"/>
        <v/>
      </c>
      <c r="T756" s="47" t="str">
        <f t="shared" si="20"/>
        <v/>
      </c>
    </row>
    <row r="757" ht="18.75" customHeight="1">
      <c r="A757" s="47"/>
      <c r="B757" s="224"/>
      <c r="C757" s="215"/>
      <c r="D757" s="226"/>
      <c r="E757" s="192"/>
      <c r="F757" s="216"/>
      <c r="G757" s="217"/>
      <c r="H757" s="218">
        <f t="shared" si="7"/>
        <v>0</v>
      </c>
      <c r="I757" s="218">
        <f t="shared" si="16"/>
        <v>0</v>
      </c>
      <c r="J757" s="219" t="s">
        <v>107</v>
      </c>
      <c r="K757" s="47"/>
      <c r="L757" s="224"/>
      <c r="M757" s="220"/>
      <c r="N757" s="47"/>
      <c r="O757" s="224"/>
      <c r="P757" s="226"/>
      <c r="Q757" s="220"/>
      <c r="R757" s="47"/>
      <c r="S757" s="47" t="str">
        <f t="shared" si="19"/>
        <v/>
      </c>
      <c r="T757" s="47" t="str">
        <f t="shared" si="20"/>
        <v/>
      </c>
    </row>
    <row r="758" ht="18.75" customHeight="1">
      <c r="A758" s="47"/>
      <c r="B758" s="224"/>
      <c r="C758" s="215"/>
      <c r="D758" s="226"/>
      <c r="E758" s="192"/>
      <c r="F758" s="216"/>
      <c r="G758" s="217"/>
      <c r="H758" s="218">
        <f t="shared" si="7"/>
        <v>0</v>
      </c>
      <c r="I758" s="218">
        <f t="shared" si="16"/>
        <v>0</v>
      </c>
      <c r="J758" s="219" t="s">
        <v>107</v>
      </c>
      <c r="K758" s="47"/>
      <c r="L758" s="224"/>
      <c r="M758" s="220"/>
      <c r="N758" s="47"/>
      <c r="O758" s="224"/>
      <c r="P758" s="226"/>
      <c r="Q758" s="220"/>
      <c r="R758" s="47"/>
      <c r="S758" s="47" t="str">
        <f t="shared" si="19"/>
        <v/>
      </c>
      <c r="T758" s="47" t="str">
        <f t="shared" si="20"/>
        <v/>
      </c>
    </row>
    <row r="759" ht="18.75" customHeight="1">
      <c r="A759" s="47"/>
      <c r="B759" s="224"/>
      <c r="C759" s="215"/>
      <c r="D759" s="226"/>
      <c r="E759" s="192"/>
      <c r="F759" s="216"/>
      <c r="G759" s="217"/>
      <c r="H759" s="218">
        <f t="shared" si="7"/>
        <v>0</v>
      </c>
      <c r="I759" s="218">
        <f t="shared" si="16"/>
        <v>0</v>
      </c>
      <c r="J759" s="219" t="s">
        <v>107</v>
      </c>
      <c r="K759" s="47"/>
      <c r="L759" s="224"/>
      <c r="M759" s="220"/>
      <c r="N759" s="47"/>
      <c r="O759" s="224"/>
      <c r="P759" s="226"/>
      <c r="Q759" s="220"/>
      <c r="R759" s="47"/>
      <c r="S759" s="47" t="str">
        <f t="shared" si="19"/>
        <v/>
      </c>
      <c r="T759" s="47" t="str">
        <f t="shared" si="20"/>
        <v/>
      </c>
    </row>
    <row r="760" ht="18.75" customHeight="1">
      <c r="A760" s="47"/>
      <c r="B760" s="224"/>
      <c r="C760" s="215"/>
      <c r="D760" s="226"/>
      <c r="E760" s="192"/>
      <c r="F760" s="216"/>
      <c r="G760" s="217"/>
      <c r="H760" s="218">
        <f t="shared" si="7"/>
        <v>0</v>
      </c>
      <c r="I760" s="218">
        <f t="shared" si="16"/>
        <v>0</v>
      </c>
      <c r="J760" s="219" t="s">
        <v>107</v>
      </c>
      <c r="K760" s="47"/>
      <c r="L760" s="224"/>
      <c r="M760" s="220"/>
      <c r="N760" s="47"/>
      <c r="O760" s="224"/>
      <c r="P760" s="226"/>
      <c r="Q760" s="220"/>
      <c r="R760" s="47"/>
      <c r="S760" s="47" t="str">
        <f t="shared" si="19"/>
        <v/>
      </c>
      <c r="T760" s="47" t="str">
        <f t="shared" si="20"/>
        <v/>
      </c>
    </row>
    <row r="761" ht="18.75" customHeight="1">
      <c r="A761" s="47"/>
      <c r="B761" s="224"/>
      <c r="C761" s="215"/>
      <c r="D761" s="226"/>
      <c r="E761" s="192"/>
      <c r="F761" s="216"/>
      <c r="G761" s="217"/>
      <c r="H761" s="218">
        <f t="shared" si="7"/>
        <v>0</v>
      </c>
      <c r="I761" s="218">
        <f t="shared" si="16"/>
        <v>0</v>
      </c>
      <c r="J761" s="219" t="s">
        <v>107</v>
      </c>
      <c r="K761" s="47"/>
      <c r="L761" s="224"/>
      <c r="M761" s="220"/>
      <c r="N761" s="47"/>
      <c r="O761" s="224"/>
      <c r="P761" s="226"/>
      <c r="Q761" s="220"/>
      <c r="R761" s="47"/>
      <c r="S761" s="47" t="str">
        <f t="shared" si="19"/>
        <v/>
      </c>
      <c r="T761" s="47" t="str">
        <f t="shared" si="20"/>
        <v/>
      </c>
    </row>
    <row r="762" ht="18.75" customHeight="1">
      <c r="A762" s="47"/>
      <c r="B762" s="224"/>
      <c r="C762" s="215"/>
      <c r="D762" s="226"/>
      <c r="E762" s="192"/>
      <c r="F762" s="216"/>
      <c r="G762" s="217"/>
      <c r="H762" s="218">
        <f t="shared" si="7"/>
        <v>0</v>
      </c>
      <c r="I762" s="218">
        <f t="shared" si="16"/>
        <v>0</v>
      </c>
      <c r="J762" s="219" t="s">
        <v>107</v>
      </c>
      <c r="K762" s="47"/>
      <c r="L762" s="224"/>
      <c r="M762" s="220"/>
      <c r="N762" s="47"/>
      <c r="O762" s="224"/>
      <c r="P762" s="226"/>
      <c r="Q762" s="220"/>
      <c r="R762" s="47"/>
      <c r="S762" s="47" t="str">
        <f t="shared" si="19"/>
        <v/>
      </c>
      <c r="T762" s="47" t="str">
        <f t="shared" si="20"/>
        <v/>
      </c>
    </row>
    <row r="763" ht="18.75" customHeight="1">
      <c r="A763" s="47"/>
      <c r="B763" s="224"/>
      <c r="C763" s="215"/>
      <c r="D763" s="226"/>
      <c r="E763" s="192"/>
      <c r="F763" s="216"/>
      <c r="G763" s="217"/>
      <c r="H763" s="218">
        <f t="shared" si="7"/>
        <v>0</v>
      </c>
      <c r="I763" s="218">
        <f t="shared" si="16"/>
        <v>0</v>
      </c>
      <c r="J763" s="219" t="s">
        <v>107</v>
      </c>
      <c r="K763" s="47"/>
      <c r="L763" s="224"/>
      <c r="M763" s="220"/>
      <c r="N763" s="47"/>
      <c r="O763" s="224"/>
      <c r="P763" s="226"/>
      <c r="Q763" s="220"/>
      <c r="R763" s="47"/>
      <c r="S763" s="47" t="str">
        <f t="shared" si="19"/>
        <v/>
      </c>
      <c r="T763" s="47" t="str">
        <f t="shared" si="20"/>
        <v/>
      </c>
    </row>
    <row r="764" ht="18.75" customHeight="1">
      <c r="A764" s="47"/>
      <c r="B764" s="224"/>
      <c r="C764" s="215"/>
      <c r="D764" s="226"/>
      <c r="E764" s="192"/>
      <c r="F764" s="216"/>
      <c r="G764" s="217"/>
      <c r="H764" s="218">
        <f t="shared" si="7"/>
        <v>0</v>
      </c>
      <c r="I764" s="218">
        <f t="shared" si="16"/>
        <v>0</v>
      </c>
      <c r="J764" s="219" t="s">
        <v>107</v>
      </c>
      <c r="K764" s="47"/>
      <c r="L764" s="224"/>
      <c r="M764" s="220"/>
      <c r="N764" s="47"/>
      <c r="O764" s="224"/>
      <c r="P764" s="226"/>
      <c r="Q764" s="220"/>
      <c r="R764" s="47"/>
      <c r="S764" s="47" t="str">
        <f t="shared" si="19"/>
        <v/>
      </c>
      <c r="T764" s="47" t="str">
        <f t="shared" si="20"/>
        <v/>
      </c>
    </row>
    <row r="765" ht="18.75" customHeight="1">
      <c r="A765" s="47"/>
      <c r="B765" s="224"/>
      <c r="C765" s="215"/>
      <c r="D765" s="226"/>
      <c r="E765" s="192"/>
      <c r="F765" s="216"/>
      <c r="G765" s="217"/>
      <c r="H765" s="218">
        <f t="shared" si="7"/>
        <v>0</v>
      </c>
      <c r="I765" s="218">
        <f t="shared" si="16"/>
        <v>0</v>
      </c>
      <c r="J765" s="219" t="s">
        <v>107</v>
      </c>
      <c r="K765" s="47"/>
      <c r="L765" s="224"/>
      <c r="M765" s="220"/>
      <c r="N765" s="47"/>
      <c r="O765" s="224"/>
      <c r="P765" s="226"/>
      <c r="Q765" s="220"/>
      <c r="R765" s="47"/>
      <c r="S765" s="47" t="str">
        <f t="shared" si="19"/>
        <v/>
      </c>
      <c r="T765" s="47" t="str">
        <f t="shared" si="20"/>
        <v/>
      </c>
    </row>
    <row r="766" ht="18.75" customHeight="1">
      <c r="A766" s="47"/>
      <c r="B766" s="224"/>
      <c r="C766" s="215"/>
      <c r="D766" s="226"/>
      <c r="E766" s="192"/>
      <c r="F766" s="216"/>
      <c r="G766" s="217"/>
      <c r="H766" s="218">
        <f t="shared" si="7"/>
        <v>0</v>
      </c>
      <c r="I766" s="218">
        <f t="shared" si="16"/>
        <v>0</v>
      </c>
      <c r="J766" s="219" t="s">
        <v>107</v>
      </c>
      <c r="K766" s="47"/>
      <c r="L766" s="224"/>
      <c r="M766" s="220"/>
      <c r="N766" s="47"/>
      <c r="O766" s="224"/>
      <c r="P766" s="226"/>
      <c r="Q766" s="220"/>
      <c r="R766" s="47"/>
      <c r="S766" s="47" t="str">
        <f t="shared" si="19"/>
        <v/>
      </c>
      <c r="T766" s="47" t="str">
        <f t="shared" si="20"/>
        <v/>
      </c>
    </row>
    <row r="767" ht="18.75" customHeight="1">
      <c r="A767" s="47"/>
      <c r="B767" s="224"/>
      <c r="C767" s="215"/>
      <c r="D767" s="226"/>
      <c r="E767" s="192"/>
      <c r="F767" s="216"/>
      <c r="G767" s="217"/>
      <c r="H767" s="218">
        <f t="shared" si="7"/>
        <v>0</v>
      </c>
      <c r="I767" s="218">
        <f t="shared" si="16"/>
        <v>0</v>
      </c>
      <c r="J767" s="219" t="s">
        <v>107</v>
      </c>
      <c r="K767" s="47"/>
      <c r="L767" s="224"/>
      <c r="M767" s="220"/>
      <c r="N767" s="47"/>
      <c r="O767" s="224"/>
      <c r="P767" s="226"/>
      <c r="Q767" s="220"/>
      <c r="R767" s="47"/>
      <c r="S767" s="47" t="str">
        <f t="shared" si="19"/>
        <v/>
      </c>
      <c r="T767" s="47" t="str">
        <f t="shared" si="20"/>
        <v/>
      </c>
    </row>
    <row r="768" ht="18.75" customHeight="1">
      <c r="A768" s="47"/>
      <c r="B768" s="224"/>
      <c r="C768" s="215"/>
      <c r="D768" s="226"/>
      <c r="E768" s="192"/>
      <c r="F768" s="216"/>
      <c r="G768" s="217"/>
      <c r="H768" s="218">
        <f t="shared" si="7"/>
        <v>0</v>
      </c>
      <c r="I768" s="218">
        <f t="shared" si="16"/>
        <v>0</v>
      </c>
      <c r="J768" s="219" t="s">
        <v>107</v>
      </c>
      <c r="K768" s="47"/>
      <c r="L768" s="224"/>
      <c r="M768" s="220"/>
      <c r="N768" s="47"/>
      <c r="O768" s="224"/>
      <c r="P768" s="226"/>
      <c r="Q768" s="220"/>
      <c r="R768" s="47"/>
      <c r="S768" s="47" t="str">
        <f t="shared" si="19"/>
        <v/>
      </c>
      <c r="T768" s="47" t="str">
        <f t="shared" si="20"/>
        <v/>
      </c>
    </row>
    <row r="769" ht="18.75" customHeight="1">
      <c r="A769" s="47"/>
      <c r="B769" s="224"/>
      <c r="C769" s="215"/>
      <c r="D769" s="226"/>
      <c r="E769" s="192"/>
      <c r="F769" s="216"/>
      <c r="G769" s="217"/>
      <c r="H769" s="218">
        <f t="shared" si="7"/>
        <v>0</v>
      </c>
      <c r="I769" s="218">
        <f t="shared" si="16"/>
        <v>0</v>
      </c>
      <c r="J769" s="219" t="s">
        <v>107</v>
      </c>
      <c r="K769" s="47"/>
      <c r="L769" s="224"/>
      <c r="M769" s="220"/>
      <c r="N769" s="47"/>
      <c r="O769" s="224"/>
      <c r="P769" s="226"/>
      <c r="Q769" s="220"/>
      <c r="R769" s="47"/>
      <c r="S769" s="47" t="str">
        <f t="shared" si="19"/>
        <v/>
      </c>
      <c r="T769" s="47" t="str">
        <f t="shared" si="20"/>
        <v/>
      </c>
    </row>
    <row r="770" ht="18.75" customHeight="1">
      <c r="A770" s="47"/>
      <c r="B770" s="224"/>
      <c r="C770" s="215"/>
      <c r="D770" s="226"/>
      <c r="E770" s="192"/>
      <c r="F770" s="216"/>
      <c r="G770" s="217"/>
      <c r="H770" s="218">
        <f t="shared" si="7"/>
        <v>0</v>
      </c>
      <c r="I770" s="218">
        <f t="shared" si="16"/>
        <v>0</v>
      </c>
      <c r="J770" s="219" t="s">
        <v>107</v>
      </c>
      <c r="K770" s="47"/>
      <c r="L770" s="224"/>
      <c r="M770" s="220"/>
      <c r="N770" s="47"/>
      <c r="O770" s="224"/>
      <c r="P770" s="226"/>
      <c r="Q770" s="220"/>
      <c r="R770" s="47"/>
      <c r="S770" s="47" t="str">
        <f t="shared" si="19"/>
        <v/>
      </c>
      <c r="T770" s="47" t="str">
        <f t="shared" si="20"/>
        <v/>
      </c>
    </row>
    <row r="771" ht="18.75" customHeight="1">
      <c r="A771" s="47"/>
      <c r="B771" s="224"/>
      <c r="C771" s="215"/>
      <c r="D771" s="226"/>
      <c r="E771" s="192"/>
      <c r="F771" s="216"/>
      <c r="G771" s="217"/>
      <c r="H771" s="218">
        <f t="shared" si="7"/>
        <v>0</v>
      </c>
      <c r="I771" s="218">
        <f t="shared" si="16"/>
        <v>0</v>
      </c>
      <c r="J771" s="219" t="s">
        <v>107</v>
      </c>
      <c r="K771" s="47"/>
      <c r="L771" s="224"/>
      <c r="M771" s="220"/>
      <c r="N771" s="47"/>
      <c r="O771" s="224"/>
      <c r="P771" s="226"/>
      <c r="Q771" s="220"/>
      <c r="R771" s="47"/>
      <c r="S771" s="47" t="str">
        <f t="shared" si="19"/>
        <v/>
      </c>
      <c r="T771" s="47" t="str">
        <f t="shared" si="20"/>
        <v/>
      </c>
    </row>
    <row r="772" ht="18.75" customHeight="1">
      <c r="A772" s="47"/>
      <c r="B772" s="224"/>
      <c r="C772" s="215"/>
      <c r="D772" s="226"/>
      <c r="E772" s="192"/>
      <c r="F772" s="216"/>
      <c r="G772" s="217"/>
      <c r="H772" s="218">
        <f t="shared" si="7"/>
        <v>0</v>
      </c>
      <c r="I772" s="218">
        <f t="shared" si="16"/>
        <v>0</v>
      </c>
      <c r="J772" s="219" t="s">
        <v>107</v>
      </c>
      <c r="K772" s="47"/>
      <c r="L772" s="224"/>
      <c r="M772" s="220"/>
      <c r="N772" s="47"/>
      <c r="O772" s="224"/>
      <c r="P772" s="226"/>
      <c r="Q772" s="220"/>
      <c r="R772" s="47"/>
      <c r="S772" s="47" t="str">
        <f t="shared" si="19"/>
        <v/>
      </c>
      <c r="T772" s="47" t="str">
        <f t="shared" si="20"/>
        <v/>
      </c>
    </row>
    <row r="773" ht="18.75" customHeight="1">
      <c r="A773" s="47"/>
      <c r="B773" s="224"/>
      <c r="C773" s="215"/>
      <c r="D773" s="226"/>
      <c r="E773" s="192"/>
      <c r="F773" s="216"/>
      <c r="G773" s="217"/>
      <c r="H773" s="218">
        <f t="shared" si="7"/>
        <v>0</v>
      </c>
      <c r="I773" s="218">
        <f t="shared" si="16"/>
        <v>0</v>
      </c>
      <c r="J773" s="219" t="s">
        <v>107</v>
      </c>
      <c r="K773" s="47"/>
      <c r="L773" s="224"/>
      <c r="M773" s="220"/>
      <c r="N773" s="47"/>
      <c r="O773" s="224"/>
      <c r="P773" s="226"/>
      <c r="Q773" s="220"/>
      <c r="R773" s="47"/>
      <c r="S773" s="47" t="str">
        <f t="shared" si="19"/>
        <v/>
      </c>
      <c r="T773" s="47" t="str">
        <f t="shared" si="20"/>
        <v/>
      </c>
    </row>
    <row r="774" ht="18.75" customHeight="1">
      <c r="A774" s="47"/>
      <c r="B774" s="224"/>
      <c r="C774" s="215"/>
      <c r="D774" s="226"/>
      <c r="E774" s="192"/>
      <c r="F774" s="216"/>
      <c r="G774" s="217"/>
      <c r="H774" s="218">
        <f t="shared" si="7"/>
        <v>0</v>
      </c>
      <c r="I774" s="218">
        <f t="shared" si="16"/>
        <v>0</v>
      </c>
      <c r="J774" s="219" t="s">
        <v>107</v>
      </c>
      <c r="K774" s="47"/>
      <c r="L774" s="224"/>
      <c r="M774" s="220"/>
      <c r="N774" s="47"/>
      <c r="O774" s="224"/>
      <c r="P774" s="226"/>
      <c r="Q774" s="220"/>
      <c r="R774" s="47"/>
      <c r="S774" s="47" t="str">
        <f t="shared" si="19"/>
        <v/>
      </c>
      <c r="T774" s="47" t="str">
        <f t="shared" si="20"/>
        <v/>
      </c>
    </row>
    <row r="775" ht="18.75" customHeight="1">
      <c r="A775" s="47"/>
      <c r="B775" s="224"/>
      <c r="C775" s="215"/>
      <c r="D775" s="226"/>
      <c r="E775" s="192"/>
      <c r="F775" s="216"/>
      <c r="G775" s="217"/>
      <c r="H775" s="218">
        <f t="shared" si="7"/>
        <v>0</v>
      </c>
      <c r="I775" s="218">
        <f t="shared" si="16"/>
        <v>0</v>
      </c>
      <c r="J775" s="219" t="s">
        <v>107</v>
      </c>
      <c r="K775" s="47"/>
      <c r="L775" s="224"/>
      <c r="M775" s="220"/>
      <c r="N775" s="47"/>
      <c r="O775" s="224"/>
      <c r="P775" s="226"/>
      <c r="Q775" s="220"/>
      <c r="R775" s="47"/>
      <c r="S775" s="47" t="str">
        <f t="shared" si="19"/>
        <v/>
      </c>
      <c r="T775" s="47" t="str">
        <f t="shared" si="20"/>
        <v/>
      </c>
    </row>
    <row r="776" ht="18.75" customHeight="1">
      <c r="A776" s="47"/>
      <c r="B776" s="224"/>
      <c r="C776" s="215"/>
      <c r="D776" s="226"/>
      <c r="E776" s="192"/>
      <c r="F776" s="216"/>
      <c r="G776" s="217"/>
      <c r="H776" s="218">
        <f t="shared" si="7"/>
        <v>0</v>
      </c>
      <c r="I776" s="218">
        <f t="shared" si="16"/>
        <v>0</v>
      </c>
      <c r="J776" s="219" t="s">
        <v>107</v>
      </c>
      <c r="K776" s="47"/>
      <c r="L776" s="224"/>
      <c r="M776" s="220"/>
      <c r="N776" s="47"/>
      <c r="O776" s="224"/>
      <c r="P776" s="226"/>
      <c r="Q776" s="220"/>
      <c r="R776" s="47"/>
      <c r="S776" s="47" t="str">
        <f t="shared" si="19"/>
        <v/>
      </c>
      <c r="T776" s="47" t="str">
        <f t="shared" si="20"/>
        <v/>
      </c>
    </row>
    <row r="777" ht="18.75" customHeight="1">
      <c r="A777" s="47"/>
      <c r="B777" s="224"/>
      <c r="C777" s="215"/>
      <c r="D777" s="226"/>
      <c r="E777" s="192"/>
      <c r="F777" s="216"/>
      <c r="G777" s="217"/>
      <c r="H777" s="218">
        <f t="shared" si="7"/>
        <v>0</v>
      </c>
      <c r="I777" s="218">
        <f t="shared" si="16"/>
        <v>0</v>
      </c>
      <c r="J777" s="219" t="s">
        <v>107</v>
      </c>
      <c r="K777" s="47"/>
      <c r="L777" s="224"/>
      <c r="M777" s="220"/>
      <c r="N777" s="47"/>
      <c r="O777" s="224"/>
      <c r="P777" s="226"/>
      <c r="Q777" s="220"/>
      <c r="R777" s="47"/>
      <c r="S777" s="47" t="str">
        <f t="shared" si="19"/>
        <v/>
      </c>
      <c r="T777" s="47" t="str">
        <f t="shared" si="20"/>
        <v/>
      </c>
    </row>
    <row r="778" ht="18.75" customHeight="1">
      <c r="A778" s="47"/>
      <c r="B778" s="224"/>
      <c r="C778" s="215"/>
      <c r="D778" s="226"/>
      <c r="E778" s="192"/>
      <c r="F778" s="216"/>
      <c r="G778" s="217"/>
      <c r="H778" s="218">
        <f t="shared" si="7"/>
        <v>0</v>
      </c>
      <c r="I778" s="218">
        <f t="shared" si="16"/>
        <v>0</v>
      </c>
      <c r="J778" s="219" t="s">
        <v>107</v>
      </c>
      <c r="K778" s="47"/>
      <c r="L778" s="224"/>
      <c r="M778" s="220"/>
      <c r="N778" s="47"/>
      <c r="O778" s="224"/>
      <c r="P778" s="226"/>
      <c r="Q778" s="220"/>
      <c r="R778" s="47"/>
      <c r="S778" s="47" t="str">
        <f t="shared" si="19"/>
        <v/>
      </c>
      <c r="T778" s="47" t="str">
        <f t="shared" si="20"/>
        <v/>
      </c>
    </row>
    <row r="779" ht="18.75" customHeight="1">
      <c r="A779" s="47"/>
      <c r="B779" s="224"/>
      <c r="C779" s="215"/>
      <c r="D779" s="226"/>
      <c r="E779" s="192"/>
      <c r="F779" s="216"/>
      <c r="G779" s="217"/>
      <c r="H779" s="218">
        <f t="shared" si="7"/>
        <v>0</v>
      </c>
      <c r="I779" s="218">
        <f t="shared" si="16"/>
        <v>0</v>
      </c>
      <c r="J779" s="219" t="s">
        <v>107</v>
      </c>
      <c r="K779" s="47"/>
      <c r="L779" s="224"/>
      <c r="M779" s="220"/>
      <c r="N779" s="47"/>
      <c r="O779" s="224"/>
      <c r="P779" s="226"/>
      <c r="Q779" s="220"/>
      <c r="R779" s="47"/>
      <c r="S779" s="47" t="str">
        <f t="shared" si="19"/>
        <v/>
      </c>
      <c r="T779" s="47" t="str">
        <f t="shared" si="20"/>
        <v/>
      </c>
    </row>
    <row r="780" ht="18.75" customHeight="1">
      <c r="A780" s="47"/>
      <c r="B780" s="224"/>
      <c r="C780" s="215"/>
      <c r="D780" s="226"/>
      <c r="E780" s="192"/>
      <c r="F780" s="216"/>
      <c r="G780" s="217"/>
      <c r="H780" s="218">
        <f t="shared" si="7"/>
        <v>0</v>
      </c>
      <c r="I780" s="218">
        <f t="shared" si="16"/>
        <v>0</v>
      </c>
      <c r="J780" s="219" t="s">
        <v>107</v>
      </c>
      <c r="K780" s="47"/>
      <c r="L780" s="224"/>
      <c r="M780" s="220"/>
      <c r="N780" s="47"/>
      <c r="O780" s="224"/>
      <c r="P780" s="226"/>
      <c r="Q780" s="220"/>
      <c r="R780" s="47"/>
      <c r="S780" s="47" t="str">
        <f t="shared" si="19"/>
        <v/>
      </c>
      <c r="T780" s="47" t="str">
        <f t="shared" si="20"/>
        <v/>
      </c>
    </row>
    <row r="781" ht="18.75" customHeight="1">
      <c r="A781" s="47"/>
      <c r="B781" s="224"/>
      <c r="C781" s="215"/>
      <c r="D781" s="226"/>
      <c r="E781" s="192"/>
      <c r="F781" s="216"/>
      <c r="G781" s="217"/>
      <c r="H781" s="218">
        <f t="shared" si="7"/>
        <v>0</v>
      </c>
      <c r="I781" s="218">
        <f t="shared" si="16"/>
        <v>0</v>
      </c>
      <c r="J781" s="219" t="s">
        <v>107</v>
      </c>
      <c r="K781" s="47"/>
      <c r="L781" s="224"/>
      <c r="M781" s="220"/>
      <c r="N781" s="47"/>
      <c r="O781" s="224"/>
      <c r="P781" s="226"/>
      <c r="Q781" s="220"/>
      <c r="R781" s="47"/>
      <c r="S781" s="47" t="str">
        <f t="shared" si="19"/>
        <v/>
      </c>
      <c r="T781" s="47" t="str">
        <f t="shared" si="20"/>
        <v/>
      </c>
    </row>
    <row r="782" ht="18.75" customHeight="1">
      <c r="A782" s="47"/>
      <c r="B782" s="224"/>
      <c r="C782" s="215"/>
      <c r="D782" s="226"/>
      <c r="E782" s="192"/>
      <c r="F782" s="216"/>
      <c r="G782" s="217"/>
      <c r="H782" s="218">
        <f t="shared" si="7"/>
        <v>0</v>
      </c>
      <c r="I782" s="218">
        <f t="shared" si="16"/>
        <v>0</v>
      </c>
      <c r="J782" s="219" t="s">
        <v>107</v>
      </c>
      <c r="K782" s="47"/>
      <c r="L782" s="224"/>
      <c r="M782" s="220"/>
      <c r="N782" s="47"/>
      <c r="O782" s="224"/>
      <c r="P782" s="226"/>
      <c r="Q782" s="220"/>
      <c r="R782" s="47"/>
      <c r="S782" s="47" t="str">
        <f t="shared" si="19"/>
        <v/>
      </c>
      <c r="T782" s="47" t="str">
        <f t="shared" si="20"/>
        <v/>
      </c>
    </row>
    <row r="783" ht="18.75" customHeight="1">
      <c r="A783" s="47"/>
      <c r="B783" s="224"/>
      <c r="C783" s="215"/>
      <c r="D783" s="226"/>
      <c r="E783" s="192"/>
      <c r="F783" s="216"/>
      <c r="G783" s="217"/>
      <c r="H783" s="218">
        <f t="shared" si="7"/>
        <v>0</v>
      </c>
      <c r="I783" s="218">
        <f t="shared" si="16"/>
        <v>0</v>
      </c>
      <c r="J783" s="219" t="s">
        <v>107</v>
      </c>
      <c r="K783" s="47"/>
      <c r="L783" s="224"/>
      <c r="M783" s="220"/>
      <c r="N783" s="47"/>
      <c r="O783" s="224"/>
      <c r="P783" s="226"/>
      <c r="Q783" s="220"/>
      <c r="R783" s="47"/>
      <c r="S783" s="47" t="str">
        <f t="shared" si="19"/>
        <v/>
      </c>
      <c r="T783" s="47" t="str">
        <f t="shared" si="20"/>
        <v/>
      </c>
    </row>
    <row r="784" ht="18.75" customHeight="1">
      <c r="A784" s="47"/>
      <c r="B784" s="224"/>
      <c r="C784" s="215"/>
      <c r="D784" s="226"/>
      <c r="E784" s="192"/>
      <c r="F784" s="216"/>
      <c r="G784" s="217"/>
      <c r="H784" s="218">
        <f t="shared" si="7"/>
        <v>0</v>
      </c>
      <c r="I784" s="218">
        <f t="shared" si="16"/>
        <v>0</v>
      </c>
      <c r="J784" s="219" t="s">
        <v>107</v>
      </c>
      <c r="K784" s="47"/>
      <c r="L784" s="224"/>
      <c r="M784" s="220"/>
      <c r="N784" s="47"/>
      <c r="O784" s="224"/>
      <c r="P784" s="226"/>
      <c r="Q784" s="220"/>
      <c r="R784" s="47"/>
      <c r="S784" s="47" t="str">
        <f t="shared" si="19"/>
        <v/>
      </c>
      <c r="T784" s="47" t="str">
        <f t="shared" si="20"/>
        <v/>
      </c>
    </row>
    <row r="785" ht="18.75" customHeight="1">
      <c r="A785" s="47"/>
      <c r="B785" s="224"/>
      <c r="C785" s="215"/>
      <c r="D785" s="226"/>
      <c r="E785" s="192"/>
      <c r="F785" s="216"/>
      <c r="G785" s="217"/>
      <c r="H785" s="218">
        <f t="shared" si="7"/>
        <v>0</v>
      </c>
      <c r="I785" s="218">
        <f t="shared" si="16"/>
        <v>0</v>
      </c>
      <c r="J785" s="219" t="s">
        <v>107</v>
      </c>
      <c r="K785" s="47"/>
      <c r="L785" s="224"/>
      <c r="M785" s="220"/>
      <c r="N785" s="47"/>
      <c r="O785" s="224"/>
      <c r="P785" s="226"/>
      <c r="Q785" s="220"/>
      <c r="R785" s="47"/>
      <c r="S785" s="47" t="str">
        <f t="shared" si="19"/>
        <v/>
      </c>
      <c r="T785" s="47" t="str">
        <f t="shared" si="20"/>
        <v/>
      </c>
    </row>
    <row r="786" ht="18.75" customHeight="1">
      <c r="A786" s="47"/>
      <c r="B786" s="224"/>
      <c r="C786" s="215"/>
      <c r="D786" s="226"/>
      <c r="E786" s="192"/>
      <c r="F786" s="216"/>
      <c r="G786" s="217"/>
      <c r="H786" s="218">
        <f t="shared" si="7"/>
        <v>0</v>
      </c>
      <c r="I786" s="218">
        <f t="shared" si="16"/>
        <v>0</v>
      </c>
      <c r="J786" s="219" t="s">
        <v>107</v>
      </c>
      <c r="K786" s="47"/>
      <c r="L786" s="224"/>
      <c r="M786" s="220"/>
      <c r="N786" s="47"/>
      <c r="O786" s="224"/>
      <c r="P786" s="226"/>
      <c r="Q786" s="220"/>
      <c r="R786" s="47"/>
      <c r="S786" s="47" t="str">
        <f t="shared" si="19"/>
        <v/>
      </c>
      <c r="T786" s="47" t="str">
        <f t="shared" si="20"/>
        <v/>
      </c>
    </row>
    <row r="787" ht="18.75" customHeight="1">
      <c r="A787" s="47"/>
      <c r="B787" s="224"/>
      <c r="C787" s="215"/>
      <c r="D787" s="226"/>
      <c r="E787" s="192"/>
      <c r="F787" s="216"/>
      <c r="G787" s="217"/>
      <c r="H787" s="218">
        <f t="shared" si="7"/>
        <v>0</v>
      </c>
      <c r="I787" s="218">
        <f t="shared" si="16"/>
        <v>0</v>
      </c>
      <c r="J787" s="219" t="s">
        <v>107</v>
      </c>
      <c r="K787" s="47"/>
      <c r="L787" s="224"/>
      <c r="M787" s="220"/>
      <c r="N787" s="47"/>
      <c r="O787" s="224"/>
      <c r="P787" s="226"/>
      <c r="Q787" s="220"/>
      <c r="R787" s="47"/>
      <c r="S787" s="47" t="str">
        <f t="shared" si="19"/>
        <v/>
      </c>
      <c r="T787" s="47" t="str">
        <f t="shared" si="20"/>
        <v/>
      </c>
    </row>
    <row r="788" ht="18.75" customHeight="1">
      <c r="A788" s="47"/>
      <c r="B788" s="224"/>
      <c r="C788" s="215"/>
      <c r="D788" s="226"/>
      <c r="E788" s="192"/>
      <c r="F788" s="216"/>
      <c r="G788" s="217"/>
      <c r="H788" s="218">
        <f t="shared" si="7"/>
        <v>0</v>
      </c>
      <c r="I788" s="218">
        <f t="shared" si="16"/>
        <v>0</v>
      </c>
      <c r="J788" s="219" t="s">
        <v>107</v>
      </c>
      <c r="K788" s="47"/>
      <c r="L788" s="224"/>
      <c r="M788" s="220"/>
      <c r="N788" s="47"/>
      <c r="O788" s="224"/>
      <c r="P788" s="226"/>
      <c r="Q788" s="220"/>
      <c r="R788" s="47"/>
      <c r="S788" s="47" t="str">
        <f t="shared" si="19"/>
        <v/>
      </c>
      <c r="T788" s="47" t="str">
        <f t="shared" si="20"/>
        <v/>
      </c>
    </row>
    <row r="789" ht="18.75" customHeight="1">
      <c r="A789" s="47"/>
      <c r="B789" s="224"/>
      <c r="C789" s="215"/>
      <c r="D789" s="226"/>
      <c r="E789" s="192"/>
      <c r="F789" s="216"/>
      <c r="G789" s="217"/>
      <c r="H789" s="218">
        <f t="shared" si="7"/>
        <v>0</v>
      </c>
      <c r="I789" s="218">
        <f t="shared" si="16"/>
        <v>0</v>
      </c>
      <c r="J789" s="219" t="s">
        <v>107</v>
      </c>
      <c r="K789" s="47"/>
      <c r="L789" s="224"/>
      <c r="M789" s="220"/>
      <c r="N789" s="47"/>
      <c r="O789" s="224"/>
      <c r="P789" s="226"/>
      <c r="Q789" s="220"/>
      <c r="R789" s="47"/>
      <c r="S789" s="47" t="str">
        <f t="shared" si="19"/>
        <v/>
      </c>
      <c r="T789" s="47" t="str">
        <f t="shared" si="20"/>
        <v/>
      </c>
    </row>
    <row r="790" ht="18.75" customHeight="1">
      <c r="A790" s="47"/>
      <c r="B790" s="224"/>
      <c r="C790" s="215"/>
      <c r="D790" s="226"/>
      <c r="E790" s="192"/>
      <c r="F790" s="216"/>
      <c r="G790" s="217"/>
      <c r="H790" s="218">
        <f t="shared" si="7"/>
        <v>0</v>
      </c>
      <c r="I790" s="218">
        <f t="shared" si="16"/>
        <v>0</v>
      </c>
      <c r="J790" s="219" t="s">
        <v>107</v>
      </c>
      <c r="K790" s="47"/>
      <c r="L790" s="224"/>
      <c r="M790" s="220"/>
      <c r="N790" s="47"/>
      <c r="O790" s="224"/>
      <c r="P790" s="226"/>
      <c r="Q790" s="220"/>
      <c r="R790" s="47"/>
      <c r="S790" s="47" t="str">
        <f t="shared" si="19"/>
        <v/>
      </c>
      <c r="T790" s="47" t="str">
        <f t="shared" si="20"/>
        <v/>
      </c>
    </row>
    <row r="791" ht="18.75" customHeight="1">
      <c r="A791" s="47"/>
      <c r="B791" s="224"/>
      <c r="C791" s="215"/>
      <c r="D791" s="226"/>
      <c r="E791" s="192"/>
      <c r="F791" s="216"/>
      <c r="G791" s="217"/>
      <c r="H791" s="218">
        <f t="shared" si="7"/>
        <v>0</v>
      </c>
      <c r="I791" s="218">
        <f t="shared" si="16"/>
        <v>0</v>
      </c>
      <c r="J791" s="219" t="s">
        <v>107</v>
      </c>
      <c r="K791" s="47"/>
      <c r="L791" s="224"/>
      <c r="M791" s="220"/>
      <c r="N791" s="47"/>
      <c r="O791" s="224"/>
      <c r="P791" s="226"/>
      <c r="Q791" s="220"/>
      <c r="R791" s="47"/>
      <c r="S791" s="47" t="str">
        <f t="shared" si="19"/>
        <v/>
      </c>
      <c r="T791" s="47" t="str">
        <f t="shared" si="20"/>
        <v/>
      </c>
    </row>
    <row r="792" ht="18.75" customHeight="1">
      <c r="A792" s="47"/>
      <c r="B792" s="224"/>
      <c r="C792" s="215"/>
      <c r="D792" s="226"/>
      <c r="E792" s="192"/>
      <c r="F792" s="216"/>
      <c r="G792" s="217"/>
      <c r="H792" s="218">
        <f t="shared" si="7"/>
        <v>0</v>
      </c>
      <c r="I792" s="218">
        <f t="shared" si="16"/>
        <v>0</v>
      </c>
      <c r="J792" s="219" t="s">
        <v>107</v>
      </c>
      <c r="K792" s="47"/>
      <c r="L792" s="224"/>
      <c r="M792" s="220"/>
      <c r="N792" s="47"/>
      <c r="O792" s="224"/>
      <c r="P792" s="226"/>
      <c r="Q792" s="220"/>
      <c r="R792" s="47"/>
      <c r="S792" s="47" t="str">
        <f t="shared" si="19"/>
        <v/>
      </c>
      <c r="T792" s="47" t="str">
        <f t="shared" si="20"/>
        <v/>
      </c>
    </row>
    <row r="793" ht="18.75" customHeight="1">
      <c r="A793" s="47"/>
      <c r="B793" s="224"/>
      <c r="C793" s="215"/>
      <c r="D793" s="226"/>
      <c r="E793" s="192"/>
      <c r="F793" s="216"/>
      <c r="G793" s="217"/>
      <c r="H793" s="218">
        <f t="shared" si="7"/>
        <v>0</v>
      </c>
      <c r="I793" s="218">
        <f t="shared" si="16"/>
        <v>0</v>
      </c>
      <c r="J793" s="219" t="s">
        <v>107</v>
      </c>
      <c r="K793" s="47"/>
      <c r="L793" s="224"/>
      <c r="M793" s="220"/>
      <c r="N793" s="47"/>
      <c r="O793" s="224"/>
      <c r="P793" s="226"/>
      <c r="Q793" s="220"/>
      <c r="R793" s="47"/>
      <c r="S793" s="47" t="str">
        <f t="shared" si="19"/>
        <v/>
      </c>
      <c r="T793" s="47" t="str">
        <f t="shared" si="20"/>
        <v/>
      </c>
    </row>
    <row r="794" ht="18.75" customHeight="1">
      <c r="A794" s="47"/>
      <c r="B794" s="224"/>
      <c r="C794" s="215"/>
      <c r="D794" s="226"/>
      <c r="E794" s="192"/>
      <c r="F794" s="216"/>
      <c r="G794" s="217"/>
      <c r="H794" s="218">
        <f t="shared" si="7"/>
        <v>0</v>
      </c>
      <c r="I794" s="218">
        <f t="shared" si="16"/>
        <v>0</v>
      </c>
      <c r="J794" s="219" t="s">
        <v>107</v>
      </c>
      <c r="K794" s="47"/>
      <c r="L794" s="224"/>
      <c r="M794" s="220"/>
      <c r="N794" s="47"/>
      <c r="O794" s="224"/>
      <c r="P794" s="226"/>
      <c r="Q794" s="220"/>
      <c r="R794" s="47"/>
      <c r="S794" s="47" t="str">
        <f t="shared" si="19"/>
        <v/>
      </c>
      <c r="T794" s="47" t="str">
        <f t="shared" si="20"/>
        <v/>
      </c>
    </row>
    <row r="795" ht="18.75" customHeight="1">
      <c r="A795" s="47"/>
      <c r="B795" s="224"/>
      <c r="C795" s="215"/>
      <c r="D795" s="226"/>
      <c r="E795" s="192"/>
      <c r="F795" s="216"/>
      <c r="G795" s="217"/>
      <c r="H795" s="218">
        <f t="shared" si="7"/>
        <v>0</v>
      </c>
      <c r="I795" s="218">
        <f t="shared" si="16"/>
        <v>0</v>
      </c>
      <c r="J795" s="219" t="s">
        <v>107</v>
      </c>
      <c r="K795" s="47"/>
      <c r="L795" s="224"/>
      <c r="M795" s="220"/>
      <c r="N795" s="47"/>
      <c r="O795" s="224"/>
      <c r="P795" s="226"/>
      <c r="Q795" s="220"/>
      <c r="R795" s="47"/>
      <c r="S795" s="47" t="str">
        <f t="shared" si="19"/>
        <v/>
      </c>
      <c r="T795" s="47" t="str">
        <f t="shared" si="20"/>
        <v/>
      </c>
    </row>
    <row r="796" ht="18.75" customHeight="1">
      <c r="A796" s="47"/>
      <c r="B796" s="224"/>
      <c r="C796" s="215"/>
      <c r="D796" s="226"/>
      <c r="E796" s="192"/>
      <c r="F796" s="216"/>
      <c r="G796" s="217"/>
      <c r="H796" s="218">
        <f t="shared" si="7"/>
        <v>0</v>
      </c>
      <c r="I796" s="218">
        <f t="shared" si="16"/>
        <v>0</v>
      </c>
      <c r="J796" s="219" t="s">
        <v>107</v>
      </c>
      <c r="K796" s="47"/>
      <c r="L796" s="224"/>
      <c r="M796" s="220"/>
      <c r="N796" s="47"/>
      <c r="O796" s="224"/>
      <c r="P796" s="226"/>
      <c r="Q796" s="220"/>
      <c r="R796" s="47"/>
      <c r="S796" s="47" t="str">
        <f t="shared" si="19"/>
        <v/>
      </c>
      <c r="T796" s="47" t="str">
        <f t="shared" si="20"/>
        <v/>
      </c>
    </row>
    <row r="797" ht="18.75" customHeight="1">
      <c r="A797" s="47"/>
      <c r="B797" s="224"/>
      <c r="C797" s="215"/>
      <c r="D797" s="226"/>
      <c r="E797" s="192"/>
      <c r="F797" s="216"/>
      <c r="G797" s="217"/>
      <c r="H797" s="218">
        <f t="shared" si="7"/>
        <v>0</v>
      </c>
      <c r="I797" s="218">
        <f t="shared" si="16"/>
        <v>0</v>
      </c>
      <c r="J797" s="219" t="s">
        <v>107</v>
      </c>
      <c r="K797" s="47"/>
      <c r="L797" s="224"/>
      <c r="M797" s="220"/>
      <c r="N797" s="47"/>
      <c r="O797" s="224"/>
      <c r="P797" s="226"/>
      <c r="Q797" s="220"/>
      <c r="R797" s="47"/>
      <c r="S797" s="47" t="str">
        <f t="shared" si="19"/>
        <v/>
      </c>
      <c r="T797" s="47" t="str">
        <f t="shared" si="20"/>
        <v/>
      </c>
    </row>
    <row r="798" ht="18.75" customHeight="1">
      <c r="A798" s="47"/>
      <c r="B798" s="224"/>
      <c r="C798" s="215"/>
      <c r="D798" s="226"/>
      <c r="E798" s="192"/>
      <c r="F798" s="216"/>
      <c r="G798" s="217"/>
      <c r="H798" s="218">
        <f t="shared" si="7"/>
        <v>0</v>
      </c>
      <c r="I798" s="218">
        <f t="shared" si="16"/>
        <v>0</v>
      </c>
      <c r="J798" s="219" t="s">
        <v>107</v>
      </c>
      <c r="K798" s="47"/>
      <c r="L798" s="224"/>
      <c r="M798" s="220"/>
      <c r="N798" s="47"/>
      <c r="O798" s="224"/>
      <c r="P798" s="226"/>
      <c r="Q798" s="220"/>
      <c r="R798" s="47"/>
      <c r="S798" s="47" t="str">
        <f t="shared" si="19"/>
        <v/>
      </c>
      <c r="T798" s="47" t="str">
        <f t="shared" si="20"/>
        <v/>
      </c>
    </row>
    <row r="799" ht="18.75" customHeight="1">
      <c r="A799" s="47"/>
      <c r="B799" s="224"/>
      <c r="C799" s="215"/>
      <c r="D799" s="226"/>
      <c r="E799" s="192"/>
      <c r="F799" s="216"/>
      <c r="G799" s="217"/>
      <c r="H799" s="218">
        <f t="shared" si="7"/>
        <v>0</v>
      </c>
      <c r="I799" s="218">
        <f t="shared" si="16"/>
        <v>0</v>
      </c>
      <c r="J799" s="219" t="s">
        <v>107</v>
      </c>
      <c r="K799" s="47"/>
      <c r="L799" s="224"/>
      <c r="M799" s="220"/>
      <c r="N799" s="47"/>
      <c r="O799" s="224"/>
      <c r="P799" s="226"/>
      <c r="Q799" s="220"/>
      <c r="R799" s="47"/>
      <c r="S799" s="47" t="str">
        <f t="shared" si="19"/>
        <v/>
      </c>
      <c r="T799" s="47" t="str">
        <f t="shared" si="20"/>
        <v/>
      </c>
    </row>
    <row r="800" ht="18.75" customHeight="1">
      <c r="A800" s="47"/>
      <c r="B800" s="224"/>
      <c r="C800" s="215"/>
      <c r="D800" s="226"/>
      <c r="E800" s="192"/>
      <c r="F800" s="216"/>
      <c r="G800" s="217"/>
      <c r="H800" s="218">
        <f t="shared" si="7"/>
        <v>0</v>
      </c>
      <c r="I800" s="218">
        <f t="shared" si="16"/>
        <v>0</v>
      </c>
      <c r="J800" s="219" t="s">
        <v>107</v>
      </c>
      <c r="K800" s="47"/>
      <c r="L800" s="224"/>
      <c r="M800" s="220"/>
      <c r="N800" s="47"/>
      <c r="O800" s="224"/>
      <c r="P800" s="226"/>
      <c r="Q800" s="220"/>
      <c r="R800" s="47"/>
      <c r="S800" s="47" t="str">
        <f t="shared" si="19"/>
        <v/>
      </c>
      <c r="T800" s="47" t="str">
        <f t="shared" si="20"/>
        <v/>
      </c>
    </row>
    <row r="801" ht="18.75" customHeight="1">
      <c r="A801" s="47"/>
      <c r="B801" s="224"/>
      <c r="C801" s="215"/>
      <c r="D801" s="226"/>
      <c r="E801" s="192"/>
      <c r="F801" s="216"/>
      <c r="G801" s="217"/>
      <c r="H801" s="218">
        <f t="shared" si="7"/>
        <v>0</v>
      </c>
      <c r="I801" s="218">
        <f t="shared" si="16"/>
        <v>0</v>
      </c>
      <c r="J801" s="219" t="s">
        <v>107</v>
      </c>
      <c r="K801" s="47"/>
      <c r="L801" s="224"/>
      <c r="M801" s="220"/>
      <c r="N801" s="47"/>
      <c r="O801" s="224"/>
      <c r="P801" s="226"/>
      <c r="Q801" s="220"/>
      <c r="R801" s="47"/>
      <c r="S801" s="47" t="str">
        <f t="shared" si="19"/>
        <v/>
      </c>
      <c r="T801" s="47" t="str">
        <f t="shared" si="20"/>
        <v/>
      </c>
    </row>
    <row r="802" ht="18.75" customHeight="1">
      <c r="A802" s="47"/>
      <c r="B802" s="224"/>
      <c r="C802" s="215"/>
      <c r="D802" s="226"/>
      <c r="E802" s="192"/>
      <c r="F802" s="216"/>
      <c r="G802" s="217"/>
      <c r="H802" s="218">
        <f t="shared" si="7"/>
        <v>0</v>
      </c>
      <c r="I802" s="218">
        <f t="shared" si="16"/>
        <v>0</v>
      </c>
      <c r="J802" s="219" t="s">
        <v>107</v>
      </c>
      <c r="K802" s="47"/>
      <c r="L802" s="224"/>
      <c r="M802" s="220"/>
      <c r="N802" s="47"/>
      <c r="O802" s="224"/>
      <c r="P802" s="226"/>
      <c r="Q802" s="220"/>
      <c r="R802" s="47"/>
      <c r="S802" s="47" t="str">
        <f t="shared" si="19"/>
        <v/>
      </c>
      <c r="T802" s="47" t="str">
        <f t="shared" si="20"/>
        <v/>
      </c>
    </row>
    <row r="803" ht="18.75" customHeight="1">
      <c r="A803" s="47"/>
      <c r="B803" s="224"/>
      <c r="C803" s="215"/>
      <c r="D803" s="226"/>
      <c r="E803" s="192"/>
      <c r="F803" s="216"/>
      <c r="G803" s="217"/>
      <c r="H803" s="218">
        <f t="shared" si="7"/>
        <v>0</v>
      </c>
      <c r="I803" s="218">
        <f t="shared" si="16"/>
        <v>0</v>
      </c>
      <c r="J803" s="219" t="s">
        <v>107</v>
      </c>
      <c r="K803" s="47"/>
      <c r="L803" s="224"/>
      <c r="M803" s="220"/>
      <c r="N803" s="47"/>
      <c r="O803" s="224"/>
      <c r="P803" s="226"/>
      <c r="Q803" s="220"/>
      <c r="R803" s="47"/>
      <c r="S803" s="47" t="str">
        <f t="shared" si="19"/>
        <v/>
      </c>
      <c r="T803" s="47" t="str">
        <f t="shared" si="20"/>
        <v/>
      </c>
    </row>
    <row r="804" ht="18.75" customHeight="1">
      <c r="A804" s="47"/>
      <c r="B804" s="224"/>
      <c r="C804" s="215"/>
      <c r="D804" s="226"/>
      <c r="E804" s="192"/>
      <c r="F804" s="216"/>
      <c r="G804" s="217"/>
      <c r="H804" s="218">
        <f t="shared" si="7"/>
        <v>0</v>
      </c>
      <c r="I804" s="218">
        <f t="shared" si="16"/>
        <v>0</v>
      </c>
      <c r="J804" s="219" t="s">
        <v>107</v>
      </c>
      <c r="K804" s="47"/>
      <c r="L804" s="224"/>
      <c r="M804" s="220"/>
      <c r="N804" s="47"/>
      <c r="O804" s="224"/>
      <c r="P804" s="226"/>
      <c r="Q804" s="220"/>
      <c r="R804" s="47"/>
      <c r="S804" s="47" t="str">
        <f t="shared" si="19"/>
        <v/>
      </c>
      <c r="T804" s="47" t="str">
        <f t="shared" si="20"/>
        <v/>
      </c>
    </row>
    <row r="805" ht="18.75" customHeight="1">
      <c r="A805" s="47"/>
      <c r="B805" s="224"/>
      <c r="C805" s="215"/>
      <c r="D805" s="226"/>
      <c r="E805" s="192"/>
      <c r="F805" s="216"/>
      <c r="G805" s="217"/>
      <c r="H805" s="218">
        <f t="shared" si="7"/>
        <v>0</v>
      </c>
      <c r="I805" s="218">
        <f t="shared" si="16"/>
        <v>0</v>
      </c>
      <c r="J805" s="219" t="s">
        <v>107</v>
      </c>
      <c r="K805" s="47"/>
      <c r="L805" s="224"/>
      <c r="M805" s="220"/>
      <c r="N805" s="47"/>
      <c r="O805" s="224"/>
      <c r="P805" s="226"/>
      <c r="Q805" s="220"/>
      <c r="R805" s="47"/>
      <c r="S805" s="47" t="str">
        <f t="shared" si="19"/>
        <v/>
      </c>
      <c r="T805" s="47" t="str">
        <f t="shared" si="20"/>
        <v/>
      </c>
    </row>
    <row r="806" ht="18.75" customHeight="1">
      <c r="A806" s="47"/>
      <c r="B806" s="224"/>
      <c r="C806" s="215"/>
      <c r="D806" s="226"/>
      <c r="E806" s="192"/>
      <c r="F806" s="216"/>
      <c r="G806" s="217"/>
      <c r="H806" s="218">
        <f t="shared" si="7"/>
        <v>0</v>
      </c>
      <c r="I806" s="218">
        <f t="shared" si="16"/>
        <v>0</v>
      </c>
      <c r="J806" s="219" t="s">
        <v>107</v>
      </c>
      <c r="K806" s="47"/>
      <c r="L806" s="224"/>
      <c r="M806" s="220"/>
      <c r="N806" s="47"/>
      <c r="O806" s="224"/>
      <c r="P806" s="226"/>
      <c r="Q806" s="220"/>
      <c r="R806" s="47"/>
      <c r="S806" s="47" t="str">
        <f t="shared" si="19"/>
        <v/>
      </c>
      <c r="T806" s="47" t="str">
        <f t="shared" si="20"/>
        <v/>
      </c>
    </row>
    <row r="807" ht="18.75" customHeight="1">
      <c r="A807" s="47"/>
      <c r="B807" s="224"/>
      <c r="C807" s="215"/>
      <c r="D807" s="226"/>
      <c r="E807" s="192"/>
      <c r="F807" s="216"/>
      <c r="G807" s="217"/>
      <c r="H807" s="218">
        <f t="shared" si="7"/>
        <v>0</v>
      </c>
      <c r="I807" s="218">
        <f t="shared" si="16"/>
        <v>0</v>
      </c>
      <c r="J807" s="219" t="s">
        <v>107</v>
      </c>
      <c r="K807" s="47"/>
      <c r="L807" s="224"/>
      <c r="M807" s="220"/>
      <c r="N807" s="47"/>
      <c r="O807" s="224"/>
      <c r="P807" s="226"/>
      <c r="Q807" s="220"/>
      <c r="R807" s="47"/>
      <c r="S807" s="47" t="str">
        <f t="shared" si="19"/>
        <v/>
      </c>
      <c r="T807" s="47" t="str">
        <f t="shared" si="20"/>
        <v/>
      </c>
    </row>
    <row r="808" ht="18.75" customHeight="1">
      <c r="A808" s="47"/>
      <c r="B808" s="224"/>
      <c r="C808" s="215"/>
      <c r="D808" s="226"/>
      <c r="E808" s="192"/>
      <c r="F808" s="216"/>
      <c r="G808" s="217"/>
      <c r="H808" s="218">
        <f t="shared" si="7"/>
        <v>0</v>
      </c>
      <c r="I808" s="218">
        <f t="shared" si="16"/>
        <v>0</v>
      </c>
      <c r="J808" s="219" t="s">
        <v>107</v>
      </c>
      <c r="K808" s="47"/>
      <c r="L808" s="224"/>
      <c r="M808" s="220"/>
      <c r="N808" s="47"/>
      <c r="O808" s="224"/>
      <c r="P808" s="226"/>
      <c r="Q808" s="220"/>
      <c r="R808" s="47"/>
      <c r="S808" s="47" t="str">
        <f t="shared" si="19"/>
        <v/>
      </c>
      <c r="T808" s="47" t="str">
        <f t="shared" si="20"/>
        <v/>
      </c>
    </row>
    <row r="809" ht="18.75" customHeight="1">
      <c r="A809" s="47"/>
      <c r="B809" s="224"/>
      <c r="C809" s="215"/>
      <c r="D809" s="226"/>
      <c r="E809" s="192"/>
      <c r="F809" s="216"/>
      <c r="G809" s="217"/>
      <c r="H809" s="218">
        <f t="shared" si="7"/>
        <v>0</v>
      </c>
      <c r="I809" s="218">
        <f t="shared" si="16"/>
        <v>0</v>
      </c>
      <c r="J809" s="219" t="s">
        <v>107</v>
      </c>
      <c r="K809" s="47"/>
      <c r="L809" s="224"/>
      <c r="M809" s="220"/>
      <c r="N809" s="47"/>
      <c r="O809" s="224"/>
      <c r="P809" s="226"/>
      <c r="Q809" s="220"/>
      <c r="R809" s="47"/>
      <c r="S809" s="47" t="str">
        <f t="shared" si="19"/>
        <v/>
      </c>
      <c r="T809" s="47" t="str">
        <f t="shared" si="20"/>
        <v/>
      </c>
    </row>
    <row r="810" ht="18.75" customHeight="1">
      <c r="A810" s="47"/>
      <c r="B810" s="224"/>
      <c r="C810" s="215"/>
      <c r="D810" s="226"/>
      <c r="E810" s="192"/>
      <c r="F810" s="216"/>
      <c r="G810" s="217"/>
      <c r="H810" s="218">
        <f t="shared" si="7"/>
        <v>0</v>
      </c>
      <c r="I810" s="218">
        <f t="shared" si="16"/>
        <v>0</v>
      </c>
      <c r="J810" s="219" t="s">
        <v>107</v>
      </c>
      <c r="K810" s="47"/>
      <c r="L810" s="224"/>
      <c r="M810" s="220"/>
      <c r="N810" s="47"/>
      <c r="O810" s="224"/>
      <c r="P810" s="226"/>
      <c r="Q810" s="220"/>
      <c r="R810" s="47"/>
      <c r="S810" s="47" t="str">
        <f t="shared" si="19"/>
        <v/>
      </c>
      <c r="T810" s="47" t="str">
        <f t="shared" si="20"/>
        <v/>
      </c>
    </row>
    <row r="811" ht="18.75" customHeight="1">
      <c r="A811" s="47"/>
      <c r="B811" s="224"/>
      <c r="C811" s="215"/>
      <c r="D811" s="226"/>
      <c r="E811" s="192"/>
      <c r="F811" s="216"/>
      <c r="G811" s="217"/>
      <c r="H811" s="218">
        <f t="shared" si="7"/>
        <v>0</v>
      </c>
      <c r="I811" s="218">
        <f t="shared" si="16"/>
        <v>0</v>
      </c>
      <c r="J811" s="219" t="s">
        <v>107</v>
      </c>
      <c r="K811" s="47"/>
      <c r="L811" s="224"/>
      <c r="M811" s="220"/>
      <c r="N811" s="47"/>
      <c r="O811" s="224"/>
      <c r="P811" s="226"/>
      <c r="Q811" s="220"/>
      <c r="R811" s="47"/>
      <c r="S811" s="47" t="str">
        <f t="shared" si="19"/>
        <v/>
      </c>
      <c r="T811" s="47" t="str">
        <f t="shared" si="20"/>
        <v/>
      </c>
    </row>
    <row r="812" ht="18.75" customHeight="1">
      <c r="A812" s="47"/>
      <c r="B812" s="224"/>
      <c r="C812" s="215"/>
      <c r="D812" s="226"/>
      <c r="E812" s="192"/>
      <c r="F812" s="216"/>
      <c r="G812" s="217"/>
      <c r="H812" s="218">
        <f t="shared" si="7"/>
        <v>0</v>
      </c>
      <c r="I812" s="218">
        <f t="shared" si="16"/>
        <v>0</v>
      </c>
      <c r="J812" s="219" t="s">
        <v>107</v>
      </c>
      <c r="K812" s="47"/>
      <c r="L812" s="224"/>
      <c r="M812" s="220"/>
      <c r="N812" s="47"/>
      <c r="O812" s="224"/>
      <c r="P812" s="226"/>
      <c r="Q812" s="220"/>
      <c r="R812" s="47"/>
      <c r="S812" s="47" t="str">
        <f t="shared" si="19"/>
        <v/>
      </c>
      <c r="T812" s="47" t="str">
        <f t="shared" si="20"/>
        <v/>
      </c>
    </row>
    <row r="813" ht="18.75" customHeight="1">
      <c r="A813" s="47"/>
      <c r="B813" s="224"/>
      <c r="C813" s="215"/>
      <c r="D813" s="226"/>
      <c r="E813" s="192"/>
      <c r="F813" s="216"/>
      <c r="G813" s="217"/>
      <c r="H813" s="218">
        <f t="shared" si="7"/>
        <v>0</v>
      </c>
      <c r="I813" s="218">
        <f t="shared" si="16"/>
        <v>0</v>
      </c>
      <c r="J813" s="219" t="s">
        <v>107</v>
      </c>
      <c r="K813" s="47"/>
      <c r="L813" s="224"/>
      <c r="M813" s="220"/>
      <c r="N813" s="47"/>
      <c r="O813" s="224"/>
      <c r="P813" s="226"/>
      <c r="Q813" s="220"/>
      <c r="R813" s="47"/>
      <c r="S813" s="47" t="str">
        <f t="shared" si="19"/>
        <v/>
      </c>
      <c r="T813" s="47" t="str">
        <f t="shared" si="20"/>
        <v/>
      </c>
    </row>
    <row r="814" ht="18.75" customHeight="1">
      <c r="A814" s="47"/>
      <c r="B814" s="224"/>
      <c r="C814" s="215"/>
      <c r="D814" s="226"/>
      <c r="E814" s="192"/>
      <c r="F814" s="216"/>
      <c r="G814" s="217"/>
      <c r="H814" s="218">
        <f t="shared" si="7"/>
        <v>0</v>
      </c>
      <c r="I814" s="218">
        <f t="shared" si="16"/>
        <v>0</v>
      </c>
      <c r="J814" s="219" t="s">
        <v>107</v>
      </c>
      <c r="K814" s="47"/>
      <c r="L814" s="224"/>
      <c r="M814" s="220"/>
      <c r="N814" s="47"/>
      <c r="O814" s="224"/>
      <c r="P814" s="226"/>
      <c r="Q814" s="220"/>
      <c r="R814" s="47"/>
      <c r="S814" s="47" t="str">
        <f t="shared" si="19"/>
        <v/>
      </c>
      <c r="T814" s="47" t="str">
        <f t="shared" si="20"/>
        <v/>
      </c>
    </row>
    <row r="815" ht="18.75" customHeight="1">
      <c r="A815" s="47"/>
      <c r="B815" s="224"/>
      <c r="C815" s="215"/>
      <c r="D815" s="226"/>
      <c r="E815" s="192"/>
      <c r="F815" s="216"/>
      <c r="G815" s="217"/>
      <c r="H815" s="218">
        <f t="shared" si="7"/>
        <v>0</v>
      </c>
      <c r="I815" s="218">
        <f t="shared" si="16"/>
        <v>0</v>
      </c>
      <c r="J815" s="219" t="s">
        <v>107</v>
      </c>
      <c r="K815" s="47"/>
      <c r="L815" s="224"/>
      <c r="M815" s="220"/>
      <c r="N815" s="47"/>
      <c r="O815" s="224"/>
      <c r="P815" s="226"/>
      <c r="Q815" s="220"/>
      <c r="R815" s="47"/>
      <c r="S815" s="47" t="str">
        <f t="shared" si="19"/>
        <v/>
      </c>
      <c r="T815" s="47" t="str">
        <f t="shared" si="20"/>
        <v/>
      </c>
    </row>
    <row r="816" ht="18.75" customHeight="1">
      <c r="A816" s="47"/>
      <c r="B816" s="224"/>
      <c r="C816" s="215"/>
      <c r="D816" s="226"/>
      <c r="E816" s="192"/>
      <c r="F816" s="216"/>
      <c r="G816" s="217"/>
      <c r="H816" s="218">
        <f t="shared" si="7"/>
        <v>0</v>
      </c>
      <c r="I816" s="218">
        <f t="shared" si="16"/>
        <v>0</v>
      </c>
      <c r="J816" s="219" t="s">
        <v>107</v>
      </c>
      <c r="K816" s="47"/>
      <c r="L816" s="224"/>
      <c r="M816" s="220"/>
      <c r="N816" s="47"/>
      <c r="O816" s="224"/>
      <c r="P816" s="226"/>
      <c r="Q816" s="220"/>
      <c r="R816" s="47"/>
      <c r="S816" s="47" t="str">
        <f t="shared" si="19"/>
        <v/>
      </c>
      <c r="T816" s="47" t="str">
        <f t="shared" si="20"/>
        <v/>
      </c>
    </row>
    <row r="817" ht="18.75" customHeight="1">
      <c r="A817" s="47"/>
      <c r="B817" s="224"/>
      <c r="C817" s="215"/>
      <c r="D817" s="226"/>
      <c r="E817" s="192"/>
      <c r="F817" s="216"/>
      <c r="G817" s="217"/>
      <c r="H817" s="218">
        <f t="shared" si="7"/>
        <v>0</v>
      </c>
      <c r="I817" s="218">
        <f t="shared" si="16"/>
        <v>0</v>
      </c>
      <c r="J817" s="219" t="s">
        <v>107</v>
      </c>
      <c r="K817" s="47"/>
      <c r="L817" s="224"/>
      <c r="M817" s="220"/>
      <c r="N817" s="47"/>
      <c r="O817" s="224"/>
      <c r="P817" s="226"/>
      <c r="Q817" s="220"/>
      <c r="R817" s="47"/>
      <c r="S817" s="47" t="str">
        <f t="shared" si="19"/>
        <v/>
      </c>
      <c r="T817" s="47" t="str">
        <f t="shared" si="20"/>
        <v/>
      </c>
    </row>
    <row r="818" ht="18.75" customHeight="1">
      <c r="A818" s="47"/>
      <c r="B818" s="224"/>
      <c r="C818" s="215"/>
      <c r="D818" s="226"/>
      <c r="E818" s="192"/>
      <c r="F818" s="216"/>
      <c r="G818" s="217"/>
      <c r="H818" s="218">
        <f t="shared" si="7"/>
        <v>0</v>
      </c>
      <c r="I818" s="218">
        <f t="shared" si="16"/>
        <v>0</v>
      </c>
      <c r="J818" s="219" t="s">
        <v>107</v>
      </c>
      <c r="K818" s="47"/>
      <c r="L818" s="224"/>
      <c r="M818" s="220"/>
      <c r="N818" s="47"/>
      <c r="O818" s="224"/>
      <c r="P818" s="226"/>
      <c r="Q818" s="220"/>
      <c r="R818" s="47"/>
      <c r="S818" s="47" t="str">
        <f t="shared" si="19"/>
        <v/>
      </c>
      <c r="T818" s="47" t="str">
        <f t="shared" si="20"/>
        <v/>
      </c>
    </row>
    <row r="819" ht="18.75" customHeight="1">
      <c r="A819" s="47"/>
      <c r="B819" s="224"/>
      <c r="C819" s="215"/>
      <c r="D819" s="226"/>
      <c r="E819" s="192"/>
      <c r="F819" s="216"/>
      <c r="G819" s="217"/>
      <c r="H819" s="218">
        <f t="shared" si="7"/>
        <v>0</v>
      </c>
      <c r="I819" s="218">
        <f t="shared" si="16"/>
        <v>0</v>
      </c>
      <c r="J819" s="219" t="s">
        <v>107</v>
      </c>
      <c r="K819" s="47"/>
      <c r="L819" s="224"/>
      <c r="M819" s="220"/>
      <c r="N819" s="47"/>
      <c r="O819" s="224"/>
      <c r="P819" s="226"/>
      <c r="Q819" s="220"/>
      <c r="R819" s="47"/>
      <c r="S819" s="47" t="str">
        <f t="shared" si="19"/>
        <v/>
      </c>
      <c r="T819" s="47" t="str">
        <f t="shared" si="20"/>
        <v/>
      </c>
    </row>
    <row r="820" ht="18.75" customHeight="1">
      <c r="A820" s="47"/>
      <c r="B820" s="224"/>
      <c r="C820" s="215"/>
      <c r="D820" s="226"/>
      <c r="E820" s="192"/>
      <c r="F820" s="216"/>
      <c r="G820" s="217"/>
      <c r="H820" s="218">
        <f t="shared" si="7"/>
        <v>0</v>
      </c>
      <c r="I820" s="218">
        <f t="shared" si="16"/>
        <v>0</v>
      </c>
      <c r="J820" s="219" t="s">
        <v>107</v>
      </c>
      <c r="K820" s="47"/>
      <c r="L820" s="224"/>
      <c r="M820" s="220"/>
      <c r="N820" s="47"/>
      <c r="O820" s="224"/>
      <c r="P820" s="226"/>
      <c r="Q820" s="220"/>
      <c r="R820" s="47"/>
      <c r="S820" s="47" t="str">
        <f t="shared" si="19"/>
        <v/>
      </c>
      <c r="T820" s="47" t="str">
        <f t="shared" si="20"/>
        <v/>
      </c>
    </row>
    <row r="821" ht="18.75" customHeight="1">
      <c r="A821" s="47"/>
      <c r="B821" s="224"/>
      <c r="C821" s="215"/>
      <c r="D821" s="226"/>
      <c r="E821" s="192"/>
      <c r="F821" s="216"/>
      <c r="G821" s="217"/>
      <c r="H821" s="218">
        <f t="shared" si="7"/>
        <v>0</v>
      </c>
      <c r="I821" s="218">
        <f t="shared" si="16"/>
        <v>0</v>
      </c>
      <c r="J821" s="219" t="s">
        <v>107</v>
      </c>
      <c r="K821" s="47"/>
      <c r="L821" s="224"/>
      <c r="M821" s="220"/>
      <c r="N821" s="47"/>
      <c r="O821" s="224"/>
      <c r="P821" s="226"/>
      <c r="Q821" s="220"/>
      <c r="R821" s="47"/>
      <c r="S821" s="47" t="str">
        <f t="shared" si="19"/>
        <v/>
      </c>
      <c r="T821" s="47" t="str">
        <f t="shared" si="20"/>
        <v/>
      </c>
    </row>
    <row r="822" ht="18.75" customHeight="1">
      <c r="A822" s="47"/>
      <c r="B822" s="224"/>
      <c r="C822" s="215"/>
      <c r="D822" s="226"/>
      <c r="E822" s="192"/>
      <c r="F822" s="216"/>
      <c r="G822" s="217"/>
      <c r="H822" s="218">
        <f t="shared" si="7"/>
        <v>0</v>
      </c>
      <c r="I822" s="218">
        <f t="shared" si="16"/>
        <v>0</v>
      </c>
      <c r="J822" s="219" t="s">
        <v>107</v>
      </c>
      <c r="K822" s="47"/>
      <c r="L822" s="224"/>
      <c r="M822" s="220"/>
      <c r="N822" s="47"/>
      <c r="O822" s="224"/>
      <c r="P822" s="226"/>
      <c r="Q822" s="220"/>
      <c r="R822" s="47"/>
      <c r="S822" s="47" t="str">
        <f t="shared" si="19"/>
        <v/>
      </c>
      <c r="T822" s="47" t="str">
        <f t="shared" si="20"/>
        <v/>
      </c>
    </row>
    <row r="823" ht="18.75" customHeight="1">
      <c r="A823" s="47"/>
      <c r="B823" s="224"/>
      <c r="C823" s="215"/>
      <c r="D823" s="226"/>
      <c r="E823" s="192"/>
      <c r="F823" s="216"/>
      <c r="G823" s="217"/>
      <c r="H823" s="218">
        <f t="shared" si="7"/>
        <v>0</v>
      </c>
      <c r="I823" s="218">
        <f t="shared" si="16"/>
        <v>0</v>
      </c>
      <c r="J823" s="219" t="s">
        <v>107</v>
      </c>
      <c r="K823" s="47"/>
      <c r="L823" s="224"/>
      <c r="M823" s="220"/>
      <c r="N823" s="47"/>
      <c r="O823" s="224"/>
      <c r="P823" s="226"/>
      <c r="Q823" s="220"/>
      <c r="R823" s="47"/>
      <c r="S823" s="47" t="str">
        <f t="shared" si="19"/>
        <v/>
      </c>
      <c r="T823" s="47" t="str">
        <f t="shared" si="20"/>
        <v/>
      </c>
    </row>
    <row r="824" ht="18.75" customHeight="1">
      <c r="A824" s="47"/>
      <c r="B824" s="224"/>
      <c r="C824" s="215"/>
      <c r="D824" s="226"/>
      <c r="E824" s="192"/>
      <c r="F824" s="216"/>
      <c r="G824" s="217"/>
      <c r="H824" s="218">
        <f t="shared" si="7"/>
        <v>0</v>
      </c>
      <c r="I824" s="218">
        <f t="shared" si="16"/>
        <v>0</v>
      </c>
      <c r="J824" s="219" t="s">
        <v>107</v>
      </c>
      <c r="K824" s="47"/>
      <c r="L824" s="224"/>
      <c r="M824" s="220"/>
      <c r="N824" s="47"/>
      <c r="O824" s="224"/>
      <c r="P824" s="226"/>
      <c r="Q824" s="220"/>
      <c r="R824" s="47"/>
      <c r="S824" s="47" t="str">
        <f t="shared" si="19"/>
        <v/>
      </c>
      <c r="T824" s="47" t="str">
        <f t="shared" si="20"/>
        <v/>
      </c>
    </row>
    <row r="825" ht="18.75" customHeight="1">
      <c r="A825" s="47"/>
      <c r="B825" s="224"/>
      <c r="C825" s="215"/>
      <c r="D825" s="226"/>
      <c r="E825" s="192"/>
      <c r="F825" s="216"/>
      <c r="G825" s="217"/>
      <c r="H825" s="218">
        <f t="shared" si="7"/>
        <v>0</v>
      </c>
      <c r="I825" s="218">
        <f t="shared" si="16"/>
        <v>0</v>
      </c>
      <c r="J825" s="219" t="s">
        <v>107</v>
      </c>
      <c r="K825" s="47"/>
      <c r="L825" s="224"/>
      <c r="M825" s="220"/>
      <c r="N825" s="47"/>
      <c r="O825" s="224"/>
      <c r="P825" s="226"/>
      <c r="Q825" s="220"/>
      <c r="R825" s="47"/>
      <c r="S825" s="47" t="str">
        <f t="shared" si="19"/>
        <v/>
      </c>
      <c r="T825" s="47" t="str">
        <f t="shared" si="20"/>
        <v/>
      </c>
    </row>
    <row r="826" ht="18.75" customHeight="1">
      <c r="A826" s="47"/>
      <c r="B826" s="224"/>
      <c r="C826" s="215"/>
      <c r="D826" s="226"/>
      <c r="E826" s="192"/>
      <c r="F826" s="216"/>
      <c r="G826" s="217"/>
      <c r="H826" s="218">
        <f t="shared" si="7"/>
        <v>0</v>
      </c>
      <c r="I826" s="218">
        <f t="shared" si="16"/>
        <v>0</v>
      </c>
      <c r="J826" s="219" t="s">
        <v>107</v>
      </c>
      <c r="K826" s="47"/>
      <c r="L826" s="224"/>
      <c r="M826" s="220"/>
      <c r="N826" s="47"/>
      <c r="O826" s="224"/>
      <c r="P826" s="226"/>
      <c r="Q826" s="220"/>
      <c r="R826" s="47"/>
      <c r="S826" s="47" t="str">
        <f t="shared" si="19"/>
        <v/>
      </c>
      <c r="T826" s="47" t="str">
        <f t="shared" si="20"/>
        <v/>
      </c>
    </row>
    <row r="827" ht="18.75" customHeight="1">
      <c r="A827" s="47"/>
      <c r="B827" s="224"/>
      <c r="C827" s="215"/>
      <c r="D827" s="226"/>
      <c r="E827" s="192"/>
      <c r="F827" s="216"/>
      <c r="G827" s="217"/>
      <c r="H827" s="218">
        <f t="shared" si="7"/>
        <v>0</v>
      </c>
      <c r="I827" s="218">
        <f t="shared" si="16"/>
        <v>0</v>
      </c>
      <c r="J827" s="219" t="s">
        <v>107</v>
      </c>
      <c r="K827" s="47"/>
      <c r="L827" s="224"/>
      <c r="M827" s="220"/>
      <c r="N827" s="47"/>
      <c r="O827" s="224"/>
      <c r="P827" s="226"/>
      <c r="Q827" s="220"/>
      <c r="R827" s="47"/>
      <c r="S827" s="47" t="str">
        <f t="shared" si="19"/>
        <v/>
      </c>
      <c r="T827" s="47" t="str">
        <f t="shared" si="20"/>
        <v/>
      </c>
    </row>
    <row r="828" ht="18.75" customHeight="1">
      <c r="A828" s="47"/>
      <c r="B828" s="224"/>
      <c r="C828" s="215"/>
      <c r="D828" s="226"/>
      <c r="E828" s="192"/>
      <c r="F828" s="216"/>
      <c r="G828" s="217"/>
      <c r="H828" s="218">
        <f t="shared" si="7"/>
        <v>0</v>
      </c>
      <c r="I828" s="218">
        <f t="shared" si="16"/>
        <v>0</v>
      </c>
      <c r="J828" s="219" t="s">
        <v>107</v>
      </c>
      <c r="K828" s="47"/>
      <c r="L828" s="224"/>
      <c r="M828" s="220"/>
      <c r="N828" s="47"/>
      <c r="O828" s="224"/>
      <c r="P828" s="226"/>
      <c r="Q828" s="220"/>
      <c r="R828" s="47"/>
      <c r="S828" s="47" t="str">
        <f t="shared" si="19"/>
        <v/>
      </c>
      <c r="T828" s="47" t="str">
        <f t="shared" si="20"/>
        <v/>
      </c>
    </row>
    <row r="829" ht="18.75" customHeight="1">
      <c r="A829" s="47"/>
      <c r="B829" s="224"/>
      <c r="C829" s="215"/>
      <c r="D829" s="226"/>
      <c r="E829" s="192"/>
      <c r="F829" s="216"/>
      <c r="G829" s="217"/>
      <c r="H829" s="218">
        <f t="shared" si="7"/>
        <v>0</v>
      </c>
      <c r="I829" s="218">
        <f t="shared" si="16"/>
        <v>0</v>
      </c>
      <c r="J829" s="219" t="s">
        <v>107</v>
      </c>
      <c r="K829" s="47"/>
      <c r="L829" s="224"/>
      <c r="M829" s="220"/>
      <c r="N829" s="47"/>
      <c r="O829" s="224"/>
      <c r="P829" s="226"/>
      <c r="Q829" s="220"/>
      <c r="R829" s="47"/>
      <c r="S829" s="47" t="str">
        <f t="shared" si="19"/>
        <v/>
      </c>
      <c r="T829" s="47" t="str">
        <f t="shared" si="20"/>
        <v/>
      </c>
    </row>
    <row r="830" ht="18.75" customHeight="1">
      <c r="A830" s="47"/>
      <c r="B830" s="224"/>
      <c r="C830" s="215"/>
      <c r="D830" s="226"/>
      <c r="E830" s="192"/>
      <c r="F830" s="216"/>
      <c r="G830" s="217"/>
      <c r="H830" s="218">
        <f t="shared" si="7"/>
        <v>0</v>
      </c>
      <c r="I830" s="218">
        <f t="shared" si="16"/>
        <v>0</v>
      </c>
      <c r="J830" s="219" t="s">
        <v>107</v>
      </c>
      <c r="K830" s="47"/>
      <c r="L830" s="224"/>
      <c r="M830" s="220"/>
      <c r="N830" s="47"/>
      <c r="O830" s="224"/>
      <c r="P830" s="226"/>
      <c r="Q830" s="220"/>
      <c r="R830" s="47"/>
      <c r="S830" s="47" t="str">
        <f t="shared" si="19"/>
        <v/>
      </c>
      <c r="T830" s="47" t="str">
        <f t="shared" si="20"/>
        <v/>
      </c>
    </row>
    <row r="831" ht="18.75" customHeight="1">
      <c r="A831" s="47"/>
      <c r="B831" s="224"/>
      <c r="C831" s="215"/>
      <c r="D831" s="226"/>
      <c r="E831" s="192"/>
      <c r="F831" s="216"/>
      <c r="G831" s="217"/>
      <c r="H831" s="218">
        <f t="shared" si="7"/>
        <v>0</v>
      </c>
      <c r="I831" s="218">
        <f t="shared" si="16"/>
        <v>0</v>
      </c>
      <c r="J831" s="219" t="s">
        <v>107</v>
      </c>
      <c r="K831" s="47"/>
      <c r="L831" s="224"/>
      <c r="M831" s="220"/>
      <c r="N831" s="47"/>
      <c r="O831" s="224"/>
      <c r="P831" s="226"/>
      <c r="Q831" s="220"/>
      <c r="R831" s="47"/>
      <c r="S831" s="47" t="str">
        <f t="shared" si="19"/>
        <v/>
      </c>
      <c r="T831" s="47" t="str">
        <f t="shared" si="20"/>
        <v/>
      </c>
    </row>
    <row r="832" ht="18.75" customHeight="1">
      <c r="A832" s="47"/>
      <c r="B832" s="224"/>
      <c r="C832" s="215"/>
      <c r="D832" s="226"/>
      <c r="E832" s="192"/>
      <c r="F832" s="216"/>
      <c r="G832" s="217"/>
      <c r="H832" s="218">
        <f t="shared" si="7"/>
        <v>0</v>
      </c>
      <c r="I832" s="218">
        <f t="shared" si="16"/>
        <v>0</v>
      </c>
      <c r="J832" s="219" t="s">
        <v>107</v>
      </c>
      <c r="K832" s="47"/>
      <c r="L832" s="224"/>
      <c r="M832" s="220"/>
      <c r="N832" s="47"/>
      <c r="O832" s="224"/>
      <c r="P832" s="226"/>
      <c r="Q832" s="220"/>
      <c r="R832" s="47"/>
      <c r="S832" s="47" t="str">
        <f t="shared" si="19"/>
        <v/>
      </c>
      <c r="T832" s="47" t="str">
        <f t="shared" si="20"/>
        <v/>
      </c>
    </row>
    <row r="833" ht="18.75" customHeight="1">
      <c r="A833" s="47"/>
      <c r="B833" s="224"/>
      <c r="C833" s="215"/>
      <c r="D833" s="226"/>
      <c r="E833" s="192"/>
      <c r="F833" s="216"/>
      <c r="G833" s="217"/>
      <c r="H833" s="218">
        <f t="shared" si="7"/>
        <v>0</v>
      </c>
      <c r="I833" s="218">
        <f t="shared" si="16"/>
        <v>0</v>
      </c>
      <c r="J833" s="219" t="s">
        <v>107</v>
      </c>
      <c r="K833" s="47"/>
      <c r="L833" s="224"/>
      <c r="M833" s="220"/>
      <c r="N833" s="47"/>
      <c r="O833" s="224"/>
      <c r="P833" s="226"/>
      <c r="Q833" s="220"/>
      <c r="R833" s="47"/>
      <c r="S833" s="47" t="str">
        <f t="shared" si="19"/>
        <v/>
      </c>
      <c r="T833" s="47" t="str">
        <f t="shared" si="20"/>
        <v/>
      </c>
    </row>
    <row r="834" ht="18.75" customHeight="1">
      <c r="A834" s="47"/>
      <c r="B834" s="224"/>
      <c r="C834" s="215"/>
      <c r="D834" s="226"/>
      <c r="E834" s="192"/>
      <c r="F834" s="216"/>
      <c r="G834" s="217"/>
      <c r="H834" s="218">
        <f t="shared" si="7"/>
        <v>0</v>
      </c>
      <c r="I834" s="218">
        <f t="shared" si="16"/>
        <v>0</v>
      </c>
      <c r="J834" s="219" t="s">
        <v>107</v>
      </c>
      <c r="K834" s="47"/>
      <c r="L834" s="224"/>
      <c r="M834" s="220"/>
      <c r="N834" s="47"/>
      <c r="O834" s="224"/>
      <c r="P834" s="226"/>
      <c r="Q834" s="220"/>
      <c r="R834" s="47"/>
      <c r="S834" s="47" t="str">
        <f t="shared" si="19"/>
        <v/>
      </c>
      <c r="T834" s="47" t="str">
        <f t="shared" si="20"/>
        <v/>
      </c>
    </row>
    <row r="835" ht="18.75" customHeight="1">
      <c r="A835" s="47"/>
      <c r="B835" s="224"/>
      <c r="C835" s="215"/>
      <c r="D835" s="226"/>
      <c r="E835" s="192"/>
      <c r="F835" s="216"/>
      <c r="G835" s="217"/>
      <c r="H835" s="218">
        <f t="shared" si="7"/>
        <v>0</v>
      </c>
      <c r="I835" s="218">
        <f t="shared" si="16"/>
        <v>0</v>
      </c>
      <c r="J835" s="219" t="s">
        <v>107</v>
      </c>
      <c r="K835" s="47"/>
      <c r="L835" s="224"/>
      <c r="M835" s="220"/>
      <c r="N835" s="47"/>
      <c r="O835" s="224"/>
      <c r="P835" s="226"/>
      <c r="Q835" s="220"/>
      <c r="R835" s="47"/>
      <c r="S835" s="47" t="str">
        <f t="shared" si="19"/>
        <v/>
      </c>
      <c r="T835" s="47" t="str">
        <f t="shared" si="20"/>
        <v/>
      </c>
    </row>
    <row r="836" ht="18.75" customHeight="1">
      <c r="A836" s="47"/>
      <c r="B836" s="224"/>
      <c r="C836" s="215"/>
      <c r="D836" s="226"/>
      <c r="E836" s="192"/>
      <c r="F836" s="216"/>
      <c r="G836" s="217"/>
      <c r="H836" s="218">
        <f t="shared" si="7"/>
        <v>0</v>
      </c>
      <c r="I836" s="218">
        <f t="shared" si="16"/>
        <v>0</v>
      </c>
      <c r="J836" s="219" t="s">
        <v>107</v>
      </c>
      <c r="K836" s="47"/>
      <c r="L836" s="224"/>
      <c r="M836" s="220"/>
      <c r="N836" s="47"/>
      <c r="O836" s="224"/>
      <c r="P836" s="226"/>
      <c r="Q836" s="220"/>
      <c r="R836" s="47"/>
      <c r="S836" s="47" t="str">
        <f t="shared" si="19"/>
        <v/>
      </c>
      <c r="T836" s="47" t="str">
        <f t="shared" si="20"/>
        <v/>
      </c>
    </row>
    <row r="837" ht="18.75" customHeight="1">
      <c r="A837" s="47"/>
      <c r="B837" s="224"/>
      <c r="C837" s="215"/>
      <c r="D837" s="226"/>
      <c r="E837" s="192"/>
      <c r="F837" s="216"/>
      <c r="G837" s="217"/>
      <c r="H837" s="218">
        <f t="shared" si="7"/>
        <v>0</v>
      </c>
      <c r="I837" s="218">
        <f t="shared" si="16"/>
        <v>0</v>
      </c>
      <c r="J837" s="219" t="s">
        <v>107</v>
      </c>
      <c r="K837" s="47"/>
      <c r="L837" s="224"/>
      <c r="M837" s="220"/>
      <c r="N837" s="47"/>
      <c r="O837" s="224"/>
      <c r="P837" s="226"/>
      <c r="Q837" s="220"/>
      <c r="R837" s="47"/>
      <c r="S837" s="47" t="str">
        <f t="shared" si="19"/>
        <v/>
      </c>
      <c r="T837" s="47" t="str">
        <f t="shared" si="20"/>
        <v/>
      </c>
    </row>
    <row r="838" ht="18.75" customHeight="1">
      <c r="A838" s="47"/>
      <c r="B838" s="224"/>
      <c r="C838" s="215"/>
      <c r="D838" s="226"/>
      <c r="E838" s="192"/>
      <c r="F838" s="216"/>
      <c r="G838" s="217"/>
      <c r="H838" s="218">
        <f t="shared" si="7"/>
        <v>0</v>
      </c>
      <c r="I838" s="218">
        <f t="shared" si="16"/>
        <v>0</v>
      </c>
      <c r="J838" s="219" t="s">
        <v>107</v>
      </c>
      <c r="K838" s="47"/>
      <c r="L838" s="224"/>
      <c r="M838" s="220"/>
      <c r="N838" s="47"/>
      <c r="O838" s="224"/>
      <c r="P838" s="226"/>
      <c r="Q838" s="220"/>
      <c r="R838" s="47"/>
      <c r="S838" s="47" t="str">
        <f t="shared" si="19"/>
        <v/>
      </c>
      <c r="T838" s="47" t="str">
        <f t="shared" si="20"/>
        <v/>
      </c>
    </row>
    <row r="839" ht="18.75" customHeight="1">
      <c r="A839" s="47"/>
      <c r="B839" s="224"/>
      <c r="C839" s="215"/>
      <c r="D839" s="226"/>
      <c r="E839" s="192"/>
      <c r="F839" s="216"/>
      <c r="G839" s="217"/>
      <c r="H839" s="218">
        <f t="shared" si="7"/>
        <v>0</v>
      </c>
      <c r="I839" s="218">
        <f t="shared" si="16"/>
        <v>0</v>
      </c>
      <c r="J839" s="219" t="s">
        <v>107</v>
      </c>
      <c r="K839" s="47"/>
      <c r="L839" s="224"/>
      <c r="M839" s="220"/>
      <c r="N839" s="47"/>
      <c r="O839" s="224"/>
      <c r="P839" s="226"/>
      <c r="Q839" s="220"/>
      <c r="R839" s="47"/>
      <c r="S839" s="47" t="str">
        <f t="shared" si="19"/>
        <v/>
      </c>
      <c r="T839" s="47" t="str">
        <f t="shared" si="20"/>
        <v/>
      </c>
    </row>
    <row r="840" ht="18.75" customHeight="1">
      <c r="A840" s="47"/>
      <c r="B840" s="224"/>
      <c r="C840" s="215"/>
      <c r="D840" s="226"/>
      <c r="E840" s="192"/>
      <c r="F840" s="216"/>
      <c r="G840" s="217"/>
      <c r="H840" s="218">
        <f t="shared" si="7"/>
        <v>0</v>
      </c>
      <c r="I840" s="218">
        <f t="shared" si="16"/>
        <v>0</v>
      </c>
      <c r="J840" s="219" t="s">
        <v>107</v>
      </c>
      <c r="K840" s="47"/>
      <c r="L840" s="224"/>
      <c r="M840" s="220"/>
      <c r="N840" s="47"/>
      <c r="O840" s="224"/>
      <c r="P840" s="226"/>
      <c r="Q840" s="220"/>
      <c r="R840" s="47"/>
      <c r="S840" s="47" t="str">
        <f t="shared" si="19"/>
        <v/>
      </c>
      <c r="T840" s="47" t="str">
        <f t="shared" si="20"/>
        <v/>
      </c>
    </row>
    <row r="841" ht="18.75" customHeight="1">
      <c r="A841" s="47"/>
      <c r="B841" s="224"/>
      <c r="C841" s="215"/>
      <c r="D841" s="226"/>
      <c r="E841" s="192"/>
      <c r="F841" s="216"/>
      <c r="G841" s="217"/>
      <c r="H841" s="218">
        <f t="shared" si="7"/>
        <v>0</v>
      </c>
      <c r="I841" s="218">
        <f t="shared" si="16"/>
        <v>0</v>
      </c>
      <c r="J841" s="219" t="s">
        <v>107</v>
      </c>
      <c r="K841" s="47"/>
      <c r="L841" s="224"/>
      <c r="M841" s="220"/>
      <c r="N841" s="47"/>
      <c r="O841" s="224"/>
      <c r="P841" s="226"/>
      <c r="Q841" s="220"/>
      <c r="R841" s="47"/>
      <c r="S841" s="47" t="str">
        <f t="shared" si="19"/>
        <v/>
      </c>
      <c r="T841" s="47" t="str">
        <f t="shared" si="20"/>
        <v/>
      </c>
    </row>
    <row r="842" ht="18.75" customHeight="1">
      <c r="A842" s="47"/>
      <c r="B842" s="224"/>
      <c r="C842" s="215"/>
      <c r="D842" s="226"/>
      <c r="E842" s="192"/>
      <c r="F842" s="216"/>
      <c r="G842" s="217"/>
      <c r="H842" s="218">
        <f t="shared" si="7"/>
        <v>0</v>
      </c>
      <c r="I842" s="218">
        <f t="shared" si="16"/>
        <v>0</v>
      </c>
      <c r="J842" s="219" t="s">
        <v>107</v>
      </c>
      <c r="K842" s="47"/>
      <c r="L842" s="224"/>
      <c r="M842" s="220"/>
      <c r="N842" s="47"/>
      <c r="O842" s="224"/>
      <c r="P842" s="226"/>
      <c r="Q842" s="220"/>
      <c r="R842" s="47"/>
      <c r="S842" s="47" t="str">
        <f t="shared" si="19"/>
        <v/>
      </c>
      <c r="T842" s="47" t="str">
        <f t="shared" si="20"/>
        <v/>
      </c>
    </row>
    <row r="843" ht="18.75" customHeight="1">
      <c r="A843" s="47"/>
      <c r="B843" s="224"/>
      <c r="C843" s="215"/>
      <c r="D843" s="226"/>
      <c r="E843" s="192"/>
      <c r="F843" s="216"/>
      <c r="G843" s="217"/>
      <c r="H843" s="218">
        <f t="shared" si="7"/>
        <v>0</v>
      </c>
      <c r="I843" s="218">
        <f t="shared" si="16"/>
        <v>0</v>
      </c>
      <c r="J843" s="219" t="s">
        <v>107</v>
      </c>
      <c r="K843" s="47"/>
      <c r="L843" s="224"/>
      <c r="M843" s="220"/>
      <c r="N843" s="47"/>
      <c r="O843" s="224"/>
      <c r="P843" s="226"/>
      <c r="Q843" s="220"/>
      <c r="R843" s="47"/>
      <c r="S843" s="47" t="str">
        <f t="shared" si="19"/>
        <v/>
      </c>
      <c r="T843" s="47" t="str">
        <f t="shared" si="20"/>
        <v/>
      </c>
    </row>
    <row r="844" ht="18.75" customHeight="1">
      <c r="A844" s="47"/>
      <c r="B844" s="224"/>
      <c r="C844" s="215"/>
      <c r="D844" s="226"/>
      <c r="E844" s="192"/>
      <c r="F844" s="216"/>
      <c r="G844" s="217"/>
      <c r="H844" s="218">
        <f t="shared" si="7"/>
        <v>0</v>
      </c>
      <c r="I844" s="218">
        <f t="shared" si="16"/>
        <v>0</v>
      </c>
      <c r="J844" s="219" t="s">
        <v>107</v>
      </c>
      <c r="K844" s="47"/>
      <c r="L844" s="224"/>
      <c r="M844" s="220"/>
      <c r="N844" s="47"/>
      <c r="O844" s="224"/>
      <c r="P844" s="226"/>
      <c r="Q844" s="220"/>
      <c r="R844" s="47"/>
      <c r="S844" s="47" t="str">
        <f t="shared" si="19"/>
        <v/>
      </c>
      <c r="T844" s="47" t="str">
        <f t="shared" si="20"/>
        <v/>
      </c>
    </row>
    <row r="845" ht="18.75" customHeight="1">
      <c r="A845" s="47"/>
      <c r="B845" s="224"/>
      <c r="C845" s="215"/>
      <c r="D845" s="226"/>
      <c r="E845" s="192"/>
      <c r="F845" s="216"/>
      <c r="G845" s="217"/>
      <c r="H845" s="218">
        <f t="shared" si="7"/>
        <v>0</v>
      </c>
      <c r="I845" s="218">
        <f t="shared" si="16"/>
        <v>0</v>
      </c>
      <c r="J845" s="219" t="s">
        <v>107</v>
      </c>
      <c r="K845" s="47"/>
      <c r="L845" s="224"/>
      <c r="M845" s="220"/>
      <c r="N845" s="47"/>
      <c r="O845" s="224"/>
      <c r="P845" s="226"/>
      <c r="Q845" s="220"/>
      <c r="R845" s="47"/>
      <c r="S845" s="47" t="str">
        <f t="shared" si="19"/>
        <v/>
      </c>
      <c r="T845" s="47" t="str">
        <f t="shared" si="20"/>
        <v/>
      </c>
    </row>
    <row r="846" ht="18.75" customHeight="1">
      <c r="A846" s="47"/>
      <c r="B846" s="224"/>
      <c r="C846" s="215"/>
      <c r="D846" s="226"/>
      <c r="E846" s="192"/>
      <c r="F846" s="216"/>
      <c r="G846" s="217"/>
      <c r="H846" s="218">
        <f t="shared" si="7"/>
        <v>0</v>
      </c>
      <c r="I846" s="218">
        <f t="shared" si="16"/>
        <v>0</v>
      </c>
      <c r="J846" s="219" t="s">
        <v>107</v>
      </c>
      <c r="K846" s="47"/>
      <c r="L846" s="224"/>
      <c r="M846" s="220"/>
      <c r="N846" s="47"/>
      <c r="O846" s="224"/>
      <c r="P846" s="226"/>
      <c r="Q846" s="220"/>
      <c r="R846" s="47"/>
      <c r="S846" s="47" t="str">
        <f t="shared" si="19"/>
        <v/>
      </c>
      <c r="T846" s="47" t="str">
        <f t="shared" si="20"/>
        <v/>
      </c>
    </row>
    <row r="847" ht="18.75" customHeight="1">
      <c r="A847" s="47"/>
      <c r="B847" s="224"/>
      <c r="C847" s="215"/>
      <c r="D847" s="226"/>
      <c r="E847" s="192"/>
      <c r="F847" s="216"/>
      <c r="G847" s="217"/>
      <c r="H847" s="218">
        <f t="shared" si="7"/>
        <v>0</v>
      </c>
      <c r="I847" s="218">
        <f t="shared" si="16"/>
        <v>0</v>
      </c>
      <c r="J847" s="219" t="s">
        <v>107</v>
      </c>
      <c r="K847" s="47"/>
      <c r="L847" s="224"/>
      <c r="M847" s="220"/>
      <c r="N847" s="47"/>
      <c r="O847" s="224"/>
      <c r="P847" s="226"/>
      <c r="Q847" s="220"/>
      <c r="R847" s="47"/>
      <c r="S847" s="47" t="str">
        <f t="shared" si="19"/>
        <v/>
      </c>
      <c r="T847" s="47" t="str">
        <f t="shared" si="20"/>
        <v/>
      </c>
    </row>
    <row r="848" ht="18.75" customHeight="1">
      <c r="A848" s="47"/>
      <c r="B848" s="224"/>
      <c r="C848" s="215"/>
      <c r="D848" s="226"/>
      <c r="E848" s="192"/>
      <c r="F848" s="216"/>
      <c r="G848" s="217"/>
      <c r="H848" s="218">
        <f t="shared" si="7"/>
        <v>0</v>
      </c>
      <c r="I848" s="218">
        <f t="shared" si="16"/>
        <v>0</v>
      </c>
      <c r="J848" s="219" t="s">
        <v>107</v>
      </c>
      <c r="K848" s="47"/>
      <c r="L848" s="224"/>
      <c r="M848" s="220"/>
      <c r="N848" s="47"/>
      <c r="O848" s="224"/>
      <c r="P848" s="226"/>
      <c r="Q848" s="220"/>
      <c r="R848" s="47"/>
      <c r="S848" s="47" t="str">
        <f t="shared" si="19"/>
        <v/>
      </c>
      <c r="T848" s="47" t="str">
        <f t="shared" si="20"/>
        <v/>
      </c>
    </row>
    <row r="849" ht="18.75" customHeight="1">
      <c r="A849" s="47"/>
      <c r="B849" s="224"/>
      <c r="C849" s="215"/>
      <c r="D849" s="226"/>
      <c r="E849" s="192"/>
      <c r="F849" s="216"/>
      <c r="G849" s="217"/>
      <c r="H849" s="218">
        <f t="shared" si="7"/>
        <v>0</v>
      </c>
      <c r="I849" s="218">
        <f t="shared" si="16"/>
        <v>0</v>
      </c>
      <c r="J849" s="219" t="s">
        <v>107</v>
      </c>
      <c r="K849" s="47"/>
      <c r="L849" s="224"/>
      <c r="M849" s="220"/>
      <c r="N849" s="47"/>
      <c r="O849" s="224"/>
      <c r="P849" s="226"/>
      <c r="Q849" s="220"/>
      <c r="R849" s="47"/>
      <c r="S849" s="47" t="str">
        <f t="shared" si="19"/>
        <v/>
      </c>
      <c r="T849" s="47" t="str">
        <f t="shared" si="20"/>
        <v/>
      </c>
    </row>
    <row r="850" ht="18.75" customHeight="1">
      <c r="A850" s="47"/>
      <c r="B850" s="224"/>
      <c r="C850" s="215"/>
      <c r="D850" s="226"/>
      <c r="E850" s="192"/>
      <c r="F850" s="216"/>
      <c r="G850" s="217"/>
      <c r="H850" s="218">
        <f t="shared" si="7"/>
        <v>0</v>
      </c>
      <c r="I850" s="218">
        <f t="shared" si="16"/>
        <v>0</v>
      </c>
      <c r="J850" s="219" t="s">
        <v>107</v>
      </c>
      <c r="K850" s="47"/>
      <c r="L850" s="224"/>
      <c r="M850" s="220"/>
      <c r="N850" s="47"/>
      <c r="O850" s="224"/>
      <c r="P850" s="226"/>
      <c r="Q850" s="220"/>
      <c r="R850" s="47"/>
      <c r="S850" s="47" t="str">
        <f t="shared" si="19"/>
        <v/>
      </c>
      <c r="T850" s="47" t="str">
        <f t="shared" si="20"/>
        <v/>
      </c>
    </row>
    <row r="851" ht="18.75" customHeight="1">
      <c r="A851" s="47"/>
      <c r="B851" s="224"/>
      <c r="C851" s="215"/>
      <c r="D851" s="226"/>
      <c r="E851" s="192"/>
      <c r="F851" s="216"/>
      <c r="G851" s="217"/>
      <c r="H851" s="218">
        <f t="shared" si="7"/>
        <v>0</v>
      </c>
      <c r="I851" s="218">
        <f t="shared" si="16"/>
        <v>0</v>
      </c>
      <c r="J851" s="219" t="s">
        <v>107</v>
      </c>
      <c r="K851" s="47"/>
      <c r="L851" s="224"/>
      <c r="M851" s="220"/>
      <c r="N851" s="47"/>
      <c r="O851" s="224"/>
      <c r="P851" s="226"/>
      <c r="Q851" s="220"/>
      <c r="R851" s="47"/>
      <c r="S851" s="47" t="str">
        <f t="shared" si="19"/>
        <v/>
      </c>
      <c r="T851" s="47" t="str">
        <f t="shared" si="20"/>
        <v/>
      </c>
    </row>
    <row r="852" ht="18.75" customHeight="1">
      <c r="A852" s="47"/>
      <c r="B852" s="224"/>
      <c r="C852" s="215"/>
      <c r="D852" s="226"/>
      <c r="E852" s="192"/>
      <c r="F852" s="216"/>
      <c r="G852" s="217"/>
      <c r="H852" s="218">
        <f t="shared" si="7"/>
        <v>0</v>
      </c>
      <c r="I852" s="218">
        <f t="shared" si="16"/>
        <v>0</v>
      </c>
      <c r="J852" s="219" t="s">
        <v>107</v>
      </c>
      <c r="K852" s="47"/>
      <c r="L852" s="224"/>
      <c r="M852" s="220"/>
      <c r="N852" s="47"/>
      <c r="O852" s="224"/>
      <c r="P852" s="226"/>
      <c r="Q852" s="220"/>
      <c r="R852" s="47"/>
      <c r="S852" s="47" t="str">
        <f t="shared" si="19"/>
        <v/>
      </c>
      <c r="T852" s="47" t="str">
        <f t="shared" si="20"/>
        <v/>
      </c>
    </row>
    <row r="853" ht="18.75" customHeight="1">
      <c r="A853" s="47"/>
      <c r="B853" s="224"/>
      <c r="C853" s="215"/>
      <c r="D853" s="226"/>
      <c r="E853" s="192"/>
      <c r="F853" s="216"/>
      <c r="G853" s="217"/>
      <c r="H853" s="218">
        <f t="shared" si="7"/>
        <v>0</v>
      </c>
      <c r="I853" s="218">
        <f t="shared" si="16"/>
        <v>0</v>
      </c>
      <c r="J853" s="219" t="s">
        <v>107</v>
      </c>
      <c r="K853" s="47"/>
      <c r="L853" s="224"/>
      <c r="M853" s="220"/>
      <c r="N853" s="47"/>
      <c r="O853" s="224"/>
      <c r="P853" s="226"/>
      <c r="Q853" s="220"/>
      <c r="R853" s="47"/>
      <c r="S853" s="47" t="str">
        <f t="shared" si="19"/>
        <v/>
      </c>
      <c r="T853" s="47" t="str">
        <f t="shared" si="20"/>
        <v/>
      </c>
    </row>
    <row r="854" ht="18.75" customHeight="1">
      <c r="A854" s="47"/>
      <c r="B854" s="224"/>
      <c r="C854" s="215"/>
      <c r="D854" s="226"/>
      <c r="E854" s="192"/>
      <c r="F854" s="216"/>
      <c r="G854" s="217"/>
      <c r="H854" s="218">
        <f t="shared" si="7"/>
        <v>0</v>
      </c>
      <c r="I854" s="218">
        <f t="shared" si="16"/>
        <v>0</v>
      </c>
      <c r="J854" s="219" t="s">
        <v>107</v>
      </c>
      <c r="K854" s="47"/>
      <c r="L854" s="224"/>
      <c r="M854" s="220"/>
      <c r="N854" s="47"/>
      <c r="O854" s="224"/>
      <c r="P854" s="226"/>
      <c r="Q854" s="220"/>
      <c r="R854" s="47"/>
      <c r="S854" s="47" t="str">
        <f t="shared" si="19"/>
        <v/>
      </c>
      <c r="T854" s="47" t="str">
        <f t="shared" si="20"/>
        <v/>
      </c>
    </row>
    <row r="855" ht="18.75" customHeight="1">
      <c r="A855" s="47"/>
      <c r="B855" s="224"/>
      <c r="C855" s="215"/>
      <c r="D855" s="226"/>
      <c r="E855" s="192"/>
      <c r="F855" s="216"/>
      <c r="G855" s="217"/>
      <c r="H855" s="218">
        <f t="shared" si="7"/>
        <v>0</v>
      </c>
      <c r="I855" s="218">
        <f t="shared" si="16"/>
        <v>0</v>
      </c>
      <c r="J855" s="219" t="s">
        <v>107</v>
      </c>
      <c r="K855" s="47"/>
      <c r="L855" s="224"/>
      <c r="M855" s="220"/>
      <c r="N855" s="47"/>
      <c r="O855" s="224"/>
      <c r="P855" s="226"/>
      <c r="Q855" s="220"/>
      <c r="R855" s="47"/>
      <c r="S855" s="47" t="str">
        <f t="shared" si="19"/>
        <v/>
      </c>
      <c r="T855" s="47" t="str">
        <f t="shared" si="20"/>
        <v/>
      </c>
    </row>
    <row r="856" ht="18.75" customHeight="1">
      <c r="A856" s="47"/>
      <c r="B856" s="224"/>
      <c r="C856" s="215"/>
      <c r="D856" s="226"/>
      <c r="E856" s="192"/>
      <c r="F856" s="216"/>
      <c r="G856" s="217"/>
      <c r="H856" s="218">
        <f t="shared" si="7"/>
        <v>0</v>
      </c>
      <c r="I856" s="218">
        <f t="shared" si="16"/>
        <v>0</v>
      </c>
      <c r="J856" s="219" t="s">
        <v>107</v>
      </c>
      <c r="K856" s="47"/>
      <c r="L856" s="224"/>
      <c r="M856" s="220"/>
      <c r="N856" s="47"/>
      <c r="O856" s="224"/>
      <c r="P856" s="226"/>
      <c r="Q856" s="220"/>
      <c r="R856" s="47"/>
      <c r="S856" s="47" t="str">
        <f t="shared" si="19"/>
        <v/>
      </c>
      <c r="T856" s="47" t="str">
        <f t="shared" si="20"/>
        <v/>
      </c>
    </row>
    <row r="857" ht="18.75" customHeight="1">
      <c r="A857" s="47"/>
      <c r="B857" s="224"/>
      <c r="C857" s="215"/>
      <c r="D857" s="226"/>
      <c r="E857" s="192"/>
      <c r="F857" s="216"/>
      <c r="G857" s="217"/>
      <c r="H857" s="218">
        <f t="shared" si="7"/>
        <v>0</v>
      </c>
      <c r="I857" s="218">
        <f t="shared" si="16"/>
        <v>0</v>
      </c>
      <c r="J857" s="219" t="s">
        <v>107</v>
      </c>
      <c r="K857" s="47"/>
      <c r="L857" s="224"/>
      <c r="M857" s="220"/>
      <c r="N857" s="47"/>
      <c r="O857" s="224"/>
      <c r="P857" s="226"/>
      <c r="Q857" s="220"/>
      <c r="R857" s="47"/>
      <c r="S857" s="47" t="str">
        <f t="shared" si="19"/>
        <v/>
      </c>
      <c r="T857" s="47" t="str">
        <f t="shared" si="20"/>
        <v/>
      </c>
    </row>
    <row r="858" ht="18.75" customHeight="1">
      <c r="A858" s="47"/>
      <c r="B858" s="224"/>
      <c r="C858" s="215"/>
      <c r="D858" s="226"/>
      <c r="E858" s="192"/>
      <c r="F858" s="216"/>
      <c r="G858" s="217"/>
      <c r="H858" s="218">
        <f t="shared" si="7"/>
        <v>0</v>
      </c>
      <c r="I858" s="218">
        <f t="shared" si="16"/>
        <v>0</v>
      </c>
      <c r="J858" s="219" t="s">
        <v>107</v>
      </c>
      <c r="K858" s="47"/>
      <c r="L858" s="224"/>
      <c r="M858" s="220"/>
      <c r="N858" s="47"/>
      <c r="O858" s="224"/>
      <c r="P858" s="226"/>
      <c r="Q858" s="220"/>
      <c r="R858" s="47"/>
      <c r="S858" s="47" t="str">
        <f t="shared" si="19"/>
        <v/>
      </c>
      <c r="T858" s="47" t="str">
        <f t="shared" si="20"/>
        <v/>
      </c>
    </row>
    <row r="859" ht="18.75" customHeight="1">
      <c r="A859" s="47"/>
      <c r="B859" s="224"/>
      <c r="C859" s="215"/>
      <c r="D859" s="226"/>
      <c r="E859" s="192"/>
      <c r="F859" s="216"/>
      <c r="G859" s="217"/>
      <c r="H859" s="218">
        <f t="shared" si="7"/>
        <v>0</v>
      </c>
      <c r="I859" s="218">
        <f t="shared" si="16"/>
        <v>0</v>
      </c>
      <c r="J859" s="219" t="s">
        <v>107</v>
      </c>
      <c r="K859" s="47"/>
      <c r="L859" s="224"/>
      <c r="M859" s="220"/>
      <c r="N859" s="47"/>
      <c r="O859" s="224"/>
      <c r="P859" s="226"/>
      <c r="Q859" s="220"/>
      <c r="R859" s="47"/>
      <c r="S859" s="47" t="str">
        <f t="shared" si="19"/>
        <v/>
      </c>
      <c r="T859" s="47" t="str">
        <f t="shared" si="20"/>
        <v/>
      </c>
    </row>
    <row r="860" ht="18.75" customHeight="1">
      <c r="A860" s="47"/>
      <c r="B860" s="224"/>
      <c r="C860" s="215"/>
      <c r="D860" s="226"/>
      <c r="E860" s="192"/>
      <c r="F860" s="216"/>
      <c r="G860" s="217"/>
      <c r="H860" s="218">
        <f t="shared" si="7"/>
        <v>0</v>
      </c>
      <c r="I860" s="218">
        <f t="shared" si="16"/>
        <v>0</v>
      </c>
      <c r="J860" s="219" t="s">
        <v>107</v>
      </c>
      <c r="K860" s="47"/>
      <c r="L860" s="224"/>
      <c r="M860" s="220"/>
      <c r="N860" s="47"/>
      <c r="O860" s="224"/>
      <c r="P860" s="226"/>
      <c r="Q860" s="220"/>
      <c r="R860" s="47"/>
      <c r="S860" s="47" t="str">
        <f t="shared" si="19"/>
        <v/>
      </c>
      <c r="T860" s="47" t="str">
        <f t="shared" si="20"/>
        <v/>
      </c>
    </row>
    <row r="861" ht="18.75" customHeight="1">
      <c r="A861" s="47"/>
      <c r="B861" s="224"/>
      <c r="C861" s="215"/>
      <c r="D861" s="226"/>
      <c r="E861" s="192"/>
      <c r="F861" s="216"/>
      <c r="G861" s="217"/>
      <c r="H861" s="218">
        <f t="shared" si="7"/>
        <v>0</v>
      </c>
      <c r="I861" s="218">
        <f t="shared" si="16"/>
        <v>0</v>
      </c>
      <c r="J861" s="219" t="s">
        <v>107</v>
      </c>
      <c r="K861" s="47"/>
      <c r="L861" s="224"/>
      <c r="M861" s="220"/>
      <c r="N861" s="47"/>
      <c r="O861" s="224"/>
      <c r="P861" s="226"/>
      <c r="Q861" s="220"/>
      <c r="R861" s="47"/>
      <c r="S861" s="47" t="str">
        <f t="shared" si="19"/>
        <v/>
      </c>
      <c r="T861" s="47" t="str">
        <f t="shared" si="20"/>
        <v/>
      </c>
    </row>
    <row r="862" ht="18.75" customHeight="1">
      <c r="A862" s="47"/>
      <c r="B862" s="224"/>
      <c r="C862" s="215"/>
      <c r="D862" s="226"/>
      <c r="E862" s="192"/>
      <c r="F862" s="216"/>
      <c r="G862" s="217"/>
      <c r="H862" s="218">
        <f t="shared" si="7"/>
        <v>0</v>
      </c>
      <c r="I862" s="218">
        <f t="shared" si="16"/>
        <v>0</v>
      </c>
      <c r="J862" s="219" t="s">
        <v>107</v>
      </c>
      <c r="K862" s="47"/>
      <c r="L862" s="224"/>
      <c r="M862" s="220"/>
      <c r="N862" s="47"/>
      <c r="O862" s="224"/>
      <c r="P862" s="226"/>
      <c r="Q862" s="220"/>
      <c r="R862" s="47"/>
      <c r="S862" s="47" t="str">
        <f t="shared" si="19"/>
        <v/>
      </c>
      <c r="T862" s="47" t="str">
        <f t="shared" si="20"/>
        <v/>
      </c>
    </row>
    <row r="863" ht="18.75" customHeight="1">
      <c r="A863" s="47"/>
      <c r="B863" s="224"/>
      <c r="C863" s="215"/>
      <c r="D863" s="226"/>
      <c r="E863" s="192"/>
      <c r="F863" s="216"/>
      <c r="G863" s="217"/>
      <c r="H863" s="218">
        <f t="shared" si="7"/>
        <v>0</v>
      </c>
      <c r="I863" s="218">
        <f t="shared" si="16"/>
        <v>0</v>
      </c>
      <c r="J863" s="219" t="s">
        <v>107</v>
      </c>
      <c r="K863" s="47"/>
      <c r="L863" s="224"/>
      <c r="M863" s="220"/>
      <c r="N863" s="47"/>
      <c r="O863" s="224"/>
      <c r="P863" s="226"/>
      <c r="Q863" s="220"/>
      <c r="R863" s="47"/>
      <c r="S863" s="47" t="str">
        <f t="shared" si="19"/>
        <v/>
      </c>
      <c r="T863" s="47" t="str">
        <f t="shared" si="20"/>
        <v/>
      </c>
    </row>
    <row r="864" ht="18.75" customHeight="1">
      <c r="A864" s="47"/>
      <c r="B864" s="224"/>
      <c r="C864" s="215"/>
      <c r="D864" s="226"/>
      <c r="E864" s="192"/>
      <c r="F864" s="216"/>
      <c r="G864" s="217"/>
      <c r="H864" s="218">
        <f t="shared" si="7"/>
        <v>0</v>
      </c>
      <c r="I864" s="218">
        <f t="shared" si="16"/>
        <v>0</v>
      </c>
      <c r="J864" s="219" t="s">
        <v>107</v>
      </c>
      <c r="K864" s="47"/>
      <c r="L864" s="224"/>
      <c r="M864" s="220"/>
      <c r="N864" s="47"/>
      <c r="O864" s="224"/>
      <c r="P864" s="226"/>
      <c r="Q864" s="220"/>
      <c r="R864" s="47"/>
      <c r="S864" s="47" t="str">
        <f t="shared" si="19"/>
        <v/>
      </c>
      <c r="T864" s="47" t="str">
        <f t="shared" si="20"/>
        <v/>
      </c>
    </row>
    <row r="865" ht="18.75" customHeight="1">
      <c r="A865" s="47"/>
      <c r="B865" s="224"/>
      <c r="C865" s="215"/>
      <c r="D865" s="226"/>
      <c r="E865" s="192"/>
      <c r="F865" s="216"/>
      <c r="G865" s="217"/>
      <c r="H865" s="218">
        <f t="shared" si="7"/>
        <v>0</v>
      </c>
      <c r="I865" s="218">
        <f t="shared" si="16"/>
        <v>0</v>
      </c>
      <c r="J865" s="219" t="s">
        <v>107</v>
      </c>
      <c r="K865" s="47"/>
      <c r="L865" s="224"/>
      <c r="M865" s="220"/>
      <c r="N865" s="47"/>
      <c r="O865" s="224"/>
      <c r="P865" s="226"/>
      <c r="Q865" s="220"/>
      <c r="R865" s="47"/>
      <c r="S865" s="47" t="str">
        <f t="shared" si="19"/>
        <v/>
      </c>
      <c r="T865" s="47" t="str">
        <f t="shared" si="20"/>
        <v/>
      </c>
    </row>
    <row r="866" ht="18.75" customHeight="1">
      <c r="A866" s="47"/>
      <c r="B866" s="224"/>
      <c r="C866" s="215"/>
      <c r="D866" s="226"/>
      <c r="E866" s="192"/>
      <c r="F866" s="216"/>
      <c r="G866" s="217"/>
      <c r="H866" s="218">
        <f t="shared" si="7"/>
        <v>0</v>
      </c>
      <c r="I866" s="218">
        <f t="shared" si="16"/>
        <v>0</v>
      </c>
      <c r="J866" s="219" t="s">
        <v>107</v>
      </c>
      <c r="K866" s="47"/>
      <c r="L866" s="224"/>
      <c r="M866" s="220"/>
      <c r="N866" s="47"/>
      <c r="O866" s="224"/>
      <c r="P866" s="226"/>
      <c r="Q866" s="220"/>
      <c r="R866" s="47"/>
      <c r="S866" s="47" t="str">
        <f t="shared" si="19"/>
        <v/>
      </c>
      <c r="T866" s="47" t="str">
        <f t="shared" si="20"/>
        <v/>
      </c>
    </row>
    <row r="867" ht="18.75" customHeight="1">
      <c r="A867" s="47"/>
      <c r="B867" s="224"/>
      <c r="C867" s="215"/>
      <c r="D867" s="226"/>
      <c r="E867" s="192"/>
      <c r="F867" s="216"/>
      <c r="G867" s="217"/>
      <c r="H867" s="218">
        <f t="shared" si="7"/>
        <v>0</v>
      </c>
      <c r="I867" s="218">
        <f t="shared" si="16"/>
        <v>0</v>
      </c>
      <c r="J867" s="219" t="s">
        <v>107</v>
      </c>
      <c r="K867" s="47"/>
      <c r="L867" s="224"/>
      <c r="M867" s="220"/>
      <c r="N867" s="47"/>
      <c r="O867" s="224"/>
      <c r="P867" s="226"/>
      <c r="Q867" s="220"/>
      <c r="R867" s="47"/>
      <c r="S867" s="47" t="str">
        <f t="shared" si="19"/>
        <v/>
      </c>
      <c r="T867" s="47" t="str">
        <f t="shared" si="20"/>
        <v/>
      </c>
    </row>
    <row r="868" ht="18.75" customHeight="1">
      <c r="A868" s="47"/>
      <c r="B868" s="224"/>
      <c r="C868" s="215"/>
      <c r="D868" s="226"/>
      <c r="E868" s="192"/>
      <c r="F868" s="216"/>
      <c r="G868" s="217"/>
      <c r="H868" s="218">
        <f t="shared" si="7"/>
        <v>0</v>
      </c>
      <c r="I868" s="218">
        <f t="shared" si="16"/>
        <v>0</v>
      </c>
      <c r="J868" s="219" t="s">
        <v>107</v>
      </c>
      <c r="K868" s="47"/>
      <c r="L868" s="224"/>
      <c r="M868" s="220"/>
      <c r="N868" s="47"/>
      <c r="O868" s="224"/>
      <c r="P868" s="226"/>
      <c r="Q868" s="220"/>
      <c r="R868" s="47"/>
      <c r="S868" s="47" t="str">
        <f t="shared" si="19"/>
        <v/>
      </c>
      <c r="T868" s="47" t="str">
        <f t="shared" si="20"/>
        <v/>
      </c>
    </row>
    <row r="869" ht="18.75" customHeight="1">
      <c r="A869" s="47"/>
      <c r="B869" s="224"/>
      <c r="C869" s="215"/>
      <c r="D869" s="226"/>
      <c r="E869" s="192"/>
      <c r="F869" s="216"/>
      <c r="G869" s="217"/>
      <c r="H869" s="218">
        <f t="shared" si="7"/>
        <v>0</v>
      </c>
      <c r="I869" s="218">
        <f t="shared" si="16"/>
        <v>0</v>
      </c>
      <c r="J869" s="219" t="s">
        <v>107</v>
      </c>
      <c r="K869" s="47"/>
      <c r="L869" s="224"/>
      <c r="M869" s="220"/>
      <c r="N869" s="47"/>
      <c r="O869" s="224"/>
      <c r="P869" s="226"/>
      <c r="Q869" s="220"/>
      <c r="R869" s="47"/>
      <c r="S869" s="47" t="str">
        <f t="shared" si="19"/>
        <v/>
      </c>
      <c r="T869" s="47" t="str">
        <f t="shared" si="20"/>
        <v/>
      </c>
    </row>
    <row r="870" ht="18.75" customHeight="1">
      <c r="A870" s="47"/>
      <c r="B870" s="224"/>
      <c r="C870" s="215"/>
      <c r="D870" s="226"/>
      <c r="E870" s="192"/>
      <c r="F870" s="216"/>
      <c r="G870" s="217"/>
      <c r="H870" s="218">
        <f t="shared" si="7"/>
        <v>0</v>
      </c>
      <c r="I870" s="218">
        <f t="shared" si="16"/>
        <v>0</v>
      </c>
      <c r="J870" s="219" t="s">
        <v>107</v>
      </c>
      <c r="K870" s="47"/>
      <c r="L870" s="224"/>
      <c r="M870" s="220"/>
      <c r="N870" s="47"/>
      <c r="O870" s="224"/>
      <c r="P870" s="226"/>
      <c r="Q870" s="220"/>
      <c r="R870" s="47"/>
      <c r="S870" s="47" t="str">
        <f t="shared" si="19"/>
        <v/>
      </c>
      <c r="T870" s="47" t="str">
        <f t="shared" si="20"/>
        <v/>
      </c>
    </row>
    <row r="871" ht="18.75" customHeight="1">
      <c r="A871" s="47"/>
      <c r="B871" s="224"/>
      <c r="C871" s="215"/>
      <c r="D871" s="226"/>
      <c r="E871" s="192"/>
      <c r="F871" s="216"/>
      <c r="G871" s="217"/>
      <c r="H871" s="218">
        <f t="shared" si="7"/>
        <v>0</v>
      </c>
      <c r="I871" s="218">
        <f t="shared" si="16"/>
        <v>0</v>
      </c>
      <c r="J871" s="219" t="s">
        <v>107</v>
      </c>
      <c r="K871" s="47"/>
      <c r="L871" s="224"/>
      <c r="M871" s="220"/>
      <c r="N871" s="47"/>
      <c r="O871" s="224"/>
      <c r="P871" s="226"/>
      <c r="Q871" s="220"/>
      <c r="R871" s="47"/>
      <c r="S871" s="47" t="str">
        <f t="shared" si="19"/>
        <v/>
      </c>
      <c r="T871" s="47" t="str">
        <f t="shared" si="20"/>
        <v/>
      </c>
    </row>
    <row r="872" ht="18.75" customHeight="1">
      <c r="A872" s="47"/>
      <c r="B872" s="224"/>
      <c r="C872" s="215"/>
      <c r="D872" s="226"/>
      <c r="E872" s="192"/>
      <c r="F872" s="216"/>
      <c r="G872" s="217"/>
      <c r="H872" s="218">
        <f t="shared" si="7"/>
        <v>0</v>
      </c>
      <c r="I872" s="218">
        <f t="shared" si="16"/>
        <v>0</v>
      </c>
      <c r="J872" s="219" t="s">
        <v>107</v>
      </c>
      <c r="K872" s="47"/>
      <c r="L872" s="224"/>
      <c r="M872" s="220"/>
      <c r="N872" s="47"/>
      <c r="O872" s="224"/>
      <c r="P872" s="226"/>
      <c r="Q872" s="220"/>
      <c r="R872" s="47"/>
      <c r="S872" s="47" t="str">
        <f t="shared" si="19"/>
        <v/>
      </c>
      <c r="T872" s="47" t="str">
        <f t="shared" si="20"/>
        <v/>
      </c>
    </row>
    <row r="873" ht="18.75" customHeight="1">
      <c r="A873" s="47"/>
      <c r="B873" s="224"/>
      <c r="C873" s="215"/>
      <c r="D873" s="226"/>
      <c r="E873" s="192"/>
      <c r="F873" s="216"/>
      <c r="G873" s="217"/>
      <c r="H873" s="218">
        <f t="shared" si="7"/>
        <v>0</v>
      </c>
      <c r="I873" s="218">
        <f t="shared" si="16"/>
        <v>0</v>
      </c>
      <c r="J873" s="219" t="s">
        <v>107</v>
      </c>
      <c r="K873" s="47"/>
      <c r="L873" s="224"/>
      <c r="M873" s="220"/>
      <c r="N873" s="47"/>
      <c r="O873" s="224"/>
      <c r="P873" s="226"/>
      <c r="Q873" s="220"/>
      <c r="R873" s="47"/>
      <c r="S873" s="47" t="str">
        <f t="shared" si="19"/>
        <v/>
      </c>
      <c r="T873" s="47" t="str">
        <f t="shared" si="20"/>
        <v/>
      </c>
    </row>
    <row r="874" ht="18.75" customHeight="1">
      <c r="A874" s="47"/>
      <c r="B874" s="224"/>
      <c r="C874" s="215"/>
      <c r="D874" s="226"/>
      <c r="E874" s="192"/>
      <c r="F874" s="216"/>
      <c r="G874" s="217"/>
      <c r="H874" s="218">
        <f t="shared" si="7"/>
        <v>0</v>
      </c>
      <c r="I874" s="218">
        <f t="shared" si="16"/>
        <v>0</v>
      </c>
      <c r="J874" s="219" t="s">
        <v>107</v>
      </c>
      <c r="K874" s="47"/>
      <c r="L874" s="224"/>
      <c r="M874" s="220"/>
      <c r="N874" s="47"/>
      <c r="O874" s="224"/>
      <c r="P874" s="226"/>
      <c r="Q874" s="220"/>
      <c r="R874" s="47"/>
      <c r="S874" s="47" t="str">
        <f t="shared" si="19"/>
        <v/>
      </c>
      <c r="T874" s="47" t="str">
        <f t="shared" si="20"/>
        <v/>
      </c>
    </row>
    <row r="875" ht="18.75" customHeight="1">
      <c r="A875" s="47"/>
      <c r="B875" s="224"/>
      <c r="C875" s="215"/>
      <c r="D875" s="226"/>
      <c r="E875" s="192"/>
      <c r="F875" s="216"/>
      <c r="G875" s="217"/>
      <c r="H875" s="218">
        <f t="shared" si="7"/>
        <v>0</v>
      </c>
      <c r="I875" s="218">
        <f t="shared" si="16"/>
        <v>0</v>
      </c>
      <c r="J875" s="219" t="s">
        <v>107</v>
      </c>
      <c r="K875" s="47"/>
      <c r="L875" s="224"/>
      <c r="M875" s="220"/>
      <c r="N875" s="47"/>
      <c r="O875" s="224"/>
      <c r="P875" s="226"/>
      <c r="Q875" s="220"/>
      <c r="R875" s="47"/>
      <c r="S875" s="47" t="str">
        <f t="shared" si="19"/>
        <v/>
      </c>
      <c r="T875" s="47" t="str">
        <f t="shared" si="20"/>
        <v/>
      </c>
    </row>
    <row r="876" ht="18.75" customHeight="1">
      <c r="A876" s="47"/>
      <c r="B876" s="224"/>
      <c r="C876" s="215"/>
      <c r="D876" s="226"/>
      <c r="E876" s="192"/>
      <c r="F876" s="216"/>
      <c r="G876" s="217"/>
      <c r="H876" s="218">
        <f t="shared" si="7"/>
        <v>0</v>
      </c>
      <c r="I876" s="218">
        <f t="shared" si="16"/>
        <v>0</v>
      </c>
      <c r="J876" s="219" t="s">
        <v>107</v>
      </c>
      <c r="K876" s="47"/>
      <c r="L876" s="224"/>
      <c r="M876" s="220"/>
      <c r="N876" s="47"/>
      <c r="O876" s="224"/>
      <c r="P876" s="226"/>
      <c r="Q876" s="220"/>
      <c r="R876" s="47"/>
      <c r="S876" s="47" t="str">
        <f t="shared" si="19"/>
        <v/>
      </c>
      <c r="T876" s="47" t="str">
        <f t="shared" si="20"/>
        <v/>
      </c>
    </row>
    <row r="877" ht="18.75" customHeight="1">
      <c r="A877" s="47"/>
      <c r="B877" s="224"/>
      <c r="C877" s="215"/>
      <c r="D877" s="226"/>
      <c r="E877" s="192"/>
      <c r="F877" s="216"/>
      <c r="G877" s="217"/>
      <c r="H877" s="218">
        <f t="shared" si="7"/>
        <v>0</v>
      </c>
      <c r="I877" s="218">
        <f t="shared" si="16"/>
        <v>0</v>
      </c>
      <c r="J877" s="219" t="s">
        <v>107</v>
      </c>
      <c r="K877" s="47"/>
      <c r="L877" s="224"/>
      <c r="M877" s="220"/>
      <c r="N877" s="47"/>
      <c r="O877" s="224"/>
      <c r="P877" s="226"/>
      <c r="Q877" s="220"/>
      <c r="R877" s="47"/>
      <c r="S877" s="47" t="str">
        <f t="shared" si="19"/>
        <v/>
      </c>
      <c r="T877" s="47" t="str">
        <f t="shared" si="20"/>
        <v/>
      </c>
    </row>
    <row r="878" ht="18.75" customHeight="1">
      <c r="A878" s="47"/>
      <c r="B878" s="224"/>
      <c r="C878" s="215"/>
      <c r="D878" s="226"/>
      <c r="E878" s="192"/>
      <c r="F878" s="216"/>
      <c r="G878" s="217"/>
      <c r="H878" s="218">
        <f t="shared" si="7"/>
        <v>0</v>
      </c>
      <c r="I878" s="218">
        <f t="shared" si="16"/>
        <v>0</v>
      </c>
      <c r="J878" s="219" t="s">
        <v>107</v>
      </c>
      <c r="K878" s="47"/>
      <c r="L878" s="224"/>
      <c r="M878" s="220"/>
      <c r="N878" s="47"/>
      <c r="O878" s="224"/>
      <c r="P878" s="226"/>
      <c r="Q878" s="220"/>
      <c r="R878" s="47"/>
      <c r="S878" s="47" t="str">
        <f t="shared" si="19"/>
        <v/>
      </c>
      <c r="T878" s="47" t="str">
        <f t="shared" si="20"/>
        <v/>
      </c>
    </row>
    <row r="879" ht="18.75" customHeight="1">
      <c r="A879" s="47"/>
      <c r="B879" s="224"/>
      <c r="C879" s="215"/>
      <c r="D879" s="226"/>
      <c r="E879" s="192"/>
      <c r="F879" s="216"/>
      <c r="G879" s="217"/>
      <c r="H879" s="218">
        <f t="shared" si="7"/>
        <v>0</v>
      </c>
      <c r="I879" s="218">
        <f t="shared" si="16"/>
        <v>0</v>
      </c>
      <c r="J879" s="219" t="s">
        <v>107</v>
      </c>
      <c r="K879" s="47"/>
      <c r="L879" s="224"/>
      <c r="M879" s="220"/>
      <c r="N879" s="47"/>
      <c r="O879" s="224"/>
      <c r="P879" s="226"/>
      <c r="Q879" s="220"/>
      <c r="R879" s="47"/>
      <c r="S879" s="47" t="str">
        <f t="shared" si="19"/>
        <v/>
      </c>
      <c r="T879" s="47" t="str">
        <f t="shared" si="20"/>
        <v/>
      </c>
    </row>
    <row r="880" ht="18.75" customHeight="1">
      <c r="A880" s="47"/>
      <c r="B880" s="224"/>
      <c r="C880" s="215"/>
      <c r="D880" s="226"/>
      <c r="E880" s="192"/>
      <c r="F880" s="216"/>
      <c r="G880" s="217"/>
      <c r="H880" s="218">
        <f t="shared" si="7"/>
        <v>0</v>
      </c>
      <c r="I880" s="218">
        <f t="shared" si="16"/>
        <v>0</v>
      </c>
      <c r="J880" s="219" t="s">
        <v>107</v>
      </c>
      <c r="K880" s="47"/>
      <c r="L880" s="224"/>
      <c r="M880" s="220"/>
      <c r="N880" s="47"/>
      <c r="O880" s="224"/>
      <c r="P880" s="226"/>
      <c r="Q880" s="220"/>
      <c r="R880" s="47"/>
      <c r="S880" s="47" t="str">
        <f t="shared" si="19"/>
        <v/>
      </c>
      <c r="T880" s="47" t="str">
        <f t="shared" si="20"/>
        <v/>
      </c>
    </row>
    <row r="881" ht="18.75" customHeight="1">
      <c r="A881" s="47"/>
      <c r="B881" s="224"/>
      <c r="C881" s="215"/>
      <c r="D881" s="226"/>
      <c r="E881" s="192"/>
      <c r="F881" s="216"/>
      <c r="G881" s="217"/>
      <c r="H881" s="218">
        <f t="shared" si="7"/>
        <v>0</v>
      </c>
      <c r="I881" s="218">
        <f t="shared" si="16"/>
        <v>0</v>
      </c>
      <c r="J881" s="219" t="s">
        <v>107</v>
      </c>
      <c r="K881" s="47"/>
      <c r="L881" s="224"/>
      <c r="M881" s="220"/>
      <c r="N881" s="47"/>
      <c r="O881" s="224"/>
      <c r="P881" s="226"/>
      <c r="Q881" s="220"/>
      <c r="R881" s="47"/>
      <c r="S881" s="47" t="str">
        <f t="shared" si="19"/>
        <v/>
      </c>
      <c r="T881" s="47" t="str">
        <f t="shared" si="20"/>
        <v/>
      </c>
    </row>
    <row r="882" ht="18.75" customHeight="1">
      <c r="A882" s="47"/>
      <c r="B882" s="224"/>
      <c r="C882" s="215"/>
      <c r="D882" s="226"/>
      <c r="E882" s="192"/>
      <c r="F882" s="216"/>
      <c r="G882" s="217"/>
      <c r="H882" s="218">
        <f t="shared" si="7"/>
        <v>0</v>
      </c>
      <c r="I882" s="218">
        <f t="shared" si="16"/>
        <v>0</v>
      </c>
      <c r="J882" s="219" t="s">
        <v>107</v>
      </c>
      <c r="K882" s="47"/>
      <c r="L882" s="224"/>
      <c r="M882" s="220"/>
      <c r="N882" s="47"/>
      <c r="O882" s="224"/>
      <c r="P882" s="226"/>
      <c r="Q882" s="220"/>
      <c r="R882" s="47"/>
      <c r="S882" s="47" t="str">
        <f t="shared" si="19"/>
        <v/>
      </c>
      <c r="T882" s="47" t="str">
        <f t="shared" si="20"/>
        <v/>
      </c>
    </row>
    <row r="883" ht="18.75" customHeight="1">
      <c r="A883" s="47"/>
      <c r="B883" s="224"/>
      <c r="C883" s="215"/>
      <c r="D883" s="226"/>
      <c r="E883" s="192"/>
      <c r="F883" s="216"/>
      <c r="G883" s="217"/>
      <c r="H883" s="218">
        <f t="shared" si="7"/>
        <v>0</v>
      </c>
      <c r="I883" s="218">
        <f t="shared" si="16"/>
        <v>0</v>
      </c>
      <c r="J883" s="219" t="s">
        <v>107</v>
      </c>
      <c r="K883" s="47"/>
      <c r="L883" s="224"/>
      <c r="M883" s="220"/>
      <c r="N883" s="47"/>
      <c r="O883" s="224"/>
      <c r="P883" s="226"/>
      <c r="Q883" s="220"/>
      <c r="R883" s="47"/>
      <c r="S883" s="47" t="str">
        <f t="shared" si="19"/>
        <v/>
      </c>
      <c r="T883" s="47" t="str">
        <f t="shared" si="20"/>
        <v/>
      </c>
    </row>
    <row r="884" ht="18.75" customHeight="1">
      <c r="A884" s="47"/>
      <c r="B884" s="224"/>
      <c r="C884" s="215"/>
      <c r="D884" s="226"/>
      <c r="E884" s="192"/>
      <c r="F884" s="216"/>
      <c r="G884" s="217"/>
      <c r="H884" s="218">
        <f t="shared" si="7"/>
        <v>0</v>
      </c>
      <c r="I884" s="218">
        <f t="shared" si="16"/>
        <v>0</v>
      </c>
      <c r="J884" s="219" t="s">
        <v>107</v>
      </c>
      <c r="K884" s="47"/>
      <c r="L884" s="224"/>
      <c r="M884" s="220"/>
      <c r="N884" s="47"/>
      <c r="O884" s="224"/>
      <c r="P884" s="226"/>
      <c r="Q884" s="220"/>
      <c r="R884" s="47"/>
      <c r="S884" s="47" t="str">
        <f t="shared" si="19"/>
        <v/>
      </c>
      <c r="T884" s="47" t="str">
        <f t="shared" si="20"/>
        <v/>
      </c>
    </row>
    <row r="885" ht="18.75" customHeight="1">
      <c r="A885" s="47"/>
      <c r="B885" s="224"/>
      <c r="C885" s="215"/>
      <c r="D885" s="226"/>
      <c r="E885" s="192"/>
      <c r="F885" s="216"/>
      <c r="G885" s="217"/>
      <c r="H885" s="218">
        <f t="shared" si="7"/>
        <v>0</v>
      </c>
      <c r="I885" s="218">
        <f t="shared" si="16"/>
        <v>0</v>
      </c>
      <c r="J885" s="219" t="s">
        <v>107</v>
      </c>
      <c r="K885" s="47"/>
      <c r="L885" s="224"/>
      <c r="M885" s="220"/>
      <c r="N885" s="47"/>
      <c r="O885" s="224"/>
      <c r="P885" s="226"/>
      <c r="Q885" s="220"/>
      <c r="R885" s="47"/>
      <c r="S885" s="47" t="str">
        <f t="shared" si="19"/>
        <v/>
      </c>
      <c r="T885" s="47" t="str">
        <f t="shared" si="20"/>
        <v/>
      </c>
    </row>
    <row r="886" ht="18.75" customHeight="1">
      <c r="A886" s="47"/>
      <c r="B886" s="224"/>
      <c r="C886" s="215"/>
      <c r="D886" s="226"/>
      <c r="E886" s="192"/>
      <c r="F886" s="216"/>
      <c r="G886" s="217"/>
      <c r="H886" s="218">
        <f t="shared" si="7"/>
        <v>0</v>
      </c>
      <c r="I886" s="218">
        <f t="shared" si="16"/>
        <v>0</v>
      </c>
      <c r="J886" s="219" t="s">
        <v>107</v>
      </c>
      <c r="K886" s="47"/>
      <c r="L886" s="224"/>
      <c r="M886" s="220"/>
      <c r="N886" s="47"/>
      <c r="O886" s="224"/>
      <c r="P886" s="226"/>
      <c r="Q886" s="220"/>
      <c r="R886" s="47"/>
      <c r="S886" s="47" t="str">
        <f t="shared" si="19"/>
        <v/>
      </c>
      <c r="T886" s="47" t="str">
        <f t="shared" si="20"/>
        <v/>
      </c>
    </row>
    <row r="887" ht="18.75" customHeight="1">
      <c r="A887" s="47"/>
      <c r="B887" s="224"/>
      <c r="C887" s="215"/>
      <c r="D887" s="226"/>
      <c r="E887" s="192"/>
      <c r="F887" s="216"/>
      <c r="G887" s="217"/>
      <c r="H887" s="218">
        <f t="shared" si="7"/>
        <v>0</v>
      </c>
      <c r="I887" s="218">
        <f t="shared" si="16"/>
        <v>0</v>
      </c>
      <c r="J887" s="219" t="s">
        <v>107</v>
      </c>
      <c r="K887" s="47"/>
      <c r="L887" s="224"/>
      <c r="M887" s="220"/>
      <c r="N887" s="47"/>
      <c r="O887" s="224"/>
      <c r="P887" s="226"/>
      <c r="Q887" s="220"/>
      <c r="R887" s="47"/>
      <c r="S887" s="47" t="str">
        <f t="shared" si="19"/>
        <v/>
      </c>
      <c r="T887" s="47" t="str">
        <f t="shared" si="20"/>
        <v/>
      </c>
    </row>
    <row r="888" ht="18.75" customHeight="1">
      <c r="A888" s="47"/>
      <c r="B888" s="224"/>
      <c r="C888" s="215"/>
      <c r="D888" s="226"/>
      <c r="E888" s="192"/>
      <c r="F888" s="216"/>
      <c r="G888" s="217"/>
      <c r="H888" s="218">
        <f t="shared" si="7"/>
        <v>0</v>
      </c>
      <c r="I888" s="218">
        <f t="shared" si="16"/>
        <v>0</v>
      </c>
      <c r="J888" s="219" t="s">
        <v>107</v>
      </c>
      <c r="K888" s="47"/>
      <c r="L888" s="224"/>
      <c r="M888" s="220"/>
      <c r="N888" s="47"/>
      <c r="O888" s="224"/>
      <c r="P888" s="226"/>
      <c r="Q888" s="220"/>
      <c r="R888" s="47"/>
      <c r="S888" s="47" t="str">
        <f t="shared" si="19"/>
        <v/>
      </c>
      <c r="T888" s="47" t="str">
        <f t="shared" si="20"/>
        <v/>
      </c>
    </row>
    <row r="889" ht="18.75" customHeight="1">
      <c r="A889" s="47"/>
      <c r="B889" s="224"/>
      <c r="C889" s="215"/>
      <c r="D889" s="226"/>
      <c r="E889" s="192"/>
      <c r="F889" s="216"/>
      <c r="G889" s="217"/>
      <c r="H889" s="218">
        <f t="shared" si="7"/>
        <v>0</v>
      </c>
      <c r="I889" s="218">
        <f t="shared" si="16"/>
        <v>0</v>
      </c>
      <c r="J889" s="219" t="s">
        <v>107</v>
      </c>
      <c r="K889" s="47"/>
      <c r="L889" s="224"/>
      <c r="M889" s="220"/>
      <c r="N889" s="47"/>
      <c r="O889" s="224"/>
      <c r="P889" s="226"/>
      <c r="Q889" s="220"/>
      <c r="R889" s="47"/>
      <c r="S889" s="47" t="str">
        <f t="shared" si="19"/>
        <v/>
      </c>
      <c r="T889" s="47" t="str">
        <f t="shared" si="20"/>
        <v/>
      </c>
    </row>
    <row r="890" ht="18.75" customHeight="1">
      <c r="A890" s="47"/>
      <c r="B890" s="224"/>
      <c r="C890" s="215"/>
      <c r="D890" s="226"/>
      <c r="E890" s="192"/>
      <c r="F890" s="216"/>
      <c r="G890" s="217"/>
      <c r="H890" s="218">
        <f t="shared" si="7"/>
        <v>0</v>
      </c>
      <c r="I890" s="218">
        <f t="shared" si="16"/>
        <v>0</v>
      </c>
      <c r="J890" s="219" t="s">
        <v>107</v>
      </c>
      <c r="K890" s="47"/>
      <c r="L890" s="224"/>
      <c r="M890" s="220"/>
      <c r="N890" s="47"/>
      <c r="O890" s="224"/>
      <c r="P890" s="226"/>
      <c r="Q890" s="220"/>
      <c r="R890" s="47"/>
      <c r="S890" s="47" t="str">
        <f t="shared" si="19"/>
        <v/>
      </c>
      <c r="T890" s="47" t="str">
        <f t="shared" si="20"/>
        <v/>
      </c>
    </row>
    <row r="891" ht="18.75" customHeight="1">
      <c r="A891" s="47"/>
      <c r="B891" s="224"/>
      <c r="C891" s="215"/>
      <c r="D891" s="226"/>
      <c r="E891" s="192"/>
      <c r="F891" s="216"/>
      <c r="G891" s="217"/>
      <c r="H891" s="218">
        <f t="shared" si="7"/>
        <v>0</v>
      </c>
      <c r="I891" s="218">
        <f t="shared" si="16"/>
        <v>0</v>
      </c>
      <c r="J891" s="219" t="s">
        <v>107</v>
      </c>
      <c r="K891" s="47"/>
      <c r="L891" s="224"/>
      <c r="M891" s="220"/>
      <c r="N891" s="47"/>
      <c r="O891" s="224"/>
      <c r="P891" s="226"/>
      <c r="Q891" s="220"/>
      <c r="R891" s="47"/>
      <c r="S891" s="47" t="str">
        <f t="shared" si="19"/>
        <v/>
      </c>
      <c r="T891" s="47" t="str">
        <f t="shared" si="20"/>
        <v/>
      </c>
    </row>
    <row r="892" ht="18.75" customHeight="1">
      <c r="A892" s="47"/>
      <c r="B892" s="224"/>
      <c r="C892" s="215"/>
      <c r="D892" s="226"/>
      <c r="E892" s="192"/>
      <c r="F892" s="216"/>
      <c r="G892" s="217"/>
      <c r="H892" s="218">
        <f t="shared" si="7"/>
        <v>0</v>
      </c>
      <c r="I892" s="218">
        <f t="shared" si="16"/>
        <v>0</v>
      </c>
      <c r="J892" s="219" t="s">
        <v>107</v>
      </c>
      <c r="K892" s="47"/>
      <c r="L892" s="224"/>
      <c r="M892" s="220"/>
      <c r="N892" s="47"/>
      <c r="O892" s="224"/>
      <c r="P892" s="226"/>
      <c r="Q892" s="220"/>
      <c r="R892" s="47"/>
      <c r="S892" s="47" t="str">
        <f t="shared" si="19"/>
        <v/>
      </c>
      <c r="T892" s="47" t="str">
        <f t="shared" si="20"/>
        <v/>
      </c>
    </row>
    <row r="893" ht="18.75" customHeight="1">
      <c r="A893" s="47"/>
      <c r="B893" s="224"/>
      <c r="C893" s="215"/>
      <c r="D893" s="226"/>
      <c r="E893" s="192"/>
      <c r="F893" s="216"/>
      <c r="G893" s="217"/>
      <c r="H893" s="218">
        <f t="shared" si="7"/>
        <v>0</v>
      </c>
      <c r="I893" s="218">
        <f t="shared" si="16"/>
        <v>0</v>
      </c>
      <c r="J893" s="219" t="s">
        <v>107</v>
      </c>
      <c r="K893" s="47"/>
      <c r="L893" s="224"/>
      <c r="M893" s="220"/>
      <c r="N893" s="47"/>
      <c r="O893" s="224"/>
      <c r="P893" s="226"/>
      <c r="Q893" s="220"/>
      <c r="R893" s="47"/>
      <c r="S893" s="47" t="str">
        <f t="shared" si="19"/>
        <v/>
      </c>
      <c r="T893" s="47" t="str">
        <f t="shared" si="20"/>
        <v/>
      </c>
    </row>
    <row r="894" ht="18.75" customHeight="1">
      <c r="A894" s="47"/>
      <c r="B894" s="224"/>
      <c r="C894" s="215"/>
      <c r="D894" s="226"/>
      <c r="E894" s="192"/>
      <c r="F894" s="216"/>
      <c r="G894" s="217"/>
      <c r="H894" s="218">
        <f t="shared" si="7"/>
        <v>0</v>
      </c>
      <c r="I894" s="218">
        <f t="shared" si="16"/>
        <v>0</v>
      </c>
      <c r="J894" s="219" t="s">
        <v>107</v>
      </c>
      <c r="K894" s="47"/>
      <c r="L894" s="224"/>
      <c r="M894" s="220"/>
      <c r="N894" s="47"/>
      <c r="O894" s="224"/>
      <c r="P894" s="226"/>
      <c r="Q894" s="220"/>
      <c r="R894" s="47"/>
      <c r="S894" s="47" t="str">
        <f t="shared" si="19"/>
        <v/>
      </c>
      <c r="T894" s="47" t="str">
        <f t="shared" si="20"/>
        <v/>
      </c>
    </row>
    <row r="895" ht="18.75" customHeight="1">
      <c r="A895" s="47"/>
      <c r="B895" s="224"/>
      <c r="C895" s="215"/>
      <c r="D895" s="226"/>
      <c r="E895" s="192"/>
      <c r="F895" s="216"/>
      <c r="G895" s="217"/>
      <c r="H895" s="218">
        <f t="shared" si="7"/>
        <v>0</v>
      </c>
      <c r="I895" s="218">
        <f t="shared" si="16"/>
        <v>0</v>
      </c>
      <c r="J895" s="219" t="s">
        <v>107</v>
      </c>
      <c r="K895" s="47"/>
      <c r="L895" s="224"/>
      <c r="M895" s="220"/>
      <c r="N895" s="47"/>
      <c r="O895" s="224"/>
      <c r="P895" s="226"/>
      <c r="Q895" s="220"/>
      <c r="R895" s="47"/>
      <c r="S895" s="47" t="str">
        <f t="shared" si="19"/>
        <v/>
      </c>
      <c r="T895" s="47" t="str">
        <f t="shared" si="20"/>
        <v/>
      </c>
    </row>
    <row r="896" ht="18.75" customHeight="1">
      <c r="A896" s="47"/>
      <c r="B896" s="224"/>
      <c r="C896" s="215"/>
      <c r="D896" s="226"/>
      <c r="E896" s="192"/>
      <c r="F896" s="216"/>
      <c r="G896" s="217"/>
      <c r="H896" s="218">
        <f t="shared" si="7"/>
        <v>0</v>
      </c>
      <c r="I896" s="218">
        <f t="shared" si="16"/>
        <v>0</v>
      </c>
      <c r="J896" s="219" t="s">
        <v>107</v>
      </c>
      <c r="K896" s="47"/>
      <c r="L896" s="224"/>
      <c r="M896" s="220"/>
      <c r="N896" s="47"/>
      <c r="O896" s="224"/>
      <c r="P896" s="226"/>
      <c r="Q896" s="220"/>
      <c r="R896" s="47"/>
      <c r="S896" s="47" t="str">
        <f t="shared" si="19"/>
        <v/>
      </c>
      <c r="T896" s="47" t="str">
        <f t="shared" si="20"/>
        <v/>
      </c>
    </row>
    <row r="897" ht="18.75" customHeight="1">
      <c r="A897" s="47"/>
      <c r="B897" s="224"/>
      <c r="C897" s="215"/>
      <c r="D897" s="226"/>
      <c r="E897" s="192"/>
      <c r="F897" s="216"/>
      <c r="G897" s="217"/>
      <c r="H897" s="218">
        <f t="shared" si="7"/>
        <v>0</v>
      </c>
      <c r="I897" s="218">
        <f t="shared" si="16"/>
        <v>0</v>
      </c>
      <c r="J897" s="219" t="s">
        <v>107</v>
      </c>
      <c r="K897" s="47"/>
      <c r="L897" s="224"/>
      <c r="M897" s="220"/>
      <c r="N897" s="47"/>
      <c r="O897" s="224"/>
      <c r="P897" s="226"/>
      <c r="Q897" s="220"/>
      <c r="R897" s="47"/>
      <c r="S897" s="47" t="str">
        <f t="shared" si="19"/>
        <v/>
      </c>
      <c r="T897" s="47" t="str">
        <f t="shared" si="20"/>
        <v/>
      </c>
    </row>
    <row r="898" ht="18.75" customHeight="1">
      <c r="A898" s="47"/>
      <c r="B898" s="224"/>
      <c r="C898" s="215"/>
      <c r="D898" s="226"/>
      <c r="E898" s="192"/>
      <c r="F898" s="216"/>
      <c r="G898" s="217"/>
      <c r="H898" s="218">
        <f t="shared" si="7"/>
        <v>0</v>
      </c>
      <c r="I898" s="218">
        <f t="shared" si="16"/>
        <v>0</v>
      </c>
      <c r="J898" s="219" t="s">
        <v>107</v>
      </c>
      <c r="K898" s="47"/>
      <c r="L898" s="224"/>
      <c r="M898" s="220"/>
      <c r="N898" s="47"/>
      <c r="O898" s="224"/>
      <c r="P898" s="226"/>
      <c r="Q898" s="220"/>
      <c r="R898" s="47"/>
      <c r="S898" s="47" t="str">
        <f t="shared" si="19"/>
        <v/>
      </c>
      <c r="T898" s="47" t="str">
        <f t="shared" si="20"/>
        <v/>
      </c>
    </row>
    <row r="899" ht="18.75" customHeight="1">
      <c r="A899" s="47"/>
      <c r="B899" s="224"/>
      <c r="C899" s="215"/>
      <c r="D899" s="226"/>
      <c r="E899" s="192"/>
      <c r="F899" s="216"/>
      <c r="G899" s="217"/>
      <c r="H899" s="218">
        <f t="shared" si="7"/>
        <v>0</v>
      </c>
      <c r="I899" s="218">
        <f t="shared" si="16"/>
        <v>0</v>
      </c>
      <c r="J899" s="219" t="s">
        <v>107</v>
      </c>
      <c r="K899" s="47"/>
      <c r="L899" s="224"/>
      <c r="M899" s="220"/>
      <c r="N899" s="47"/>
      <c r="O899" s="224"/>
      <c r="P899" s="226"/>
      <c r="Q899" s="220"/>
      <c r="R899" s="47"/>
      <c r="S899" s="47" t="str">
        <f t="shared" si="19"/>
        <v/>
      </c>
      <c r="T899" s="47" t="str">
        <f t="shared" si="20"/>
        <v/>
      </c>
    </row>
    <row r="900" ht="18.75" customHeight="1">
      <c r="A900" s="47"/>
      <c r="B900" s="224"/>
      <c r="C900" s="215"/>
      <c r="D900" s="226"/>
      <c r="E900" s="192"/>
      <c r="F900" s="216"/>
      <c r="G900" s="217"/>
      <c r="H900" s="218">
        <f t="shared" si="7"/>
        <v>0</v>
      </c>
      <c r="I900" s="218">
        <f t="shared" si="16"/>
        <v>0</v>
      </c>
      <c r="J900" s="219" t="s">
        <v>107</v>
      </c>
      <c r="K900" s="47"/>
      <c r="L900" s="224"/>
      <c r="M900" s="220"/>
      <c r="N900" s="47"/>
      <c r="O900" s="224"/>
      <c r="P900" s="226"/>
      <c r="Q900" s="220"/>
      <c r="R900" s="47"/>
      <c r="S900" s="47" t="str">
        <f t="shared" si="19"/>
        <v/>
      </c>
      <c r="T900" s="47" t="str">
        <f t="shared" si="20"/>
        <v/>
      </c>
    </row>
    <row r="901" ht="18.75" customHeight="1">
      <c r="A901" s="47"/>
      <c r="B901" s="224"/>
      <c r="C901" s="215"/>
      <c r="D901" s="226"/>
      <c r="E901" s="192"/>
      <c r="F901" s="216"/>
      <c r="G901" s="217"/>
      <c r="H901" s="218">
        <f t="shared" si="7"/>
        <v>0</v>
      </c>
      <c r="I901" s="218">
        <f t="shared" si="16"/>
        <v>0</v>
      </c>
      <c r="J901" s="219" t="s">
        <v>107</v>
      </c>
      <c r="K901" s="47"/>
      <c r="L901" s="224"/>
      <c r="M901" s="220"/>
      <c r="N901" s="47"/>
      <c r="O901" s="224"/>
      <c r="P901" s="226"/>
      <c r="Q901" s="220"/>
      <c r="R901" s="47"/>
      <c r="S901" s="47" t="str">
        <f t="shared" si="19"/>
        <v/>
      </c>
      <c r="T901" s="47" t="str">
        <f t="shared" si="20"/>
        <v/>
      </c>
    </row>
    <row r="902" ht="18.75" customHeight="1">
      <c r="A902" s="47"/>
      <c r="B902" s="224"/>
      <c r="C902" s="215"/>
      <c r="D902" s="226"/>
      <c r="E902" s="192"/>
      <c r="F902" s="216"/>
      <c r="G902" s="217"/>
      <c r="H902" s="218">
        <f t="shared" si="7"/>
        <v>0</v>
      </c>
      <c r="I902" s="218">
        <f t="shared" si="16"/>
        <v>0</v>
      </c>
      <c r="J902" s="219" t="s">
        <v>107</v>
      </c>
      <c r="K902" s="47"/>
      <c r="L902" s="224"/>
      <c r="M902" s="220"/>
      <c r="N902" s="47"/>
      <c r="O902" s="224"/>
      <c r="P902" s="226"/>
      <c r="Q902" s="220"/>
      <c r="R902" s="47"/>
      <c r="S902" s="47" t="str">
        <f t="shared" si="19"/>
        <v/>
      </c>
      <c r="T902" s="47" t="str">
        <f t="shared" si="20"/>
        <v/>
      </c>
    </row>
    <row r="903" ht="18.75" customHeight="1">
      <c r="A903" s="47"/>
      <c r="B903" s="224"/>
      <c r="C903" s="215"/>
      <c r="D903" s="226"/>
      <c r="E903" s="192"/>
      <c r="F903" s="216"/>
      <c r="G903" s="217"/>
      <c r="H903" s="218">
        <f t="shared" si="7"/>
        <v>0</v>
      </c>
      <c r="I903" s="218">
        <f t="shared" si="16"/>
        <v>0</v>
      </c>
      <c r="J903" s="219" t="s">
        <v>107</v>
      </c>
      <c r="K903" s="47"/>
      <c r="L903" s="224"/>
      <c r="M903" s="220"/>
      <c r="N903" s="47"/>
      <c r="O903" s="224"/>
      <c r="P903" s="226"/>
      <c r="Q903" s="220"/>
      <c r="R903" s="47"/>
      <c r="S903" s="47" t="str">
        <f t="shared" si="19"/>
        <v/>
      </c>
      <c r="T903" s="47" t="str">
        <f t="shared" si="20"/>
        <v/>
      </c>
    </row>
    <row r="904" ht="18.75" customHeight="1">
      <c r="A904" s="47"/>
      <c r="B904" s="224"/>
      <c r="C904" s="215"/>
      <c r="D904" s="226"/>
      <c r="E904" s="192"/>
      <c r="F904" s="216"/>
      <c r="G904" s="217"/>
      <c r="H904" s="218">
        <f t="shared" si="7"/>
        <v>0</v>
      </c>
      <c r="I904" s="218">
        <f t="shared" si="16"/>
        <v>0</v>
      </c>
      <c r="J904" s="219" t="s">
        <v>107</v>
      </c>
      <c r="K904" s="47"/>
      <c r="L904" s="224"/>
      <c r="M904" s="220"/>
      <c r="N904" s="47"/>
      <c r="O904" s="224"/>
      <c r="P904" s="226"/>
      <c r="Q904" s="220"/>
      <c r="R904" s="47"/>
      <c r="S904" s="47" t="str">
        <f t="shared" si="19"/>
        <v/>
      </c>
      <c r="T904" s="47" t="str">
        <f t="shared" si="20"/>
        <v/>
      </c>
    </row>
    <row r="905" ht="18.75" customHeight="1">
      <c r="A905" s="47"/>
      <c r="B905" s="224"/>
      <c r="C905" s="215"/>
      <c r="D905" s="226"/>
      <c r="E905" s="192"/>
      <c r="F905" s="216"/>
      <c r="G905" s="217"/>
      <c r="H905" s="218">
        <f t="shared" si="7"/>
        <v>0</v>
      </c>
      <c r="I905" s="218">
        <f t="shared" si="16"/>
        <v>0</v>
      </c>
      <c r="J905" s="219" t="s">
        <v>107</v>
      </c>
      <c r="K905" s="47"/>
      <c r="L905" s="224"/>
      <c r="M905" s="220"/>
      <c r="N905" s="47"/>
      <c r="O905" s="224"/>
      <c r="P905" s="226"/>
      <c r="Q905" s="220"/>
      <c r="R905" s="47"/>
      <c r="S905" s="47" t="str">
        <f t="shared" si="19"/>
        <v/>
      </c>
      <c r="T905" s="47" t="str">
        <f t="shared" si="20"/>
        <v/>
      </c>
    </row>
    <row r="906" ht="18.75" customHeight="1">
      <c r="A906" s="47"/>
      <c r="B906" s="224"/>
      <c r="C906" s="215"/>
      <c r="D906" s="226"/>
      <c r="E906" s="192"/>
      <c r="F906" s="216"/>
      <c r="G906" s="217"/>
      <c r="H906" s="218">
        <f t="shared" si="7"/>
        <v>0</v>
      </c>
      <c r="I906" s="218">
        <f t="shared" si="16"/>
        <v>0</v>
      </c>
      <c r="J906" s="219" t="s">
        <v>107</v>
      </c>
      <c r="K906" s="47"/>
      <c r="L906" s="224"/>
      <c r="M906" s="220"/>
      <c r="N906" s="47"/>
      <c r="O906" s="224"/>
      <c r="P906" s="226"/>
      <c r="Q906" s="220"/>
      <c r="R906" s="47"/>
      <c r="S906" s="47" t="str">
        <f t="shared" si="19"/>
        <v/>
      </c>
      <c r="T906" s="47" t="str">
        <f t="shared" si="20"/>
        <v/>
      </c>
    </row>
    <row r="907" ht="18.75" customHeight="1">
      <c r="A907" s="47"/>
      <c r="B907" s="224"/>
      <c r="C907" s="215"/>
      <c r="D907" s="226"/>
      <c r="E907" s="192"/>
      <c r="F907" s="216"/>
      <c r="G907" s="217"/>
      <c r="H907" s="218">
        <f t="shared" si="7"/>
        <v>0</v>
      </c>
      <c r="I907" s="218">
        <f t="shared" si="16"/>
        <v>0</v>
      </c>
      <c r="J907" s="219" t="s">
        <v>107</v>
      </c>
      <c r="K907" s="47"/>
      <c r="L907" s="224"/>
      <c r="M907" s="220"/>
      <c r="N907" s="47"/>
      <c r="O907" s="224"/>
      <c r="P907" s="226"/>
      <c r="Q907" s="220"/>
      <c r="R907" s="47"/>
      <c r="S907" s="47" t="str">
        <f t="shared" si="19"/>
        <v/>
      </c>
      <c r="T907" s="47" t="str">
        <f t="shared" si="20"/>
        <v/>
      </c>
    </row>
    <row r="908" ht="18.75" customHeight="1">
      <c r="A908" s="47"/>
      <c r="B908" s="224"/>
      <c r="C908" s="215"/>
      <c r="D908" s="226"/>
      <c r="E908" s="192"/>
      <c r="F908" s="216"/>
      <c r="G908" s="217"/>
      <c r="H908" s="218">
        <f t="shared" si="7"/>
        <v>0</v>
      </c>
      <c r="I908" s="218">
        <f t="shared" si="16"/>
        <v>0</v>
      </c>
      <c r="J908" s="219" t="s">
        <v>107</v>
      </c>
      <c r="K908" s="47"/>
      <c r="L908" s="224"/>
      <c r="M908" s="220"/>
      <c r="N908" s="47"/>
      <c r="O908" s="224"/>
      <c r="P908" s="226"/>
      <c r="Q908" s="220"/>
      <c r="R908" s="47"/>
      <c r="S908" s="47" t="str">
        <f t="shared" si="19"/>
        <v/>
      </c>
      <c r="T908" s="47" t="str">
        <f t="shared" si="20"/>
        <v/>
      </c>
    </row>
    <row r="909" ht="18.75" customHeight="1">
      <c r="A909" s="47"/>
      <c r="B909" s="224"/>
      <c r="C909" s="215"/>
      <c r="D909" s="226"/>
      <c r="E909" s="192"/>
      <c r="F909" s="216"/>
      <c r="G909" s="217"/>
      <c r="H909" s="218">
        <f t="shared" si="7"/>
        <v>0</v>
      </c>
      <c r="I909" s="218">
        <f t="shared" si="16"/>
        <v>0</v>
      </c>
      <c r="J909" s="219" t="s">
        <v>107</v>
      </c>
      <c r="K909" s="47"/>
      <c r="L909" s="224"/>
      <c r="M909" s="220"/>
      <c r="N909" s="47"/>
      <c r="O909" s="224"/>
      <c r="P909" s="226"/>
      <c r="Q909" s="220"/>
      <c r="R909" s="47"/>
      <c r="S909" s="47" t="str">
        <f t="shared" si="19"/>
        <v/>
      </c>
      <c r="T909" s="47" t="str">
        <f t="shared" si="20"/>
        <v/>
      </c>
    </row>
    <row r="910" ht="18.75" customHeight="1">
      <c r="A910" s="47"/>
      <c r="B910" s="224"/>
      <c r="C910" s="215"/>
      <c r="D910" s="226"/>
      <c r="E910" s="192"/>
      <c r="F910" s="216"/>
      <c r="G910" s="217"/>
      <c r="H910" s="218">
        <f t="shared" si="7"/>
        <v>0</v>
      </c>
      <c r="I910" s="218">
        <f t="shared" si="16"/>
        <v>0</v>
      </c>
      <c r="J910" s="219" t="s">
        <v>107</v>
      </c>
      <c r="K910" s="47"/>
      <c r="L910" s="224"/>
      <c r="M910" s="220"/>
      <c r="N910" s="47"/>
      <c r="O910" s="224"/>
      <c r="P910" s="226"/>
      <c r="Q910" s="220"/>
      <c r="R910" s="47"/>
      <c r="S910" s="47" t="str">
        <f t="shared" si="19"/>
        <v/>
      </c>
      <c r="T910" s="47" t="str">
        <f t="shared" si="20"/>
        <v/>
      </c>
    </row>
    <row r="911" ht="18.75" customHeight="1">
      <c r="A911" s="47"/>
      <c r="B911" s="224"/>
      <c r="C911" s="215"/>
      <c r="D911" s="226"/>
      <c r="E911" s="192"/>
      <c r="F911" s="216"/>
      <c r="G911" s="217"/>
      <c r="H911" s="218">
        <f t="shared" si="7"/>
        <v>0</v>
      </c>
      <c r="I911" s="218">
        <f t="shared" si="16"/>
        <v>0</v>
      </c>
      <c r="J911" s="219" t="s">
        <v>107</v>
      </c>
      <c r="K911" s="47"/>
      <c r="L911" s="224"/>
      <c r="M911" s="220"/>
      <c r="N911" s="47"/>
      <c r="O911" s="224"/>
      <c r="P911" s="226"/>
      <c r="Q911" s="220"/>
      <c r="R911" s="47"/>
      <c r="S911" s="47" t="str">
        <f t="shared" si="19"/>
        <v/>
      </c>
      <c r="T911" s="47" t="str">
        <f t="shared" si="20"/>
        <v/>
      </c>
    </row>
    <row r="912" ht="18.75" customHeight="1">
      <c r="A912" s="47"/>
      <c r="B912" s="224"/>
      <c r="C912" s="215"/>
      <c r="D912" s="226"/>
      <c r="E912" s="192"/>
      <c r="F912" s="216"/>
      <c r="G912" s="217"/>
      <c r="H912" s="218">
        <f t="shared" si="7"/>
        <v>0</v>
      </c>
      <c r="I912" s="218">
        <f t="shared" si="16"/>
        <v>0</v>
      </c>
      <c r="J912" s="219" t="s">
        <v>107</v>
      </c>
      <c r="K912" s="47"/>
      <c r="L912" s="224"/>
      <c r="M912" s="220"/>
      <c r="N912" s="47"/>
      <c r="O912" s="224"/>
      <c r="P912" s="226"/>
      <c r="Q912" s="220"/>
      <c r="R912" s="47"/>
      <c r="S912" s="47" t="str">
        <f t="shared" si="19"/>
        <v/>
      </c>
      <c r="T912" s="47" t="str">
        <f t="shared" si="20"/>
        <v/>
      </c>
    </row>
    <row r="913" ht="18.75" customHeight="1">
      <c r="A913" s="47"/>
      <c r="B913" s="224"/>
      <c r="C913" s="215"/>
      <c r="D913" s="226"/>
      <c r="E913" s="192"/>
      <c r="F913" s="216"/>
      <c r="G913" s="217"/>
      <c r="H913" s="218">
        <f t="shared" si="7"/>
        <v>0</v>
      </c>
      <c r="I913" s="218">
        <f t="shared" si="16"/>
        <v>0</v>
      </c>
      <c r="J913" s="219" t="s">
        <v>107</v>
      </c>
      <c r="K913" s="47"/>
      <c r="L913" s="224"/>
      <c r="M913" s="220"/>
      <c r="N913" s="47"/>
      <c r="O913" s="224"/>
      <c r="P913" s="226"/>
      <c r="Q913" s="220"/>
      <c r="R913" s="47"/>
      <c r="S913" s="47" t="str">
        <f t="shared" si="19"/>
        <v/>
      </c>
      <c r="T913" s="47" t="str">
        <f t="shared" si="20"/>
        <v/>
      </c>
    </row>
    <row r="914" ht="18.75" customHeight="1">
      <c r="A914" s="47"/>
      <c r="B914" s="224"/>
      <c r="C914" s="215"/>
      <c r="D914" s="226"/>
      <c r="E914" s="192"/>
      <c r="F914" s="216"/>
      <c r="G914" s="217"/>
      <c r="H914" s="218">
        <f t="shared" si="7"/>
        <v>0</v>
      </c>
      <c r="I914" s="218">
        <f t="shared" si="16"/>
        <v>0</v>
      </c>
      <c r="J914" s="219" t="s">
        <v>107</v>
      </c>
      <c r="K914" s="47"/>
      <c r="L914" s="224"/>
      <c r="M914" s="220"/>
      <c r="N914" s="47"/>
      <c r="O914" s="224"/>
      <c r="P914" s="226"/>
      <c r="Q914" s="220"/>
      <c r="R914" s="47"/>
      <c r="S914" s="47" t="str">
        <f t="shared" si="19"/>
        <v/>
      </c>
      <c r="T914" s="47" t="str">
        <f t="shared" si="20"/>
        <v/>
      </c>
    </row>
    <row r="915" ht="18.75" customHeight="1">
      <c r="A915" s="47"/>
      <c r="B915" s="224"/>
      <c r="C915" s="215"/>
      <c r="D915" s="226"/>
      <c r="E915" s="192"/>
      <c r="F915" s="216"/>
      <c r="G915" s="217"/>
      <c r="H915" s="218">
        <f t="shared" si="7"/>
        <v>0</v>
      </c>
      <c r="I915" s="218">
        <f t="shared" si="16"/>
        <v>0</v>
      </c>
      <c r="J915" s="219" t="s">
        <v>107</v>
      </c>
      <c r="K915" s="47"/>
      <c r="L915" s="224"/>
      <c r="M915" s="220"/>
      <c r="N915" s="47"/>
      <c r="O915" s="224"/>
      <c r="P915" s="226"/>
      <c r="Q915" s="220"/>
      <c r="R915" s="47"/>
      <c r="S915" s="47" t="str">
        <f t="shared" si="19"/>
        <v/>
      </c>
      <c r="T915" s="47" t="str">
        <f t="shared" si="20"/>
        <v/>
      </c>
    </row>
    <row r="916" ht="18.75" customHeight="1">
      <c r="A916" s="47"/>
      <c r="B916" s="224"/>
      <c r="C916" s="215"/>
      <c r="D916" s="226"/>
      <c r="E916" s="192"/>
      <c r="F916" s="216"/>
      <c r="G916" s="217"/>
      <c r="H916" s="218">
        <f t="shared" si="7"/>
        <v>0</v>
      </c>
      <c r="I916" s="218">
        <f t="shared" si="16"/>
        <v>0</v>
      </c>
      <c r="J916" s="219" t="s">
        <v>107</v>
      </c>
      <c r="K916" s="47"/>
      <c r="L916" s="224"/>
      <c r="M916" s="220"/>
      <c r="N916" s="47"/>
      <c r="O916" s="224"/>
      <c r="P916" s="226"/>
      <c r="Q916" s="220"/>
      <c r="R916" s="47"/>
      <c r="S916" s="47" t="str">
        <f t="shared" si="19"/>
        <v/>
      </c>
      <c r="T916" s="47" t="str">
        <f t="shared" si="20"/>
        <v/>
      </c>
    </row>
    <row r="917" ht="18.75" customHeight="1">
      <c r="A917" s="47"/>
      <c r="B917" s="224"/>
      <c r="C917" s="215"/>
      <c r="D917" s="226"/>
      <c r="E917" s="192"/>
      <c r="F917" s="216"/>
      <c r="G917" s="217"/>
      <c r="H917" s="218">
        <f t="shared" si="7"/>
        <v>0</v>
      </c>
      <c r="I917" s="218">
        <f t="shared" si="16"/>
        <v>0</v>
      </c>
      <c r="J917" s="219" t="s">
        <v>107</v>
      </c>
      <c r="K917" s="47"/>
      <c r="L917" s="224"/>
      <c r="M917" s="220"/>
      <c r="N917" s="47"/>
      <c r="O917" s="224"/>
      <c r="P917" s="226"/>
      <c r="Q917" s="220"/>
      <c r="R917" s="47"/>
      <c r="S917" s="47" t="str">
        <f t="shared" si="19"/>
        <v/>
      </c>
      <c r="T917" s="47" t="str">
        <f t="shared" si="20"/>
        <v/>
      </c>
    </row>
    <row r="918" ht="18.75" customHeight="1">
      <c r="A918" s="47"/>
      <c r="B918" s="224"/>
      <c r="C918" s="215"/>
      <c r="D918" s="226"/>
      <c r="E918" s="192"/>
      <c r="F918" s="216"/>
      <c r="G918" s="217"/>
      <c r="H918" s="218">
        <f t="shared" si="7"/>
        <v>0</v>
      </c>
      <c r="I918" s="218">
        <f t="shared" si="16"/>
        <v>0</v>
      </c>
      <c r="J918" s="219" t="s">
        <v>107</v>
      </c>
      <c r="K918" s="47"/>
      <c r="L918" s="224"/>
      <c r="M918" s="220"/>
      <c r="N918" s="47"/>
      <c r="O918" s="224"/>
      <c r="P918" s="226"/>
      <c r="Q918" s="220"/>
      <c r="R918" s="47"/>
      <c r="S918" s="47" t="str">
        <f t="shared" si="19"/>
        <v/>
      </c>
      <c r="T918" s="47" t="str">
        <f t="shared" si="20"/>
        <v/>
      </c>
    </row>
    <row r="919" ht="18.75" customHeight="1">
      <c r="A919" s="47"/>
      <c r="B919" s="224"/>
      <c r="C919" s="215"/>
      <c r="D919" s="226"/>
      <c r="E919" s="192"/>
      <c r="F919" s="216"/>
      <c r="G919" s="217"/>
      <c r="H919" s="218">
        <f t="shared" si="7"/>
        <v>0</v>
      </c>
      <c r="I919" s="218">
        <f t="shared" si="16"/>
        <v>0</v>
      </c>
      <c r="J919" s="219" t="s">
        <v>107</v>
      </c>
      <c r="K919" s="47"/>
      <c r="L919" s="224"/>
      <c r="M919" s="220"/>
      <c r="N919" s="47"/>
      <c r="O919" s="224"/>
      <c r="P919" s="226"/>
      <c r="Q919" s="220"/>
      <c r="R919" s="47"/>
      <c r="S919" s="47" t="str">
        <f t="shared" si="19"/>
        <v/>
      </c>
      <c r="T919" s="47" t="str">
        <f t="shared" si="20"/>
        <v/>
      </c>
    </row>
    <row r="920" ht="18.75" customHeight="1">
      <c r="A920" s="47"/>
      <c r="B920" s="224"/>
      <c r="C920" s="215"/>
      <c r="D920" s="226"/>
      <c r="E920" s="192"/>
      <c r="F920" s="216"/>
      <c r="G920" s="217"/>
      <c r="H920" s="218">
        <f t="shared" si="7"/>
        <v>0</v>
      </c>
      <c r="I920" s="218">
        <f t="shared" si="16"/>
        <v>0</v>
      </c>
      <c r="J920" s="219" t="s">
        <v>107</v>
      </c>
      <c r="K920" s="47"/>
      <c r="L920" s="224"/>
      <c r="M920" s="220"/>
      <c r="N920" s="47"/>
      <c r="O920" s="224"/>
      <c r="P920" s="226"/>
      <c r="Q920" s="220"/>
      <c r="R920" s="47"/>
      <c r="S920" s="47" t="str">
        <f t="shared" si="19"/>
        <v/>
      </c>
      <c r="T920" s="47" t="str">
        <f t="shared" si="20"/>
        <v/>
      </c>
    </row>
    <row r="921" ht="18.75" customHeight="1">
      <c r="A921" s="47"/>
      <c r="B921" s="224"/>
      <c r="C921" s="215"/>
      <c r="D921" s="226"/>
      <c r="E921" s="192"/>
      <c r="F921" s="216"/>
      <c r="G921" s="217"/>
      <c r="H921" s="218">
        <f t="shared" si="7"/>
        <v>0</v>
      </c>
      <c r="I921" s="218">
        <f t="shared" si="16"/>
        <v>0</v>
      </c>
      <c r="J921" s="219" t="s">
        <v>107</v>
      </c>
      <c r="K921" s="47"/>
      <c r="L921" s="224"/>
      <c r="M921" s="220"/>
      <c r="N921" s="47"/>
      <c r="O921" s="224"/>
      <c r="P921" s="226"/>
      <c r="Q921" s="220"/>
      <c r="R921" s="47"/>
      <c r="S921" s="47" t="str">
        <f t="shared" si="19"/>
        <v/>
      </c>
      <c r="T921" s="47" t="str">
        <f t="shared" si="20"/>
        <v/>
      </c>
    </row>
    <row r="922" ht="18.75" customHeight="1">
      <c r="A922" s="47"/>
      <c r="B922" s="224"/>
      <c r="C922" s="215"/>
      <c r="D922" s="226"/>
      <c r="E922" s="192"/>
      <c r="F922" s="216"/>
      <c r="G922" s="217"/>
      <c r="H922" s="218">
        <f t="shared" si="7"/>
        <v>0</v>
      </c>
      <c r="I922" s="218">
        <f t="shared" si="16"/>
        <v>0</v>
      </c>
      <c r="J922" s="219" t="s">
        <v>107</v>
      </c>
      <c r="K922" s="47"/>
      <c r="L922" s="224"/>
      <c r="M922" s="220"/>
      <c r="N922" s="47"/>
      <c r="O922" s="224"/>
      <c r="P922" s="226"/>
      <c r="Q922" s="220"/>
      <c r="R922" s="47"/>
      <c r="S922" s="47" t="str">
        <f t="shared" si="19"/>
        <v/>
      </c>
      <c r="T922" s="47" t="str">
        <f t="shared" si="20"/>
        <v/>
      </c>
    </row>
    <row r="923" ht="18.75" customHeight="1">
      <c r="A923" s="47"/>
      <c r="B923" s="224"/>
      <c r="C923" s="215"/>
      <c r="D923" s="226"/>
      <c r="E923" s="192"/>
      <c r="F923" s="216"/>
      <c r="G923" s="217"/>
      <c r="H923" s="218">
        <f t="shared" si="7"/>
        <v>0</v>
      </c>
      <c r="I923" s="218">
        <f t="shared" si="16"/>
        <v>0</v>
      </c>
      <c r="J923" s="219" t="s">
        <v>107</v>
      </c>
      <c r="K923" s="47"/>
      <c r="L923" s="224"/>
      <c r="M923" s="220"/>
      <c r="N923" s="47"/>
      <c r="O923" s="224"/>
      <c r="P923" s="226"/>
      <c r="Q923" s="220"/>
      <c r="R923" s="47"/>
      <c r="S923" s="47" t="str">
        <f t="shared" si="19"/>
        <v/>
      </c>
      <c r="T923" s="47" t="str">
        <f t="shared" si="20"/>
        <v/>
      </c>
    </row>
    <row r="924" ht="18.75" customHeight="1">
      <c r="A924" s="47"/>
      <c r="B924" s="224"/>
      <c r="C924" s="215"/>
      <c r="D924" s="226"/>
      <c r="E924" s="192"/>
      <c r="F924" s="216"/>
      <c r="G924" s="217"/>
      <c r="H924" s="218">
        <f t="shared" si="7"/>
        <v>0</v>
      </c>
      <c r="I924" s="218">
        <f t="shared" si="16"/>
        <v>0</v>
      </c>
      <c r="J924" s="219" t="s">
        <v>107</v>
      </c>
      <c r="K924" s="47"/>
      <c r="L924" s="224"/>
      <c r="M924" s="220"/>
      <c r="N924" s="47"/>
      <c r="O924" s="224"/>
      <c r="P924" s="226"/>
      <c r="Q924" s="220"/>
      <c r="R924" s="47"/>
      <c r="S924" s="47" t="str">
        <f t="shared" si="19"/>
        <v/>
      </c>
      <c r="T924" s="47" t="str">
        <f t="shared" si="20"/>
        <v/>
      </c>
    </row>
    <row r="925" ht="18.75" customHeight="1">
      <c r="A925" s="47"/>
      <c r="B925" s="224"/>
      <c r="C925" s="215"/>
      <c r="D925" s="226"/>
      <c r="E925" s="192"/>
      <c r="F925" s="216"/>
      <c r="G925" s="217"/>
      <c r="H925" s="218">
        <f t="shared" si="7"/>
        <v>0</v>
      </c>
      <c r="I925" s="218">
        <f t="shared" si="16"/>
        <v>0</v>
      </c>
      <c r="J925" s="219" t="s">
        <v>107</v>
      </c>
      <c r="K925" s="47"/>
      <c r="L925" s="224"/>
      <c r="M925" s="220"/>
      <c r="N925" s="47"/>
      <c r="O925" s="224"/>
      <c r="P925" s="226"/>
      <c r="Q925" s="220"/>
      <c r="R925" s="47"/>
      <c r="S925" s="47" t="str">
        <f t="shared" si="19"/>
        <v/>
      </c>
      <c r="T925" s="47" t="str">
        <f t="shared" si="20"/>
        <v/>
      </c>
    </row>
    <row r="926" ht="18.75" customHeight="1">
      <c r="A926" s="47"/>
      <c r="B926" s="224"/>
      <c r="C926" s="215"/>
      <c r="D926" s="226"/>
      <c r="E926" s="192"/>
      <c r="F926" s="216"/>
      <c r="G926" s="217"/>
      <c r="H926" s="218">
        <f t="shared" si="7"/>
        <v>0</v>
      </c>
      <c r="I926" s="218">
        <f t="shared" si="16"/>
        <v>0</v>
      </c>
      <c r="J926" s="219" t="s">
        <v>107</v>
      </c>
      <c r="K926" s="47"/>
      <c r="L926" s="224"/>
      <c r="M926" s="220"/>
      <c r="N926" s="47"/>
      <c r="O926" s="224"/>
      <c r="P926" s="226"/>
      <c r="Q926" s="220"/>
      <c r="R926" s="47"/>
      <c r="S926" s="47" t="str">
        <f t="shared" si="19"/>
        <v/>
      </c>
      <c r="T926" s="47" t="str">
        <f t="shared" si="20"/>
        <v/>
      </c>
    </row>
    <row r="927" ht="18.75" customHeight="1">
      <c r="A927" s="47"/>
      <c r="B927" s="224"/>
      <c r="C927" s="215"/>
      <c r="D927" s="226"/>
      <c r="E927" s="192"/>
      <c r="F927" s="216"/>
      <c r="G927" s="217"/>
      <c r="H927" s="218">
        <f t="shared" si="7"/>
        <v>0</v>
      </c>
      <c r="I927" s="218">
        <f t="shared" si="16"/>
        <v>0</v>
      </c>
      <c r="J927" s="219" t="s">
        <v>107</v>
      </c>
      <c r="K927" s="47"/>
      <c r="L927" s="224"/>
      <c r="M927" s="220"/>
      <c r="N927" s="47"/>
      <c r="O927" s="224"/>
      <c r="P927" s="226"/>
      <c r="Q927" s="220"/>
      <c r="R927" s="47"/>
      <c r="S927" s="47" t="str">
        <f t="shared" si="19"/>
        <v/>
      </c>
      <c r="T927" s="47" t="str">
        <f t="shared" si="20"/>
        <v/>
      </c>
    </row>
    <row r="928" ht="18.75" customHeight="1">
      <c r="A928" s="47"/>
      <c r="B928" s="224"/>
      <c r="C928" s="215"/>
      <c r="D928" s="226"/>
      <c r="E928" s="192"/>
      <c r="F928" s="216"/>
      <c r="G928" s="217"/>
      <c r="H928" s="218">
        <f t="shared" si="7"/>
        <v>0</v>
      </c>
      <c r="I928" s="218">
        <f t="shared" si="16"/>
        <v>0</v>
      </c>
      <c r="J928" s="219" t="s">
        <v>107</v>
      </c>
      <c r="K928" s="47"/>
      <c r="L928" s="224"/>
      <c r="M928" s="220"/>
      <c r="N928" s="47"/>
      <c r="O928" s="224"/>
      <c r="P928" s="226"/>
      <c r="Q928" s="220"/>
      <c r="R928" s="47"/>
      <c r="S928" s="47" t="str">
        <f t="shared" si="19"/>
        <v/>
      </c>
      <c r="T928" s="47" t="str">
        <f t="shared" si="20"/>
        <v/>
      </c>
    </row>
    <row r="929" ht="18.75" customHeight="1">
      <c r="A929" s="47"/>
      <c r="B929" s="224"/>
      <c r="C929" s="215"/>
      <c r="D929" s="226"/>
      <c r="E929" s="192"/>
      <c r="F929" s="216"/>
      <c r="G929" s="217"/>
      <c r="H929" s="218">
        <f t="shared" si="7"/>
        <v>0</v>
      </c>
      <c r="I929" s="218">
        <f t="shared" si="16"/>
        <v>0</v>
      </c>
      <c r="J929" s="219" t="s">
        <v>107</v>
      </c>
      <c r="K929" s="47"/>
      <c r="L929" s="224"/>
      <c r="M929" s="220"/>
      <c r="N929" s="47"/>
      <c r="O929" s="224"/>
      <c r="P929" s="226"/>
      <c r="Q929" s="220"/>
      <c r="R929" s="47"/>
      <c r="S929" s="47" t="str">
        <f t="shared" si="19"/>
        <v/>
      </c>
      <c r="T929" s="47" t="str">
        <f t="shared" si="20"/>
        <v/>
      </c>
    </row>
    <row r="930" ht="18.75" customHeight="1">
      <c r="A930" s="47"/>
      <c r="B930" s="224"/>
      <c r="C930" s="215"/>
      <c r="D930" s="226"/>
      <c r="E930" s="192"/>
      <c r="F930" s="216"/>
      <c r="G930" s="217"/>
      <c r="H930" s="218">
        <f t="shared" si="7"/>
        <v>0</v>
      </c>
      <c r="I930" s="218">
        <f t="shared" si="16"/>
        <v>0</v>
      </c>
      <c r="J930" s="219" t="s">
        <v>107</v>
      </c>
      <c r="K930" s="47"/>
      <c r="L930" s="224"/>
      <c r="M930" s="220"/>
      <c r="N930" s="47"/>
      <c r="O930" s="224"/>
      <c r="P930" s="226"/>
      <c r="Q930" s="220"/>
      <c r="R930" s="47"/>
      <c r="S930" s="47" t="str">
        <f t="shared" si="19"/>
        <v/>
      </c>
      <c r="T930" s="47" t="str">
        <f t="shared" si="20"/>
        <v/>
      </c>
    </row>
    <row r="931" ht="18.75" customHeight="1">
      <c r="A931" s="47"/>
      <c r="B931" s="224"/>
      <c r="C931" s="215"/>
      <c r="D931" s="226"/>
      <c r="E931" s="192"/>
      <c r="F931" s="216"/>
      <c r="G931" s="217"/>
      <c r="H931" s="218">
        <f t="shared" si="7"/>
        <v>0</v>
      </c>
      <c r="I931" s="218">
        <f t="shared" si="16"/>
        <v>0</v>
      </c>
      <c r="J931" s="219" t="s">
        <v>107</v>
      </c>
      <c r="K931" s="47"/>
      <c r="L931" s="224"/>
      <c r="M931" s="220"/>
      <c r="N931" s="47"/>
      <c r="O931" s="224"/>
      <c r="P931" s="226"/>
      <c r="Q931" s="220"/>
      <c r="R931" s="47"/>
      <c r="S931" s="47" t="str">
        <f t="shared" si="19"/>
        <v/>
      </c>
      <c r="T931" s="47" t="str">
        <f t="shared" si="20"/>
        <v/>
      </c>
    </row>
    <row r="932" ht="18.75" customHeight="1">
      <c r="A932" s="47"/>
      <c r="B932" s="224"/>
      <c r="C932" s="215"/>
      <c r="D932" s="226"/>
      <c r="E932" s="192"/>
      <c r="F932" s="216"/>
      <c r="G932" s="217"/>
      <c r="H932" s="218">
        <f t="shared" si="7"/>
        <v>0</v>
      </c>
      <c r="I932" s="218">
        <f t="shared" si="16"/>
        <v>0</v>
      </c>
      <c r="J932" s="219" t="s">
        <v>107</v>
      </c>
      <c r="K932" s="47"/>
      <c r="L932" s="224"/>
      <c r="M932" s="220"/>
      <c r="N932" s="47"/>
      <c r="O932" s="224"/>
      <c r="P932" s="226"/>
      <c r="Q932" s="220"/>
      <c r="R932" s="47"/>
      <c r="S932" s="47" t="str">
        <f t="shared" si="19"/>
        <v/>
      </c>
      <c r="T932" s="47" t="str">
        <f t="shared" si="20"/>
        <v/>
      </c>
    </row>
    <row r="933" ht="18.75" customHeight="1">
      <c r="A933" s="47"/>
      <c r="B933" s="224"/>
      <c r="C933" s="215"/>
      <c r="D933" s="226"/>
      <c r="E933" s="192"/>
      <c r="F933" s="216"/>
      <c r="G933" s="217"/>
      <c r="H933" s="218">
        <f t="shared" si="7"/>
        <v>0</v>
      </c>
      <c r="I933" s="218">
        <f t="shared" si="16"/>
        <v>0</v>
      </c>
      <c r="J933" s="219" t="s">
        <v>107</v>
      </c>
      <c r="K933" s="47"/>
      <c r="L933" s="224"/>
      <c r="M933" s="220"/>
      <c r="N933" s="47"/>
      <c r="O933" s="224"/>
      <c r="P933" s="226"/>
      <c r="Q933" s="220"/>
      <c r="R933" s="47"/>
      <c r="S933" s="47" t="str">
        <f t="shared" si="19"/>
        <v/>
      </c>
      <c r="T933" s="47" t="str">
        <f t="shared" si="20"/>
        <v/>
      </c>
    </row>
    <row r="934" ht="18.75" customHeight="1">
      <c r="A934" s="47"/>
      <c r="B934" s="224"/>
      <c r="C934" s="215"/>
      <c r="D934" s="226"/>
      <c r="E934" s="192"/>
      <c r="F934" s="216"/>
      <c r="G934" s="217"/>
      <c r="H934" s="218">
        <f t="shared" si="7"/>
        <v>0</v>
      </c>
      <c r="I934" s="218">
        <f t="shared" si="16"/>
        <v>0</v>
      </c>
      <c r="J934" s="219" t="s">
        <v>107</v>
      </c>
      <c r="K934" s="47"/>
      <c r="L934" s="224"/>
      <c r="M934" s="220"/>
      <c r="N934" s="47"/>
      <c r="O934" s="224"/>
      <c r="P934" s="226"/>
      <c r="Q934" s="220"/>
      <c r="R934" s="47"/>
      <c r="S934" s="47" t="str">
        <f t="shared" si="19"/>
        <v/>
      </c>
      <c r="T934" s="47" t="str">
        <f t="shared" si="20"/>
        <v/>
      </c>
    </row>
    <row r="935" ht="18.75" customHeight="1">
      <c r="A935" s="47"/>
      <c r="B935" s="224"/>
      <c r="C935" s="215"/>
      <c r="D935" s="226"/>
      <c r="E935" s="192"/>
      <c r="F935" s="216"/>
      <c r="G935" s="217"/>
      <c r="H935" s="218">
        <f t="shared" si="7"/>
        <v>0</v>
      </c>
      <c r="I935" s="218">
        <f t="shared" si="16"/>
        <v>0</v>
      </c>
      <c r="J935" s="219" t="s">
        <v>107</v>
      </c>
      <c r="K935" s="47"/>
      <c r="L935" s="224"/>
      <c r="M935" s="220"/>
      <c r="N935" s="47"/>
      <c r="O935" s="224"/>
      <c r="P935" s="226"/>
      <c r="Q935" s="220"/>
      <c r="R935" s="47"/>
      <c r="S935" s="47" t="str">
        <f t="shared" si="19"/>
        <v/>
      </c>
      <c r="T935" s="47" t="str">
        <f t="shared" si="20"/>
        <v/>
      </c>
    </row>
    <row r="936" ht="18.75" customHeight="1">
      <c r="A936" s="47"/>
      <c r="B936" s="224"/>
      <c r="C936" s="215"/>
      <c r="D936" s="226"/>
      <c r="E936" s="192"/>
      <c r="F936" s="216"/>
      <c r="G936" s="217"/>
      <c r="H936" s="218">
        <f t="shared" si="7"/>
        <v>0</v>
      </c>
      <c r="I936" s="218">
        <f t="shared" si="16"/>
        <v>0</v>
      </c>
      <c r="J936" s="219" t="s">
        <v>107</v>
      </c>
      <c r="K936" s="47"/>
      <c r="L936" s="224"/>
      <c r="M936" s="220"/>
      <c r="N936" s="47"/>
      <c r="O936" s="224"/>
      <c r="P936" s="226"/>
      <c r="Q936" s="220"/>
      <c r="R936" s="47"/>
      <c r="S936" s="47" t="str">
        <f t="shared" si="19"/>
        <v/>
      </c>
      <c r="T936" s="47" t="str">
        <f t="shared" si="20"/>
        <v/>
      </c>
    </row>
    <row r="937" ht="18.75" customHeight="1">
      <c r="A937" s="47"/>
      <c r="B937" s="224"/>
      <c r="C937" s="215"/>
      <c r="D937" s="226"/>
      <c r="E937" s="192"/>
      <c r="F937" s="216"/>
      <c r="G937" s="217"/>
      <c r="H937" s="218">
        <f t="shared" si="7"/>
        <v>0</v>
      </c>
      <c r="I937" s="218">
        <f t="shared" si="16"/>
        <v>0</v>
      </c>
      <c r="J937" s="219" t="s">
        <v>107</v>
      </c>
      <c r="K937" s="47"/>
      <c r="L937" s="224"/>
      <c r="M937" s="220"/>
      <c r="N937" s="47"/>
      <c r="O937" s="224"/>
      <c r="P937" s="226"/>
      <c r="Q937" s="220"/>
      <c r="R937" s="47"/>
      <c r="S937" s="47" t="str">
        <f t="shared" si="19"/>
        <v/>
      </c>
      <c r="T937" s="47" t="str">
        <f t="shared" si="20"/>
        <v/>
      </c>
    </row>
    <row r="938" ht="18.75" customHeight="1">
      <c r="A938" s="47"/>
      <c r="B938" s="224"/>
      <c r="C938" s="215"/>
      <c r="D938" s="226"/>
      <c r="E938" s="192"/>
      <c r="F938" s="216"/>
      <c r="G938" s="217"/>
      <c r="H938" s="218">
        <f t="shared" si="7"/>
        <v>0</v>
      </c>
      <c r="I938" s="218">
        <f t="shared" si="16"/>
        <v>0</v>
      </c>
      <c r="J938" s="219" t="s">
        <v>107</v>
      </c>
      <c r="K938" s="47"/>
      <c r="L938" s="224"/>
      <c r="M938" s="220"/>
      <c r="N938" s="47"/>
      <c r="O938" s="224"/>
      <c r="P938" s="226"/>
      <c r="Q938" s="220"/>
      <c r="R938" s="47"/>
      <c r="S938" s="47" t="str">
        <f t="shared" si="19"/>
        <v/>
      </c>
      <c r="T938" s="47" t="str">
        <f t="shared" si="20"/>
        <v/>
      </c>
    </row>
    <row r="939" ht="18.75" customHeight="1">
      <c r="A939" s="47"/>
      <c r="B939" s="224"/>
      <c r="C939" s="215"/>
      <c r="D939" s="226"/>
      <c r="E939" s="192"/>
      <c r="F939" s="216"/>
      <c r="G939" s="217"/>
      <c r="H939" s="218">
        <f t="shared" si="7"/>
        <v>0</v>
      </c>
      <c r="I939" s="218">
        <f t="shared" si="16"/>
        <v>0</v>
      </c>
      <c r="J939" s="219" t="s">
        <v>107</v>
      </c>
      <c r="K939" s="47"/>
      <c r="L939" s="224"/>
      <c r="M939" s="220"/>
      <c r="N939" s="47"/>
      <c r="O939" s="224"/>
      <c r="P939" s="226"/>
      <c r="Q939" s="220"/>
      <c r="R939" s="47"/>
      <c r="S939" s="47" t="str">
        <f t="shared" si="19"/>
        <v/>
      </c>
      <c r="T939" s="47" t="str">
        <f t="shared" si="20"/>
        <v/>
      </c>
    </row>
    <row r="940" ht="18.75" customHeight="1">
      <c r="A940" s="47"/>
      <c r="B940" s="224"/>
      <c r="C940" s="215"/>
      <c r="D940" s="226"/>
      <c r="E940" s="192"/>
      <c r="F940" s="216"/>
      <c r="G940" s="217"/>
      <c r="H940" s="218">
        <f t="shared" si="7"/>
        <v>0</v>
      </c>
      <c r="I940" s="218">
        <f t="shared" si="16"/>
        <v>0</v>
      </c>
      <c r="J940" s="219" t="s">
        <v>107</v>
      </c>
      <c r="K940" s="47"/>
      <c r="L940" s="224"/>
      <c r="M940" s="220"/>
      <c r="N940" s="47"/>
      <c r="O940" s="224"/>
      <c r="P940" s="226"/>
      <c r="Q940" s="220"/>
      <c r="R940" s="47"/>
      <c r="S940" s="47" t="str">
        <f t="shared" si="19"/>
        <v/>
      </c>
      <c r="T940" s="47" t="str">
        <f t="shared" si="20"/>
        <v/>
      </c>
    </row>
    <row r="941" ht="18.75" customHeight="1">
      <c r="A941" s="47"/>
      <c r="B941" s="224"/>
      <c r="C941" s="215"/>
      <c r="D941" s="226"/>
      <c r="E941" s="192"/>
      <c r="F941" s="216"/>
      <c r="G941" s="217"/>
      <c r="H941" s="218">
        <f t="shared" si="7"/>
        <v>0</v>
      </c>
      <c r="I941" s="218">
        <f t="shared" si="16"/>
        <v>0</v>
      </c>
      <c r="J941" s="219" t="s">
        <v>107</v>
      </c>
      <c r="K941" s="47"/>
      <c r="L941" s="224"/>
      <c r="M941" s="220"/>
      <c r="N941" s="47"/>
      <c r="O941" s="224"/>
      <c r="P941" s="226"/>
      <c r="Q941" s="220"/>
      <c r="R941" s="47"/>
      <c r="S941" s="47" t="str">
        <f t="shared" si="19"/>
        <v/>
      </c>
      <c r="T941" s="47" t="str">
        <f t="shared" si="20"/>
        <v/>
      </c>
    </row>
    <row r="942" ht="18.75" customHeight="1">
      <c r="A942" s="47"/>
      <c r="B942" s="224"/>
      <c r="C942" s="215"/>
      <c r="D942" s="226"/>
      <c r="E942" s="192"/>
      <c r="F942" s="216"/>
      <c r="G942" s="217"/>
      <c r="H942" s="218">
        <f t="shared" si="7"/>
        <v>0</v>
      </c>
      <c r="I942" s="218">
        <f t="shared" si="16"/>
        <v>0</v>
      </c>
      <c r="J942" s="219" t="s">
        <v>107</v>
      </c>
      <c r="K942" s="47"/>
      <c r="L942" s="224"/>
      <c r="M942" s="220"/>
      <c r="N942" s="47"/>
      <c r="O942" s="224"/>
      <c r="P942" s="226"/>
      <c r="Q942" s="220"/>
      <c r="R942" s="47"/>
      <c r="S942" s="47" t="str">
        <f t="shared" si="19"/>
        <v/>
      </c>
      <c r="T942" s="47" t="str">
        <f t="shared" si="20"/>
        <v/>
      </c>
    </row>
    <row r="943" ht="18.75" customHeight="1">
      <c r="A943" s="47"/>
      <c r="B943" s="224"/>
      <c r="C943" s="215"/>
      <c r="D943" s="226"/>
      <c r="E943" s="192"/>
      <c r="F943" s="216"/>
      <c r="G943" s="217"/>
      <c r="H943" s="218">
        <f t="shared" si="7"/>
        <v>0</v>
      </c>
      <c r="I943" s="218">
        <f t="shared" si="16"/>
        <v>0</v>
      </c>
      <c r="J943" s="219" t="s">
        <v>107</v>
      </c>
      <c r="K943" s="47"/>
      <c r="L943" s="224"/>
      <c r="M943" s="220"/>
      <c r="N943" s="47"/>
      <c r="O943" s="224"/>
      <c r="P943" s="226"/>
      <c r="Q943" s="220"/>
      <c r="R943" s="47"/>
      <c r="S943" s="47" t="str">
        <f t="shared" si="19"/>
        <v/>
      </c>
      <c r="T943" s="47" t="str">
        <f t="shared" si="20"/>
        <v/>
      </c>
    </row>
    <row r="944" ht="18.75" customHeight="1">
      <c r="A944" s="47"/>
      <c r="B944" s="224"/>
      <c r="C944" s="215"/>
      <c r="D944" s="226"/>
      <c r="E944" s="192"/>
      <c r="F944" s="216"/>
      <c r="G944" s="217"/>
      <c r="H944" s="218">
        <f t="shared" si="7"/>
        <v>0</v>
      </c>
      <c r="I944" s="218">
        <f t="shared" si="16"/>
        <v>0</v>
      </c>
      <c r="J944" s="219" t="s">
        <v>107</v>
      </c>
      <c r="K944" s="47"/>
      <c r="L944" s="224"/>
      <c r="M944" s="220"/>
      <c r="N944" s="47"/>
      <c r="O944" s="224"/>
      <c r="P944" s="226"/>
      <c r="Q944" s="220"/>
      <c r="R944" s="47"/>
      <c r="S944" s="47" t="str">
        <f t="shared" si="19"/>
        <v/>
      </c>
      <c r="T944" s="47" t="str">
        <f t="shared" si="20"/>
        <v/>
      </c>
    </row>
    <row r="945" ht="18.75" customHeight="1">
      <c r="A945" s="47"/>
      <c r="B945" s="224"/>
      <c r="C945" s="215"/>
      <c r="D945" s="226"/>
      <c r="E945" s="192"/>
      <c r="F945" s="216"/>
      <c r="G945" s="217"/>
      <c r="H945" s="218">
        <f t="shared" si="7"/>
        <v>0</v>
      </c>
      <c r="I945" s="218">
        <f t="shared" si="16"/>
        <v>0</v>
      </c>
      <c r="J945" s="219" t="s">
        <v>107</v>
      </c>
      <c r="K945" s="47"/>
      <c r="L945" s="224"/>
      <c r="M945" s="220"/>
      <c r="N945" s="47"/>
      <c r="O945" s="224"/>
      <c r="P945" s="226"/>
      <c r="Q945" s="220"/>
      <c r="R945" s="47"/>
      <c r="S945" s="47" t="str">
        <f t="shared" si="19"/>
        <v/>
      </c>
      <c r="T945" s="47" t="str">
        <f t="shared" si="20"/>
        <v/>
      </c>
    </row>
    <row r="946" ht="18.75" customHeight="1">
      <c r="A946" s="47"/>
      <c r="B946" s="224"/>
      <c r="C946" s="215"/>
      <c r="D946" s="226"/>
      <c r="E946" s="192"/>
      <c r="F946" s="216"/>
      <c r="G946" s="217"/>
      <c r="H946" s="218">
        <f t="shared" si="7"/>
        <v>0</v>
      </c>
      <c r="I946" s="218">
        <f t="shared" si="16"/>
        <v>0</v>
      </c>
      <c r="J946" s="219" t="s">
        <v>107</v>
      </c>
      <c r="K946" s="47"/>
      <c r="L946" s="224"/>
      <c r="M946" s="220"/>
      <c r="N946" s="47"/>
      <c r="O946" s="224"/>
      <c r="P946" s="226"/>
      <c r="Q946" s="220"/>
      <c r="R946" s="47"/>
      <c r="S946" s="47" t="str">
        <f t="shared" si="19"/>
        <v/>
      </c>
      <c r="T946" s="47" t="str">
        <f t="shared" si="20"/>
        <v/>
      </c>
    </row>
    <row r="947" ht="18.75" customHeight="1">
      <c r="A947" s="47"/>
      <c r="B947" s="224"/>
      <c r="C947" s="215"/>
      <c r="D947" s="226"/>
      <c r="E947" s="192"/>
      <c r="F947" s="216"/>
      <c r="G947" s="217"/>
      <c r="H947" s="218">
        <f t="shared" si="7"/>
        <v>0</v>
      </c>
      <c r="I947" s="218">
        <f t="shared" si="16"/>
        <v>0</v>
      </c>
      <c r="J947" s="219" t="s">
        <v>107</v>
      </c>
      <c r="K947" s="47"/>
      <c r="L947" s="224"/>
      <c r="M947" s="220"/>
      <c r="N947" s="47"/>
      <c r="O947" s="224"/>
      <c r="P947" s="226"/>
      <c r="Q947" s="220"/>
      <c r="R947" s="47"/>
      <c r="S947" s="47" t="str">
        <f t="shared" si="19"/>
        <v/>
      </c>
      <c r="T947" s="47" t="str">
        <f t="shared" si="20"/>
        <v/>
      </c>
    </row>
    <row r="948" ht="18.75" customHeight="1">
      <c r="A948" s="47"/>
      <c r="B948" s="224"/>
      <c r="C948" s="215"/>
      <c r="D948" s="226"/>
      <c r="E948" s="192"/>
      <c r="F948" s="216"/>
      <c r="G948" s="217"/>
      <c r="H948" s="218">
        <f t="shared" si="7"/>
        <v>0</v>
      </c>
      <c r="I948" s="218">
        <f t="shared" si="16"/>
        <v>0</v>
      </c>
      <c r="J948" s="219" t="s">
        <v>107</v>
      </c>
      <c r="K948" s="47"/>
      <c r="L948" s="224"/>
      <c r="M948" s="220"/>
      <c r="N948" s="47"/>
      <c r="O948" s="224"/>
      <c r="P948" s="226"/>
      <c r="Q948" s="220"/>
      <c r="R948" s="47"/>
      <c r="S948" s="47" t="str">
        <f t="shared" si="19"/>
        <v/>
      </c>
      <c r="T948" s="47" t="str">
        <f t="shared" si="20"/>
        <v/>
      </c>
    </row>
    <row r="949" ht="18.75" customHeight="1">
      <c r="A949" s="47"/>
      <c r="B949" s="224"/>
      <c r="C949" s="215"/>
      <c r="D949" s="226"/>
      <c r="E949" s="192"/>
      <c r="F949" s="216"/>
      <c r="G949" s="217"/>
      <c r="H949" s="218">
        <f t="shared" si="7"/>
        <v>0</v>
      </c>
      <c r="I949" s="218">
        <f t="shared" si="16"/>
        <v>0</v>
      </c>
      <c r="J949" s="219" t="s">
        <v>107</v>
      </c>
      <c r="K949" s="47"/>
      <c r="L949" s="224"/>
      <c r="M949" s="220"/>
      <c r="N949" s="47"/>
      <c r="O949" s="224"/>
      <c r="P949" s="226"/>
      <c r="Q949" s="220"/>
      <c r="R949" s="47"/>
      <c r="S949" s="47" t="str">
        <f t="shared" si="19"/>
        <v/>
      </c>
      <c r="T949" s="47" t="str">
        <f t="shared" si="20"/>
        <v/>
      </c>
    </row>
    <row r="950" ht="18.75" customHeight="1">
      <c r="A950" s="47"/>
      <c r="B950" s="224"/>
      <c r="C950" s="215"/>
      <c r="D950" s="226"/>
      <c r="E950" s="192"/>
      <c r="F950" s="216"/>
      <c r="G950" s="217"/>
      <c r="H950" s="218">
        <f t="shared" si="7"/>
        <v>0</v>
      </c>
      <c r="I950" s="218">
        <f t="shared" si="16"/>
        <v>0</v>
      </c>
      <c r="J950" s="219" t="s">
        <v>107</v>
      </c>
      <c r="K950" s="47"/>
      <c r="L950" s="224"/>
      <c r="M950" s="220"/>
      <c r="N950" s="47"/>
      <c r="O950" s="224"/>
      <c r="P950" s="226"/>
      <c r="Q950" s="220"/>
      <c r="R950" s="47"/>
      <c r="S950" s="47" t="str">
        <f t="shared" si="19"/>
        <v/>
      </c>
      <c r="T950" s="47" t="str">
        <f t="shared" si="20"/>
        <v/>
      </c>
    </row>
    <row r="951" ht="18.75" customHeight="1">
      <c r="A951" s="47"/>
      <c r="B951" s="224"/>
      <c r="C951" s="215"/>
      <c r="D951" s="226"/>
      <c r="E951" s="192"/>
      <c r="F951" s="216"/>
      <c r="G951" s="217"/>
      <c r="H951" s="218">
        <f t="shared" si="7"/>
        <v>0</v>
      </c>
      <c r="I951" s="218">
        <f t="shared" si="16"/>
        <v>0</v>
      </c>
      <c r="J951" s="219" t="s">
        <v>107</v>
      </c>
      <c r="K951" s="47"/>
      <c r="L951" s="224"/>
      <c r="M951" s="220"/>
      <c r="N951" s="47"/>
      <c r="O951" s="224"/>
      <c r="P951" s="226"/>
      <c r="Q951" s="220"/>
      <c r="R951" s="47"/>
      <c r="S951" s="47" t="str">
        <f t="shared" si="19"/>
        <v/>
      </c>
      <c r="T951" s="47" t="str">
        <f t="shared" si="20"/>
        <v/>
      </c>
    </row>
    <row r="952" ht="18.75" customHeight="1">
      <c r="A952" s="47"/>
      <c r="B952" s="224"/>
      <c r="C952" s="215"/>
      <c r="D952" s="226"/>
      <c r="E952" s="192"/>
      <c r="F952" s="216"/>
      <c r="G952" s="217"/>
      <c r="H952" s="218">
        <f t="shared" si="7"/>
        <v>0</v>
      </c>
      <c r="I952" s="218">
        <f t="shared" si="16"/>
        <v>0</v>
      </c>
      <c r="J952" s="219" t="s">
        <v>107</v>
      </c>
      <c r="K952" s="47"/>
      <c r="L952" s="224"/>
      <c r="M952" s="220"/>
      <c r="N952" s="47"/>
      <c r="O952" s="224"/>
      <c r="P952" s="226"/>
      <c r="Q952" s="220"/>
      <c r="R952" s="47"/>
      <c r="S952" s="47" t="str">
        <f t="shared" si="19"/>
        <v/>
      </c>
      <c r="T952" s="47" t="str">
        <f t="shared" si="20"/>
        <v/>
      </c>
    </row>
    <row r="953" ht="18.75" customHeight="1">
      <c r="A953" s="47"/>
      <c r="B953" s="224"/>
      <c r="C953" s="215"/>
      <c r="D953" s="226"/>
      <c r="E953" s="192"/>
      <c r="F953" s="216"/>
      <c r="G953" s="217"/>
      <c r="H953" s="218">
        <f t="shared" si="7"/>
        <v>0</v>
      </c>
      <c r="I953" s="218">
        <f t="shared" si="16"/>
        <v>0</v>
      </c>
      <c r="J953" s="219" t="s">
        <v>107</v>
      </c>
      <c r="K953" s="47"/>
      <c r="L953" s="224"/>
      <c r="M953" s="220"/>
      <c r="N953" s="47"/>
      <c r="O953" s="224"/>
      <c r="P953" s="226"/>
      <c r="Q953" s="220"/>
      <c r="R953" s="47"/>
      <c r="S953" s="47" t="str">
        <f t="shared" si="19"/>
        <v/>
      </c>
      <c r="T953" s="47" t="str">
        <f t="shared" si="20"/>
        <v/>
      </c>
    </row>
    <row r="954" ht="18.75" customHeight="1">
      <c r="A954" s="47"/>
      <c r="B954" s="224"/>
      <c r="C954" s="215"/>
      <c r="D954" s="226"/>
      <c r="E954" s="192"/>
      <c r="F954" s="216"/>
      <c r="G954" s="217"/>
      <c r="H954" s="218">
        <f t="shared" si="7"/>
        <v>0</v>
      </c>
      <c r="I954" s="218">
        <f t="shared" si="16"/>
        <v>0</v>
      </c>
      <c r="J954" s="219" t="s">
        <v>107</v>
      </c>
      <c r="K954" s="47"/>
      <c r="L954" s="224"/>
      <c r="M954" s="220"/>
      <c r="N954" s="47"/>
      <c r="O954" s="224"/>
      <c r="P954" s="226"/>
      <c r="Q954" s="220"/>
      <c r="R954" s="47"/>
      <c r="S954" s="47" t="str">
        <f t="shared" si="19"/>
        <v/>
      </c>
      <c r="T954" s="47" t="str">
        <f t="shared" si="20"/>
        <v/>
      </c>
    </row>
    <row r="955" ht="18.75" customHeight="1">
      <c r="A955" s="47"/>
      <c r="B955" s="224"/>
      <c r="C955" s="215"/>
      <c r="D955" s="226"/>
      <c r="E955" s="192"/>
      <c r="F955" s="216"/>
      <c r="G955" s="217"/>
      <c r="H955" s="218">
        <f t="shared" si="7"/>
        <v>0</v>
      </c>
      <c r="I955" s="218">
        <f t="shared" si="16"/>
        <v>0</v>
      </c>
      <c r="J955" s="219" t="s">
        <v>107</v>
      </c>
      <c r="K955" s="47"/>
      <c r="L955" s="224"/>
      <c r="M955" s="220"/>
      <c r="N955" s="47"/>
      <c r="O955" s="224"/>
      <c r="P955" s="226"/>
      <c r="Q955" s="220"/>
      <c r="R955" s="47"/>
      <c r="S955" s="47" t="str">
        <f t="shared" si="19"/>
        <v/>
      </c>
      <c r="T955" s="47" t="str">
        <f t="shared" si="20"/>
        <v/>
      </c>
    </row>
    <row r="956" ht="18.75" customHeight="1">
      <c r="A956" s="47"/>
      <c r="B956" s="224"/>
      <c r="C956" s="215"/>
      <c r="D956" s="226"/>
      <c r="E956" s="192"/>
      <c r="F956" s="216"/>
      <c r="G956" s="217"/>
      <c r="H956" s="218">
        <f t="shared" si="7"/>
        <v>0</v>
      </c>
      <c r="I956" s="218">
        <f t="shared" si="16"/>
        <v>0</v>
      </c>
      <c r="J956" s="219" t="s">
        <v>107</v>
      </c>
      <c r="K956" s="47"/>
      <c r="L956" s="224"/>
      <c r="M956" s="220"/>
      <c r="N956" s="47"/>
      <c r="O956" s="224"/>
      <c r="P956" s="226"/>
      <c r="Q956" s="220"/>
      <c r="R956" s="47"/>
      <c r="S956" s="47" t="str">
        <f t="shared" si="19"/>
        <v/>
      </c>
      <c r="T956" s="47" t="str">
        <f t="shared" si="20"/>
        <v/>
      </c>
    </row>
    <row r="957" ht="18.75" customHeight="1">
      <c r="A957" s="47"/>
      <c r="B957" s="224"/>
      <c r="C957" s="215"/>
      <c r="D957" s="226"/>
      <c r="E957" s="192"/>
      <c r="F957" s="216"/>
      <c r="G957" s="217"/>
      <c r="H957" s="218">
        <f t="shared" si="7"/>
        <v>0</v>
      </c>
      <c r="I957" s="218">
        <f t="shared" si="16"/>
        <v>0</v>
      </c>
      <c r="J957" s="219" t="s">
        <v>107</v>
      </c>
      <c r="K957" s="47"/>
      <c r="L957" s="224"/>
      <c r="M957" s="220"/>
      <c r="N957" s="47"/>
      <c r="O957" s="224"/>
      <c r="P957" s="226"/>
      <c r="Q957" s="220"/>
      <c r="R957" s="47"/>
      <c r="S957" s="47" t="str">
        <f t="shared" si="19"/>
        <v/>
      </c>
      <c r="T957" s="47" t="str">
        <f t="shared" si="20"/>
        <v/>
      </c>
    </row>
    <row r="958" ht="18.75" customHeight="1">
      <c r="A958" s="47"/>
      <c r="B958" s="224"/>
      <c r="C958" s="215"/>
      <c r="D958" s="226"/>
      <c r="E958" s="192"/>
      <c r="F958" s="216"/>
      <c r="G958" s="217"/>
      <c r="H958" s="218">
        <f t="shared" si="7"/>
        <v>0</v>
      </c>
      <c r="I958" s="218">
        <f t="shared" si="16"/>
        <v>0</v>
      </c>
      <c r="J958" s="219" t="s">
        <v>107</v>
      </c>
      <c r="K958" s="47"/>
      <c r="L958" s="224"/>
      <c r="M958" s="220"/>
      <c r="N958" s="47"/>
      <c r="O958" s="224"/>
      <c r="P958" s="226"/>
      <c r="Q958" s="220"/>
      <c r="R958" s="47"/>
      <c r="S958" s="47" t="str">
        <f t="shared" si="19"/>
        <v/>
      </c>
      <c r="T958" s="47" t="str">
        <f t="shared" si="20"/>
        <v/>
      </c>
    </row>
    <row r="959" ht="18.75" customHeight="1">
      <c r="A959" s="47"/>
      <c r="B959" s="224"/>
      <c r="C959" s="215"/>
      <c r="D959" s="226"/>
      <c r="E959" s="192"/>
      <c r="F959" s="216"/>
      <c r="G959" s="217"/>
      <c r="H959" s="218">
        <f t="shared" si="7"/>
        <v>0</v>
      </c>
      <c r="I959" s="218">
        <f t="shared" si="16"/>
        <v>0</v>
      </c>
      <c r="J959" s="219" t="s">
        <v>107</v>
      </c>
      <c r="K959" s="47"/>
      <c r="L959" s="224"/>
      <c r="M959" s="220"/>
      <c r="N959" s="47"/>
      <c r="O959" s="224"/>
      <c r="P959" s="226"/>
      <c r="Q959" s="220"/>
      <c r="R959" s="47"/>
      <c r="S959" s="47" t="str">
        <f t="shared" si="19"/>
        <v/>
      </c>
      <c r="T959" s="47" t="str">
        <f t="shared" si="20"/>
        <v/>
      </c>
    </row>
    <row r="960" ht="18.75" customHeight="1">
      <c r="A960" s="47"/>
      <c r="B960" s="224"/>
      <c r="C960" s="215"/>
      <c r="D960" s="226"/>
      <c r="E960" s="192"/>
      <c r="F960" s="216"/>
      <c r="G960" s="217"/>
      <c r="H960" s="218">
        <f t="shared" si="7"/>
        <v>0</v>
      </c>
      <c r="I960" s="218">
        <f t="shared" si="16"/>
        <v>0</v>
      </c>
      <c r="J960" s="219" t="s">
        <v>107</v>
      </c>
      <c r="K960" s="47"/>
      <c r="L960" s="224"/>
      <c r="M960" s="220"/>
      <c r="N960" s="47"/>
      <c r="O960" s="224"/>
      <c r="P960" s="226"/>
      <c r="Q960" s="220"/>
      <c r="R960" s="47"/>
      <c r="S960" s="47" t="str">
        <f t="shared" si="19"/>
        <v/>
      </c>
      <c r="T960" s="47" t="str">
        <f t="shared" si="20"/>
        <v/>
      </c>
    </row>
    <row r="961" ht="18.75" customHeight="1">
      <c r="A961" s="47"/>
      <c r="B961" s="224"/>
      <c r="C961" s="215"/>
      <c r="D961" s="226"/>
      <c r="E961" s="192"/>
      <c r="F961" s="216"/>
      <c r="G961" s="217"/>
      <c r="H961" s="218">
        <f t="shared" si="7"/>
        <v>0</v>
      </c>
      <c r="I961" s="218">
        <f t="shared" si="16"/>
        <v>0</v>
      </c>
      <c r="J961" s="219" t="s">
        <v>107</v>
      </c>
      <c r="K961" s="47"/>
      <c r="L961" s="224"/>
      <c r="M961" s="220"/>
      <c r="N961" s="47"/>
      <c r="O961" s="224"/>
      <c r="P961" s="226"/>
      <c r="Q961" s="220"/>
      <c r="R961" s="47"/>
      <c r="S961" s="47" t="str">
        <f t="shared" si="19"/>
        <v/>
      </c>
      <c r="T961" s="47" t="str">
        <f t="shared" si="20"/>
        <v/>
      </c>
    </row>
    <row r="962" ht="18.75" customHeight="1">
      <c r="A962" s="47"/>
      <c r="B962" s="224"/>
      <c r="C962" s="215"/>
      <c r="D962" s="226"/>
      <c r="E962" s="192"/>
      <c r="F962" s="216"/>
      <c r="G962" s="217"/>
      <c r="H962" s="218">
        <f t="shared" si="7"/>
        <v>0</v>
      </c>
      <c r="I962" s="218">
        <f t="shared" si="16"/>
        <v>0</v>
      </c>
      <c r="J962" s="219" t="s">
        <v>107</v>
      </c>
      <c r="K962" s="47"/>
      <c r="L962" s="224"/>
      <c r="M962" s="220"/>
      <c r="N962" s="47"/>
      <c r="O962" s="224"/>
      <c r="P962" s="226"/>
      <c r="Q962" s="220"/>
      <c r="R962" s="47"/>
      <c r="S962" s="47" t="str">
        <f t="shared" si="19"/>
        <v/>
      </c>
      <c r="T962" s="47" t="str">
        <f t="shared" si="20"/>
        <v/>
      </c>
    </row>
    <row r="963" ht="18.75" customHeight="1">
      <c r="A963" s="47"/>
      <c r="B963" s="224"/>
      <c r="C963" s="215"/>
      <c r="D963" s="226"/>
      <c r="E963" s="192"/>
      <c r="F963" s="216"/>
      <c r="G963" s="217"/>
      <c r="H963" s="218">
        <f t="shared" si="7"/>
        <v>0</v>
      </c>
      <c r="I963" s="218">
        <f t="shared" si="16"/>
        <v>0</v>
      </c>
      <c r="J963" s="219" t="s">
        <v>107</v>
      </c>
      <c r="K963" s="47"/>
      <c r="L963" s="224"/>
      <c r="M963" s="220"/>
      <c r="N963" s="47"/>
      <c r="O963" s="224"/>
      <c r="P963" s="226"/>
      <c r="Q963" s="220"/>
      <c r="R963" s="47"/>
      <c r="S963" s="47" t="str">
        <f t="shared" si="19"/>
        <v/>
      </c>
      <c r="T963" s="47" t="str">
        <f t="shared" si="20"/>
        <v/>
      </c>
    </row>
    <row r="964" ht="18.75" customHeight="1">
      <c r="A964" s="47"/>
      <c r="B964" s="224"/>
      <c r="C964" s="215"/>
      <c r="D964" s="226"/>
      <c r="E964" s="192"/>
      <c r="F964" s="216"/>
      <c r="G964" s="217"/>
      <c r="H964" s="218">
        <f t="shared" si="7"/>
        <v>0</v>
      </c>
      <c r="I964" s="218">
        <f t="shared" si="16"/>
        <v>0</v>
      </c>
      <c r="J964" s="219" t="s">
        <v>107</v>
      </c>
      <c r="K964" s="47"/>
      <c r="L964" s="224"/>
      <c r="M964" s="220"/>
      <c r="N964" s="47"/>
      <c r="O964" s="224"/>
      <c r="P964" s="226"/>
      <c r="Q964" s="220"/>
      <c r="R964" s="47"/>
      <c r="S964" s="47" t="str">
        <f t="shared" si="19"/>
        <v/>
      </c>
      <c r="T964" s="47" t="str">
        <f t="shared" si="20"/>
        <v/>
      </c>
    </row>
    <row r="965" ht="18.75" customHeight="1">
      <c r="A965" s="47"/>
      <c r="B965" s="224"/>
      <c r="C965" s="215"/>
      <c r="D965" s="226"/>
      <c r="E965" s="192"/>
      <c r="F965" s="216"/>
      <c r="G965" s="217"/>
      <c r="H965" s="218">
        <f t="shared" si="7"/>
        <v>0</v>
      </c>
      <c r="I965" s="218">
        <f t="shared" si="16"/>
        <v>0</v>
      </c>
      <c r="J965" s="219" t="s">
        <v>107</v>
      </c>
      <c r="K965" s="47"/>
      <c r="L965" s="224"/>
      <c r="M965" s="220"/>
      <c r="N965" s="47"/>
      <c r="O965" s="224"/>
      <c r="P965" s="226"/>
      <c r="Q965" s="220"/>
      <c r="R965" s="47"/>
      <c r="S965" s="47" t="str">
        <f t="shared" si="19"/>
        <v/>
      </c>
      <c r="T965" s="47" t="str">
        <f t="shared" si="20"/>
        <v/>
      </c>
    </row>
    <row r="966" ht="18.75" customHeight="1">
      <c r="A966" s="47"/>
      <c r="B966" s="224"/>
      <c r="C966" s="215"/>
      <c r="D966" s="226"/>
      <c r="E966" s="192"/>
      <c r="F966" s="216"/>
      <c r="G966" s="217"/>
      <c r="H966" s="218">
        <f t="shared" si="7"/>
        <v>0</v>
      </c>
      <c r="I966" s="218">
        <f t="shared" si="16"/>
        <v>0</v>
      </c>
      <c r="J966" s="219" t="s">
        <v>107</v>
      </c>
      <c r="K966" s="47"/>
      <c r="L966" s="224"/>
      <c r="M966" s="220"/>
      <c r="N966" s="47"/>
      <c r="O966" s="224"/>
      <c r="P966" s="226"/>
      <c r="Q966" s="220"/>
      <c r="R966" s="47"/>
      <c r="S966" s="47" t="str">
        <f t="shared" si="19"/>
        <v/>
      </c>
      <c r="T966" s="47" t="str">
        <f t="shared" si="20"/>
        <v/>
      </c>
    </row>
    <row r="967" ht="18.75" customHeight="1">
      <c r="A967" s="47"/>
      <c r="B967" s="224"/>
      <c r="C967" s="215"/>
      <c r="D967" s="226"/>
      <c r="E967" s="192"/>
      <c r="F967" s="216"/>
      <c r="G967" s="217"/>
      <c r="H967" s="218">
        <f t="shared" si="7"/>
        <v>0</v>
      </c>
      <c r="I967" s="218">
        <f t="shared" si="16"/>
        <v>0</v>
      </c>
      <c r="J967" s="219" t="s">
        <v>107</v>
      </c>
      <c r="K967" s="47"/>
      <c r="L967" s="224"/>
      <c r="M967" s="220"/>
      <c r="N967" s="47"/>
      <c r="O967" s="224"/>
      <c r="P967" s="226"/>
      <c r="Q967" s="220"/>
      <c r="R967" s="47"/>
      <c r="S967" s="47" t="str">
        <f t="shared" si="19"/>
        <v/>
      </c>
      <c r="T967" s="47" t="str">
        <f t="shared" si="20"/>
        <v/>
      </c>
    </row>
    <row r="968" ht="18.75" customHeight="1">
      <c r="A968" s="47"/>
      <c r="B968" s="224"/>
      <c r="C968" s="215"/>
      <c r="D968" s="226"/>
      <c r="E968" s="192"/>
      <c r="F968" s="216"/>
      <c r="G968" s="217"/>
      <c r="H968" s="218">
        <f t="shared" si="7"/>
        <v>0</v>
      </c>
      <c r="I968" s="218">
        <f t="shared" si="16"/>
        <v>0</v>
      </c>
      <c r="J968" s="219" t="s">
        <v>107</v>
      </c>
      <c r="K968" s="47"/>
      <c r="L968" s="224"/>
      <c r="M968" s="220"/>
      <c r="N968" s="47"/>
      <c r="O968" s="224"/>
      <c r="P968" s="226"/>
      <c r="Q968" s="220"/>
      <c r="R968" s="47"/>
      <c r="S968" s="47" t="str">
        <f t="shared" si="19"/>
        <v/>
      </c>
      <c r="T968" s="47" t="str">
        <f t="shared" si="20"/>
        <v/>
      </c>
    </row>
    <row r="969" ht="18.75" customHeight="1">
      <c r="A969" s="47"/>
      <c r="B969" s="224"/>
      <c r="C969" s="215"/>
      <c r="D969" s="226"/>
      <c r="E969" s="192"/>
      <c r="F969" s="216"/>
      <c r="G969" s="217"/>
      <c r="H969" s="218">
        <f t="shared" si="7"/>
        <v>0</v>
      </c>
      <c r="I969" s="218">
        <f t="shared" si="16"/>
        <v>0</v>
      </c>
      <c r="J969" s="219" t="s">
        <v>107</v>
      </c>
      <c r="K969" s="47"/>
      <c r="L969" s="224"/>
      <c r="M969" s="220"/>
      <c r="N969" s="47"/>
      <c r="O969" s="224"/>
      <c r="P969" s="226"/>
      <c r="Q969" s="220"/>
      <c r="R969" s="47"/>
      <c r="S969" s="47" t="str">
        <f t="shared" si="19"/>
        <v/>
      </c>
      <c r="T969" s="47" t="str">
        <f t="shared" si="20"/>
        <v/>
      </c>
    </row>
    <row r="970" ht="18.75" customHeight="1">
      <c r="A970" s="47"/>
      <c r="B970" s="224"/>
      <c r="C970" s="215"/>
      <c r="D970" s="226"/>
      <c r="E970" s="192"/>
      <c r="F970" s="216"/>
      <c r="G970" s="217"/>
      <c r="H970" s="218">
        <f t="shared" si="7"/>
        <v>0</v>
      </c>
      <c r="I970" s="218">
        <f t="shared" si="16"/>
        <v>0</v>
      </c>
      <c r="J970" s="219" t="s">
        <v>107</v>
      </c>
      <c r="K970" s="47"/>
      <c r="L970" s="224"/>
      <c r="M970" s="220"/>
      <c r="N970" s="47"/>
      <c r="O970" s="224"/>
      <c r="P970" s="226"/>
      <c r="Q970" s="220"/>
      <c r="R970" s="47"/>
      <c r="S970" s="47" t="str">
        <f t="shared" si="19"/>
        <v/>
      </c>
      <c r="T970" s="47" t="str">
        <f t="shared" si="20"/>
        <v/>
      </c>
    </row>
    <row r="971" ht="18.75" customHeight="1">
      <c r="A971" s="47"/>
      <c r="B971" s="224"/>
      <c r="C971" s="215"/>
      <c r="D971" s="226"/>
      <c r="E971" s="192"/>
      <c r="F971" s="216"/>
      <c r="G971" s="217"/>
      <c r="H971" s="218">
        <f t="shared" si="7"/>
        <v>0</v>
      </c>
      <c r="I971" s="218">
        <f t="shared" si="16"/>
        <v>0</v>
      </c>
      <c r="J971" s="219" t="s">
        <v>107</v>
      </c>
      <c r="K971" s="47"/>
      <c r="L971" s="224"/>
      <c r="M971" s="220"/>
      <c r="N971" s="47"/>
      <c r="O971" s="224"/>
      <c r="P971" s="226"/>
      <c r="Q971" s="220"/>
      <c r="R971" s="47"/>
      <c r="S971" s="47" t="str">
        <f t="shared" si="19"/>
        <v/>
      </c>
      <c r="T971" s="47" t="str">
        <f t="shared" si="20"/>
        <v/>
      </c>
    </row>
    <row r="972" ht="18.75" customHeight="1">
      <c r="A972" s="47"/>
      <c r="B972" s="224"/>
      <c r="C972" s="215"/>
      <c r="D972" s="226"/>
      <c r="E972" s="192"/>
      <c r="F972" s="216"/>
      <c r="G972" s="217"/>
      <c r="H972" s="218">
        <f t="shared" si="7"/>
        <v>0</v>
      </c>
      <c r="I972" s="218">
        <f t="shared" si="16"/>
        <v>0</v>
      </c>
      <c r="J972" s="219" t="s">
        <v>107</v>
      </c>
      <c r="K972" s="47"/>
      <c r="L972" s="224"/>
      <c r="M972" s="220"/>
      <c r="N972" s="47"/>
      <c r="O972" s="224"/>
      <c r="P972" s="226"/>
      <c r="Q972" s="220"/>
      <c r="R972" s="47"/>
      <c r="S972" s="47" t="str">
        <f t="shared" si="19"/>
        <v/>
      </c>
      <c r="T972" s="47" t="str">
        <f t="shared" si="20"/>
        <v/>
      </c>
    </row>
    <row r="973" ht="18.75" customHeight="1">
      <c r="A973" s="47"/>
      <c r="B973" s="224"/>
      <c r="C973" s="215"/>
      <c r="D973" s="226"/>
      <c r="E973" s="192"/>
      <c r="F973" s="216"/>
      <c r="G973" s="217"/>
      <c r="H973" s="218">
        <f t="shared" si="7"/>
        <v>0</v>
      </c>
      <c r="I973" s="218">
        <f t="shared" si="16"/>
        <v>0</v>
      </c>
      <c r="J973" s="219" t="s">
        <v>107</v>
      </c>
      <c r="K973" s="47"/>
      <c r="L973" s="224"/>
      <c r="M973" s="220"/>
      <c r="N973" s="47"/>
      <c r="O973" s="224"/>
      <c r="P973" s="226"/>
      <c r="Q973" s="220"/>
      <c r="R973" s="47"/>
      <c r="S973" s="47" t="str">
        <f t="shared" si="19"/>
        <v/>
      </c>
      <c r="T973" s="47" t="str">
        <f t="shared" si="20"/>
        <v/>
      </c>
    </row>
    <row r="974" ht="18.75" customHeight="1">
      <c r="A974" s="47"/>
      <c r="B974" s="224"/>
      <c r="C974" s="215"/>
      <c r="D974" s="226"/>
      <c r="E974" s="192"/>
      <c r="F974" s="216"/>
      <c r="G974" s="217"/>
      <c r="H974" s="218">
        <f t="shared" si="7"/>
        <v>0</v>
      </c>
      <c r="I974" s="218">
        <f t="shared" si="16"/>
        <v>0</v>
      </c>
      <c r="J974" s="219" t="s">
        <v>107</v>
      </c>
      <c r="K974" s="47"/>
      <c r="L974" s="224"/>
      <c r="M974" s="220"/>
      <c r="N974" s="47"/>
      <c r="O974" s="224"/>
      <c r="P974" s="226"/>
      <c r="Q974" s="220"/>
      <c r="R974" s="47"/>
      <c r="S974" s="47" t="str">
        <f t="shared" si="19"/>
        <v/>
      </c>
      <c r="T974" s="47" t="str">
        <f t="shared" si="20"/>
        <v/>
      </c>
    </row>
    <row r="975" ht="18.75" customHeight="1">
      <c r="A975" s="47"/>
      <c r="B975" s="224"/>
      <c r="C975" s="215"/>
      <c r="D975" s="226"/>
      <c r="E975" s="192"/>
      <c r="F975" s="216"/>
      <c r="G975" s="217"/>
      <c r="H975" s="218">
        <f t="shared" si="7"/>
        <v>0</v>
      </c>
      <c r="I975" s="218">
        <f t="shared" si="16"/>
        <v>0</v>
      </c>
      <c r="J975" s="219" t="s">
        <v>107</v>
      </c>
      <c r="K975" s="47"/>
      <c r="L975" s="224"/>
      <c r="M975" s="220"/>
      <c r="N975" s="47"/>
      <c r="O975" s="224"/>
      <c r="P975" s="226"/>
      <c r="Q975" s="220"/>
      <c r="R975" s="47"/>
      <c r="S975" s="47" t="str">
        <f t="shared" si="19"/>
        <v/>
      </c>
      <c r="T975" s="47" t="str">
        <f t="shared" si="20"/>
        <v/>
      </c>
    </row>
    <row r="976" ht="18.75" customHeight="1">
      <c r="A976" s="47"/>
      <c r="B976" s="224"/>
      <c r="C976" s="215"/>
      <c r="D976" s="226"/>
      <c r="E976" s="192"/>
      <c r="F976" s="216"/>
      <c r="G976" s="217"/>
      <c r="H976" s="218">
        <f t="shared" si="7"/>
        <v>0</v>
      </c>
      <c r="I976" s="218">
        <f t="shared" si="16"/>
        <v>0</v>
      </c>
      <c r="J976" s="219" t="s">
        <v>107</v>
      </c>
      <c r="K976" s="47"/>
      <c r="L976" s="224"/>
      <c r="M976" s="220"/>
      <c r="N976" s="47"/>
      <c r="O976" s="224"/>
      <c r="P976" s="226"/>
      <c r="Q976" s="220"/>
      <c r="R976" s="47"/>
      <c r="S976" s="47" t="str">
        <f t="shared" si="19"/>
        <v/>
      </c>
      <c r="T976" s="47" t="str">
        <f t="shared" si="20"/>
        <v/>
      </c>
    </row>
    <row r="977" ht="18.75" customHeight="1">
      <c r="A977" s="47"/>
      <c r="B977" s="224"/>
      <c r="C977" s="215"/>
      <c r="D977" s="226"/>
      <c r="E977" s="192"/>
      <c r="F977" s="216"/>
      <c r="G977" s="217"/>
      <c r="H977" s="218">
        <f t="shared" si="7"/>
        <v>0</v>
      </c>
      <c r="I977" s="218">
        <f t="shared" si="16"/>
        <v>0</v>
      </c>
      <c r="J977" s="219" t="s">
        <v>107</v>
      </c>
      <c r="K977" s="47"/>
      <c r="L977" s="224"/>
      <c r="M977" s="220"/>
      <c r="N977" s="47"/>
      <c r="O977" s="224"/>
      <c r="P977" s="226"/>
      <c r="Q977" s="220"/>
      <c r="R977" s="47"/>
      <c r="S977" s="47" t="str">
        <f t="shared" si="19"/>
        <v/>
      </c>
      <c r="T977" s="47" t="str">
        <f t="shared" si="20"/>
        <v/>
      </c>
    </row>
    <row r="978" ht="18.75" customHeight="1">
      <c r="A978" s="47"/>
      <c r="B978" s="224"/>
      <c r="C978" s="215"/>
      <c r="D978" s="226"/>
      <c r="E978" s="192"/>
      <c r="F978" s="216"/>
      <c r="G978" s="217"/>
      <c r="H978" s="218">
        <f t="shared" si="7"/>
        <v>0</v>
      </c>
      <c r="I978" s="218">
        <f t="shared" si="16"/>
        <v>0</v>
      </c>
      <c r="J978" s="219" t="s">
        <v>107</v>
      </c>
      <c r="K978" s="47"/>
      <c r="L978" s="224"/>
      <c r="M978" s="220"/>
      <c r="N978" s="47"/>
      <c r="O978" s="224"/>
      <c r="P978" s="226"/>
      <c r="Q978" s="220"/>
      <c r="R978" s="47"/>
      <c r="S978" s="47" t="str">
        <f t="shared" si="19"/>
        <v/>
      </c>
      <c r="T978" s="47" t="str">
        <f t="shared" si="20"/>
        <v/>
      </c>
    </row>
    <row r="979" ht="18.75" customHeight="1">
      <c r="A979" s="47"/>
      <c r="B979" s="224"/>
      <c r="C979" s="215"/>
      <c r="D979" s="226"/>
      <c r="E979" s="192"/>
      <c r="F979" s="216"/>
      <c r="G979" s="217"/>
      <c r="H979" s="218">
        <f t="shared" si="7"/>
        <v>0</v>
      </c>
      <c r="I979" s="218">
        <f t="shared" si="16"/>
        <v>0</v>
      </c>
      <c r="J979" s="219" t="s">
        <v>107</v>
      </c>
      <c r="K979" s="47"/>
      <c r="L979" s="224"/>
      <c r="M979" s="220"/>
      <c r="N979" s="47"/>
      <c r="O979" s="224"/>
      <c r="P979" s="226"/>
      <c r="Q979" s="220"/>
      <c r="R979" s="47"/>
      <c r="S979" s="47" t="str">
        <f t="shared" si="19"/>
        <v/>
      </c>
      <c r="T979" s="47" t="str">
        <f t="shared" si="20"/>
        <v/>
      </c>
    </row>
    <row r="980" ht="18.75" customHeight="1">
      <c r="A980" s="47"/>
      <c r="B980" s="224"/>
      <c r="C980" s="215"/>
      <c r="D980" s="226"/>
      <c r="E980" s="192"/>
      <c r="F980" s="216"/>
      <c r="G980" s="217"/>
      <c r="H980" s="218">
        <f t="shared" si="7"/>
        <v>0</v>
      </c>
      <c r="I980" s="218">
        <f t="shared" si="16"/>
        <v>0</v>
      </c>
      <c r="J980" s="219" t="s">
        <v>107</v>
      </c>
      <c r="K980" s="47"/>
      <c r="L980" s="224"/>
      <c r="M980" s="220"/>
      <c r="N980" s="47"/>
      <c r="O980" s="224"/>
      <c r="P980" s="226"/>
      <c r="Q980" s="220"/>
      <c r="R980" s="47"/>
      <c r="S980" s="47" t="str">
        <f t="shared" si="19"/>
        <v/>
      </c>
      <c r="T980" s="47" t="str">
        <f t="shared" si="20"/>
        <v/>
      </c>
    </row>
    <row r="981" ht="18.75" customHeight="1">
      <c r="A981" s="47"/>
      <c r="B981" s="224"/>
      <c r="C981" s="215"/>
      <c r="D981" s="226"/>
      <c r="E981" s="192"/>
      <c r="F981" s="216"/>
      <c r="G981" s="217"/>
      <c r="H981" s="218">
        <f t="shared" si="7"/>
        <v>0</v>
      </c>
      <c r="I981" s="218">
        <f t="shared" si="16"/>
        <v>0</v>
      </c>
      <c r="J981" s="219" t="s">
        <v>107</v>
      </c>
      <c r="K981" s="47"/>
      <c r="L981" s="224"/>
      <c r="M981" s="220"/>
      <c r="N981" s="47"/>
      <c r="O981" s="224"/>
      <c r="P981" s="226"/>
      <c r="Q981" s="220"/>
      <c r="R981" s="47"/>
      <c r="S981" s="47" t="str">
        <f t="shared" si="19"/>
        <v/>
      </c>
      <c r="T981" s="47" t="str">
        <f t="shared" si="20"/>
        <v/>
      </c>
    </row>
    <row r="982" ht="18.75" customHeight="1">
      <c r="A982" s="47"/>
      <c r="B982" s="224"/>
      <c r="C982" s="215"/>
      <c r="D982" s="226"/>
      <c r="E982" s="192"/>
      <c r="F982" s="216"/>
      <c r="G982" s="217"/>
      <c r="H982" s="218">
        <f t="shared" si="7"/>
        <v>0</v>
      </c>
      <c r="I982" s="218">
        <f t="shared" si="16"/>
        <v>0</v>
      </c>
      <c r="J982" s="219" t="s">
        <v>107</v>
      </c>
      <c r="K982" s="47"/>
      <c r="L982" s="224"/>
      <c r="M982" s="220"/>
      <c r="N982" s="47"/>
      <c r="O982" s="224"/>
      <c r="P982" s="226"/>
      <c r="Q982" s="220"/>
      <c r="R982" s="47"/>
      <c r="S982" s="47" t="str">
        <f t="shared" si="19"/>
        <v/>
      </c>
      <c r="T982" s="47" t="str">
        <f t="shared" si="20"/>
        <v/>
      </c>
    </row>
    <row r="983" ht="18.75" customHeight="1">
      <c r="A983" s="47"/>
      <c r="B983" s="224"/>
      <c r="C983" s="215"/>
      <c r="D983" s="226"/>
      <c r="E983" s="192"/>
      <c r="F983" s="216"/>
      <c r="G983" s="217"/>
      <c r="H983" s="218">
        <f t="shared" si="7"/>
        <v>0</v>
      </c>
      <c r="I983" s="218">
        <f t="shared" si="16"/>
        <v>0</v>
      </c>
      <c r="J983" s="219" t="s">
        <v>107</v>
      </c>
      <c r="K983" s="47"/>
      <c r="L983" s="224"/>
      <c r="M983" s="220"/>
      <c r="N983" s="47"/>
      <c r="O983" s="224"/>
      <c r="P983" s="226"/>
      <c r="Q983" s="220"/>
      <c r="R983" s="47"/>
      <c r="S983" s="47" t="str">
        <f t="shared" si="19"/>
        <v/>
      </c>
      <c r="T983" s="47" t="str">
        <f t="shared" si="20"/>
        <v/>
      </c>
    </row>
    <row r="984" ht="18.75" customHeight="1">
      <c r="A984" s="47"/>
      <c r="B984" s="224"/>
      <c r="C984" s="215"/>
      <c r="D984" s="226"/>
      <c r="E984" s="192"/>
      <c r="F984" s="216"/>
      <c r="G984" s="217"/>
      <c r="H984" s="218">
        <f t="shared" si="7"/>
        <v>0</v>
      </c>
      <c r="I984" s="218">
        <f t="shared" si="16"/>
        <v>0</v>
      </c>
      <c r="J984" s="219" t="s">
        <v>107</v>
      </c>
      <c r="K984" s="47"/>
      <c r="L984" s="224"/>
      <c r="M984" s="220"/>
      <c r="N984" s="47"/>
      <c r="O984" s="224"/>
      <c r="P984" s="226"/>
      <c r="Q984" s="220"/>
      <c r="R984" s="47"/>
      <c r="S984" s="47" t="str">
        <f t="shared" si="19"/>
        <v/>
      </c>
      <c r="T984" s="47" t="str">
        <f t="shared" si="20"/>
        <v/>
      </c>
    </row>
    <row r="985" ht="18.75" customHeight="1">
      <c r="A985" s="47"/>
      <c r="B985" s="224"/>
      <c r="C985" s="215"/>
      <c r="D985" s="226"/>
      <c r="E985" s="192"/>
      <c r="F985" s="216"/>
      <c r="G985" s="217"/>
      <c r="H985" s="218">
        <f t="shared" si="7"/>
        <v>0</v>
      </c>
      <c r="I985" s="218">
        <f t="shared" si="16"/>
        <v>0</v>
      </c>
      <c r="J985" s="219" t="s">
        <v>107</v>
      </c>
      <c r="K985" s="47"/>
      <c r="L985" s="224"/>
      <c r="M985" s="220"/>
      <c r="N985" s="47"/>
      <c r="O985" s="224"/>
      <c r="P985" s="226"/>
      <c r="Q985" s="220"/>
      <c r="R985" s="47"/>
      <c r="S985" s="47" t="str">
        <f t="shared" si="19"/>
        <v/>
      </c>
      <c r="T985" s="47" t="str">
        <f t="shared" si="20"/>
        <v/>
      </c>
    </row>
    <row r="986" ht="18.75" customHeight="1">
      <c r="A986" s="47"/>
      <c r="B986" s="224"/>
      <c r="C986" s="215"/>
      <c r="D986" s="226"/>
      <c r="E986" s="192"/>
      <c r="F986" s="216"/>
      <c r="G986" s="217"/>
      <c r="H986" s="218">
        <f t="shared" si="7"/>
        <v>0</v>
      </c>
      <c r="I986" s="218">
        <f t="shared" si="16"/>
        <v>0</v>
      </c>
      <c r="J986" s="219" t="s">
        <v>107</v>
      </c>
      <c r="K986" s="47"/>
      <c r="L986" s="224"/>
      <c r="M986" s="220"/>
      <c r="N986" s="47"/>
      <c r="O986" s="224"/>
      <c r="P986" s="226"/>
      <c r="Q986" s="220"/>
      <c r="R986" s="47"/>
      <c r="S986" s="47" t="str">
        <f t="shared" si="19"/>
        <v/>
      </c>
      <c r="T986" s="47" t="str">
        <f t="shared" si="20"/>
        <v/>
      </c>
    </row>
    <row r="987" ht="18.75" customHeight="1">
      <c r="A987" s="47"/>
      <c r="B987" s="224"/>
      <c r="C987" s="215"/>
      <c r="D987" s="226"/>
      <c r="E987" s="192"/>
      <c r="F987" s="216"/>
      <c r="G987" s="217"/>
      <c r="H987" s="218">
        <f t="shared" si="7"/>
        <v>0</v>
      </c>
      <c r="I987" s="218">
        <f t="shared" si="16"/>
        <v>0</v>
      </c>
      <c r="J987" s="219" t="s">
        <v>107</v>
      </c>
      <c r="K987" s="47"/>
      <c r="L987" s="224"/>
      <c r="M987" s="220"/>
      <c r="N987" s="47"/>
      <c r="O987" s="224"/>
      <c r="P987" s="226"/>
      <c r="Q987" s="220"/>
      <c r="R987" s="47"/>
      <c r="S987" s="47" t="str">
        <f t="shared" si="19"/>
        <v/>
      </c>
      <c r="T987" s="47" t="str">
        <f t="shared" si="20"/>
        <v/>
      </c>
    </row>
    <row r="988" ht="18.75" customHeight="1">
      <c r="A988" s="47"/>
      <c r="B988" s="224"/>
      <c r="C988" s="215"/>
      <c r="D988" s="226"/>
      <c r="E988" s="192"/>
      <c r="F988" s="216"/>
      <c r="G988" s="217"/>
      <c r="H988" s="218">
        <f t="shared" si="7"/>
        <v>0</v>
      </c>
      <c r="I988" s="218">
        <f t="shared" si="16"/>
        <v>0</v>
      </c>
      <c r="J988" s="219" t="s">
        <v>107</v>
      </c>
      <c r="K988" s="47"/>
      <c r="L988" s="224"/>
      <c r="M988" s="220"/>
      <c r="N988" s="47"/>
      <c r="O988" s="224"/>
      <c r="P988" s="226"/>
      <c r="Q988" s="220"/>
      <c r="R988" s="47"/>
      <c r="S988" s="47" t="str">
        <f t="shared" si="19"/>
        <v/>
      </c>
      <c r="T988" s="47" t="str">
        <f t="shared" si="20"/>
        <v/>
      </c>
    </row>
    <row r="989" ht="18.75" customHeight="1">
      <c r="A989" s="47"/>
      <c r="B989" s="224"/>
      <c r="C989" s="215"/>
      <c r="D989" s="226"/>
      <c r="E989" s="192"/>
      <c r="F989" s="216"/>
      <c r="G989" s="217"/>
      <c r="H989" s="218">
        <f t="shared" si="7"/>
        <v>0</v>
      </c>
      <c r="I989" s="218">
        <f t="shared" si="16"/>
        <v>0</v>
      </c>
      <c r="J989" s="219" t="s">
        <v>107</v>
      </c>
      <c r="K989" s="47"/>
      <c r="L989" s="224"/>
      <c r="M989" s="220"/>
      <c r="N989" s="47"/>
      <c r="O989" s="224"/>
      <c r="P989" s="226"/>
      <c r="Q989" s="220"/>
      <c r="R989" s="47"/>
      <c r="S989" s="47" t="str">
        <f t="shared" si="19"/>
        <v/>
      </c>
      <c r="T989" s="47" t="str">
        <f t="shared" si="20"/>
        <v/>
      </c>
    </row>
    <row r="990" ht="18.75" customHeight="1">
      <c r="A990" s="47"/>
      <c r="B990" s="224"/>
      <c r="C990" s="215"/>
      <c r="D990" s="226"/>
      <c r="E990" s="192"/>
      <c r="F990" s="216"/>
      <c r="G990" s="217"/>
      <c r="H990" s="218">
        <f t="shared" si="7"/>
        <v>0</v>
      </c>
      <c r="I990" s="218">
        <f t="shared" si="16"/>
        <v>0</v>
      </c>
      <c r="J990" s="219" t="s">
        <v>107</v>
      </c>
      <c r="K990" s="47"/>
      <c r="L990" s="224"/>
      <c r="M990" s="220"/>
      <c r="N990" s="47"/>
      <c r="O990" s="224"/>
      <c r="P990" s="226"/>
      <c r="Q990" s="220"/>
      <c r="R990" s="47"/>
      <c r="S990" s="47" t="str">
        <f t="shared" si="19"/>
        <v/>
      </c>
      <c r="T990" s="47" t="str">
        <f t="shared" si="20"/>
        <v/>
      </c>
    </row>
    <row r="991" ht="18.75" customHeight="1">
      <c r="A991" s="47"/>
      <c r="B991" s="224"/>
      <c r="C991" s="215"/>
      <c r="D991" s="226"/>
      <c r="E991" s="192"/>
      <c r="F991" s="216"/>
      <c r="G991" s="217"/>
      <c r="H991" s="218">
        <f t="shared" si="7"/>
        <v>0</v>
      </c>
      <c r="I991" s="218">
        <f t="shared" si="16"/>
        <v>0</v>
      </c>
      <c r="J991" s="219" t="s">
        <v>107</v>
      </c>
      <c r="K991" s="47"/>
      <c r="L991" s="224"/>
      <c r="M991" s="220"/>
      <c r="N991" s="47"/>
      <c r="O991" s="224"/>
      <c r="P991" s="226"/>
      <c r="Q991" s="220"/>
      <c r="R991" s="47"/>
      <c r="S991" s="47" t="str">
        <f t="shared" si="19"/>
        <v/>
      </c>
      <c r="T991" s="47" t="str">
        <f t="shared" si="20"/>
        <v/>
      </c>
    </row>
    <row r="992" ht="18.75" customHeight="1">
      <c r="A992" s="47"/>
      <c r="B992" s="224"/>
      <c r="C992" s="215"/>
      <c r="D992" s="226"/>
      <c r="E992" s="192"/>
      <c r="F992" s="216"/>
      <c r="G992" s="217"/>
      <c r="H992" s="218">
        <f t="shared" si="7"/>
        <v>0</v>
      </c>
      <c r="I992" s="218">
        <f t="shared" si="16"/>
        <v>0</v>
      </c>
      <c r="J992" s="219" t="s">
        <v>107</v>
      </c>
      <c r="K992" s="47"/>
      <c r="L992" s="224"/>
      <c r="M992" s="220"/>
      <c r="N992" s="47"/>
      <c r="O992" s="224"/>
      <c r="P992" s="226"/>
      <c r="Q992" s="220"/>
      <c r="R992" s="47"/>
      <c r="S992" s="47" t="str">
        <f t="shared" si="19"/>
        <v/>
      </c>
      <c r="T992" s="47" t="str">
        <f t="shared" si="20"/>
        <v/>
      </c>
    </row>
    <row r="993" ht="18.75" customHeight="1">
      <c r="A993" s="47"/>
      <c r="B993" s="224"/>
      <c r="C993" s="215"/>
      <c r="D993" s="226"/>
      <c r="E993" s="192"/>
      <c r="F993" s="216"/>
      <c r="G993" s="217"/>
      <c r="H993" s="218">
        <f t="shared" si="7"/>
        <v>0</v>
      </c>
      <c r="I993" s="218">
        <f t="shared" si="16"/>
        <v>0</v>
      </c>
      <c r="J993" s="219" t="s">
        <v>107</v>
      </c>
      <c r="K993" s="47"/>
      <c r="L993" s="224"/>
      <c r="M993" s="220"/>
      <c r="N993" s="47"/>
      <c r="O993" s="224"/>
      <c r="P993" s="226"/>
      <c r="Q993" s="220"/>
      <c r="R993" s="47"/>
      <c r="S993" s="47" t="str">
        <f t="shared" si="19"/>
        <v/>
      </c>
      <c r="T993" s="47" t="str">
        <f t="shared" si="20"/>
        <v/>
      </c>
    </row>
    <row r="994" ht="18.75" customHeight="1">
      <c r="A994" s="47"/>
      <c r="B994" s="224"/>
      <c r="C994" s="215"/>
      <c r="D994" s="226"/>
      <c r="E994" s="192"/>
      <c r="F994" s="216"/>
      <c r="G994" s="217"/>
      <c r="H994" s="218">
        <f t="shared" si="7"/>
        <v>0</v>
      </c>
      <c r="I994" s="218">
        <f t="shared" si="16"/>
        <v>0</v>
      </c>
      <c r="J994" s="219" t="s">
        <v>107</v>
      </c>
      <c r="K994" s="47"/>
      <c r="L994" s="224"/>
      <c r="M994" s="220"/>
      <c r="N994" s="47"/>
      <c r="O994" s="224"/>
      <c r="P994" s="226"/>
      <c r="Q994" s="220"/>
      <c r="R994" s="47"/>
      <c r="S994" s="47" t="str">
        <f t="shared" si="19"/>
        <v/>
      </c>
      <c r="T994" s="47" t="str">
        <f t="shared" si="20"/>
        <v/>
      </c>
    </row>
    <row r="995" ht="18.75" customHeight="1">
      <c r="A995" s="47"/>
      <c r="B995" s="224"/>
      <c r="C995" s="215"/>
      <c r="D995" s="226"/>
      <c r="E995" s="192"/>
      <c r="F995" s="216"/>
      <c r="G995" s="217"/>
      <c r="H995" s="218">
        <f t="shared" si="7"/>
        <v>0</v>
      </c>
      <c r="I995" s="218">
        <f t="shared" si="16"/>
        <v>0</v>
      </c>
      <c r="J995" s="219" t="s">
        <v>107</v>
      </c>
      <c r="K995" s="47"/>
      <c r="L995" s="224"/>
      <c r="M995" s="220"/>
      <c r="N995" s="47"/>
      <c r="O995" s="224"/>
      <c r="P995" s="226"/>
      <c r="Q995" s="220"/>
      <c r="R995" s="47"/>
      <c r="S995" s="47" t="str">
        <f t="shared" si="19"/>
        <v/>
      </c>
      <c r="T995" s="47" t="str">
        <f t="shared" si="20"/>
        <v/>
      </c>
    </row>
    <row r="996" ht="18.75" customHeight="1">
      <c r="A996" s="47"/>
      <c r="B996" s="224"/>
      <c r="C996" s="215"/>
      <c r="D996" s="226"/>
      <c r="E996" s="192"/>
      <c r="F996" s="216"/>
      <c r="G996" s="217"/>
      <c r="H996" s="218">
        <f t="shared" si="7"/>
        <v>0</v>
      </c>
      <c r="I996" s="218">
        <f t="shared" si="16"/>
        <v>0</v>
      </c>
      <c r="J996" s="219" t="s">
        <v>107</v>
      </c>
      <c r="K996" s="47"/>
      <c r="L996" s="224"/>
      <c r="M996" s="220"/>
      <c r="N996" s="47"/>
      <c r="O996" s="224"/>
      <c r="P996" s="226"/>
      <c r="Q996" s="220"/>
      <c r="R996" s="47"/>
      <c r="S996" s="47" t="str">
        <f t="shared" si="19"/>
        <v/>
      </c>
      <c r="T996" s="47" t="str">
        <f t="shared" si="20"/>
        <v/>
      </c>
    </row>
    <row r="997" ht="18.75" customHeight="1">
      <c r="A997" s="47"/>
      <c r="B997" s="224"/>
      <c r="C997" s="215"/>
      <c r="D997" s="226"/>
      <c r="E997" s="192"/>
      <c r="F997" s="216"/>
      <c r="G997" s="217"/>
      <c r="H997" s="218">
        <f t="shared" si="7"/>
        <v>0</v>
      </c>
      <c r="I997" s="218">
        <f t="shared" si="16"/>
        <v>0</v>
      </c>
      <c r="J997" s="219" t="s">
        <v>107</v>
      </c>
      <c r="K997" s="47"/>
      <c r="L997" s="224"/>
      <c r="M997" s="220"/>
      <c r="N997" s="47"/>
      <c r="O997" s="224"/>
      <c r="P997" s="226"/>
      <c r="Q997" s="220"/>
      <c r="R997" s="47"/>
      <c r="S997" s="47" t="str">
        <f t="shared" si="19"/>
        <v/>
      </c>
      <c r="T997" s="47" t="str">
        <f t="shared" si="20"/>
        <v/>
      </c>
    </row>
    <row r="998" ht="18.75" customHeight="1">
      <c r="A998" s="47"/>
      <c r="B998" s="224"/>
      <c r="C998" s="215"/>
      <c r="D998" s="226"/>
      <c r="E998" s="192"/>
      <c r="F998" s="216"/>
      <c r="G998" s="217"/>
      <c r="H998" s="218">
        <f t="shared" si="7"/>
        <v>0</v>
      </c>
      <c r="I998" s="218">
        <f t="shared" si="16"/>
        <v>0</v>
      </c>
      <c r="J998" s="219" t="s">
        <v>107</v>
      </c>
      <c r="K998" s="47"/>
      <c r="L998" s="224"/>
      <c r="M998" s="220"/>
      <c r="N998" s="47"/>
      <c r="O998" s="224"/>
      <c r="P998" s="226"/>
      <c r="Q998" s="220"/>
      <c r="R998" s="47"/>
      <c r="S998" s="47" t="str">
        <f t="shared" si="19"/>
        <v/>
      </c>
      <c r="T998" s="47" t="str">
        <f t="shared" si="20"/>
        <v/>
      </c>
    </row>
    <row r="999" ht="18.75" customHeight="1">
      <c r="A999" s="47"/>
      <c r="B999" s="224"/>
      <c r="C999" s="215"/>
      <c r="D999" s="226"/>
      <c r="E999" s="192"/>
      <c r="F999" s="216"/>
      <c r="G999" s="217"/>
      <c r="H999" s="218">
        <f t="shared" si="7"/>
        <v>0</v>
      </c>
      <c r="I999" s="218">
        <f t="shared" si="16"/>
        <v>0</v>
      </c>
      <c r="J999" s="219" t="s">
        <v>107</v>
      </c>
      <c r="K999" s="47"/>
      <c r="L999" s="224"/>
      <c r="M999" s="220"/>
      <c r="N999" s="47"/>
      <c r="O999" s="224"/>
      <c r="P999" s="226"/>
      <c r="Q999" s="220"/>
      <c r="R999" s="47"/>
      <c r="S999" s="47" t="str">
        <f t="shared" si="19"/>
        <v/>
      </c>
      <c r="T999" s="47" t="str">
        <f t="shared" si="20"/>
        <v/>
      </c>
    </row>
    <row r="1000" ht="18.75" customHeight="1">
      <c r="A1000" s="47"/>
      <c r="B1000" s="224"/>
      <c r="C1000" s="215"/>
      <c r="D1000" s="226"/>
      <c r="E1000" s="192"/>
      <c r="F1000" s="216"/>
      <c r="G1000" s="217"/>
      <c r="H1000" s="218">
        <f t="shared" si="7"/>
        <v>0</v>
      </c>
      <c r="I1000" s="218">
        <f t="shared" si="16"/>
        <v>0</v>
      </c>
      <c r="J1000" s="219" t="s">
        <v>107</v>
      </c>
      <c r="K1000" s="47"/>
      <c r="L1000" s="224"/>
      <c r="M1000" s="220"/>
      <c r="N1000" s="47"/>
      <c r="O1000" s="224"/>
      <c r="P1000" s="226"/>
      <c r="Q1000" s="220"/>
      <c r="R1000" s="47"/>
      <c r="S1000" s="47" t="str">
        <f t="shared" si="19"/>
        <v/>
      </c>
      <c r="T1000" s="47" t="str">
        <f t="shared" si="20"/>
        <v/>
      </c>
    </row>
    <row r="1001" ht="18.75" customHeight="1">
      <c r="A1001" s="47"/>
      <c r="B1001" s="224"/>
      <c r="C1001" s="215"/>
      <c r="D1001" s="226"/>
      <c r="E1001" s="192"/>
      <c r="F1001" s="216"/>
      <c r="G1001" s="217"/>
      <c r="H1001" s="218">
        <f t="shared" si="7"/>
        <v>0</v>
      </c>
      <c r="I1001" s="218">
        <f t="shared" si="16"/>
        <v>0</v>
      </c>
      <c r="J1001" s="219" t="s">
        <v>107</v>
      </c>
      <c r="K1001" s="47"/>
      <c r="L1001" s="224"/>
      <c r="M1001" s="220"/>
      <c r="N1001" s="47"/>
      <c r="O1001" s="224"/>
      <c r="P1001" s="226"/>
      <c r="Q1001" s="220"/>
      <c r="R1001" s="47"/>
      <c r="S1001" s="47" t="str">
        <f t="shared" si="19"/>
        <v/>
      </c>
      <c r="T1001" s="47" t="str">
        <f t="shared" si="20"/>
        <v/>
      </c>
    </row>
    <row r="1002" ht="18.75" customHeight="1">
      <c r="A1002" s="47"/>
      <c r="B1002" s="234"/>
      <c r="C1002" s="235"/>
      <c r="D1002" s="236"/>
      <c r="E1002" s="192"/>
      <c r="F1002" s="237"/>
      <c r="G1002" s="238"/>
      <c r="H1002" s="239">
        <f t="shared" si="7"/>
        <v>0</v>
      </c>
      <c r="I1002" s="239">
        <f t="shared" si="16"/>
        <v>0</v>
      </c>
      <c r="J1002" s="219" t="s">
        <v>107</v>
      </c>
      <c r="K1002" s="47"/>
      <c r="L1002" s="234"/>
      <c r="M1002" s="240"/>
      <c r="N1002" s="47"/>
      <c r="O1002" s="234"/>
      <c r="P1002" s="236"/>
      <c r="Q1002" s="240"/>
      <c r="R1002" s="47"/>
      <c r="S1002" s="47" t="str">
        <f t="shared" si="19"/>
        <v/>
      </c>
      <c r="T1002" s="47" t="str">
        <f t="shared" si="20"/>
        <v/>
      </c>
    </row>
  </sheetData>
  <autoFilter ref="$B$8:$J$1002"/>
  <mergeCells count="7">
    <mergeCell ref="I2:J3"/>
    <mergeCell ref="L2:L3"/>
    <mergeCell ref="P2:Q3"/>
    <mergeCell ref="B3:D4"/>
    <mergeCell ref="L4:L5"/>
    <mergeCell ref="P4:Q5"/>
    <mergeCell ref="B5:D5"/>
  </mergeCells>
  <conditionalFormatting sqref="J4:J5 B11:E1002 F11:F138 G11:J1002 L11:M1002 O11:Q1002 F140:F152 F154:F1002">
    <cfRule type="expression" dxfId="0" priority="1">
      <formula>AND($L$4=$L$11:$L1002,ISBLANK($L$4)=FALSE)</formula>
    </cfRule>
  </conditionalFormatting>
  <conditionalFormatting sqref="J4:J5 B11:E1002 F11:F138 G11:J1002 L11:M1002 O11:Q1002 F140:F152 F154:F1002">
    <cfRule type="expression" dxfId="1" priority="2">
      <formula>OR(AND($J$4=$D4, $J$5="", $J$4&lt;&gt;""), AND($J$5=$E4, $J$4="", $J$5&lt;&gt;""), AND($J$4=$D4, $J$5=$E4, $J$4&lt;&gt;"", $J$5&lt;&gt;""))</formula>
    </cfRule>
  </conditionalFormatting>
  <dataValidations>
    <dataValidation type="list" allowBlank="1" showErrorMessage="1" sqref="J10:J1002">
      <formula1>'Back-End Page'!$F$9:$F$20</formula1>
    </dataValidation>
    <dataValidation type="list" allowBlank="1" showErrorMessage="1" sqref="L10:L1002">
      <formula1>'Setup Page'!$C$18:$M$57</formula1>
    </dataValidation>
    <dataValidation type="custom" allowBlank="1" showDropDown="1" sqref="C10:C1002">
      <formula1>OR(NOT(ISERROR(DATEVALUE(C10))), AND(ISNUMBER(C10), LEFT(CELL("format", C10))="D"))</formula1>
    </dataValidation>
    <dataValidation type="list" allowBlank="1" showErrorMessage="1" sqref="L4">
      <formula1>'Setup Page'!$C$18:$M$58</formula1>
    </dataValidation>
    <dataValidation type="custom" allowBlank="1" showDropDown="1" sqref="Q10:Q1002">
      <formula1>IFERROR(ISEMAIL(Q10), true)</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topLeftCell="C1" activePane="topRight" state="frozen"/>
      <selection activeCell="D2" sqref="D2" pane="topRight"/>
    </sheetView>
  </sheetViews>
  <sheetFormatPr customHeight="1" defaultColWidth="12.63" defaultRowHeight="15.75"/>
  <cols>
    <col customWidth="1" min="1" max="1" width="7.13"/>
    <col customWidth="1" min="2" max="2" width="21.25"/>
    <col customWidth="1" min="3" max="3" width="7.75"/>
    <col customWidth="1" min="4" max="4" width="6.75"/>
    <col customWidth="1" min="5" max="5" width="1.13"/>
    <col customWidth="1" min="6" max="6" width="16.38"/>
    <col customWidth="1" min="7" max="7" width="8.13"/>
    <col customWidth="1" min="8" max="9" width="10.25"/>
    <col customWidth="1" min="10" max="10" width="0.75"/>
    <col customWidth="1" min="11" max="11" width="10.5"/>
    <col customWidth="1" min="12" max="12" width="8.13"/>
    <col customWidth="1" min="13" max="14" width="10.25"/>
    <col customWidth="1" min="15" max="15" width="1.13"/>
    <col customWidth="1" min="20" max="20" width="0.88"/>
    <col customWidth="1" min="25" max="25" width="1.75"/>
    <col customWidth="1" min="30" max="30" width="2.0"/>
    <col customWidth="1" min="35" max="35" width="2.0"/>
    <col customWidth="1" min="40" max="40" width="2.0"/>
    <col customWidth="1" min="45" max="45" width="2.0"/>
    <col customWidth="1" min="50" max="50" width="2.0"/>
    <col customWidth="1" min="55" max="55" width="2.0"/>
    <col customWidth="1" min="60" max="60" width="2.0"/>
    <col customWidth="1" min="65" max="65" width="2.0"/>
    <col customWidth="1" min="70" max="70" width="2.0"/>
    <col customWidth="1" min="75" max="75" width="2.0"/>
    <col customWidth="1" min="80" max="80" width="2.0"/>
    <col customWidth="1" min="85" max="85" width="2.0"/>
    <col customWidth="1" min="90" max="90" width="2.0"/>
    <col customWidth="1" min="95" max="95" width="2.0"/>
    <col customWidth="1" min="100" max="100" width="2.0"/>
    <col customWidth="1" min="105" max="105" width="2.0"/>
    <col customWidth="1" min="110" max="110" width="2.0"/>
    <col customWidth="1" min="115" max="115" width="2.0"/>
    <col customWidth="1" min="120" max="120" width="2.63"/>
    <col customWidth="1" min="125" max="125" width="2.63"/>
    <col customWidth="1" min="130" max="130" width="2.63"/>
    <col customWidth="1" min="135" max="135" width="2.63"/>
    <col customWidth="1" min="140" max="140" width="2.63"/>
  </cols>
  <sheetData>
    <row r="1">
      <c r="B1" s="241"/>
      <c r="C1" s="241"/>
      <c r="D1" s="241"/>
      <c r="E1" s="241"/>
      <c r="F1" s="241"/>
      <c r="G1" s="241"/>
      <c r="H1" s="241"/>
      <c r="I1" s="241"/>
      <c r="J1" s="241"/>
      <c r="K1" s="241"/>
      <c r="L1" s="241" t="s">
        <v>181</v>
      </c>
      <c r="M1" s="241"/>
      <c r="N1" s="241"/>
      <c r="O1" s="241"/>
      <c r="P1" s="241"/>
      <c r="Q1" s="241"/>
      <c r="R1" s="241"/>
      <c r="S1" s="241"/>
      <c r="T1" s="241"/>
      <c r="U1" s="241"/>
      <c r="V1" s="241"/>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c r="BA1" s="242"/>
      <c r="BB1" s="242"/>
      <c r="BC1" s="242"/>
      <c r="BD1" s="242"/>
      <c r="BE1" s="242"/>
      <c r="BF1" s="242"/>
      <c r="BG1" s="242"/>
      <c r="BH1" s="242"/>
      <c r="BI1" s="242"/>
      <c r="BJ1" s="242"/>
      <c r="BK1" s="242"/>
      <c r="BL1" s="242"/>
      <c r="BM1" s="242"/>
      <c r="BN1" s="242"/>
      <c r="BO1" s="242"/>
      <c r="BP1" s="242"/>
      <c r="BQ1" s="242"/>
      <c r="BR1" s="242"/>
      <c r="BS1" s="242"/>
      <c r="BT1" s="242"/>
      <c r="BU1" s="242"/>
      <c r="BV1" s="242"/>
      <c r="BW1" s="242"/>
      <c r="BX1" s="242"/>
      <c r="BY1" s="242"/>
      <c r="BZ1" s="242"/>
      <c r="CA1" s="242"/>
      <c r="CB1" s="242"/>
      <c r="CC1" s="242"/>
      <c r="CD1" s="242"/>
      <c r="CE1" s="242"/>
      <c r="CF1" s="242"/>
      <c r="CG1" s="242"/>
      <c r="CH1" s="242"/>
      <c r="CI1" s="242"/>
      <c r="CJ1" s="242"/>
      <c r="CK1" s="242"/>
      <c r="CL1" s="242"/>
      <c r="CM1" s="242"/>
      <c r="CN1" s="242"/>
      <c r="CO1" s="242"/>
      <c r="CP1" s="242"/>
      <c r="CQ1" s="242"/>
      <c r="CR1" s="242"/>
      <c r="CS1" s="242"/>
      <c r="CT1" s="242"/>
      <c r="CU1" s="242"/>
      <c r="CV1" s="242"/>
      <c r="CW1" s="242"/>
      <c r="CX1" s="242"/>
      <c r="CY1" s="242"/>
      <c r="CZ1" s="242"/>
      <c r="DA1" s="242"/>
      <c r="DB1" s="242"/>
      <c r="DC1" s="242"/>
      <c r="DD1" s="242"/>
      <c r="DE1" s="242"/>
      <c r="DF1" s="242"/>
      <c r="DG1" s="243"/>
      <c r="DH1" s="243"/>
      <c r="DI1" s="243"/>
      <c r="DJ1" s="243"/>
      <c r="DK1" s="242"/>
      <c r="DL1" s="243"/>
      <c r="DM1" s="243"/>
      <c r="DN1" s="243"/>
      <c r="DO1" s="243"/>
      <c r="DP1" s="243"/>
      <c r="DQ1" s="242"/>
      <c r="DR1" s="242"/>
      <c r="DS1" s="242"/>
      <c r="DT1" s="242"/>
      <c r="DU1" s="243"/>
      <c r="DV1" s="242"/>
      <c r="DW1" s="242"/>
      <c r="DX1" s="242"/>
      <c r="DY1" s="242"/>
      <c r="DZ1" s="243"/>
      <c r="EA1" s="242"/>
      <c r="EB1" s="242"/>
      <c r="EC1" s="242"/>
      <c r="ED1" s="242"/>
      <c r="EE1" s="243"/>
      <c r="EF1" s="242"/>
      <c r="EG1" s="242"/>
      <c r="EH1" s="242"/>
      <c r="EI1" s="242"/>
      <c r="EJ1" s="243"/>
      <c r="EK1" s="242"/>
      <c r="EL1" s="242"/>
      <c r="EM1" s="242"/>
      <c r="EN1" s="242"/>
      <c r="EO1" s="242"/>
      <c r="EP1" s="242"/>
      <c r="EQ1" s="242"/>
      <c r="ER1" s="242"/>
      <c r="ES1" s="242"/>
      <c r="ET1" s="242"/>
    </row>
    <row r="2">
      <c r="C2" s="244"/>
      <c r="E2" s="245"/>
      <c r="F2" s="246"/>
      <c r="J2" s="245"/>
      <c r="K2" s="246"/>
      <c r="O2" s="245"/>
      <c r="T2" s="245"/>
      <c r="Y2" s="245"/>
      <c r="AD2" s="245"/>
      <c r="AI2" s="245"/>
      <c r="AJ2" s="247"/>
      <c r="AN2" s="245"/>
      <c r="AO2" s="247"/>
      <c r="AS2" s="245"/>
      <c r="AT2" s="247"/>
      <c r="AX2" s="245"/>
      <c r="AY2" s="247"/>
      <c r="BC2" s="245"/>
      <c r="BD2" s="247"/>
      <c r="BH2" s="245"/>
      <c r="BI2" s="247"/>
      <c r="BM2" s="245"/>
      <c r="BN2" s="247"/>
      <c r="BR2" s="245"/>
      <c r="BS2" s="247"/>
      <c r="BW2" s="245"/>
      <c r="BX2" s="247"/>
      <c r="CB2" s="245"/>
      <c r="CC2" s="247"/>
      <c r="CG2" s="245"/>
      <c r="CH2" s="247"/>
      <c r="CL2" s="245"/>
      <c r="CM2" s="230"/>
      <c r="CQ2" s="245"/>
      <c r="CR2" s="248"/>
      <c r="CV2" s="245"/>
      <c r="CW2" s="248"/>
      <c r="DA2" s="245"/>
      <c r="DB2" s="248"/>
      <c r="DF2" s="245"/>
      <c r="DG2" s="249"/>
      <c r="DH2" s="250"/>
      <c r="DI2" s="250"/>
      <c r="DJ2" s="250"/>
      <c r="DK2" s="245"/>
      <c r="DL2" s="249"/>
      <c r="DM2" s="250"/>
      <c r="DN2" s="250"/>
      <c r="DO2" s="250"/>
      <c r="DP2" s="251"/>
      <c r="DQ2" s="230"/>
      <c r="DU2" s="251"/>
      <c r="DV2" s="230"/>
      <c r="DZ2" s="251"/>
      <c r="EA2" s="230"/>
      <c r="EE2" s="251"/>
      <c r="EF2" s="230"/>
      <c r="EJ2" s="251"/>
      <c r="EK2" s="252" t="s">
        <v>182</v>
      </c>
    </row>
    <row r="3">
      <c r="C3" s="244">
        <v>45017.0</v>
      </c>
      <c r="E3" s="245"/>
      <c r="F3" s="246">
        <v>45047.0</v>
      </c>
      <c r="J3" s="245"/>
      <c r="K3" s="246">
        <v>45078.0</v>
      </c>
      <c r="O3" s="245"/>
      <c r="P3" s="246">
        <v>45108.0</v>
      </c>
      <c r="T3" s="245"/>
      <c r="U3" s="246">
        <v>45139.0</v>
      </c>
      <c r="Y3" s="253"/>
      <c r="Z3" s="246">
        <v>45170.0</v>
      </c>
      <c r="AD3" s="245"/>
      <c r="AE3" s="246">
        <v>45200.0</v>
      </c>
      <c r="AI3" s="245"/>
      <c r="AJ3" s="246">
        <v>45231.0</v>
      </c>
      <c r="AN3" s="245"/>
      <c r="AO3" s="246">
        <v>45261.0</v>
      </c>
      <c r="AS3" s="245"/>
      <c r="AT3" s="246">
        <v>45292.0</v>
      </c>
      <c r="AX3" s="245"/>
      <c r="AY3" s="246">
        <v>45323.0</v>
      </c>
      <c r="BC3" s="245"/>
      <c r="BD3" s="246">
        <v>45352.0</v>
      </c>
      <c r="BH3" s="245"/>
      <c r="BI3" s="246">
        <v>45383.0</v>
      </c>
      <c r="BM3" s="245"/>
      <c r="BN3" s="246">
        <v>45413.0</v>
      </c>
      <c r="BR3" s="245"/>
      <c r="BS3" s="246">
        <v>45444.0</v>
      </c>
      <c r="BW3" s="245"/>
      <c r="BX3" s="246">
        <v>45474.0</v>
      </c>
      <c r="CB3" s="245"/>
      <c r="CC3" s="246">
        <v>45505.0</v>
      </c>
      <c r="CG3" s="245"/>
      <c r="CH3" s="246">
        <v>45536.0</v>
      </c>
      <c r="CL3" s="245"/>
      <c r="CM3" s="246">
        <v>45566.0</v>
      </c>
      <c r="CQ3" s="245"/>
      <c r="CR3" s="246">
        <v>45597.0</v>
      </c>
      <c r="CV3" s="245"/>
      <c r="CW3" s="246">
        <v>45627.0</v>
      </c>
      <c r="DA3" s="245"/>
      <c r="DB3" s="246">
        <v>45658.0</v>
      </c>
      <c r="DF3" s="245"/>
      <c r="DG3" s="254">
        <v>45689.0</v>
      </c>
      <c r="DH3" s="255"/>
      <c r="DI3" s="255"/>
      <c r="DJ3" s="255"/>
      <c r="DK3" s="245"/>
      <c r="DL3" s="254">
        <v>45717.0</v>
      </c>
      <c r="DM3" s="255"/>
      <c r="DN3" s="255"/>
      <c r="DO3" s="255"/>
      <c r="DP3" s="256"/>
      <c r="DQ3" s="246">
        <v>45748.0</v>
      </c>
      <c r="DU3" s="256"/>
      <c r="DV3" s="246">
        <v>45778.0</v>
      </c>
      <c r="DZ3" s="256"/>
      <c r="EA3" s="246">
        <v>45809.0</v>
      </c>
      <c r="EE3" s="256"/>
      <c r="EF3" s="246">
        <v>45839.0</v>
      </c>
      <c r="EJ3" s="256"/>
      <c r="EK3" s="246">
        <v>45870.0</v>
      </c>
    </row>
    <row r="4">
      <c r="B4" s="257" t="s">
        <v>183</v>
      </c>
      <c r="C4" s="258">
        <f>C7/D9</f>
        <v>0.04</v>
      </c>
      <c r="D4" s="259"/>
      <c r="E4" s="260"/>
      <c r="F4" s="261">
        <f> F7/D9</f>
        <v>0.05131583333</v>
      </c>
      <c r="G4" s="259"/>
      <c r="H4" s="259"/>
      <c r="I4" s="259"/>
      <c r="J4" s="260"/>
      <c r="K4" s="262">
        <f> K7/H9</f>
        <v>0.07602852781</v>
      </c>
      <c r="L4" s="263"/>
      <c r="M4" s="263"/>
      <c r="N4" s="263"/>
      <c r="O4" s="245"/>
      <c r="P4" s="264">
        <f> P7/M9</f>
        <v>0.07097044623</v>
      </c>
      <c r="T4" s="245"/>
      <c r="U4" s="264">
        <f> U7/R9</f>
        <v>0.07742855208</v>
      </c>
      <c r="Y4" s="265"/>
      <c r="Z4" s="264">
        <f> Z7/W9</f>
        <v>0.07233221374</v>
      </c>
      <c r="AD4" s="245"/>
      <c r="AE4" s="264">
        <f> AE7/AB9</f>
        <v>0.07963419304</v>
      </c>
      <c r="AI4" s="245"/>
      <c r="AJ4" s="264">
        <f> AJ7/AG9</f>
        <v>0.07631904638</v>
      </c>
      <c r="AN4" s="245"/>
      <c r="AO4" s="264">
        <f> AO7/AL9</f>
        <v>0.07020214538</v>
      </c>
      <c r="AS4" s="245"/>
      <c r="AT4" s="264">
        <f> AT7/AQ9</f>
        <v>0.08040562204</v>
      </c>
      <c r="AX4" s="245"/>
      <c r="AY4" s="264">
        <f> AY7/AV9</f>
        <v>0.08006728304</v>
      </c>
      <c r="BC4" s="245"/>
      <c r="BD4" s="264">
        <f> BD7/BA9</f>
        <v>0.08832059115</v>
      </c>
      <c r="BH4" s="245"/>
      <c r="BI4" s="264">
        <f> BI7/BF9</f>
        <v>0.08262874435</v>
      </c>
      <c r="BM4" s="245"/>
      <c r="BN4" s="264">
        <f> BN7/BK9</f>
        <v>0.07968649211</v>
      </c>
      <c r="BR4" s="245"/>
      <c r="BS4" s="264">
        <f> BS7/BP9</f>
        <v>0.07884936555</v>
      </c>
      <c r="BW4" s="245"/>
      <c r="BX4" s="264">
        <f> BX7/BU9</f>
        <v>0.07966981725</v>
      </c>
      <c r="CB4" s="245"/>
      <c r="CC4" s="264">
        <f> CC7/BZ9</f>
        <v>0.0734011594</v>
      </c>
      <c r="CG4" s="245"/>
      <c r="CH4" s="264">
        <f> CH7/CE9</f>
        <v>0.07748267862</v>
      </c>
      <c r="CL4" s="245"/>
      <c r="CM4" s="264">
        <f> CM7/CJ9</f>
        <v>0.09414703685</v>
      </c>
      <c r="CQ4" s="245"/>
      <c r="CR4" s="264">
        <f> CR7/CO9</f>
        <v>0.07934088511</v>
      </c>
      <c r="CV4" s="245"/>
      <c r="CW4" s="264">
        <f> CW7/CT9</f>
        <v>0.07571221983</v>
      </c>
      <c r="DA4" s="245"/>
      <c r="DB4" s="264">
        <f> DB7/CY9</f>
        <v>0.07109421932</v>
      </c>
      <c r="DF4" s="245"/>
      <c r="DG4" s="266">
        <f> DG7/DD9</f>
        <v>0.0703119935</v>
      </c>
      <c r="DH4" s="267"/>
      <c r="DI4" s="267"/>
      <c r="DJ4" s="267"/>
      <c r="DK4" s="245"/>
      <c r="DL4" s="266">
        <f> DL7/DI9</f>
        <v>0.0697547627</v>
      </c>
      <c r="DM4" s="267"/>
      <c r="DN4" s="267"/>
      <c r="DO4" s="267"/>
      <c r="DP4" s="268"/>
      <c r="DQ4" s="264">
        <f> DQ7/CY9</f>
        <v>0.08536628979</v>
      </c>
      <c r="DU4" s="268"/>
      <c r="DV4" s="264">
        <f> DV7/DD9</f>
        <v>0.08329496429</v>
      </c>
      <c r="DZ4" s="268"/>
      <c r="EA4" s="264">
        <f> EA7/DI9</f>
        <v>0.08137532599</v>
      </c>
      <c r="EC4" s="269" t="s">
        <v>184</v>
      </c>
      <c r="ED4" s="270">
        <v>7140.64</v>
      </c>
      <c r="EE4" s="268"/>
      <c r="EF4" s="264">
        <f> EF7/DN9</f>
        <v>0.07769703427</v>
      </c>
      <c r="EH4" s="269" t="s">
        <v>184</v>
      </c>
      <c r="EI4" s="270">
        <v>25589.16</v>
      </c>
      <c r="EJ4" s="268"/>
      <c r="EK4" s="264">
        <f> EK7/DS9</f>
        <v>0.07606565234</v>
      </c>
    </row>
    <row r="5">
      <c r="B5" s="271" t="s">
        <v>185</v>
      </c>
      <c r="C5" s="272">
        <f>C9</f>
        <v>4800</v>
      </c>
      <c r="E5" s="245"/>
      <c r="F5" s="272">
        <f>F9</f>
        <v>2200</v>
      </c>
      <c r="J5" s="245"/>
      <c r="K5" s="272">
        <f>K9</f>
        <v>6225</v>
      </c>
      <c r="O5" s="245"/>
      <c r="P5" s="272">
        <f>P9</f>
        <v>5000</v>
      </c>
      <c r="T5" s="245"/>
      <c r="U5" s="272">
        <f>U9</f>
        <v>7050</v>
      </c>
      <c r="Y5" s="273"/>
      <c r="Z5" s="272">
        <f>Z9</f>
        <v>5000</v>
      </c>
      <c r="AD5" s="245"/>
      <c r="AE5" s="272">
        <f>AE9</f>
        <v>8500</v>
      </c>
      <c r="AI5" s="245"/>
      <c r="AJ5" s="272">
        <f>AJ9</f>
        <v>6600</v>
      </c>
      <c r="AN5" s="245"/>
      <c r="AO5" s="274">
        <f>AO9</f>
        <v>5192.76</v>
      </c>
      <c r="AS5" s="245"/>
      <c r="AT5" s="274">
        <f>AT9</f>
        <v>12692.05</v>
      </c>
      <c r="AX5" s="245"/>
      <c r="AY5" s="274">
        <f>AY9</f>
        <v>12325.41</v>
      </c>
      <c r="BC5" s="245"/>
      <c r="BD5" s="274">
        <f>BD9</f>
        <v>20776.84</v>
      </c>
      <c r="BH5" s="245"/>
      <c r="BI5" s="274">
        <f>BI9</f>
        <v>13244.6</v>
      </c>
      <c r="BM5" s="245"/>
      <c r="BN5" s="274">
        <f>BN9</f>
        <v>8800</v>
      </c>
      <c r="BR5" s="245"/>
      <c r="BS5" s="274">
        <f>BS9</f>
        <v>7737.18</v>
      </c>
      <c r="BW5" s="245"/>
      <c r="BX5" s="274">
        <f>BX9</f>
        <v>8472.49</v>
      </c>
      <c r="CB5" s="245"/>
      <c r="CC5" s="274">
        <f>CC9</f>
        <v>7280</v>
      </c>
      <c r="CG5" s="245"/>
      <c r="CH5" s="274">
        <f>CH9</f>
        <v>16297.89</v>
      </c>
      <c r="CL5" s="245"/>
      <c r="CM5" s="274">
        <f>CM9</f>
        <v>182651.57</v>
      </c>
      <c r="CQ5" s="245"/>
      <c r="CR5" s="274">
        <f>CR9</f>
        <v>-19541.57</v>
      </c>
      <c r="CV5" s="245"/>
      <c r="CW5" s="274">
        <f>CW9</f>
        <v>4873.05</v>
      </c>
      <c r="DA5" s="245"/>
      <c r="DB5" s="274">
        <f>DB9</f>
        <v>7600</v>
      </c>
      <c r="DF5" s="245"/>
      <c r="DG5" s="275">
        <f>DG9</f>
        <v>9352.64</v>
      </c>
      <c r="DH5" s="276"/>
      <c r="DI5" s="276"/>
      <c r="DJ5" s="276"/>
      <c r="DK5" s="245"/>
      <c r="DL5" s="275">
        <f>DL9</f>
        <v>12690.84</v>
      </c>
      <c r="DM5" s="276"/>
      <c r="DN5" s="276"/>
      <c r="DO5" s="276"/>
      <c r="DP5" s="277"/>
      <c r="DQ5" s="274">
        <f>DQ9</f>
        <v>27075.63</v>
      </c>
      <c r="DU5" s="277"/>
      <c r="DV5" s="274">
        <f>DV9</f>
        <v>7450</v>
      </c>
      <c r="DZ5" s="277"/>
      <c r="EA5" s="274">
        <f>EA9</f>
        <v>10460.36</v>
      </c>
      <c r="EC5" s="269" t="s">
        <v>186</v>
      </c>
      <c r="ED5" s="270">
        <v>61411.26</v>
      </c>
      <c r="EE5" s="277"/>
      <c r="EF5" s="274">
        <f>EF9</f>
        <v>6194.85</v>
      </c>
      <c r="EH5" s="269" t="s">
        <v>186</v>
      </c>
      <c r="EI5" s="270">
        <v>61606.11</v>
      </c>
      <c r="EJ5" s="277"/>
      <c r="EK5" s="274">
        <f>EK9</f>
        <v>6500</v>
      </c>
    </row>
    <row r="6">
      <c r="B6" s="271" t="s">
        <v>187</v>
      </c>
      <c r="C6" s="278">
        <v>0.0</v>
      </c>
      <c r="D6" s="279"/>
      <c r="E6" s="245"/>
      <c r="F6" s="280">
        <v>842.1</v>
      </c>
      <c r="G6" s="279"/>
      <c r="H6" s="279"/>
      <c r="I6" s="279"/>
      <c r="J6" s="245"/>
      <c r="K6" s="280">
        <v>0.0</v>
      </c>
      <c r="L6" s="279"/>
      <c r="M6" s="279"/>
      <c r="N6" s="279"/>
      <c r="O6" s="245"/>
      <c r="P6" s="280">
        <v>12.96</v>
      </c>
      <c r="Q6" s="280"/>
      <c r="R6" s="280"/>
      <c r="S6" s="280"/>
      <c r="T6" s="245"/>
      <c r="U6" s="280">
        <v>14.4</v>
      </c>
      <c r="Y6" s="281"/>
      <c r="Z6" s="280">
        <v>20.4</v>
      </c>
      <c r="AD6" s="245"/>
      <c r="AE6" s="280">
        <v>28.8</v>
      </c>
      <c r="AI6" s="245"/>
      <c r="AJ6" s="280">
        <v>29.8</v>
      </c>
      <c r="AN6" s="245"/>
      <c r="AO6" s="280">
        <v>2682.49</v>
      </c>
      <c r="AS6" s="245"/>
      <c r="AT6" s="280">
        <v>28.8</v>
      </c>
      <c r="AX6" s="245"/>
      <c r="AY6" s="280">
        <v>128.8</v>
      </c>
      <c r="BC6" s="245"/>
      <c r="BD6" s="280">
        <v>28.8</v>
      </c>
      <c r="BH6" s="245"/>
      <c r="BI6" s="280">
        <v>29.8</v>
      </c>
      <c r="BM6" s="245"/>
      <c r="BN6" s="280">
        <v>28.8</v>
      </c>
      <c r="BR6" s="245"/>
      <c r="BS6" s="280">
        <v>232.8</v>
      </c>
      <c r="BW6" s="245"/>
      <c r="BX6" s="280">
        <v>28.8</v>
      </c>
      <c r="CB6" s="245"/>
      <c r="CC6" s="280">
        <v>10083.79</v>
      </c>
      <c r="CG6" s="245"/>
      <c r="CH6" s="280">
        <v>1513.63</v>
      </c>
      <c r="CL6" s="245"/>
      <c r="CM6" s="280">
        <v>137228.11</v>
      </c>
      <c r="CQ6" s="245"/>
      <c r="CR6" s="282">
        <v>3516.99</v>
      </c>
      <c r="CV6" s="245"/>
      <c r="CW6" s="282">
        <v>3568.83</v>
      </c>
      <c r="DA6" s="245"/>
      <c r="DB6" s="282">
        <v>10643.36</v>
      </c>
      <c r="DF6" s="245"/>
      <c r="DG6" s="283">
        <v>3571.29</v>
      </c>
      <c r="DH6" s="284"/>
      <c r="DI6" s="284"/>
      <c r="DJ6" s="284"/>
      <c r="DK6" s="245"/>
      <c r="DL6" s="283">
        <v>6319.94</v>
      </c>
      <c r="DM6" s="284"/>
      <c r="DN6" s="284"/>
      <c r="DO6" s="284"/>
      <c r="DP6" s="285"/>
      <c r="DQ6" s="283">
        <v>6488.780000000001</v>
      </c>
      <c r="DU6" s="285"/>
      <c r="DV6" s="286">
        <v>3226.91</v>
      </c>
      <c r="DZ6" s="285"/>
      <c r="EA6" s="283">
        <v>6077.23</v>
      </c>
      <c r="EC6" s="269" t="s">
        <v>188</v>
      </c>
      <c r="ED6" s="270">
        <v>11551.75</v>
      </c>
      <c r="EE6" s="285"/>
      <c r="EF6" s="283">
        <v>3428.01</v>
      </c>
      <c r="EH6" s="269" t="s">
        <v>188</v>
      </c>
      <c r="EI6" s="270">
        <v>464.75</v>
      </c>
      <c r="EJ6" s="285"/>
      <c r="EK6" s="283">
        <v>3428.01</v>
      </c>
    </row>
    <row r="7">
      <c r="B7" s="271" t="s">
        <v>189</v>
      </c>
      <c r="C7" s="272">
        <v>4800.0</v>
      </c>
      <c r="E7" s="245"/>
      <c r="F7" s="287">
        <f>C7+(F5-F6)</f>
        <v>6157.9</v>
      </c>
      <c r="J7" s="245"/>
      <c r="K7" s="287">
        <f>F7+(K5-K6)</f>
        <v>12382.9</v>
      </c>
      <c r="O7" s="245"/>
      <c r="P7" s="287">
        <f>K7+(P5-P6)</f>
        <v>17369.94</v>
      </c>
      <c r="T7" s="245"/>
      <c r="U7" s="287">
        <f>P7+(U5-U6)</f>
        <v>24405.54</v>
      </c>
      <c r="Y7" s="281"/>
      <c r="Z7" s="287">
        <f>U7+(Z5-Z6)</f>
        <v>29385.14</v>
      </c>
      <c r="AD7" s="245"/>
      <c r="AE7" s="287">
        <f>Z7+(AE5-AE6)</f>
        <v>37856.34</v>
      </c>
      <c r="AI7" s="245"/>
      <c r="AJ7" s="287">
        <f>AE7+(AJ5-AJ6)</f>
        <v>44426.54</v>
      </c>
      <c r="AN7" s="245"/>
      <c r="AO7" s="287">
        <f>AJ7+(AO5-AO6)</f>
        <v>46936.81</v>
      </c>
      <c r="AS7" s="245"/>
      <c r="AT7" s="287">
        <f>AO7+(AT5-AT6)</f>
        <v>59600.06</v>
      </c>
      <c r="AX7" s="245"/>
      <c r="AY7" s="287">
        <f>AT7+(AY5-AY6)</f>
        <v>71796.67</v>
      </c>
      <c r="BC7" s="245"/>
      <c r="BD7" s="287">
        <f>AY7+(BD5-BD6)</f>
        <v>92544.71</v>
      </c>
      <c r="BH7" s="245"/>
      <c r="BI7" s="287">
        <f>BD7+(BI5-BI6)</f>
        <v>105759.51</v>
      </c>
      <c r="BM7" s="245"/>
      <c r="BN7" s="287">
        <f>BI7+(BN5-BN6)</f>
        <v>114530.71</v>
      </c>
      <c r="BR7" s="245"/>
      <c r="BS7" s="287">
        <f>BN7+(BS5-BS6)</f>
        <v>122035.09</v>
      </c>
      <c r="BW7" s="245"/>
      <c r="BX7" s="287">
        <f>BS7+(BX5-BX6)</f>
        <v>130478.78</v>
      </c>
      <c r="CB7" s="245"/>
      <c r="CC7" s="287">
        <f>BX7+(CC5-CC6)</f>
        <v>127674.99</v>
      </c>
      <c r="CG7" s="245"/>
      <c r="CH7" s="287">
        <f>CC7+(CH5-CH6)</f>
        <v>142459.25</v>
      </c>
      <c r="CL7" s="245"/>
      <c r="CM7" s="287">
        <f>CH7+(CM5-CM6)</f>
        <v>187882.71</v>
      </c>
      <c r="CQ7" s="245"/>
      <c r="CR7" s="287">
        <f>CM7+(CR5-CR6)</f>
        <v>164824.15</v>
      </c>
      <c r="CV7" s="245"/>
      <c r="CW7" s="287">
        <f>CR7+(CW5-CW6)</f>
        <v>166128.37</v>
      </c>
      <c r="DA7" s="245"/>
      <c r="DB7" s="287">
        <f>CW7+(DB5-DB6)</f>
        <v>163085.01</v>
      </c>
      <c r="DF7" s="245"/>
      <c r="DG7" s="288">
        <f>DB7+(DG5-DG6)</f>
        <v>168866.36</v>
      </c>
      <c r="DH7" s="284"/>
      <c r="DI7" s="284"/>
      <c r="DJ7" s="284"/>
      <c r="DK7" s="245"/>
      <c r="DL7" s="288">
        <f>DG7+(DL5-DL6)</f>
        <v>175237.26</v>
      </c>
      <c r="DM7" s="284"/>
      <c r="DN7" s="284"/>
      <c r="DO7" s="284"/>
      <c r="DP7" s="285"/>
      <c r="DQ7" s="287">
        <f>DL7+(DQ5-DQ6)</f>
        <v>195824.11</v>
      </c>
      <c r="DU7" s="285"/>
      <c r="DV7" s="287">
        <f>DQ7+(DV5-DV6)</f>
        <v>200047.2</v>
      </c>
      <c r="DZ7" s="285"/>
      <c r="EA7" s="287">
        <f>DV7+(EA5-EA6)</f>
        <v>204430.33</v>
      </c>
      <c r="EC7" s="289" t="s">
        <v>190</v>
      </c>
      <c r="ED7" s="290">
        <f>SUM(ED4:ED6)</f>
        <v>80103.65</v>
      </c>
      <c r="EE7" s="285"/>
      <c r="EF7" s="287">
        <f>EA7+(EF5-EF6)</f>
        <v>207197.17</v>
      </c>
      <c r="EH7" s="289" t="s">
        <v>190</v>
      </c>
      <c r="EI7" s="290">
        <f>SUM(EI4:EI6)</f>
        <v>87660.02</v>
      </c>
      <c r="EJ7" s="285"/>
      <c r="EK7" s="287">
        <f>EF7+(EK5-EK6)</f>
        <v>210269.16</v>
      </c>
    </row>
    <row r="8">
      <c r="E8" s="245"/>
      <c r="J8" s="245"/>
      <c r="O8" s="245"/>
      <c r="T8" s="245"/>
      <c r="Y8" s="245"/>
      <c r="AD8" s="245"/>
      <c r="AI8" s="245"/>
      <c r="AN8" s="245"/>
      <c r="AS8" s="245"/>
      <c r="AX8" s="245"/>
      <c r="BC8" s="245"/>
      <c r="BH8" s="245"/>
      <c r="BM8" s="245"/>
      <c r="BR8" s="245"/>
      <c r="BW8" s="245"/>
      <c r="CB8" s="245"/>
      <c r="CG8" s="245"/>
      <c r="CL8" s="245"/>
      <c r="CQ8" s="245"/>
      <c r="CV8" s="245"/>
      <c r="DA8" s="245"/>
      <c r="DF8" s="245"/>
      <c r="DG8" s="291"/>
      <c r="DH8" s="291"/>
      <c r="DI8" s="291"/>
      <c r="DJ8" s="291"/>
      <c r="DK8" s="245"/>
      <c r="DL8" s="291"/>
      <c r="DM8" s="291"/>
      <c r="DN8" s="291"/>
      <c r="DO8" s="291"/>
      <c r="DP8" s="243"/>
      <c r="DU8" s="243"/>
      <c r="DZ8" s="243"/>
      <c r="EE8" s="243"/>
      <c r="EJ8" s="243"/>
    </row>
    <row r="9">
      <c r="B9" s="292" t="s">
        <v>191</v>
      </c>
      <c r="C9" s="293">
        <f t="shared" ref="C9:D9" si="1">SUM(C12:C23)</f>
        <v>4800</v>
      </c>
      <c r="D9" s="293">
        <f t="shared" si="1"/>
        <v>120000</v>
      </c>
      <c r="E9" s="245"/>
      <c r="F9" s="293">
        <f t="shared" ref="F9:H9" si="2">SUM(F12:F23)</f>
        <v>2200</v>
      </c>
      <c r="G9" s="294">
        <f t="shared" si="2"/>
        <v>42871.75823</v>
      </c>
      <c r="H9" s="295">
        <f t="shared" si="2"/>
        <v>162871.7582</v>
      </c>
      <c r="I9" s="296"/>
      <c r="J9" s="245"/>
      <c r="K9" s="293">
        <f t="shared" ref="K9:M9" si="3">SUM(K12:K23)</f>
        <v>6225</v>
      </c>
      <c r="L9" s="294">
        <f t="shared" si="3"/>
        <v>81877.16084</v>
      </c>
      <c r="M9" s="295">
        <f t="shared" si="3"/>
        <v>244748.9191</v>
      </c>
      <c r="N9" s="296"/>
      <c r="O9" s="245"/>
      <c r="P9" s="293">
        <f t="shared" ref="P9:R9" si="4">SUM(P12:P23)</f>
        <v>5000</v>
      </c>
      <c r="Q9" s="294">
        <f t="shared" si="4"/>
        <v>70451.86082</v>
      </c>
      <c r="R9" s="295">
        <f t="shared" si="4"/>
        <v>315200.7799</v>
      </c>
      <c r="S9" s="296"/>
      <c r="T9" s="245"/>
      <c r="U9" s="293">
        <f t="shared" ref="U9:W9" si="5">SUM(U12:U23)</f>
        <v>7050</v>
      </c>
      <c r="V9" s="294">
        <f t="shared" si="5"/>
        <v>91051.68327</v>
      </c>
      <c r="W9" s="295">
        <f t="shared" si="5"/>
        <v>406252.4632</v>
      </c>
      <c r="X9" s="293"/>
      <c r="Y9" s="297"/>
      <c r="Z9" s="293">
        <f t="shared" ref="Z9:AB9" si="6">SUM(Z12:Z23)</f>
        <v>5000</v>
      </c>
      <c r="AA9" s="294">
        <f t="shared" si="6"/>
        <v>69125.4939</v>
      </c>
      <c r="AB9" s="295">
        <f t="shared" si="6"/>
        <v>475377.9571</v>
      </c>
      <c r="AC9" s="298"/>
      <c r="AD9" s="245"/>
      <c r="AE9" s="293">
        <f t="shared" ref="AE9:AG9" si="7">SUM(AE12:AE23)</f>
        <v>8500</v>
      </c>
      <c r="AF9" s="294">
        <f t="shared" si="7"/>
        <v>106738.0691</v>
      </c>
      <c r="AG9" s="295">
        <f t="shared" si="7"/>
        <v>582116.0262</v>
      </c>
      <c r="AH9" s="298"/>
      <c r="AI9" s="245"/>
      <c r="AJ9" s="293">
        <f t="shared" ref="AJ9:AL9" si="8">SUM(AJ12:AJ23)</f>
        <v>6600</v>
      </c>
      <c r="AK9" s="294">
        <f t="shared" si="8"/>
        <v>86479.06798</v>
      </c>
      <c r="AL9" s="295">
        <f t="shared" si="8"/>
        <v>668595.0942</v>
      </c>
      <c r="AM9" s="298"/>
      <c r="AN9" s="245"/>
      <c r="AO9" s="293">
        <f t="shared" ref="AO9:AQ9" si="9">SUM(AO12:AO26)</f>
        <v>5192.76</v>
      </c>
      <c r="AP9" s="294">
        <f t="shared" si="9"/>
        <v>72647.35248</v>
      </c>
      <c r="AQ9" s="295">
        <f t="shared" si="9"/>
        <v>741242.4466</v>
      </c>
      <c r="AR9" s="298"/>
      <c r="AS9" s="245"/>
      <c r="AT9" s="293">
        <f t="shared" ref="AT9:AV9" si="10">SUM(AT12:AT26)</f>
        <v>12692.05</v>
      </c>
      <c r="AU9" s="294">
        <f t="shared" si="10"/>
        <v>155461.766</v>
      </c>
      <c r="AV9" s="295">
        <f t="shared" si="10"/>
        <v>896704.2127</v>
      </c>
      <c r="AW9" s="298"/>
      <c r="AX9" s="245"/>
      <c r="AY9" s="293">
        <f t="shared" ref="AY9:BA9" si="11">SUM(AY12:AY26)</f>
        <v>12325.41</v>
      </c>
      <c r="AZ9" s="294">
        <f t="shared" si="11"/>
        <v>151122.8999</v>
      </c>
      <c r="BA9" s="295">
        <f t="shared" si="11"/>
        <v>1047827.113</v>
      </c>
      <c r="BB9" s="298"/>
      <c r="BC9" s="245"/>
      <c r="BD9" s="293">
        <f t="shared" ref="BD9:BF9" si="12">SUM(BD12:BD26)</f>
        <v>20776.84</v>
      </c>
      <c r="BE9" s="294">
        <f t="shared" si="12"/>
        <v>232108.9537</v>
      </c>
      <c r="BF9" s="295">
        <f t="shared" si="12"/>
        <v>1279936.066</v>
      </c>
      <c r="BG9" s="298"/>
      <c r="BH9" s="245"/>
      <c r="BI9" s="293">
        <f t="shared" ref="BI9:BK9" si="13">SUM(BI12:BI26)</f>
        <v>13244.6</v>
      </c>
      <c r="BJ9" s="294">
        <f t="shared" si="13"/>
        <v>157330.2378</v>
      </c>
      <c r="BK9" s="295">
        <f t="shared" si="13"/>
        <v>1437266.304</v>
      </c>
      <c r="BL9" s="298"/>
      <c r="BM9" s="245"/>
      <c r="BN9" s="293">
        <f t="shared" ref="BN9:BP9" si="14">SUM(BN12:BN26)</f>
        <v>8800</v>
      </c>
      <c r="BO9" s="294">
        <f t="shared" si="14"/>
        <v>110432.7693</v>
      </c>
      <c r="BP9" s="295">
        <f t="shared" si="14"/>
        <v>1547699.073</v>
      </c>
      <c r="BQ9" s="298"/>
      <c r="BR9" s="245"/>
      <c r="BS9" s="293">
        <f t="shared" ref="BS9:BU9" si="15">SUM(BS12:BS26)</f>
        <v>7737.18</v>
      </c>
      <c r="BT9" s="294">
        <f t="shared" si="15"/>
        <v>90045.11261</v>
      </c>
      <c r="BU9" s="295">
        <f t="shared" si="15"/>
        <v>1637744.186</v>
      </c>
      <c r="BV9" s="298"/>
      <c r="BW9" s="245"/>
      <c r="BX9" s="293">
        <f t="shared" ref="BX9:BZ9" si="16">SUM(BX12:BX26)</f>
        <v>8472.49</v>
      </c>
      <c r="BY9" s="294">
        <f t="shared" si="16"/>
        <v>101669.6194</v>
      </c>
      <c r="BZ9" s="295">
        <f t="shared" si="16"/>
        <v>1739413.805</v>
      </c>
      <c r="CA9" s="298"/>
      <c r="CB9" s="245"/>
      <c r="CC9" s="293">
        <f t="shared" ref="CC9:CE9" si="17">SUM(CC12:CC26)</f>
        <v>7280</v>
      </c>
      <c r="CD9" s="294">
        <f t="shared" si="17"/>
        <v>99180.99468</v>
      </c>
      <c r="CE9" s="295">
        <f t="shared" si="17"/>
        <v>1838594.8</v>
      </c>
      <c r="CF9" s="298"/>
      <c r="CG9" s="245"/>
      <c r="CH9" s="293">
        <f t="shared" ref="CH9:CI9" si="18">SUM(CH12:CH26)</f>
        <v>16297.89</v>
      </c>
      <c r="CI9" s="294">
        <f t="shared" si="18"/>
        <v>157035.825</v>
      </c>
      <c r="CJ9" s="295">
        <f>SUM(CJ12:CJ24)</f>
        <v>1995630.625</v>
      </c>
      <c r="CK9" s="298"/>
      <c r="CL9" s="245"/>
      <c r="CM9" s="293">
        <f>SUM(CM12:CM29)</f>
        <v>182651.57</v>
      </c>
      <c r="CN9" s="294">
        <f t="shared" ref="CN9:CO9" si="19">SUM(CN12:CN26)</f>
        <v>81786.96067</v>
      </c>
      <c r="CO9" s="295">
        <f t="shared" si="19"/>
        <v>2077417.586</v>
      </c>
      <c r="CP9" s="298"/>
      <c r="CQ9" s="245"/>
      <c r="CR9" s="299">
        <f>SUM(CR12:CR26) +(sum(CR28:CR29) - sum(CM28:CM29))</f>
        <v>-19541.57</v>
      </c>
      <c r="CS9" s="294">
        <f t="shared" ref="CS9:CT9" si="20">SUM(CS12:CS26)</f>
        <v>116790.5668</v>
      </c>
      <c r="CT9" s="295">
        <f t="shared" si="20"/>
        <v>2194208.153</v>
      </c>
      <c r="CU9" s="298"/>
      <c r="CV9" s="245"/>
      <c r="CW9" s="299">
        <f>SUM(CW12:CW26) +(sum(CW28:CW29) - sum(CR28:CR29))</f>
        <v>4873.05</v>
      </c>
      <c r="CX9" s="294">
        <f t="shared" ref="CX9:CY9" si="21">SUM(CX12:CX26)</f>
        <v>99719.70201</v>
      </c>
      <c r="CY9" s="295">
        <f t="shared" si="21"/>
        <v>2293927.855</v>
      </c>
      <c r="CZ9" s="298"/>
      <c r="DA9" s="245"/>
      <c r="DB9" s="299">
        <f>SUM(DB12:DB26) +(sum(DB28:DB29) - sum(CW28:CW29))</f>
        <v>7600</v>
      </c>
      <c r="DC9" s="294">
        <f t="shared" ref="DC9:DD9" si="22">SUM(DC12:DC26)</f>
        <v>107744.3437</v>
      </c>
      <c r="DD9" s="295">
        <f t="shared" si="22"/>
        <v>2401672.198</v>
      </c>
      <c r="DE9" s="298"/>
      <c r="DF9" s="245"/>
      <c r="DG9" s="300">
        <f>SUM(DG12:DG26) +(sum(DG28:DG29) - sum(DB28:DB29))</f>
        <v>9352.64</v>
      </c>
      <c r="DH9" s="301">
        <f t="shared" ref="DH9:DI9" si="23">SUM(DH12:DH26)</f>
        <v>110518.4139</v>
      </c>
      <c r="DI9" s="302">
        <f t="shared" si="23"/>
        <v>2512190.612</v>
      </c>
      <c r="DJ9" s="303"/>
      <c r="DK9" s="245"/>
      <c r="DL9" s="300">
        <f>SUM(DL12:DL27) +(sum(DL28:DL29) - sum(DG28:DG29))</f>
        <v>12690.84</v>
      </c>
      <c r="DM9" s="301">
        <f t="shared" ref="DM9:DN9" si="24">SUM(DM12:DM26)</f>
        <v>154541.4189</v>
      </c>
      <c r="DN9" s="302">
        <f t="shared" si="24"/>
        <v>2666732.031</v>
      </c>
      <c r="DO9" s="303"/>
      <c r="DP9" s="243"/>
      <c r="DQ9" s="300">
        <f>SUM(DQ12:DQ27) +(sum(DQ28:DQ29) - sum(DL28:DL29))</f>
        <v>27075.63</v>
      </c>
      <c r="DR9" s="294">
        <f t="shared" ref="DR9:DS9" si="25">SUM(DR12:DR26)</f>
        <v>97579.50146</v>
      </c>
      <c r="DS9" s="295">
        <f t="shared" si="25"/>
        <v>2764311.532</v>
      </c>
      <c r="DT9" s="298"/>
      <c r="DU9" s="243"/>
      <c r="DV9" s="293">
        <f t="shared" ref="DV9:DX9" si="26">SUM(DV12:DV26)</f>
        <v>7450</v>
      </c>
      <c r="DW9" s="294">
        <f t="shared" si="26"/>
        <v>90401.62348</v>
      </c>
      <c r="DX9" s="295">
        <f t="shared" si="26"/>
        <v>2854713.156</v>
      </c>
      <c r="DY9" s="298"/>
      <c r="DZ9" s="243"/>
      <c r="EA9" s="293">
        <f t="shared" ref="EA9:EC9" si="27">SUM(EA12:EA26)</f>
        <v>10460.36</v>
      </c>
      <c r="EB9" s="294">
        <f t="shared" si="27"/>
        <v>126942.6558</v>
      </c>
      <c r="EC9" s="295">
        <f t="shared" si="27"/>
        <v>2981655.812</v>
      </c>
      <c r="ED9" s="298"/>
      <c r="EE9" s="243"/>
      <c r="EF9" s="293">
        <f t="shared" ref="EF9:EH9" si="28">SUM(EF12:EF26)</f>
        <v>6194.85</v>
      </c>
      <c r="EG9" s="294">
        <f t="shared" si="28"/>
        <v>77223.02474</v>
      </c>
      <c r="EH9" s="295">
        <f t="shared" si="28"/>
        <v>3058878.837</v>
      </c>
      <c r="EI9" s="298"/>
      <c r="EJ9" s="243"/>
      <c r="EK9" s="293">
        <f t="shared" ref="EK9:EM9" si="29">SUM(EK12:EK26)</f>
        <v>6500</v>
      </c>
      <c r="EL9" s="294">
        <f t="shared" si="29"/>
        <v>86109.82484</v>
      </c>
      <c r="EM9" s="295">
        <f t="shared" si="29"/>
        <v>2850421.357</v>
      </c>
      <c r="EN9" s="298"/>
      <c r="EO9" s="304"/>
      <c r="EP9" s="304"/>
      <c r="EQ9" s="304"/>
      <c r="ER9" s="304"/>
      <c r="ES9" s="304"/>
      <c r="ET9" s="304"/>
    </row>
    <row r="10">
      <c r="C10" s="305"/>
      <c r="D10" s="306"/>
      <c r="E10" s="245"/>
      <c r="F10" s="305"/>
      <c r="G10" s="306"/>
      <c r="H10" s="305"/>
      <c r="J10" s="245"/>
      <c r="K10" s="305"/>
      <c r="L10" s="306"/>
      <c r="M10" s="305"/>
      <c r="O10" s="245"/>
      <c r="P10" s="307"/>
      <c r="Q10" s="308"/>
      <c r="R10" s="307"/>
      <c r="S10" s="309"/>
      <c r="T10" s="245"/>
      <c r="U10" s="307"/>
      <c r="V10" s="308"/>
      <c r="W10" s="307"/>
      <c r="X10" s="307"/>
      <c r="Y10" s="310"/>
      <c r="Z10" s="307"/>
      <c r="AA10" s="308"/>
      <c r="AB10" s="307"/>
      <c r="AC10" s="307"/>
      <c r="AD10" s="245"/>
      <c r="AE10" s="307"/>
      <c r="AF10" s="308"/>
      <c r="AG10" s="307"/>
      <c r="AH10" s="307"/>
      <c r="AI10" s="245"/>
      <c r="AJ10" s="307"/>
      <c r="AK10" s="308"/>
      <c r="AL10" s="307"/>
      <c r="AM10" s="307"/>
      <c r="AN10" s="245"/>
      <c r="AO10" s="307"/>
      <c r="AP10" s="308"/>
      <c r="AQ10" s="307"/>
      <c r="AR10" s="307"/>
      <c r="AS10" s="245"/>
      <c r="AT10" s="307"/>
      <c r="AU10" s="308"/>
      <c r="AV10" s="307"/>
      <c r="AW10" s="307"/>
      <c r="AX10" s="245"/>
      <c r="AY10" s="307"/>
      <c r="AZ10" s="308"/>
      <c r="BA10" s="307"/>
      <c r="BB10" s="307"/>
      <c r="BC10" s="245"/>
      <c r="BD10" s="307"/>
      <c r="BE10" s="308"/>
      <c r="BF10" s="307"/>
      <c r="BG10" s="307"/>
      <c r="BH10" s="245"/>
      <c r="BI10" s="307"/>
      <c r="BJ10" s="308"/>
      <c r="BK10" s="307"/>
      <c r="BL10" s="307"/>
      <c r="BM10" s="245"/>
      <c r="BN10" s="307"/>
      <c r="BO10" s="308"/>
      <c r="BP10" s="307"/>
      <c r="BQ10" s="307"/>
      <c r="BR10" s="245"/>
      <c r="BS10" s="307"/>
      <c r="BT10" s="308"/>
      <c r="BU10" s="307"/>
      <c r="BV10" s="307"/>
      <c r="BW10" s="245"/>
      <c r="BX10" s="307"/>
      <c r="BY10" s="308"/>
      <c r="BZ10" s="307"/>
      <c r="CA10" s="307"/>
      <c r="CB10" s="245"/>
      <c r="CC10" s="307"/>
      <c r="CD10" s="308"/>
      <c r="CE10" s="307"/>
      <c r="CF10" s="307"/>
      <c r="CG10" s="245"/>
      <c r="CH10" s="307"/>
      <c r="CI10" s="308"/>
      <c r="CJ10" s="307"/>
      <c r="CK10" s="307"/>
      <c r="CL10" s="245"/>
      <c r="CM10" s="307"/>
      <c r="CN10" s="308"/>
      <c r="CO10" s="307"/>
      <c r="CP10" s="307"/>
      <c r="CQ10" s="245"/>
      <c r="CR10" s="307"/>
      <c r="CS10" s="308"/>
      <c r="CT10" s="307"/>
      <c r="CU10" s="307"/>
      <c r="CV10" s="245"/>
      <c r="CW10" s="307"/>
      <c r="CX10" s="308"/>
      <c r="CY10" s="307"/>
      <c r="CZ10" s="307"/>
      <c r="DA10" s="245"/>
      <c r="DB10" s="307"/>
      <c r="DC10" s="308"/>
      <c r="DD10" s="307"/>
      <c r="DE10" s="307"/>
      <c r="DF10" s="245"/>
      <c r="DG10" s="311"/>
      <c r="DH10" s="311"/>
      <c r="DI10" s="311"/>
      <c r="DJ10" s="311"/>
      <c r="DK10" s="245"/>
      <c r="DL10" s="311"/>
      <c r="DM10" s="311"/>
      <c r="DN10" s="311"/>
      <c r="DO10" s="311"/>
      <c r="DP10" s="243"/>
      <c r="DQ10" s="307"/>
      <c r="DR10" s="308"/>
      <c r="DS10" s="307"/>
      <c r="DT10" s="307"/>
      <c r="DU10" s="243"/>
      <c r="DV10" s="307"/>
      <c r="DW10" s="308"/>
      <c r="DX10" s="307"/>
      <c r="DY10" s="307"/>
      <c r="DZ10" s="243"/>
      <c r="EA10" s="307"/>
      <c r="EB10" s="308"/>
      <c r="EC10" s="307"/>
      <c r="ED10" s="307"/>
      <c r="EE10" s="243"/>
      <c r="EF10" s="307"/>
      <c r="EG10" s="308"/>
      <c r="EH10" s="307"/>
      <c r="EI10" s="307"/>
      <c r="EJ10" s="243"/>
      <c r="EK10" s="307"/>
      <c r="EL10" s="308"/>
      <c r="EM10" s="307"/>
      <c r="EN10" s="307"/>
      <c r="EO10" s="247" t="s">
        <v>192</v>
      </c>
      <c r="EP10" s="247" t="s">
        <v>193</v>
      </c>
      <c r="EQ10" s="247" t="s">
        <v>194</v>
      </c>
      <c r="ER10" s="247" t="s">
        <v>195</v>
      </c>
      <c r="ES10" s="247" t="s">
        <v>196</v>
      </c>
    </row>
    <row r="11">
      <c r="A11" s="269" t="s">
        <v>197</v>
      </c>
      <c r="B11" s="269" t="s">
        <v>198</v>
      </c>
      <c r="C11" s="306" t="s">
        <v>199</v>
      </c>
      <c r="D11" s="306" t="s">
        <v>200</v>
      </c>
      <c r="E11" s="245"/>
      <c r="F11" s="306" t="s">
        <v>199</v>
      </c>
      <c r="G11" s="306" t="s">
        <v>200</v>
      </c>
      <c r="H11" s="306" t="s">
        <v>201</v>
      </c>
      <c r="I11" s="306" t="s">
        <v>202</v>
      </c>
      <c r="J11" s="245"/>
      <c r="K11" s="306" t="s">
        <v>199</v>
      </c>
      <c r="L11" s="306" t="s">
        <v>200</v>
      </c>
      <c r="M11" s="306" t="s">
        <v>201</v>
      </c>
      <c r="N11" s="306" t="s">
        <v>202</v>
      </c>
      <c r="O11" s="245"/>
      <c r="P11" s="308" t="s">
        <v>199</v>
      </c>
      <c r="Q11" s="308" t="s">
        <v>200</v>
      </c>
      <c r="R11" s="308" t="s">
        <v>201</v>
      </c>
      <c r="S11" s="306" t="s">
        <v>202</v>
      </c>
      <c r="T11" s="245"/>
      <c r="U11" s="312" t="s">
        <v>199</v>
      </c>
      <c r="V11" s="312" t="s">
        <v>200</v>
      </c>
      <c r="W11" s="312" t="s">
        <v>201</v>
      </c>
      <c r="X11" s="312" t="s">
        <v>202</v>
      </c>
      <c r="Y11" s="312"/>
      <c r="Z11" s="312" t="s">
        <v>199</v>
      </c>
      <c r="AA11" s="312" t="s">
        <v>200</v>
      </c>
      <c r="AB11" s="312" t="s">
        <v>201</v>
      </c>
      <c r="AC11" s="312" t="s">
        <v>203</v>
      </c>
      <c r="AD11" s="313"/>
      <c r="AE11" s="312" t="s">
        <v>199</v>
      </c>
      <c r="AF11" s="312" t="s">
        <v>200</v>
      </c>
      <c r="AG11" s="312" t="s">
        <v>201</v>
      </c>
      <c r="AH11" s="312" t="s">
        <v>203</v>
      </c>
      <c r="AI11" s="313"/>
      <c r="AJ11" s="312" t="s">
        <v>199</v>
      </c>
      <c r="AK11" s="312" t="s">
        <v>200</v>
      </c>
      <c r="AL11" s="312" t="s">
        <v>201</v>
      </c>
      <c r="AM11" s="312" t="s">
        <v>203</v>
      </c>
      <c r="AN11" s="313"/>
      <c r="AO11" s="312" t="s">
        <v>199</v>
      </c>
      <c r="AP11" s="312" t="s">
        <v>200</v>
      </c>
      <c r="AQ11" s="312" t="s">
        <v>201</v>
      </c>
      <c r="AR11" s="312" t="s">
        <v>203</v>
      </c>
      <c r="AS11" s="313"/>
      <c r="AT11" s="312" t="s">
        <v>199</v>
      </c>
      <c r="AU11" s="312" t="s">
        <v>200</v>
      </c>
      <c r="AV11" s="312" t="s">
        <v>201</v>
      </c>
      <c r="AW11" s="312" t="s">
        <v>203</v>
      </c>
      <c r="AX11" s="313"/>
      <c r="AY11" s="312" t="s">
        <v>199</v>
      </c>
      <c r="AZ11" s="312" t="s">
        <v>200</v>
      </c>
      <c r="BA11" s="312" t="s">
        <v>201</v>
      </c>
      <c r="BB11" s="312" t="s">
        <v>203</v>
      </c>
      <c r="BC11" s="313"/>
      <c r="BD11" s="312" t="s">
        <v>199</v>
      </c>
      <c r="BE11" s="312" t="s">
        <v>200</v>
      </c>
      <c r="BF11" s="312" t="s">
        <v>201</v>
      </c>
      <c r="BG11" s="312" t="s">
        <v>203</v>
      </c>
      <c r="BH11" s="313"/>
      <c r="BI11" s="312" t="s">
        <v>199</v>
      </c>
      <c r="BJ11" s="312" t="s">
        <v>200</v>
      </c>
      <c r="BK11" s="312" t="s">
        <v>201</v>
      </c>
      <c r="BL11" s="312" t="s">
        <v>203</v>
      </c>
      <c r="BM11" s="313"/>
      <c r="BN11" s="312" t="s">
        <v>199</v>
      </c>
      <c r="BO11" s="312" t="s">
        <v>200</v>
      </c>
      <c r="BP11" s="312" t="s">
        <v>201</v>
      </c>
      <c r="BQ11" s="312" t="s">
        <v>203</v>
      </c>
      <c r="BR11" s="313"/>
      <c r="BS11" s="312" t="s">
        <v>199</v>
      </c>
      <c r="BT11" s="312" t="s">
        <v>200</v>
      </c>
      <c r="BU11" s="312" t="s">
        <v>201</v>
      </c>
      <c r="BV11" s="312" t="s">
        <v>203</v>
      </c>
      <c r="BW11" s="313"/>
      <c r="BX11" s="312" t="s">
        <v>199</v>
      </c>
      <c r="BY11" s="312" t="s">
        <v>200</v>
      </c>
      <c r="BZ11" s="312" t="s">
        <v>201</v>
      </c>
      <c r="CA11" s="312" t="s">
        <v>203</v>
      </c>
      <c r="CB11" s="313"/>
      <c r="CC11" s="312" t="s">
        <v>199</v>
      </c>
      <c r="CD11" s="312" t="s">
        <v>200</v>
      </c>
      <c r="CE11" s="312" t="s">
        <v>201</v>
      </c>
      <c r="CF11" s="312" t="s">
        <v>203</v>
      </c>
      <c r="CG11" s="313"/>
      <c r="CH11" s="312" t="s">
        <v>199</v>
      </c>
      <c r="CI11" s="312" t="s">
        <v>200</v>
      </c>
      <c r="CJ11" s="312" t="s">
        <v>201</v>
      </c>
      <c r="CK11" s="312" t="s">
        <v>203</v>
      </c>
      <c r="CL11" s="313"/>
      <c r="CM11" s="312" t="s">
        <v>199</v>
      </c>
      <c r="CN11" s="312" t="s">
        <v>200</v>
      </c>
      <c r="CO11" s="312" t="s">
        <v>201</v>
      </c>
      <c r="CP11" s="312" t="s">
        <v>203</v>
      </c>
      <c r="CQ11" s="313"/>
      <c r="CR11" s="312" t="s">
        <v>199</v>
      </c>
      <c r="CS11" s="312" t="s">
        <v>200</v>
      </c>
      <c r="CT11" s="312" t="s">
        <v>201</v>
      </c>
      <c r="CU11" s="312" t="s">
        <v>203</v>
      </c>
      <c r="CV11" s="313"/>
      <c r="CW11" s="312" t="s">
        <v>199</v>
      </c>
      <c r="CX11" s="312" t="s">
        <v>200</v>
      </c>
      <c r="CY11" s="312" t="s">
        <v>201</v>
      </c>
      <c r="CZ11" s="312" t="s">
        <v>203</v>
      </c>
      <c r="DA11" s="313"/>
      <c r="DB11" s="312" t="s">
        <v>199</v>
      </c>
      <c r="DC11" s="312" t="s">
        <v>200</v>
      </c>
      <c r="DD11" s="312" t="s">
        <v>201</v>
      </c>
      <c r="DE11" s="312" t="s">
        <v>203</v>
      </c>
      <c r="DF11" s="313"/>
      <c r="DG11" s="314" t="s">
        <v>199</v>
      </c>
      <c r="DH11" s="314" t="s">
        <v>200</v>
      </c>
      <c r="DI11" s="314" t="s">
        <v>201</v>
      </c>
      <c r="DJ11" s="314" t="s">
        <v>203</v>
      </c>
      <c r="DK11" s="313"/>
      <c r="DL11" s="314" t="s">
        <v>199</v>
      </c>
      <c r="DM11" s="314" t="s">
        <v>200</v>
      </c>
      <c r="DN11" s="314" t="s">
        <v>201</v>
      </c>
      <c r="DO11" s="314" t="s">
        <v>203</v>
      </c>
      <c r="DP11" s="251"/>
      <c r="DQ11" s="312" t="s">
        <v>199</v>
      </c>
      <c r="DR11" s="312" t="s">
        <v>200</v>
      </c>
      <c r="DS11" s="312" t="s">
        <v>201</v>
      </c>
      <c r="DT11" s="312" t="s">
        <v>203</v>
      </c>
      <c r="DU11" s="251"/>
      <c r="DV11" s="312" t="s">
        <v>199</v>
      </c>
      <c r="DW11" s="312" t="s">
        <v>200</v>
      </c>
      <c r="DX11" s="312" t="s">
        <v>201</v>
      </c>
      <c r="DY11" s="312" t="s">
        <v>203</v>
      </c>
      <c r="DZ11" s="251"/>
      <c r="EA11" s="312" t="s">
        <v>199</v>
      </c>
      <c r="EB11" s="312" t="s">
        <v>200</v>
      </c>
      <c r="EC11" s="312" t="s">
        <v>201</v>
      </c>
      <c r="ED11" s="312" t="s">
        <v>203</v>
      </c>
      <c r="EE11" s="251"/>
      <c r="EF11" s="312" t="s">
        <v>199</v>
      </c>
      <c r="EG11" s="312" t="s">
        <v>200</v>
      </c>
      <c r="EH11" s="312" t="s">
        <v>201</v>
      </c>
      <c r="EI11" s="312" t="s">
        <v>203</v>
      </c>
      <c r="EJ11" s="251"/>
      <c r="EK11" s="312" t="s">
        <v>199</v>
      </c>
      <c r="EL11" s="312" t="s">
        <v>200</v>
      </c>
      <c r="EM11" s="312" t="s">
        <v>201</v>
      </c>
      <c r="EN11" s="312" t="s">
        <v>203</v>
      </c>
      <c r="EO11" s="313"/>
      <c r="EP11" s="313"/>
      <c r="EQ11" s="313"/>
      <c r="ER11" s="313"/>
      <c r="ES11" s="313"/>
      <c r="ET11" s="313"/>
    </row>
    <row r="12">
      <c r="A12" s="269">
        <v>1722.0</v>
      </c>
      <c r="B12" s="315" t="s">
        <v>204</v>
      </c>
      <c r="C12" s="306">
        <v>400.0</v>
      </c>
      <c r="D12" s="306">
        <v>10000.0</v>
      </c>
      <c r="E12" s="245"/>
      <c r="F12" s="306">
        <v>200.0</v>
      </c>
      <c r="G12" s="316">
        <f t="shared" ref="G12:G23" si="30">F12/F$4</f>
        <v>3897.432566</v>
      </c>
      <c r="H12" s="317">
        <f t="shared" ref="H12:H23" si="31">D12+G12</f>
        <v>13897.43257</v>
      </c>
      <c r="I12" s="318">
        <f t="shared" ref="I12:I23" si="32">H12/$H$9</f>
        <v>0.08532745466</v>
      </c>
      <c r="J12" s="245"/>
      <c r="K12" s="306">
        <v>500.0</v>
      </c>
      <c r="L12" s="316">
        <f t="shared" ref="L12:L23" si="33">K12/K$4</f>
        <v>6576.478782</v>
      </c>
      <c r="M12" s="317">
        <f t="shared" ref="M12:M23" si="34">H12+L12</f>
        <v>20473.91135</v>
      </c>
      <c r="N12" s="318">
        <f t="shared" ref="N12:N23" si="35">M12/$M$9</f>
        <v>0.08365271408</v>
      </c>
      <c r="O12" s="245"/>
      <c r="P12" s="308">
        <v>500.0</v>
      </c>
      <c r="Q12" s="319">
        <f t="shared" ref="Q12:Q23" si="36">P12/P$4</f>
        <v>7045.186082</v>
      </c>
      <c r="R12" s="320">
        <f t="shared" ref="R12:R23" si="37">M12+Q12</f>
        <v>27519.09743</v>
      </c>
      <c r="S12" s="318">
        <f t="shared" ref="S12:S23" si="38">R12/$R$9</f>
        <v>0.08730656517</v>
      </c>
      <c r="T12" s="245"/>
      <c r="U12" s="308">
        <v>500.0</v>
      </c>
      <c r="V12" s="319">
        <f t="shared" ref="V12:V23" si="39">U12/U$4</f>
        <v>6457.56619</v>
      </c>
      <c r="W12" s="320">
        <f t="shared" ref="W12:W23" si="40">R12+V12</f>
        <v>33976.66362</v>
      </c>
      <c r="X12" s="318">
        <f t="shared" ref="X12:X23" si="41">W12/$W$9</f>
        <v>0.08363435721</v>
      </c>
      <c r="Y12" s="321"/>
      <c r="Z12" s="308">
        <v>500.0</v>
      </c>
      <c r="AA12" s="319">
        <f t="shared" ref="AA12:AA23" si="42">Z12/Z$4</f>
        <v>6912.54939</v>
      </c>
      <c r="AB12" s="320">
        <f t="shared" ref="AB12:AB23" si="43">W12+AA12</f>
        <v>40889.21301</v>
      </c>
      <c r="AC12" s="322">
        <f t="shared" ref="AC12:AC23" si="44">AB12/$AB$9</f>
        <v>0.08601411236</v>
      </c>
      <c r="AD12" s="323"/>
      <c r="AE12" s="308">
        <v>500.0</v>
      </c>
      <c r="AF12" s="319">
        <f t="shared" ref="AF12:AF23" si="45">AE12/AE$4</f>
        <v>6278.709947</v>
      </c>
      <c r="AG12" s="320">
        <f t="shared" ref="AG12:AG23" si="46">AB12+AF12</f>
        <v>47167.92296</v>
      </c>
      <c r="AH12" s="322">
        <f t="shared" ref="AH12:AH23" si="47">AG12/$AG$9</f>
        <v>0.08102838753</v>
      </c>
      <c r="AI12" s="323"/>
      <c r="AJ12" s="308">
        <v>500.0</v>
      </c>
      <c r="AK12" s="319">
        <f t="shared" ref="AK12:AK23" si="48">AJ12/AJ$4</f>
        <v>6551.444544</v>
      </c>
      <c r="AL12" s="320">
        <f t="shared" ref="AL12:AL23" si="49">AG12+AK12</f>
        <v>53719.3675</v>
      </c>
      <c r="AM12" s="322">
        <f t="shared" ref="AM12:AM23" si="50">AL12/$AL$9</f>
        <v>0.08034663726</v>
      </c>
      <c r="AN12" s="323"/>
      <c r="AO12" s="308">
        <v>500.0</v>
      </c>
      <c r="AP12" s="319">
        <f t="shared" ref="AP12:AP23" si="51">AO12/AO$4</f>
        <v>7122.289458</v>
      </c>
      <c r="AQ12" s="320">
        <f t="shared" ref="AQ12:AQ23" si="52">AL12+AP12</f>
        <v>60841.65696</v>
      </c>
      <c r="AR12" s="322">
        <f t="shared" ref="AR12:AR23" si="53">AQ12/$AQ$9</f>
        <v>0.08208064343</v>
      </c>
      <c r="AS12" s="323"/>
      <c r="AT12" s="308">
        <v>500.0</v>
      </c>
      <c r="AU12" s="319">
        <f t="shared" ref="AU12:AU23" si="54">AT12/AT$4</f>
        <v>6218.470641</v>
      </c>
      <c r="AV12" s="320">
        <f t="shared" ref="AV12:AV23" si="55">AQ12+AU12</f>
        <v>67060.1276</v>
      </c>
      <c r="AW12" s="322">
        <f t="shared" ref="AW12:AW23" si="56">AV12/$AV$9</f>
        <v>0.07478511493</v>
      </c>
      <c r="AX12" s="323"/>
      <c r="AY12" s="308">
        <v>500.0</v>
      </c>
      <c r="AZ12" s="319">
        <f t="shared" ref="AZ12:AZ23" si="57">AY12/AY$4</f>
        <v>6244.74793</v>
      </c>
      <c r="BA12" s="320">
        <f t="shared" ref="BA12:BA23" si="58">AV12+AZ12</f>
        <v>73304.87553</v>
      </c>
      <c r="BB12" s="322">
        <f t="shared" ref="BB12:BB23" si="59">BA12/$BA$9</f>
        <v>0.06995894137</v>
      </c>
      <c r="BC12" s="323"/>
      <c r="BD12" s="308">
        <v>500.0</v>
      </c>
      <c r="BE12" s="319">
        <f t="shared" ref="BE12:BE23" si="60">BD12/BD$4</f>
        <v>5661.193992</v>
      </c>
      <c r="BF12" s="320">
        <f t="shared" ref="BF12:BF23" si="61">BA12+BE12</f>
        <v>78966.06952</v>
      </c>
      <c r="BG12" s="322">
        <f t="shared" ref="BG12:BG23" si="62">BF12/$BF$9</f>
        <v>0.06169532339</v>
      </c>
      <c r="BH12" s="323"/>
      <c r="BI12" s="308">
        <v>2500.0</v>
      </c>
      <c r="BJ12" s="319">
        <f t="shared" ref="BJ12:BJ23" si="63">BI12/BI$4</f>
        <v>30255.81497</v>
      </c>
      <c r="BK12" s="320">
        <f t="shared" ref="BK12:BK23" si="64">BF12+BJ12</f>
        <v>109221.8845</v>
      </c>
      <c r="BL12" s="322">
        <f t="shared" ref="BL12:BL23" si="65">BK12/$BK$9</f>
        <v>0.07599279562</v>
      </c>
      <c r="BM12" s="323"/>
      <c r="BN12" s="308">
        <v>2000.0</v>
      </c>
      <c r="BO12" s="319">
        <f t="shared" ref="BO12:BO23" si="66">BN12/BN$4</f>
        <v>25098.35666</v>
      </c>
      <c r="BP12" s="320">
        <f t="shared" ref="BP12:BP23" si="67">BK12+BO12</f>
        <v>134320.2412</v>
      </c>
      <c r="BQ12" s="322">
        <f t="shared" ref="BQ12:BQ23" si="68">BP12/$BP$9</f>
        <v>0.08678705277</v>
      </c>
      <c r="BR12" s="323"/>
      <c r="BS12" s="324">
        <v>1500.0</v>
      </c>
      <c r="BT12" s="325">
        <f t="shared" ref="BT12:BT23" si="69">BS12/BS$4</f>
        <v>19023.61534</v>
      </c>
      <c r="BU12" s="326">
        <f t="shared" ref="BU12:BU23" si="70">BP12+BT12</f>
        <v>153343.8565</v>
      </c>
      <c r="BV12" s="327">
        <f t="shared" ref="BV12:BV23" si="71">BU12/$BU$9</f>
        <v>0.09363114081</v>
      </c>
      <c r="BW12" s="323"/>
      <c r="BX12" s="324">
        <v>1000.0</v>
      </c>
      <c r="BY12" s="325">
        <f t="shared" ref="BY12:BY23" si="72">BX12/BX$4</f>
        <v>12551.80487</v>
      </c>
      <c r="BZ12" s="326">
        <f t="shared" ref="BZ12:BZ23" si="73">BU12+BY12</f>
        <v>165895.6614</v>
      </c>
      <c r="CA12" s="327">
        <f t="shared" ref="CA12:CA23" si="74">BZ12/$BZ$9</f>
        <v>0.09537446515</v>
      </c>
      <c r="CB12" s="323"/>
      <c r="CC12" s="324">
        <v>0.0</v>
      </c>
      <c r="CD12" s="325">
        <f t="shared" ref="CD12:CD20" si="75">CC12/CC$4</f>
        <v>0</v>
      </c>
      <c r="CE12" s="326">
        <f t="shared" ref="CE12:CE23" si="76">BZ12+CD12</f>
        <v>165895.6614</v>
      </c>
      <c r="CF12" s="327">
        <f t="shared" ref="CF12:CF23" si="77">CE12/$CE$9</f>
        <v>0.09022959346</v>
      </c>
      <c r="CG12" s="323"/>
      <c r="CH12" s="324">
        <v>500.0</v>
      </c>
      <c r="CI12" s="325">
        <f t="shared" ref="CI12:CI20" si="78">CH12/CH$4</f>
        <v>6453.055172</v>
      </c>
      <c r="CJ12" s="326">
        <f t="shared" ref="CJ12:CJ23" si="79">CE12+CI12</f>
        <v>172348.7165</v>
      </c>
      <c r="CK12" s="327">
        <f t="shared" ref="CK12:CK24" si="80">CJ12/$CJ$9</f>
        <v>0.08636303451</v>
      </c>
      <c r="CL12" s="323"/>
      <c r="CM12" s="308">
        <v>500.0</v>
      </c>
      <c r="CN12" s="319">
        <f t="shared" ref="CN12:CN20" si="81">CM12/CM$4</f>
        <v>5310.841602</v>
      </c>
      <c r="CO12" s="320">
        <f t="shared" ref="CO12:CO23" si="82">CJ12+CN12</f>
        <v>177659.5581</v>
      </c>
      <c r="CP12" s="322">
        <f t="shared" ref="CP12:CP24" si="83">CO12/$CO$9</f>
        <v>0.08551942535</v>
      </c>
      <c r="CQ12" s="323"/>
      <c r="CR12" s="328">
        <v>500.0</v>
      </c>
      <c r="CS12" s="329">
        <f t="shared" ref="CS12:CS20" si="84">CR12/CR$4</f>
        <v>6301.921125</v>
      </c>
      <c r="CT12" s="330">
        <f t="shared" ref="CT12:CT24" si="85">CO12+CS12</f>
        <v>183961.4793</v>
      </c>
      <c r="CU12" s="331">
        <f t="shared" ref="CU12:CU24" si="86">CT12/$CT$9</f>
        <v>0.08383957513</v>
      </c>
      <c r="CV12" s="323"/>
      <c r="CW12" s="328">
        <v>500.0</v>
      </c>
      <c r="CX12" s="329">
        <f t="shared" ref="CX12:CX20" si="87">CW12/CW$4</f>
        <v>6603.953775</v>
      </c>
      <c r="CY12" s="330">
        <f t="shared" ref="CY12:CY24" si="88">CT12+CX12</f>
        <v>190565.433</v>
      </c>
      <c r="CZ12" s="331">
        <f t="shared" ref="CZ12:CZ24" si="89">CY12/$CY$9</f>
        <v>0.08307385633</v>
      </c>
      <c r="DA12" s="323"/>
      <c r="DB12" s="328">
        <v>500.0</v>
      </c>
      <c r="DC12" s="329">
        <f t="shared" ref="DC12:DC20" si="90">DB12/DB$4</f>
        <v>7032.920606</v>
      </c>
      <c r="DD12" s="330">
        <f t="shared" ref="DD12:DD24" si="91">CY12+DC12</f>
        <v>197598.3536</v>
      </c>
      <c r="DE12" s="331">
        <f t="shared" ref="DE12:DE24" si="92">DD12/$DD$9</f>
        <v>0.08227532208</v>
      </c>
      <c r="DF12" s="323"/>
      <c r="DG12" s="332">
        <v>500.0</v>
      </c>
      <c r="DH12" s="333">
        <f t="shared" ref="DH12:DH20" si="93">DG12/DG$4</f>
        <v>7111.162336</v>
      </c>
      <c r="DI12" s="334">
        <f t="shared" ref="DI12:DI24" si="94">DD12+DH12</f>
        <v>204709.516</v>
      </c>
      <c r="DJ12" s="335">
        <f t="shared" ref="DJ12:DJ24" si="95">DI12/$DI$9</f>
        <v>0.08148645847</v>
      </c>
      <c r="DK12" s="323"/>
      <c r="DL12" s="332">
        <v>500.0</v>
      </c>
      <c r="DM12" s="333">
        <f t="shared" ref="DM12:DM20" si="96">DL12/DL$4</f>
        <v>7167.969335</v>
      </c>
      <c r="DN12" s="334">
        <f t="shared" ref="DN12:DN24" si="97">DI12+DM12</f>
        <v>211877.4853</v>
      </c>
      <c r="DO12" s="335">
        <f t="shared" ref="DO12:DO24" si="98">DN12/$DN$9</f>
        <v>0.07945210949</v>
      </c>
      <c r="DP12" s="336"/>
      <c r="DQ12" s="337">
        <v>500.0</v>
      </c>
      <c r="DR12" s="338">
        <f t="shared" ref="DR12:DR20" si="99">DQ12/DQ$4</f>
        <v>5857.112933</v>
      </c>
      <c r="DS12" s="339">
        <f t="shared" ref="DS12:DS24" si="100">DN12+DR12</f>
        <v>217734.5982</v>
      </c>
      <c r="DT12" s="340">
        <f t="shared" ref="DT12:DT24" si="101">DS12/$DS$9</f>
        <v>0.07876630245</v>
      </c>
      <c r="DU12" s="336"/>
      <c r="DV12" s="341">
        <v>0.0</v>
      </c>
      <c r="DW12" s="338">
        <f t="shared" ref="DW12:DW20" si="102">DV12/DV$4</f>
        <v>0</v>
      </c>
      <c r="DX12" s="339">
        <f t="shared" ref="DX12:DX24" si="103">DS12+DW12</f>
        <v>217734.5982</v>
      </c>
      <c r="DY12" s="340">
        <f t="shared" ref="DY12:DY24" si="104">DX12/$DX$9</f>
        <v>0.07627197072</v>
      </c>
      <c r="DZ12" s="336"/>
      <c r="EA12" s="341">
        <v>1000.0</v>
      </c>
      <c r="EB12" s="338">
        <f t="shared" ref="EB12:EB20" si="105">EA12/EA$4</f>
        <v>12288.73725</v>
      </c>
      <c r="EC12" s="339">
        <f t="shared" ref="EC12:EC24" si="106">DX12+EB12</f>
        <v>230023.3355</v>
      </c>
      <c r="ED12" s="340">
        <f t="shared" ref="ED12:ED24" si="107">EC12/$EC$9</f>
        <v>0.07714617314</v>
      </c>
      <c r="EE12" s="336"/>
      <c r="EF12" s="341">
        <v>500.0</v>
      </c>
      <c r="EG12" s="338">
        <f t="shared" ref="EG12:EG20" si="108">EF12/EF$4</f>
        <v>6435.252062</v>
      </c>
      <c r="EH12" s="339">
        <f t="shared" ref="EH12:EH24" si="109">EC12+EG12</f>
        <v>236458.5876</v>
      </c>
      <c r="EI12" s="340">
        <f t="shared" ref="EI12:EI24" si="110">EH12/$EH$9</f>
        <v>0.07730237129</v>
      </c>
      <c r="EJ12" s="336"/>
      <c r="EK12" s="342">
        <v>500.0</v>
      </c>
      <c r="EL12" s="343">
        <f t="shared" ref="EL12:EL20" si="111">EK12/EK$4</f>
        <v>6573.269072</v>
      </c>
      <c r="EM12" s="344">
        <f t="shared" ref="EM12:EM24" si="112">DS12+EL12</f>
        <v>224307.8673</v>
      </c>
      <c r="EN12" s="345">
        <f t="shared" ref="EN12:EN24" si="113">EM12/$EM$9</f>
        <v>0.07869288052</v>
      </c>
      <c r="EO12" s="346">
        <f t="shared" ref="EO12:EO27" si="114">C12+F12+K12+P12+U12+Z12+AE12+AJ12+AO12</f>
        <v>4100</v>
      </c>
      <c r="EP12" s="346">
        <f t="shared" ref="EP12:EP27" si="115">AT12+AY12+BD12+BI12+BN12+BS12+BX12+CC12+CH12+CM12+CR12+CW12</f>
        <v>10500</v>
      </c>
      <c r="EQ12" s="346">
        <f t="shared" ref="EQ12:EQ27" si="116">EO12+EP12</f>
        <v>14600</v>
      </c>
      <c r="ER12" s="346">
        <f t="shared" ref="ER12:ER27" si="117">DB12+DG12+DL12+DQ12+DV12+EA12+EF12</f>
        <v>3500</v>
      </c>
      <c r="ES12" s="346">
        <f t="shared" ref="ES12:ES27" si="118">EQ12+ER12</f>
        <v>18100</v>
      </c>
      <c r="ET12" s="346"/>
    </row>
    <row r="13">
      <c r="A13" s="315">
        <f t="shared" ref="A13:A24" si="119">RANDBETWEEN(17,44) +A12</f>
        <v>1766</v>
      </c>
      <c r="B13" s="315" t="s">
        <v>205</v>
      </c>
      <c r="C13" s="306">
        <v>400.0</v>
      </c>
      <c r="D13" s="306">
        <v>10000.0</v>
      </c>
      <c r="E13" s="245"/>
      <c r="F13" s="306">
        <v>200.0</v>
      </c>
      <c r="G13" s="316">
        <f t="shared" si="30"/>
        <v>3897.432566</v>
      </c>
      <c r="H13" s="317">
        <f t="shared" si="31"/>
        <v>13897.43257</v>
      </c>
      <c r="I13" s="318">
        <f t="shared" si="32"/>
        <v>0.08532745466</v>
      </c>
      <c r="J13" s="245"/>
      <c r="K13" s="306">
        <v>500.0</v>
      </c>
      <c r="L13" s="316">
        <f t="shared" si="33"/>
        <v>6576.478782</v>
      </c>
      <c r="M13" s="317">
        <f t="shared" si="34"/>
        <v>20473.91135</v>
      </c>
      <c r="N13" s="318">
        <f t="shared" si="35"/>
        <v>0.08365271408</v>
      </c>
      <c r="O13" s="245"/>
      <c r="P13" s="308">
        <v>500.0</v>
      </c>
      <c r="Q13" s="319">
        <f t="shared" si="36"/>
        <v>7045.186082</v>
      </c>
      <c r="R13" s="320">
        <f t="shared" si="37"/>
        <v>27519.09743</v>
      </c>
      <c r="S13" s="318">
        <f t="shared" si="38"/>
        <v>0.08730656517</v>
      </c>
      <c r="T13" s="245"/>
      <c r="U13" s="308">
        <v>500.0</v>
      </c>
      <c r="V13" s="319">
        <f t="shared" si="39"/>
        <v>6457.56619</v>
      </c>
      <c r="W13" s="320">
        <f t="shared" si="40"/>
        <v>33976.66362</v>
      </c>
      <c r="X13" s="318">
        <f t="shared" si="41"/>
        <v>0.08363435721</v>
      </c>
      <c r="Y13" s="321"/>
      <c r="Z13" s="308">
        <v>500.0</v>
      </c>
      <c r="AA13" s="319">
        <f t="shared" si="42"/>
        <v>6912.54939</v>
      </c>
      <c r="AB13" s="320">
        <f t="shared" si="43"/>
        <v>40889.21301</v>
      </c>
      <c r="AC13" s="322">
        <f t="shared" si="44"/>
        <v>0.08601411236</v>
      </c>
      <c r="AD13" s="323"/>
      <c r="AE13" s="308">
        <v>500.0</v>
      </c>
      <c r="AF13" s="319">
        <f t="shared" si="45"/>
        <v>6278.709947</v>
      </c>
      <c r="AG13" s="320">
        <f t="shared" si="46"/>
        <v>47167.92296</v>
      </c>
      <c r="AH13" s="322">
        <f t="shared" si="47"/>
        <v>0.08102838753</v>
      </c>
      <c r="AI13" s="323"/>
      <c r="AJ13" s="308">
        <v>500.0</v>
      </c>
      <c r="AK13" s="319">
        <f t="shared" si="48"/>
        <v>6551.444544</v>
      </c>
      <c r="AL13" s="320">
        <f t="shared" si="49"/>
        <v>53719.3675</v>
      </c>
      <c r="AM13" s="322">
        <f t="shared" si="50"/>
        <v>0.08034663726</v>
      </c>
      <c r="AN13" s="323"/>
      <c r="AO13" s="308">
        <v>1000.0</v>
      </c>
      <c r="AP13" s="319">
        <f t="shared" si="51"/>
        <v>14244.57892</v>
      </c>
      <c r="AQ13" s="320">
        <f t="shared" si="52"/>
        <v>67963.94642</v>
      </c>
      <c r="AR13" s="322">
        <f t="shared" si="53"/>
        <v>0.09168922628</v>
      </c>
      <c r="AS13" s="323"/>
      <c r="AT13" s="308">
        <v>1000.0</v>
      </c>
      <c r="AU13" s="319">
        <f t="shared" si="54"/>
        <v>12436.94128</v>
      </c>
      <c r="AV13" s="320">
        <f t="shared" si="55"/>
        <v>80400.8877</v>
      </c>
      <c r="AW13" s="322">
        <f t="shared" si="56"/>
        <v>0.08966266308</v>
      </c>
      <c r="AX13" s="323"/>
      <c r="AY13" s="308">
        <v>1000.0</v>
      </c>
      <c r="AZ13" s="319">
        <f t="shared" si="57"/>
        <v>12489.49586</v>
      </c>
      <c r="BA13" s="320">
        <f t="shared" si="58"/>
        <v>92890.38356</v>
      </c>
      <c r="BB13" s="322">
        <f t="shared" si="59"/>
        <v>0.08865048675</v>
      </c>
      <c r="BC13" s="323"/>
      <c r="BD13" s="308">
        <v>2500.0</v>
      </c>
      <c r="BE13" s="319">
        <f t="shared" si="60"/>
        <v>28305.96996</v>
      </c>
      <c r="BF13" s="320">
        <f t="shared" si="61"/>
        <v>121196.3535</v>
      </c>
      <c r="BG13" s="322">
        <f t="shared" si="62"/>
        <v>0.09468938076</v>
      </c>
      <c r="BH13" s="323"/>
      <c r="BI13" s="308">
        <v>500.0</v>
      </c>
      <c r="BJ13" s="319">
        <f t="shared" si="63"/>
        <v>6051.162993</v>
      </c>
      <c r="BK13" s="320">
        <f t="shared" si="64"/>
        <v>127247.5165</v>
      </c>
      <c r="BL13" s="322">
        <f t="shared" si="65"/>
        <v>0.08853440462</v>
      </c>
      <c r="BM13" s="323"/>
      <c r="BN13" s="308">
        <v>500.0</v>
      </c>
      <c r="BO13" s="319">
        <f t="shared" si="66"/>
        <v>6274.589165</v>
      </c>
      <c r="BP13" s="320">
        <f t="shared" si="67"/>
        <v>133522.1057</v>
      </c>
      <c r="BQ13" s="322">
        <f t="shared" si="68"/>
        <v>0.08627136113</v>
      </c>
      <c r="BR13" s="323"/>
      <c r="BS13" s="324">
        <v>600.0</v>
      </c>
      <c r="BT13" s="325">
        <f t="shared" si="69"/>
        <v>7609.446136</v>
      </c>
      <c r="BU13" s="326">
        <f t="shared" si="70"/>
        <v>141131.5518</v>
      </c>
      <c r="BV13" s="327">
        <f t="shared" si="71"/>
        <v>0.08617435679</v>
      </c>
      <c r="BW13" s="323"/>
      <c r="BX13" s="324">
        <v>500.0</v>
      </c>
      <c r="BY13" s="325">
        <f t="shared" si="72"/>
        <v>6275.902434</v>
      </c>
      <c r="BZ13" s="326">
        <f t="shared" si="73"/>
        <v>147407.4542</v>
      </c>
      <c r="CA13" s="327">
        <f t="shared" si="74"/>
        <v>0.08474547793</v>
      </c>
      <c r="CB13" s="323"/>
      <c r="CC13" s="324">
        <v>500.0</v>
      </c>
      <c r="CD13" s="325">
        <f t="shared" si="75"/>
        <v>6811.881502</v>
      </c>
      <c r="CE13" s="326">
        <f t="shared" si="76"/>
        <v>154219.3358</v>
      </c>
      <c r="CF13" s="327">
        <f t="shared" si="77"/>
        <v>0.08387891435</v>
      </c>
      <c r="CG13" s="323"/>
      <c r="CH13" s="324">
        <v>1000.0</v>
      </c>
      <c r="CI13" s="325">
        <f t="shared" si="78"/>
        <v>12906.11034</v>
      </c>
      <c r="CJ13" s="326">
        <f t="shared" si="79"/>
        <v>167125.4461</v>
      </c>
      <c r="CK13" s="327">
        <f t="shared" si="80"/>
        <v>0.08374568119</v>
      </c>
      <c r="CL13" s="323"/>
      <c r="CM13" s="308">
        <v>500.0</v>
      </c>
      <c r="CN13" s="319">
        <f t="shared" si="81"/>
        <v>5310.841602</v>
      </c>
      <c r="CO13" s="320">
        <f t="shared" si="82"/>
        <v>172436.2877</v>
      </c>
      <c r="CP13" s="322">
        <f t="shared" si="83"/>
        <v>0.08300511601</v>
      </c>
      <c r="CQ13" s="323"/>
      <c r="CR13" s="328">
        <v>1000.0</v>
      </c>
      <c r="CS13" s="329">
        <f t="shared" si="84"/>
        <v>12603.84225</v>
      </c>
      <c r="CT13" s="330">
        <f t="shared" si="85"/>
        <v>185040.1299</v>
      </c>
      <c r="CU13" s="331">
        <f t="shared" si="86"/>
        <v>0.08433116509</v>
      </c>
      <c r="CV13" s="323"/>
      <c r="CW13" s="328">
        <v>600.0</v>
      </c>
      <c r="CX13" s="329">
        <f t="shared" si="87"/>
        <v>7924.744531</v>
      </c>
      <c r="CY13" s="330">
        <f t="shared" si="88"/>
        <v>192964.8745</v>
      </c>
      <c r="CZ13" s="331">
        <f t="shared" si="89"/>
        <v>0.08411985324</v>
      </c>
      <c r="DA13" s="323"/>
      <c r="DB13" s="328">
        <v>600.0</v>
      </c>
      <c r="DC13" s="329">
        <f t="shared" si="90"/>
        <v>8439.504727</v>
      </c>
      <c r="DD13" s="330">
        <f t="shared" si="91"/>
        <v>201404.3792</v>
      </c>
      <c r="DE13" s="331">
        <f t="shared" si="92"/>
        <v>0.0838600619</v>
      </c>
      <c r="DF13" s="323"/>
      <c r="DG13" s="347">
        <v>500.0</v>
      </c>
      <c r="DH13" s="333">
        <f t="shared" si="93"/>
        <v>7111.162336</v>
      </c>
      <c r="DI13" s="334">
        <f t="shared" si="94"/>
        <v>208515.5415</v>
      </c>
      <c r="DJ13" s="335">
        <f t="shared" si="95"/>
        <v>0.08300148107</v>
      </c>
      <c r="DK13" s="323"/>
      <c r="DL13" s="347">
        <v>800.0</v>
      </c>
      <c r="DM13" s="333">
        <f t="shared" si="96"/>
        <v>11468.75094</v>
      </c>
      <c r="DN13" s="334">
        <f t="shared" si="97"/>
        <v>219984.2925</v>
      </c>
      <c r="DO13" s="335">
        <f t="shared" si="98"/>
        <v>0.08249208766</v>
      </c>
      <c r="DP13" s="336"/>
      <c r="DQ13" s="341">
        <v>800.0</v>
      </c>
      <c r="DR13" s="338">
        <f t="shared" si="99"/>
        <v>9371.380693</v>
      </c>
      <c r="DS13" s="339">
        <f t="shared" si="100"/>
        <v>229355.6732</v>
      </c>
      <c r="DT13" s="340">
        <f t="shared" si="101"/>
        <v>0.08297026962</v>
      </c>
      <c r="DU13" s="336"/>
      <c r="DV13" s="337">
        <v>500.0</v>
      </c>
      <c r="DW13" s="338">
        <f t="shared" si="102"/>
        <v>6002.763843</v>
      </c>
      <c r="DX13" s="339">
        <f t="shared" si="103"/>
        <v>235358.437</v>
      </c>
      <c r="DY13" s="340">
        <f t="shared" si="104"/>
        <v>0.08244556429</v>
      </c>
      <c r="DZ13" s="336"/>
      <c r="EA13" s="337">
        <v>500.0</v>
      </c>
      <c r="EB13" s="338">
        <f t="shared" si="105"/>
        <v>6144.368627</v>
      </c>
      <c r="EC13" s="339">
        <f t="shared" si="106"/>
        <v>241502.8056</v>
      </c>
      <c r="ED13" s="340">
        <f t="shared" si="107"/>
        <v>0.08099620509</v>
      </c>
      <c r="EE13" s="336"/>
      <c r="EF13" s="341">
        <v>700.0</v>
      </c>
      <c r="EG13" s="338">
        <f t="shared" si="108"/>
        <v>9009.352887</v>
      </c>
      <c r="EH13" s="339">
        <f t="shared" si="109"/>
        <v>250512.1585</v>
      </c>
      <c r="EI13" s="340">
        <f t="shared" si="110"/>
        <v>0.08189672488</v>
      </c>
      <c r="EJ13" s="336"/>
      <c r="EK13" s="342">
        <v>500.0</v>
      </c>
      <c r="EL13" s="343">
        <f t="shared" si="111"/>
        <v>6573.269072</v>
      </c>
      <c r="EM13" s="344">
        <f t="shared" si="112"/>
        <v>235928.9422</v>
      </c>
      <c r="EN13" s="345">
        <f t="shared" si="113"/>
        <v>0.08276984792</v>
      </c>
      <c r="EO13" s="346">
        <f t="shared" si="114"/>
        <v>4600</v>
      </c>
      <c r="EP13" s="346">
        <f t="shared" si="115"/>
        <v>10200</v>
      </c>
      <c r="EQ13" s="346">
        <f t="shared" si="116"/>
        <v>14800</v>
      </c>
      <c r="ER13" s="346">
        <f t="shared" si="117"/>
        <v>4400</v>
      </c>
      <c r="ES13" s="346">
        <f t="shared" si="118"/>
        <v>19200</v>
      </c>
      <c r="ET13" s="348"/>
    </row>
    <row r="14">
      <c r="A14" s="315">
        <f t="shared" si="119"/>
        <v>1797</v>
      </c>
      <c r="B14" s="315" t="s">
        <v>206</v>
      </c>
      <c r="C14" s="306">
        <v>400.0</v>
      </c>
      <c r="D14" s="306">
        <v>10000.0</v>
      </c>
      <c r="E14" s="245"/>
      <c r="F14" s="306">
        <v>200.0</v>
      </c>
      <c r="G14" s="316">
        <f t="shared" si="30"/>
        <v>3897.432566</v>
      </c>
      <c r="H14" s="317">
        <f t="shared" si="31"/>
        <v>13897.43257</v>
      </c>
      <c r="I14" s="318">
        <f t="shared" si="32"/>
        <v>0.08532745466</v>
      </c>
      <c r="J14" s="245"/>
      <c r="K14" s="306">
        <v>500.0</v>
      </c>
      <c r="L14" s="316">
        <f t="shared" si="33"/>
        <v>6576.478782</v>
      </c>
      <c r="M14" s="317">
        <f t="shared" si="34"/>
        <v>20473.91135</v>
      </c>
      <c r="N14" s="318">
        <f t="shared" si="35"/>
        <v>0.08365271408</v>
      </c>
      <c r="O14" s="245"/>
      <c r="P14" s="308">
        <v>500.0</v>
      </c>
      <c r="Q14" s="319">
        <f t="shared" si="36"/>
        <v>7045.186082</v>
      </c>
      <c r="R14" s="320">
        <f t="shared" si="37"/>
        <v>27519.09743</v>
      </c>
      <c r="S14" s="318">
        <f t="shared" si="38"/>
        <v>0.08730656517</v>
      </c>
      <c r="T14" s="245"/>
      <c r="U14" s="308">
        <v>500.0</v>
      </c>
      <c r="V14" s="319">
        <f t="shared" si="39"/>
        <v>6457.56619</v>
      </c>
      <c r="W14" s="320">
        <f t="shared" si="40"/>
        <v>33976.66362</v>
      </c>
      <c r="X14" s="318">
        <f t="shared" si="41"/>
        <v>0.08363435721</v>
      </c>
      <c r="Y14" s="321"/>
      <c r="Z14" s="308">
        <v>500.0</v>
      </c>
      <c r="AA14" s="319">
        <f t="shared" si="42"/>
        <v>6912.54939</v>
      </c>
      <c r="AB14" s="320">
        <f t="shared" si="43"/>
        <v>40889.21301</v>
      </c>
      <c r="AC14" s="322">
        <f t="shared" si="44"/>
        <v>0.08601411236</v>
      </c>
      <c r="AD14" s="323"/>
      <c r="AE14" s="308">
        <v>500.0</v>
      </c>
      <c r="AF14" s="319">
        <f t="shared" si="45"/>
        <v>6278.709947</v>
      </c>
      <c r="AG14" s="320">
        <f t="shared" si="46"/>
        <v>47167.92296</v>
      </c>
      <c r="AH14" s="322">
        <f t="shared" si="47"/>
        <v>0.08102838753</v>
      </c>
      <c r="AI14" s="323"/>
      <c r="AJ14" s="308">
        <v>500.0</v>
      </c>
      <c r="AK14" s="319">
        <f t="shared" si="48"/>
        <v>6551.444544</v>
      </c>
      <c r="AL14" s="320">
        <f t="shared" si="49"/>
        <v>53719.3675</v>
      </c>
      <c r="AM14" s="322">
        <f t="shared" si="50"/>
        <v>0.08034663726</v>
      </c>
      <c r="AN14" s="323"/>
      <c r="AO14" s="308">
        <v>500.0</v>
      </c>
      <c r="AP14" s="319">
        <f t="shared" si="51"/>
        <v>7122.289458</v>
      </c>
      <c r="AQ14" s="320">
        <f t="shared" si="52"/>
        <v>60841.65696</v>
      </c>
      <c r="AR14" s="322">
        <f t="shared" si="53"/>
        <v>0.08208064343</v>
      </c>
      <c r="AS14" s="323"/>
      <c r="AT14" s="308">
        <v>500.0</v>
      </c>
      <c r="AU14" s="319">
        <f t="shared" si="54"/>
        <v>6218.470641</v>
      </c>
      <c r="AV14" s="320">
        <f t="shared" si="55"/>
        <v>67060.1276</v>
      </c>
      <c r="AW14" s="322">
        <f t="shared" si="56"/>
        <v>0.07478511493</v>
      </c>
      <c r="AX14" s="323"/>
      <c r="AY14" s="308">
        <v>500.0</v>
      </c>
      <c r="AZ14" s="319">
        <f t="shared" si="57"/>
        <v>6244.74793</v>
      </c>
      <c r="BA14" s="320">
        <f t="shared" si="58"/>
        <v>73304.87553</v>
      </c>
      <c r="BB14" s="322">
        <f t="shared" si="59"/>
        <v>0.06995894137</v>
      </c>
      <c r="BC14" s="323"/>
      <c r="BD14" s="308">
        <v>500.0</v>
      </c>
      <c r="BE14" s="319">
        <f t="shared" si="60"/>
        <v>5661.193992</v>
      </c>
      <c r="BF14" s="320">
        <f t="shared" si="61"/>
        <v>78966.06952</v>
      </c>
      <c r="BG14" s="322">
        <f t="shared" si="62"/>
        <v>0.06169532339</v>
      </c>
      <c r="BH14" s="323"/>
      <c r="BI14" s="308">
        <v>1500.0</v>
      </c>
      <c r="BJ14" s="319">
        <f t="shared" si="63"/>
        <v>18153.48898</v>
      </c>
      <c r="BK14" s="320">
        <f t="shared" si="64"/>
        <v>97119.5585</v>
      </c>
      <c r="BL14" s="322">
        <f t="shared" si="65"/>
        <v>0.06757241732</v>
      </c>
      <c r="BM14" s="323"/>
      <c r="BN14" s="308">
        <v>500.0</v>
      </c>
      <c r="BO14" s="319">
        <f t="shared" si="66"/>
        <v>6274.589165</v>
      </c>
      <c r="BP14" s="320">
        <f t="shared" si="67"/>
        <v>103394.1477</v>
      </c>
      <c r="BQ14" s="322">
        <f t="shared" si="68"/>
        <v>0.06680507177</v>
      </c>
      <c r="BR14" s="323"/>
      <c r="BS14" s="324">
        <v>500.0</v>
      </c>
      <c r="BT14" s="325">
        <f t="shared" si="69"/>
        <v>6341.205113</v>
      </c>
      <c r="BU14" s="326">
        <f t="shared" si="70"/>
        <v>109735.3528</v>
      </c>
      <c r="BV14" s="327">
        <f t="shared" si="71"/>
        <v>0.06700396419</v>
      </c>
      <c r="BW14" s="323"/>
      <c r="BX14" s="324">
        <v>800.0</v>
      </c>
      <c r="BY14" s="325">
        <f t="shared" si="72"/>
        <v>10041.44389</v>
      </c>
      <c r="BZ14" s="326">
        <f t="shared" si="73"/>
        <v>119776.7967</v>
      </c>
      <c r="CA14" s="327">
        <f t="shared" si="74"/>
        <v>0.0688604381</v>
      </c>
      <c r="CB14" s="323"/>
      <c r="CC14" s="324">
        <v>780.0</v>
      </c>
      <c r="CD14" s="325">
        <f t="shared" si="75"/>
        <v>10626.53514</v>
      </c>
      <c r="CE14" s="326">
        <f t="shared" si="76"/>
        <v>130403.3318</v>
      </c>
      <c r="CF14" s="327">
        <f t="shared" si="77"/>
        <v>0.07092554151</v>
      </c>
      <c r="CG14" s="323"/>
      <c r="CH14" s="324">
        <v>800.0</v>
      </c>
      <c r="CI14" s="325">
        <f t="shared" si="78"/>
        <v>10324.88828</v>
      </c>
      <c r="CJ14" s="326">
        <f t="shared" si="79"/>
        <v>140728.2201</v>
      </c>
      <c r="CK14" s="327">
        <f t="shared" si="80"/>
        <v>0.07051817021</v>
      </c>
      <c r="CL14" s="323"/>
      <c r="CM14" s="308">
        <v>800.0</v>
      </c>
      <c r="CN14" s="319">
        <f t="shared" si="81"/>
        <v>8497.346563</v>
      </c>
      <c r="CO14" s="320">
        <f t="shared" si="82"/>
        <v>149225.5667</v>
      </c>
      <c r="CP14" s="322">
        <f t="shared" si="83"/>
        <v>0.07183224388</v>
      </c>
      <c r="CQ14" s="323"/>
      <c r="CR14" s="328">
        <v>800.0</v>
      </c>
      <c r="CS14" s="329">
        <f t="shared" si="84"/>
        <v>10083.0738</v>
      </c>
      <c r="CT14" s="330">
        <f t="shared" si="85"/>
        <v>159308.6405</v>
      </c>
      <c r="CU14" s="331">
        <f t="shared" si="86"/>
        <v>0.07260416031</v>
      </c>
      <c r="CV14" s="323"/>
      <c r="CW14" s="328">
        <v>850.0</v>
      </c>
      <c r="CX14" s="329">
        <f t="shared" si="87"/>
        <v>11226.72142</v>
      </c>
      <c r="CY14" s="330">
        <f t="shared" si="88"/>
        <v>170535.3619</v>
      </c>
      <c r="CZ14" s="331">
        <f t="shared" si="89"/>
        <v>0.0743420773</v>
      </c>
      <c r="DA14" s="323"/>
      <c r="DB14" s="328">
        <v>850.0</v>
      </c>
      <c r="DC14" s="329">
        <f t="shared" si="90"/>
        <v>11955.96503</v>
      </c>
      <c r="DD14" s="330">
        <f t="shared" si="91"/>
        <v>182491.3269</v>
      </c>
      <c r="DE14" s="331">
        <f t="shared" si="92"/>
        <v>0.07598511031</v>
      </c>
      <c r="DF14" s="323"/>
      <c r="DG14" s="347">
        <v>800.0</v>
      </c>
      <c r="DH14" s="333">
        <f t="shared" si="93"/>
        <v>11377.85974</v>
      </c>
      <c r="DI14" s="334">
        <f t="shared" si="94"/>
        <v>193869.1866</v>
      </c>
      <c r="DJ14" s="335">
        <f t="shared" si="95"/>
        <v>0.07717136817</v>
      </c>
      <c r="DK14" s="323"/>
      <c r="DL14" s="347">
        <v>800.0</v>
      </c>
      <c r="DM14" s="333">
        <f t="shared" si="96"/>
        <v>11468.75094</v>
      </c>
      <c r="DN14" s="334">
        <f t="shared" si="97"/>
        <v>205337.9376</v>
      </c>
      <c r="DO14" s="335">
        <f t="shared" si="98"/>
        <v>0.0769998392</v>
      </c>
      <c r="DP14" s="336"/>
      <c r="DQ14" s="341">
        <v>800.0</v>
      </c>
      <c r="DR14" s="338">
        <f t="shared" si="99"/>
        <v>9371.380693</v>
      </c>
      <c r="DS14" s="339">
        <f t="shared" si="100"/>
        <v>214709.3183</v>
      </c>
      <c r="DT14" s="340">
        <f t="shared" si="101"/>
        <v>0.07767189615</v>
      </c>
      <c r="DU14" s="336"/>
      <c r="DV14" s="337">
        <v>500.0</v>
      </c>
      <c r="DW14" s="338">
        <f t="shared" si="102"/>
        <v>6002.763843</v>
      </c>
      <c r="DX14" s="339">
        <f t="shared" si="103"/>
        <v>220712.0821</v>
      </c>
      <c r="DY14" s="340">
        <f t="shared" si="104"/>
        <v>0.07731497704</v>
      </c>
      <c r="DZ14" s="336"/>
      <c r="EA14" s="341">
        <v>800.0</v>
      </c>
      <c r="EB14" s="338">
        <f t="shared" si="105"/>
        <v>9830.989803</v>
      </c>
      <c r="EC14" s="339">
        <f t="shared" si="106"/>
        <v>230543.0719</v>
      </c>
      <c r="ED14" s="340">
        <f t="shared" si="107"/>
        <v>0.07732048448</v>
      </c>
      <c r="EE14" s="336"/>
      <c r="EF14" s="341">
        <v>800.0</v>
      </c>
      <c r="EG14" s="338">
        <f t="shared" si="108"/>
        <v>10296.4033</v>
      </c>
      <c r="EH14" s="339">
        <f t="shared" si="109"/>
        <v>240839.4752</v>
      </c>
      <c r="EI14" s="340">
        <f t="shared" si="110"/>
        <v>0.07873455867</v>
      </c>
      <c r="EJ14" s="336"/>
      <c r="EK14" s="342">
        <v>500.0</v>
      </c>
      <c r="EL14" s="343">
        <f t="shared" si="111"/>
        <v>6573.269072</v>
      </c>
      <c r="EM14" s="344">
        <f t="shared" si="112"/>
        <v>221282.5873</v>
      </c>
      <c r="EN14" s="345">
        <f t="shared" si="113"/>
        <v>0.0776315357</v>
      </c>
      <c r="EO14" s="346">
        <f t="shared" si="114"/>
        <v>4100</v>
      </c>
      <c r="EP14" s="346">
        <f t="shared" si="115"/>
        <v>8830</v>
      </c>
      <c r="EQ14" s="346">
        <f t="shared" si="116"/>
        <v>12930</v>
      </c>
      <c r="ER14" s="346">
        <f t="shared" si="117"/>
        <v>5350</v>
      </c>
      <c r="ES14" s="346">
        <f t="shared" si="118"/>
        <v>18280</v>
      </c>
      <c r="ET14" s="348"/>
    </row>
    <row r="15">
      <c r="A15" s="315">
        <f t="shared" si="119"/>
        <v>1828</v>
      </c>
      <c r="B15" s="315" t="s">
        <v>207</v>
      </c>
      <c r="C15" s="306">
        <v>400.0</v>
      </c>
      <c r="D15" s="306">
        <v>10000.0</v>
      </c>
      <c r="E15" s="245"/>
      <c r="F15" s="306">
        <v>200.0</v>
      </c>
      <c r="G15" s="316">
        <f t="shared" si="30"/>
        <v>3897.432566</v>
      </c>
      <c r="H15" s="317">
        <f t="shared" si="31"/>
        <v>13897.43257</v>
      </c>
      <c r="I15" s="318">
        <f t="shared" si="32"/>
        <v>0.08532745466</v>
      </c>
      <c r="J15" s="245"/>
      <c r="K15" s="306">
        <v>500.0</v>
      </c>
      <c r="L15" s="316">
        <f t="shared" si="33"/>
        <v>6576.478782</v>
      </c>
      <c r="M15" s="317">
        <f t="shared" si="34"/>
        <v>20473.91135</v>
      </c>
      <c r="N15" s="318">
        <f t="shared" si="35"/>
        <v>0.08365271408</v>
      </c>
      <c r="O15" s="245"/>
      <c r="P15" s="308">
        <v>500.0</v>
      </c>
      <c r="Q15" s="319">
        <f t="shared" si="36"/>
        <v>7045.186082</v>
      </c>
      <c r="R15" s="320">
        <f t="shared" si="37"/>
        <v>27519.09743</v>
      </c>
      <c r="S15" s="318">
        <f t="shared" si="38"/>
        <v>0.08730656517</v>
      </c>
      <c r="T15" s="245"/>
      <c r="U15" s="308">
        <v>500.0</v>
      </c>
      <c r="V15" s="319">
        <f t="shared" si="39"/>
        <v>6457.56619</v>
      </c>
      <c r="W15" s="320">
        <f t="shared" si="40"/>
        <v>33976.66362</v>
      </c>
      <c r="X15" s="318">
        <f t="shared" si="41"/>
        <v>0.08363435721</v>
      </c>
      <c r="Y15" s="321"/>
      <c r="Z15" s="308">
        <v>500.0</v>
      </c>
      <c r="AA15" s="319">
        <f t="shared" si="42"/>
        <v>6912.54939</v>
      </c>
      <c r="AB15" s="320">
        <f t="shared" si="43"/>
        <v>40889.21301</v>
      </c>
      <c r="AC15" s="322">
        <f t="shared" si="44"/>
        <v>0.08601411236</v>
      </c>
      <c r="AD15" s="323"/>
      <c r="AE15" s="308">
        <v>500.0</v>
      </c>
      <c r="AF15" s="319">
        <f t="shared" si="45"/>
        <v>6278.709947</v>
      </c>
      <c r="AG15" s="320">
        <f t="shared" si="46"/>
        <v>47167.92296</v>
      </c>
      <c r="AH15" s="322">
        <f t="shared" si="47"/>
        <v>0.08102838753</v>
      </c>
      <c r="AI15" s="323"/>
      <c r="AJ15" s="308">
        <v>500.0</v>
      </c>
      <c r="AK15" s="319">
        <f t="shared" si="48"/>
        <v>6551.444544</v>
      </c>
      <c r="AL15" s="320">
        <f t="shared" si="49"/>
        <v>53719.3675</v>
      </c>
      <c r="AM15" s="322">
        <f t="shared" si="50"/>
        <v>0.08034663726</v>
      </c>
      <c r="AN15" s="323"/>
      <c r="AO15" s="308">
        <v>0.0</v>
      </c>
      <c r="AP15" s="319">
        <f t="shared" si="51"/>
        <v>0</v>
      </c>
      <c r="AQ15" s="320">
        <f t="shared" si="52"/>
        <v>53719.3675</v>
      </c>
      <c r="AR15" s="322">
        <f t="shared" si="53"/>
        <v>0.07247206059</v>
      </c>
      <c r="AS15" s="323"/>
      <c r="AT15" s="308">
        <v>1500.0</v>
      </c>
      <c r="AU15" s="319">
        <f t="shared" si="54"/>
        <v>18655.41192</v>
      </c>
      <c r="AV15" s="320">
        <f t="shared" si="55"/>
        <v>72374.77943</v>
      </c>
      <c r="AW15" s="322">
        <f t="shared" si="56"/>
        <v>0.08071198775</v>
      </c>
      <c r="AX15" s="323"/>
      <c r="AY15" s="308">
        <v>2500.0</v>
      </c>
      <c r="AZ15" s="319">
        <f t="shared" si="57"/>
        <v>31223.73965</v>
      </c>
      <c r="BA15" s="320">
        <f t="shared" si="58"/>
        <v>103598.5191</v>
      </c>
      <c r="BB15" s="322">
        <f t="shared" si="59"/>
        <v>0.09886985919</v>
      </c>
      <c r="BC15" s="323"/>
      <c r="BD15" s="308">
        <v>1500.0</v>
      </c>
      <c r="BE15" s="319">
        <f t="shared" si="60"/>
        <v>16983.58198</v>
      </c>
      <c r="BF15" s="320">
        <f t="shared" si="61"/>
        <v>120582.101</v>
      </c>
      <c r="BG15" s="322">
        <f t="shared" si="62"/>
        <v>0.09420947204</v>
      </c>
      <c r="BH15" s="323"/>
      <c r="BI15" s="308">
        <v>500.0</v>
      </c>
      <c r="BJ15" s="319">
        <f t="shared" si="63"/>
        <v>6051.162993</v>
      </c>
      <c r="BK15" s="320">
        <f t="shared" si="64"/>
        <v>126633.264</v>
      </c>
      <c r="BL15" s="322">
        <f t="shared" si="65"/>
        <v>0.08810702908</v>
      </c>
      <c r="BM15" s="323"/>
      <c r="BN15" s="308">
        <v>500.0</v>
      </c>
      <c r="BO15" s="319">
        <f t="shared" si="66"/>
        <v>6274.589165</v>
      </c>
      <c r="BP15" s="320">
        <f t="shared" si="67"/>
        <v>132907.8532</v>
      </c>
      <c r="BQ15" s="322">
        <f t="shared" si="68"/>
        <v>0.08587448006</v>
      </c>
      <c r="BR15" s="323"/>
      <c r="BS15" s="324">
        <v>0.0</v>
      </c>
      <c r="BT15" s="325">
        <f t="shared" si="69"/>
        <v>0</v>
      </c>
      <c r="BU15" s="326">
        <f t="shared" si="70"/>
        <v>132907.8532</v>
      </c>
      <c r="BV15" s="327">
        <f t="shared" si="71"/>
        <v>0.08115299956</v>
      </c>
      <c r="BW15" s="323"/>
      <c r="BX15" s="324">
        <v>0.0</v>
      </c>
      <c r="BY15" s="325">
        <f t="shared" si="72"/>
        <v>0</v>
      </c>
      <c r="BZ15" s="326">
        <f t="shared" si="73"/>
        <v>132907.8532</v>
      </c>
      <c r="CA15" s="327">
        <f t="shared" si="74"/>
        <v>0.07640956556</v>
      </c>
      <c r="CB15" s="323"/>
      <c r="CC15" s="324">
        <v>1000.0</v>
      </c>
      <c r="CD15" s="325">
        <f t="shared" si="75"/>
        <v>13623.763</v>
      </c>
      <c r="CE15" s="326">
        <f t="shared" si="76"/>
        <v>146531.6162</v>
      </c>
      <c r="CF15" s="327">
        <f t="shared" si="77"/>
        <v>0.07969761266</v>
      </c>
      <c r="CG15" s="323"/>
      <c r="CH15" s="324">
        <v>1000.0</v>
      </c>
      <c r="CI15" s="325">
        <f t="shared" si="78"/>
        <v>12906.11034</v>
      </c>
      <c r="CJ15" s="326">
        <f t="shared" si="79"/>
        <v>159437.7266</v>
      </c>
      <c r="CK15" s="327">
        <f t="shared" si="80"/>
        <v>0.0798934054</v>
      </c>
      <c r="CL15" s="323"/>
      <c r="CM15" s="308">
        <v>500.0</v>
      </c>
      <c r="CN15" s="319">
        <f t="shared" si="81"/>
        <v>5310.841602</v>
      </c>
      <c r="CO15" s="320">
        <f t="shared" si="82"/>
        <v>164748.5682</v>
      </c>
      <c r="CP15" s="322">
        <f t="shared" si="83"/>
        <v>0.07930450252</v>
      </c>
      <c r="CQ15" s="323"/>
      <c r="CR15" s="328">
        <v>0.0</v>
      </c>
      <c r="CS15" s="329">
        <f t="shared" si="84"/>
        <v>0</v>
      </c>
      <c r="CT15" s="330">
        <f t="shared" si="85"/>
        <v>164748.5682</v>
      </c>
      <c r="CU15" s="331">
        <f t="shared" si="86"/>
        <v>0.07508338166</v>
      </c>
      <c r="CV15" s="323"/>
      <c r="CW15" s="328">
        <v>500.0</v>
      </c>
      <c r="CX15" s="329">
        <f t="shared" si="87"/>
        <v>6603.953775</v>
      </c>
      <c r="CY15" s="330">
        <f t="shared" si="88"/>
        <v>171352.5219</v>
      </c>
      <c r="CZ15" s="331">
        <f t="shared" si="89"/>
        <v>0.07469830474</v>
      </c>
      <c r="DA15" s="323"/>
      <c r="DB15" s="328">
        <v>500.0</v>
      </c>
      <c r="DC15" s="329">
        <f t="shared" si="90"/>
        <v>7032.920606</v>
      </c>
      <c r="DD15" s="330">
        <f t="shared" si="91"/>
        <v>178385.4425</v>
      </c>
      <c r="DE15" s="331">
        <f t="shared" si="92"/>
        <v>0.07427551631</v>
      </c>
      <c r="DF15" s="323"/>
      <c r="DG15" s="347">
        <v>0.0</v>
      </c>
      <c r="DH15" s="333">
        <f t="shared" si="93"/>
        <v>0</v>
      </c>
      <c r="DI15" s="334">
        <f t="shared" si="94"/>
        <v>178385.4425</v>
      </c>
      <c r="DJ15" s="335">
        <f t="shared" si="95"/>
        <v>0.07100792499</v>
      </c>
      <c r="DK15" s="323"/>
      <c r="DL15" s="347">
        <v>0.0</v>
      </c>
      <c r="DM15" s="333">
        <f t="shared" si="96"/>
        <v>0</v>
      </c>
      <c r="DN15" s="334">
        <f t="shared" si="97"/>
        <v>178385.4425</v>
      </c>
      <c r="DO15" s="335">
        <f t="shared" si="98"/>
        <v>0.0668929013</v>
      </c>
      <c r="DP15" s="336"/>
      <c r="DQ15" s="341">
        <v>1000.0</v>
      </c>
      <c r="DR15" s="338">
        <f t="shared" si="99"/>
        <v>11714.22587</v>
      </c>
      <c r="DS15" s="339">
        <f t="shared" si="100"/>
        <v>190099.6684</v>
      </c>
      <c r="DT15" s="340">
        <f t="shared" si="101"/>
        <v>0.06876926359</v>
      </c>
      <c r="DU15" s="336"/>
      <c r="DV15" s="341">
        <v>0.0</v>
      </c>
      <c r="DW15" s="338">
        <f t="shared" si="102"/>
        <v>0</v>
      </c>
      <c r="DX15" s="339">
        <f t="shared" si="103"/>
        <v>190099.6684</v>
      </c>
      <c r="DY15" s="340">
        <f t="shared" si="104"/>
        <v>0.06659151306</v>
      </c>
      <c r="DZ15" s="336"/>
      <c r="EA15" s="341">
        <v>1000.0</v>
      </c>
      <c r="EB15" s="338">
        <f t="shared" si="105"/>
        <v>12288.73725</v>
      </c>
      <c r="EC15" s="339">
        <f t="shared" si="106"/>
        <v>202388.4057</v>
      </c>
      <c r="ED15" s="340">
        <f t="shared" si="107"/>
        <v>0.06787785661</v>
      </c>
      <c r="EE15" s="336"/>
      <c r="EF15" s="341">
        <v>500.0</v>
      </c>
      <c r="EG15" s="338">
        <f t="shared" si="108"/>
        <v>6435.252062</v>
      </c>
      <c r="EH15" s="339">
        <f t="shared" si="109"/>
        <v>208823.6577</v>
      </c>
      <c r="EI15" s="340">
        <f t="shared" si="110"/>
        <v>0.06826803835</v>
      </c>
      <c r="EJ15" s="336"/>
      <c r="EK15" s="342">
        <v>500.0</v>
      </c>
      <c r="EL15" s="343">
        <f t="shared" si="111"/>
        <v>6573.269072</v>
      </c>
      <c r="EM15" s="344">
        <f t="shared" si="112"/>
        <v>196672.9375</v>
      </c>
      <c r="EN15" s="345">
        <f t="shared" si="113"/>
        <v>0.06899784727</v>
      </c>
      <c r="EO15" s="346">
        <f t="shared" si="114"/>
        <v>3600</v>
      </c>
      <c r="EP15" s="346">
        <f t="shared" si="115"/>
        <v>9500</v>
      </c>
      <c r="EQ15" s="346">
        <f t="shared" si="116"/>
        <v>13100</v>
      </c>
      <c r="ER15" s="346">
        <f t="shared" si="117"/>
        <v>3000</v>
      </c>
      <c r="ES15" s="346">
        <f t="shared" si="118"/>
        <v>16100</v>
      </c>
      <c r="ET15" s="348"/>
    </row>
    <row r="16">
      <c r="A16" s="315">
        <f t="shared" si="119"/>
        <v>1863</v>
      </c>
      <c r="B16" s="315" t="s">
        <v>208</v>
      </c>
      <c r="C16" s="306">
        <v>400.0</v>
      </c>
      <c r="D16" s="306">
        <v>10000.0</v>
      </c>
      <c r="E16" s="245"/>
      <c r="F16" s="306">
        <v>200.0</v>
      </c>
      <c r="G16" s="316">
        <f t="shared" si="30"/>
        <v>3897.432566</v>
      </c>
      <c r="H16" s="317">
        <f t="shared" si="31"/>
        <v>13897.43257</v>
      </c>
      <c r="I16" s="318">
        <f t="shared" si="32"/>
        <v>0.08532745466</v>
      </c>
      <c r="J16" s="245"/>
      <c r="K16" s="306">
        <v>500.0</v>
      </c>
      <c r="L16" s="316">
        <f t="shared" si="33"/>
        <v>6576.478782</v>
      </c>
      <c r="M16" s="317">
        <f t="shared" si="34"/>
        <v>20473.91135</v>
      </c>
      <c r="N16" s="318">
        <f t="shared" si="35"/>
        <v>0.08365271408</v>
      </c>
      <c r="O16" s="245"/>
      <c r="P16" s="308">
        <v>500.0</v>
      </c>
      <c r="Q16" s="319">
        <f t="shared" si="36"/>
        <v>7045.186082</v>
      </c>
      <c r="R16" s="320">
        <f t="shared" si="37"/>
        <v>27519.09743</v>
      </c>
      <c r="S16" s="318">
        <f t="shared" si="38"/>
        <v>0.08730656517</v>
      </c>
      <c r="T16" s="245"/>
      <c r="U16" s="308">
        <v>500.0</v>
      </c>
      <c r="V16" s="319">
        <f t="shared" si="39"/>
        <v>6457.56619</v>
      </c>
      <c r="W16" s="320">
        <f t="shared" si="40"/>
        <v>33976.66362</v>
      </c>
      <c r="X16" s="318">
        <f t="shared" si="41"/>
        <v>0.08363435721</v>
      </c>
      <c r="Y16" s="321"/>
      <c r="Z16" s="308">
        <v>500.0</v>
      </c>
      <c r="AA16" s="319">
        <f t="shared" si="42"/>
        <v>6912.54939</v>
      </c>
      <c r="AB16" s="320">
        <f t="shared" si="43"/>
        <v>40889.21301</v>
      </c>
      <c r="AC16" s="322">
        <f t="shared" si="44"/>
        <v>0.08601411236</v>
      </c>
      <c r="AD16" s="323"/>
      <c r="AE16" s="308">
        <v>500.0</v>
      </c>
      <c r="AF16" s="319">
        <f t="shared" si="45"/>
        <v>6278.709947</v>
      </c>
      <c r="AG16" s="320">
        <f t="shared" si="46"/>
        <v>47167.92296</v>
      </c>
      <c r="AH16" s="322">
        <f t="shared" si="47"/>
        <v>0.08102838753</v>
      </c>
      <c r="AI16" s="323"/>
      <c r="AJ16" s="308">
        <v>500.0</v>
      </c>
      <c r="AK16" s="319">
        <f t="shared" si="48"/>
        <v>6551.444544</v>
      </c>
      <c r="AL16" s="320">
        <f t="shared" si="49"/>
        <v>53719.3675</v>
      </c>
      <c r="AM16" s="322">
        <f t="shared" si="50"/>
        <v>0.08034663726</v>
      </c>
      <c r="AN16" s="323"/>
      <c r="AO16" s="308">
        <v>500.0</v>
      </c>
      <c r="AP16" s="319">
        <f t="shared" si="51"/>
        <v>7122.289458</v>
      </c>
      <c r="AQ16" s="320">
        <f t="shared" si="52"/>
        <v>60841.65696</v>
      </c>
      <c r="AR16" s="322">
        <f t="shared" si="53"/>
        <v>0.08208064343</v>
      </c>
      <c r="AS16" s="323"/>
      <c r="AT16" s="308">
        <v>0.0</v>
      </c>
      <c r="AU16" s="319">
        <f t="shared" si="54"/>
        <v>0</v>
      </c>
      <c r="AV16" s="320">
        <f t="shared" si="55"/>
        <v>60841.65696</v>
      </c>
      <c r="AW16" s="322">
        <f t="shared" si="56"/>
        <v>0.06785030794</v>
      </c>
      <c r="AX16" s="323"/>
      <c r="AY16" s="308">
        <v>1600.0</v>
      </c>
      <c r="AZ16" s="319">
        <f t="shared" si="57"/>
        <v>19983.19337</v>
      </c>
      <c r="BA16" s="320">
        <f t="shared" si="58"/>
        <v>80824.85033</v>
      </c>
      <c r="BB16" s="322">
        <f t="shared" si="59"/>
        <v>0.07713567378</v>
      </c>
      <c r="BC16" s="323"/>
      <c r="BD16" s="308">
        <v>500.0</v>
      </c>
      <c r="BE16" s="319">
        <f t="shared" si="60"/>
        <v>5661.193992</v>
      </c>
      <c r="BF16" s="320">
        <f t="shared" si="61"/>
        <v>86486.04433</v>
      </c>
      <c r="BG16" s="322">
        <f t="shared" si="62"/>
        <v>0.06757059716</v>
      </c>
      <c r="BH16" s="323"/>
      <c r="BI16" s="308">
        <v>1500.0</v>
      </c>
      <c r="BJ16" s="319">
        <f t="shared" si="63"/>
        <v>18153.48898</v>
      </c>
      <c r="BK16" s="320">
        <f t="shared" si="64"/>
        <v>104639.5333</v>
      </c>
      <c r="BL16" s="322">
        <f t="shared" si="65"/>
        <v>0.07280455474</v>
      </c>
      <c r="BM16" s="323"/>
      <c r="BN16" s="308">
        <v>500.0</v>
      </c>
      <c r="BO16" s="319">
        <f t="shared" si="66"/>
        <v>6274.589165</v>
      </c>
      <c r="BP16" s="320">
        <f t="shared" si="67"/>
        <v>110914.1225</v>
      </c>
      <c r="BQ16" s="322">
        <f t="shared" si="68"/>
        <v>0.07166388116</v>
      </c>
      <c r="BR16" s="323"/>
      <c r="BS16" s="324">
        <v>0.0</v>
      </c>
      <c r="BT16" s="325">
        <f t="shared" si="69"/>
        <v>0</v>
      </c>
      <c r="BU16" s="326">
        <f t="shared" si="70"/>
        <v>110914.1225</v>
      </c>
      <c r="BV16" s="327">
        <f t="shared" si="71"/>
        <v>0.06772371621</v>
      </c>
      <c r="BW16" s="323"/>
      <c r="BX16" s="324">
        <v>1100.0</v>
      </c>
      <c r="BY16" s="325">
        <f t="shared" si="72"/>
        <v>13806.98535</v>
      </c>
      <c r="BZ16" s="326">
        <f t="shared" si="73"/>
        <v>124721.1078</v>
      </c>
      <c r="CA16" s="327">
        <f t="shared" si="74"/>
        <v>0.07170295386</v>
      </c>
      <c r="CB16" s="323"/>
      <c r="CC16" s="324">
        <v>0.0</v>
      </c>
      <c r="CD16" s="325">
        <f t="shared" si="75"/>
        <v>0</v>
      </c>
      <c r="CE16" s="326">
        <f t="shared" si="76"/>
        <v>124721.1078</v>
      </c>
      <c r="CF16" s="327">
        <f t="shared" si="77"/>
        <v>0.06783501608</v>
      </c>
      <c r="CG16" s="323"/>
      <c r="CH16" s="324">
        <v>1500.0</v>
      </c>
      <c r="CI16" s="325">
        <f t="shared" si="78"/>
        <v>19359.16552</v>
      </c>
      <c r="CJ16" s="326">
        <f t="shared" si="79"/>
        <v>144080.2733</v>
      </c>
      <c r="CK16" s="327">
        <f t="shared" si="80"/>
        <v>0.07219786645</v>
      </c>
      <c r="CL16" s="323"/>
      <c r="CM16" s="308">
        <v>700.0</v>
      </c>
      <c r="CN16" s="319">
        <f t="shared" si="81"/>
        <v>7435.178242</v>
      </c>
      <c r="CO16" s="320">
        <f t="shared" si="82"/>
        <v>151515.4516</v>
      </c>
      <c r="CP16" s="322">
        <f t="shared" si="83"/>
        <v>0.07293451862</v>
      </c>
      <c r="CQ16" s="323"/>
      <c r="CR16" s="328">
        <v>1000.0</v>
      </c>
      <c r="CS16" s="329">
        <f t="shared" si="84"/>
        <v>12603.84225</v>
      </c>
      <c r="CT16" s="330">
        <f t="shared" si="85"/>
        <v>164119.2938</v>
      </c>
      <c r="CU16" s="331">
        <f t="shared" si="86"/>
        <v>0.07479659286</v>
      </c>
      <c r="CV16" s="323"/>
      <c r="CW16" s="328">
        <v>500.0</v>
      </c>
      <c r="CX16" s="329">
        <f t="shared" si="87"/>
        <v>6603.953775</v>
      </c>
      <c r="CY16" s="330">
        <f t="shared" si="88"/>
        <v>170723.2476</v>
      </c>
      <c r="CZ16" s="331">
        <f t="shared" si="89"/>
        <v>0.07442398298</v>
      </c>
      <c r="DA16" s="323"/>
      <c r="DB16" s="328">
        <v>500.0</v>
      </c>
      <c r="DC16" s="329">
        <f t="shared" si="90"/>
        <v>7032.920606</v>
      </c>
      <c r="DD16" s="330">
        <f t="shared" si="91"/>
        <v>177756.1682</v>
      </c>
      <c r="DE16" s="331">
        <f t="shared" si="92"/>
        <v>0.07401350124</v>
      </c>
      <c r="DF16" s="323"/>
      <c r="DG16" s="347">
        <v>0.0</v>
      </c>
      <c r="DH16" s="333">
        <f t="shared" si="93"/>
        <v>0</v>
      </c>
      <c r="DI16" s="334">
        <f t="shared" si="94"/>
        <v>177756.1682</v>
      </c>
      <c r="DJ16" s="335">
        <f t="shared" si="95"/>
        <v>0.0707574367</v>
      </c>
      <c r="DK16" s="323"/>
      <c r="DL16" s="347">
        <v>1000.0</v>
      </c>
      <c r="DM16" s="333">
        <f t="shared" si="96"/>
        <v>14335.93867</v>
      </c>
      <c r="DN16" s="334">
        <f t="shared" si="97"/>
        <v>192092.1069</v>
      </c>
      <c r="DO16" s="335">
        <f t="shared" si="98"/>
        <v>0.07203277444</v>
      </c>
      <c r="DP16" s="336"/>
      <c r="DQ16" s="341">
        <v>700.0</v>
      </c>
      <c r="DR16" s="338">
        <f t="shared" si="99"/>
        <v>8199.958106</v>
      </c>
      <c r="DS16" s="339">
        <f t="shared" si="100"/>
        <v>200292.065</v>
      </c>
      <c r="DT16" s="340">
        <f t="shared" si="101"/>
        <v>0.07245640104</v>
      </c>
      <c r="DU16" s="336"/>
      <c r="DV16" s="341">
        <v>600.0</v>
      </c>
      <c r="DW16" s="338">
        <f t="shared" si="102"/>
        <v>7203.316612</v>
      </c>
      <c r="DX16" s="339">
        <f t="shared" si="103"/>
        <v>207495.3816</v>
      </c>
      <c r="DY16" s="340">
        <f t="shared" si="104"/>
        <v>0.07268519472</v>
      </c>
      <c r="DZ16" s="336"/>
      <c r="EA16" s="341">
        <v>500.0</v>
      </c>
      <c r="EB16" s="338">
        <f t="shared" si="105"/>
        <v>6144.368627</v>
      </c>
      <c r="EC16" s="339">
        <f t="shared" si="106"/>
        <v>213639.7502</v>
      </c>
      <c r="ED16" s="340">
        <f t="shared" si="107"/>
        <v>0.07165137887</v>
      </c>
      <c r="EE16" s="336"/>
      <c r="EF16" s="341">
        <v>0.0</v>
      </c>
      <c r="EG16" s="338">
        <f t="shared" si="108"/>
        <v>0</v>
      </c>
      <c r="EH16" s="339">
        <f t="shared" si="109"/>
        <v>213639.7502</v>
      </c>
      <c r="EI16" s="340">
        <f t="shared" si="110"/>
        <v>0.06984250167</v>
      </c>
      <c r="EJ16" s="336"/>
      <c r="EK16" s="342">
        <v>500.0</v>
      </c>
      <c r="EL16" s="343">
        <f t="shared" si="111"/>
        <v>6573.269072</v>
      </c>
      <c r="EM16" s="344">
        <f t="shared" si="112"/>
        <v>206865.3341</v>
      </c>
      <c r="EN16" s="345">
        <f t="shared" si="113"/>
        <v>0.07257359812</v>
      </c>
      <c r="EO16" s="346">
        <f t="shared" si="114"/>
        <v>4100</v>
      </c>
      <c r="EP16" s="346">
        <f t="shared" si="115"/>
        <v>8900</v>
      </c>
      <c r="EQ16" s="346">
        <f t="shared" si="116"/>
        <v>13000</v>
      </c>
      <c r="ER16" s="346">
        <f t="shared" si="117"/>
        <v>3300</v>
      </c>
      <c r="ES16" s="346">
        <f t="shared" si="118"/>
        <v>16300</v>
      </c>
      <c r="ET16" s="348"/>
    </row>
    <row r="17">
      <c r="A17" s="315">
        <f t="shared" si="119"/>
        <v>1901</v>
      </c>
      <c r="B17" s="315" t="s">
        <v>209</v>
      </c>
      <c r="C17" s="306">
        <v>400.0</v>
      </c>
      <c r="D17" s="306">
        <v>10000.0</v>
      </c>
      <c r="E17" s="245"/>
      <c r="F17" s="306">
        <v>200.0</v>
      </c>
      <c r="G17" s="316">
        <f t="shared" si="30"/>
        <v>3897.432566</v>
      </c>
      <c r="H17" s="317">
        <f t="shared" si="31"/>
        <v>13897.43257</v>
      </c>
      <c r="I17" s="318">
        <f t="shared" si="32"/>
        <v>0.08532745466</v>
      </c>
      <c r="J17" s="245"/>
      <c r="K17" s="306">
        <v>500.0</v>
      </c>
      <c r="L17" s="316">
        <f t="shared" si="33"/>
        <v>6576.478782</v>
      </c>
      <c r="M17" s="317">
        <f t="shared" si="34"/>
        <v>20473.91135</v>
      </c>
      <c r="N17" s="318">
        <f t="shared" si="35"/>
        <v>0.08365271408</v>
      </c>
      <c r="O17" s="245"/>
      <c r="P17" s="308">
        <v>500.0</v>
      </c>
      <c r="Q17" s="319">
        <f t="shared" si="36"/>
        <v>7045.186082</v>
      </c>
      <c r="R17" s="320">
        <f t="shared" si="37"/>
        <v>27519.09743</v>
      </c>
      <c r="S17" s="318">
        <f t="shared" si="38"/>
        <v>0.08730656517</v>
      </c>
      <c r="T17" s="245"/>
      <c r="U17" s="308">
        <v>500.0</v>
      </c>
      <c r="V17" s="319">
        <f t="shared" si="39"/>
        <v>6457.56619</v>
      </c>
      <c r="W17" s="320">
        <f t="shared" si="40"/>
        <v>33976.66362</v>
      </c>
      <c r="X17" s="318">
        <f t="shared" si="41"/>
        <v>0.08363435721</v>
      </c>
      <c r="Y17" s="321"/>
      <c r="Z17" s="308">
        <v>500.0</v>
      </c>
      <c r="AA17" s="319">
        <f t="shared" si="42"/>
        <v>6912.54939</v>
      </c>
      <c r="AB17" s="320">
        <f t="shared" si="43"/>
        <v>40889.21301</v>
      </c>
      <c r="AC17" s="322">
        <f t="shared" si="44"/>
        <v>0.08601411236</v>
      </c>
      <c r="AD17" s="323"/>
      <c r="AE17" s="308">
        <v>500.0</v>
      </c>
      <c r="AF17" s="319">
        <f t="shared" si="45"/>
        <v>6278.709947</v>
      </c>
      <c r="AG17" s="320">
        <f t="shared" si="46"/>
        <v>47167.92296</v>
      </c>
      <c r="AH17" s="322">
        <f t="shared" si="47"/>
        <v>0.08102838753</v>
      </c>
      <c r="AI17" s="323"/>
      <c r="AJ17" s="308">
        <v>500.0</v>
      </c>
      <c r="AK17" s="319">
        <f t="shared" si="48"/>
        <v>6551.444544</v>
      </c>
      <c r="AL17" s="320">
        <f t="shared" si="49"/>
        <v>53719.3675</v>
      </c>
      <c r="AM17" s="322">
        <f t="shared" si="50"/>
        <v>0.08034663726</v>
      </c>
      <c r="AN17" s="323"/>
      <c r="AO17" s="308">
        <v>0.0</v>
      </c>
      <c r="AP17" s="319">
        <f t="shared" si="51"/>
        <v>0</v>
      </c>
      <c r="AQ17" s="320">
        <f t="shared" si="52"/>
        <v>53719.3675</v>
      </c>
      <c r="AR17" s="322">
        <f t="shared" si="53"/>
        <v>0.07247206059</v>
      </c>
      <c r="AS17" s="323"/>
      <c r="AT17" s="308">
        <v>1000.0</v>
      </c>
      <c r="AU17" s="319">
        <f t="shared" si="54"/>
        <v>12436.94128</v>
      </c>
      <c r="AV17" s="320">
        <f t="shared" si="55"/>
        <v>66156.30878</v>
      </c>
      <c r="AW17" s="322">
        <f t="shared" si="56"/>
        <v>0.07377718076</v>
      </c>
      <c r="AX17" s="323"/>
      <c r="AY17" s="308">
        <v>500.0</v>
      </c>
      <c r="AZ17" s="319">
        <f t="shared" si="57"/>
        <v>6244.74793</v>
      </c>
      <c r="BA17" s="320">
        <f t="shared" si="58"/>
        <v>72401.05671</v>
      </c>
      <c r="BB17" s="322">
        <f t="shared" si="59"/>
        <v>0.06909637654</v>
      </c>
      <c r="BC17" s="323"/>
      <c r="BD17" s="308">
        <v>5500.0</v>
      </c>
      <c r="BE17" s="319">
        <f t="shared" si="60"/>
        <v>62273.13392</v>
      </c>
      <c r="BF17" s="320">
        <f t="shared" si="61"/>
        <v>134674.1906</v>
      </c>
      <c r="BG17" s="322">
        <f t="shared" si="62"/>
        <v>0.105219467</v>
      </c>
      <c r="BH17" s="323"/>
      <c r="BI17" s="308">
        <v>1000.0</v>
      </c>
      <c r="BJ17" s="319">
        <f t="shared" si="63"/>
        <v>12102.32599</v>
      </c>
      <c r="BK17" s="320">
        <f t="shared" si="64"/>
        <v>146776.5166</v>
      </c>
      <c r="BL17" s="322">
        <f t="shared" si="65"/>
        <v>0.1021220049</v>
      </c>
      <c r="BM17" s="323"/>
      <c r="BN17" s="308">
        <v>500.0</v>
      </c>
      <c r="BO17" s="319">
        <f t="shared" si="66"/>
        <v>6274.589165</v>
      </c>
      <c r="BP17" s="320">
        <f t="shared" si="67"/>
        <v>153051.1058</v>
      </c>
      <c r="BQ17" s="322">
        <f t="shared" si="68"/>
        <v>0.09888944719</v>
      </c>
      <c r="BR17" s="323"/>
      <c r="BS17" s="324">
        <v>0.0</v>
      </c>
      <c r="BT17" s="325">
        <f t="shared" si="69"/>
        <v>0</v>
      </c>
      <c r="BU17" s="326">
        <f t="shared" si="70"/>
        <v>153051.1058</v>
      </c>
      <c r="BV17" s="327">
        <f t="shared" si="71"/>
        <v>0.09345238841</v>
      </c>
      <c r="BW17" s="323"/>
      <c r="BX17" s="324">
        <v>1000.0</v>
      </c>
      <c r="BY17" s="325">
        <f t="shared" si="72"/>
        <v>12551.80487</v>
      </c>
      <c r="BZ17" s="326">
        <f t="shared" si="73"/>
        <v>165602.9106</v>
      </c>
      <c r="CA17" s="327">
        <f t="shared" si="74"/>
        <v>0.09520616091</v>
      </c>
      <c r="CB17" s="323"/>
      <c r="CC17" s="324">
        <v>500.0</v>
      </c>
      <c r="CD17" s="325">
        <f t="shared" si="75"/>
        <v>6811.881502</v>
      </c>
      <c r="CE17" s="326">
        <f t="shared" si="76"/>
        <v>172414.7922</v>
      </c>
      <c r="CF17" s="327">
        <f t="shared" si="77"/>
        <v>0.09377530718</v>
      </c>
      <c r="CG17" s="323"/>
      <c r="CH17" s="324">
        <v>500.0</v>
      </c>
      <c r="CI17" s="325">
        <f t="shared" si="78"/>
        <v>6453.055172</v>
      </c>
      <c r="CJ17" s="326">
        <f t="shared" si="79"/>
        <v>178867.8473</v>
      </c>
      <c r="CK17" s="327">
        <f t="shared" si="80"/>
        <v>0.08962973663</v>
      </c>
      <c r="CL17" s="323"/>
      <c r="CM17" s="308">
        <v>500.0</v>
      </c>
      <c r="CN17" s="319">
        <f t="shared" si="81"/>
        <v>5310.841602</v>
      </c>
      <c r="CO17" s="320">
        <f t="shared" si="82"/>
        <v>184178.6889</v>
      </c>
      <c r="CP17" s="322">
        <f t="shared" si="83"/>
        <v>0.08865751893</v>
      </c>
      <c r="CQ17" s="323"/>
      <c r="CR17" s="328">
        <v>500.0</v>
      </c>
      <c r="CS17" s="329">
        <f t="shared" si="84"/>
        <v>6301.921125</v>
      </c>
      <c r="CT17" s="330">
        <f t="shared" si="85"/>
        <v>190480.6101</v>
      </c>
      <c r="CU17" s="331">
        <f t="shared" si="86"/>
        <v>0.08681063819</v>
      </c>
      <c r="CV17" s="323"/>
      <c r="CW17" s="328">
        <v>500.0</v>
      </c>
      <c r="CX17" s="329">
        <f t="shared" si="87"/>
        <v>6603.953775</v>
      </c>
      <c r="CY17" s="330">
        <f t="shared" si="88"/>
        <v>197084.5638</v>
      </c>
      <c r="CZ17" s="331">
        <f t="shared" si="89"/>
        <v>0.08591576384</v>
      </c>
      <c r="DA17" s="323"/>
      <c r="DB17" s="328">
        <v>500.0</v>
      </c>
      <c r="DC17" s="329">
        <f t="shared" si="90"/>
        <v>7032.920606</v>
      </c>
      <c r="DD17" s="330">
        <f t="shared" si="91"/>
        <v>204117.4844</v>
      </c>
      <c r="DE17" s="331">
        <f t="shared" si="92"/>
        <v>0.08498973531</v>
      </c>
      <c r="DF17" s="323"/>
      <c r="DG17" s="347">
        <v>0.0</v>
      </c>
      <c r="DH17" s="333">
        <f t="shared" si="93"/>
        <v>0</v>
      </c>
      <c r="DI17" s="334">
        <f t="shared" si="94"/>
        <v>204117.4844</v>
      </c>
      <c r="DJ17" s="335">
        <f t="shared" si="95"/>
        <v>0.081250795</v>
      </c>
      <c r="DK17" s="323"/>
      <c r="DL17" s="347">
        <v>1000.0</v>
      </c>
      <c r="DM17" s="333">
        <f t="shared" si="96"/>
        <v>14335.93867</v>
      </c>
      <c r="DN17" s="334">
        <f t="shared" si="97"/>
        <v>218453.4231</v>
      </c>
      <c r="DO17" s="335">
        <f t="shared" si="98"/>
        <v>0.08191802572</v>
      </c>
      <c r="DP17" s="336"/>
      <c r="DQ17" s="341">
        <v>0.0</v>
      </c>
      <c r="DR17" s="338">
        <f t="shared" si="99"/>
        <v>0</v>
      </c>
      <c r="DS17" s="339">
        <f t="shared" si="100"/>
        <v>218453.4231</v>
      </c>
      <c r="DT17" s="340">
        <f t="shared" si="101"/>
        <v>0.07902634003</v>
      </c>
      <c r="DU17" s="336"/>
      <c r="DV17" s="337">
        <v>500.0</v>
      </c>
      <c r="DW17" s="338">
        <f t="shared" si="102"/>
        <v>6002.763843</v>
      </c>
      <c r="DX17" s="339">
        <f t="shared" si="103"/>
        <v>224456.1869</v>
      </c>
      <c r="DY17" s="340">
        <f t="shared" si="104"/>
        <v>0.07862652907</v>
      </c>
      <c r="DZ17" s="336"/>
      <c r="EA17" s="341">
        <v>1000.0</v>
      </c>
      <c r="EB17" s="338">
        <f t="shared" si="105"/>
        <v>12288.73725</v>
      </c>
      <c r="EC17" s="339">
        <f t="shared" si="106"/>
        <v>236744.9242</v>
      </c>
      <c r="ED17" s="340">
        <f t="shared" si="107"/>
        <v>0.07940048723</v>
      </c>
      <c r="EE17" s="336"/>
      <c r="EF17" s="341">
        <v>0.0</v>
      </c>
      <c r="EG17" s="338">
        <f t="shared" si="108"/>
        <v>0</v>
      </c>
      <c r="EH17" s="339">
        <f t="shared" si="109"/>
        <v>236744.9242</v>
      </c>
      <c r="EI17" s="340">
        <f t="shared" si="110"/>
        <v>0.07739597966</v>
      </c>
      <c r="EJ17" s="336"/>
      <c r="EK17" s="342">
        <v>500.0</v>
      </c>
      <c r="EL17" s="343">
        <f t="shared" si="111"/>
        <v>6573.269072</v>
      </c>
      <c r="EM17" s="344">
        <f t="shared" si="112"/>
        <v>225026.6922</v>
      </c>
      <c r="EN17" s="345">
        <f t="shared" si="113"/>
        <v>0.07894506249</v>
      </c>
      <c r="EO17" s="346">
        <f t="shared" si="114"/>
        <v>3600</v>
      </c>
      <c r="EP17" s="346">
        <f t="shared" si="115"/>
        <v>12000</v>
      </c>
      <c r="EQ17" s="346">
        <f t="shared" si="116"/>
        <v>15600</v>
      </c>
      <c r="ER17" s="346">
        <f t="shared" si="117"/>
        <v>3000</v>
      </c>
      <c r="ES17" s="346">
        <f t="shared" si="118"/>
        <v>18600</v>
      </c>
      <c r="ET17" s="348"/>
    </row>
    <row r="18">
      <c r="A18" s="315">
        <f t="shared" si="119"/>
        <v>1928</v>
      </c>
      <c r="B18" s="315" t="s">
        <v>210</v>
      </c>
      <c r="C18" s="306">
        <v>400.0</v>
      </c>
      <c r="D18" s="306">
        <v>10000.0</v>
      </c>
      <c r="E18" s="245"/>
      <c r="F18" s="306">
        <v>200.0</v>
      </c>
      <c r="G18" s="316">
        <f t="shared" si="30"/>
        <v>3897.432566</v>
      </c>
      <c r="H18" s="317">
        <f t="shared" si="31"/>
        <v>13897.43257</v>
      </c>
      <c r="I18" s="318">
        <f t="shared" si="32"/>
        <v>0.08532745466</v>
      </c>
      <c r="J18" s="245"/>
      <c r="K18" s="306">
        <v>500.0</v>
      </c>
      <c r="L18" s="316">
        <f t="shared" si="33"/>
        <v>6576.478782</v>
      </c>
      <c r="M18" s="317">
        <f t="shared" si="34"/>
        <v>20473.91135</v>
      </c>
      <c r="N18" s="318">
        <f t="shared" si="35"/>
        <v>0.08365271408</v>
      </c>
      <c r="O18" s="245"/>
      <c r="P18" s="308">
        <v>500.0</v>
      </c>
      <c r="Q18" s="319">
        <f t="shared" si="36"/>
        <v>7045.186082</v>
      </c>
      <c r="R18" s="320">
        <f t="shared" si="37"/>
        <v>27519.09743</v>
      </c>
      <c r="S18" s="318">
        <f t="shared" si="38"/>
        <v>0.08730656517</v>
      </c>
      <c r="T18" s="245"/>
      <c r="U18" s="308">
        <v>500.0</v>
      </c>
      <c r="V18" s="319">
        <f t="shared" si="39"/>
        <v>6457.56619</v>
      </c>
      <c r="W18" s="320">
        <f t="shared" si="40"/>
        <v>33976.66362</v>
      </c>
      <c r="X18" s="318">
        <f t="shared" si="41"/>
        <v>0.08363435721</v>
      </c>
      <c r="Y18" s="321"/>
      <c r="Z18" s="308">
        <v>500.0</v>
      </c>
      <c r="AA18" s="319">
        <f t="shared" si="42"/>
        <v>6912.54939</v>
      </c>
      <c r="AB18" s="320">
        <f t="shared" si="43"/>
        <v>40889.21301</v>
      </c>
      <c r="AC18" s="322">
        <f t="shared" si="44"/>
        <v>0.08601411236</v>
      </c>
      <c r="AD18" s="323"/>
      <c r="AE18" s="308">
        <v>500.0</v>
      </c>
      <c r="AF18" s="319">
        <f t="shared" si="45"/>
        <v>6278.709947</v>
      </c>
      <c r="AG18" s="320">
        <f t="shared" si="46"/>
        <v>47167.92296</v>
      </c>
      <c r="AH18" s="322">
        <f t="shared" si="47"/>
        <v>0.08102838753</v>
      </c>
      <c r="AI18" s="323"/>
      <c r="AJ18" s="308">
        <v>500.0</v>
      </c>
      <c r="AK18" s="319">
        <f t="shared" si="48"/>
        <v>6551.444544</v>
      </c>
      <c r="AL18" s="320">
        <f t="shared" si="49"/>
        <v>53719.3675</v>
      </c>
      <c r="AM18" s="322">
        <f t="shared" si="50"/>
        <v>0.08034663726</v>
      </c>
      <c r="AN18" s="323"/>
      <c r="AO18" s="308">
        <v>500.0</v>
      </c>
      <c r="AP18" s="319">
        <f t="shared" si="51"/>
        <v>7122.289458</v>
      </c>
      <c r="AQ18" s="320">
        <f t="shared" si="52"/>
        <v>60841.65696</v>
      </c>
      <c r="AR18" s="322">
        <f t="shared" si="53"/>
        <v>0.08208064343</v>
      </c>
      <c r="AS18" s="323"/>
      <c r="AT18" s="308">
        <v>500.0</v>
      </c>
      <c r="AU18" s="319">
        <f t="shared" si="54"/>
        <v>6218.470641</v>
      </c>
      <c r="AV18" s="320">
        <f t="shared" si="55"/>
        <v>67060.1276</v>
      </c>
      <c r="AW18" s="322">
        <f t="shared" si="56"/>
        <v>0.07478511493</v>
      </c>
      <c r="AX18" s="323"/>
      <c r="AY18" s="308">
        <v>1500.0</v>
      </c>
      <c r="AZ18" s="319">
        <f t="shared" si="57"/>
        <v>18734.24379</v>
      </c>
      <c r="BA18" s="320">
        <f t="shared" si="58"/>
        <v>85794.37139</v>
      </c>
      <c r="BB18" s="322">
        <f t="shared" si="59"/>
        <v>0.08187836558</v>
      </c>
      <c r="BC18" s="323"/>
      <c r="BD18" s="308">
        <v>3000.0</v>
      </c>
      <c r="BE18" s="319">
        <f t="shared" si="60"/>
        <v>33967.16395</v>
      </c>
      <c r="BF18" s="320">
        <f t="shared" si="61"/>
        <v>119761.5353</v>
      </c>
      <c r="BG18" s="322">
        <f t="shared" si="62"/>
        <v>0.09356837306</v>
      </c>
      <c r="BH18" s="323"/>
      <c r="BI18" s="308">
        <v>500.0</v>
      </c>
      <c r="BJ18" s="319">
        <f t="shared" si="63"/>
        <v>6051.162993</v>
      </c>
      <c r="BK18" s="320">
        <f t="shared" si="64"/>
        <v>125812.6983</v>
      </c>
      <c r="BL18" s="322">
        <f t="shared" si="65"/>
        <v>0.08753610794</v>
      </c>
      <c r="BM18" s="323"/>
      <c r="BN18" s="308">
        <v>500.0</v>
      </c>
      <c r="BO18" s="319">
        <f t="shared" si="66"/>
        <v>6274.589165</v>
      </c>
      <c r="BP18" s="320">
        <f t="shared" si="67"/>
        <v>132087.2875</v>
      </c>
      <c r="BQ18" s="322">
        <f t="shared" si="68"/>
        <v>0.08534429578</v>
      </c>
      <c r="BR18" s="323"/>
      <c r="BS18" s="324">
        <v>500.0</v>
      </c>
      <c r="BT18" s="325">
        <f t="shared" si="69"/>
        <v>6341.205113</v>
      </c>
      <c r="BU18" s="326">
        <f t="shared" si="70"/>
        <v>138428.4926</v>
      </c>
      <c r="BV18" s="327">
        <f t="shared" si="71"/>
        <v>0.08452387974</v>
      </c>
      <c r="BW18" s="323"/>
      <c r="BX18" s="324">
        <v>500.0</v>
      </c>
      <c r="BY18" s="325">
        <f t="shared" si="72"/>
        <v>6275.902434</v>
      </c>
      <c r="BZ18" s="326">
        <f t="shared" si="73"/>
        <v>144704.395</v>
      </c>
      <c r="CA18" s="327">
        <f t="shared" si="74"/>
        <v>0.08319147209</v>
      </c>
      <c r="CB18" s="323"/>
      <c r="CC18" s="324">
        <v>500.0</v>
      </c>
      <c r="CD18" s="325">
        <f t="shared" si="75"/>
        <v>6811.881502</v>
      </c>
      <c r="CE18" s="326">
        <f t="shared" si="76"/>
        <v>151516.2766</v>
      </c>
      <c r="CF18" s="327">
        <f t="shared" si="77"/>
        <v>0.08240873766</v>
      </c>
      <c r="CG18" s="323"/>
      <c r="CH18" s="324">
        <v>500.0</v>
      </c>
      <c r="CI18" s="325">
        <f t="shared" si="78"/>
        <v>6453.055172</v>
      </c>
      <c r="CJ18" s="326">
        <f t="shared" si="79"/>
        <v>157969.3317</v>
      </c>
      <c r="CK18" s="327">
        <f t="shared" si="80"/>
        <v>0.07915760048</v>
      </c>
      <c r="CL18" s="323"/>
      <c r="CM18" s="308">
        <v>500.0</v>
      </c>
      <c r="CN18" s="319">
        <f t="shared" si="81"/>
        <v>5310.841602</v>
      </c>
      <c r="CO18" s="320">
        <f t="shared" si="82"/>
        <v>163280.1733</v>
      </c>
      <c r="CP18" s="322">
        <f t="shared" si="83"/>
        <v>0.07859766589</v>
      </c>
      <c r="CQ18" s="323"/>
      <c r="CR18" s="328">
        <v>500.0</v>
      </c>
      <c r="CS18" s="329">
        <f t="shared" si="84"/>
        <v>6301.921125</v>
      </c>
      <c r="CT18" s="330">
        <f t="shared" si="85"/>
        <v>169582.0945</v>
      </c>
      <c r="CU18" s="331">
        <f t="shared" si="86"/>
        <v>0.07728623843</v>
      </c>
      <c r="CV18" s="323"/>
      <c r="CW18" s="328">
        <v>750.0</v>
      </c>
      <c r="CX18" s="329">
        <f t="shared" si="87"/>
        <v>9905.930663</v>
      </c>
      <c r="CY18" s="330">
        <f t="shared" si="88"/>
        <v>179488.0251</v>
      </c>
      <c r="CZ18" s="331">
        <f t="shared" si="89"/>
        <v>0.07824484312</v>
      </c>
      <c r="DA18" s="323"/>
      <c r="DB18" s="328">
        <v>750.0</v>
      </c>
      <c r="DC18" s="329">
        <f t="shared" si="90"/>
        <v>10549.38091</v>
      </c>
      <c r="DD18" s="330">
        <f t="shared" si="91"/>
        <v>190037.406</v>
      </c>
      <c r="DE18" s="331">
        <f t="shared" si="92"/>
        <v>0.07912712075</v>
      </c>
      <c r="DF18" s="323"/>
      <c r="DG18" s="347">
        <v>500.0</v>
      </c>
      <c r="DH18" s="333">
        <f t="shared" si="93"/>
        <v>7111.162336</v>
      </c>
      <c r="DI18" s="334">
        <f t="shared" si="94"/>
        <v>197148.5684</v>
      </c>
      <c r="DJ18" s="335">
        <f t="shared" si="95"/>
        <v>0.07847675547</v>
      </c>
      <c r="DK18" s="323"/>
      <c r="DL18" s="347">
        <v>500.0</v>
      </c>
      <c r="DM18" s="333">
        <f t="shared" si="96"/>
        <v>7167.969335</v>
      </c>
      <c r="DN18" s="334">
        <f t="shared" si="97"/>
        <v>204316.5377</v>
      </c>
      <c r="DO18" s="335">
        <f t="shared" si="98"/>
        <v>0.07661682363</v>
      </c>
      <c r="DP18" s="336"/>
      <c r="DQ18" s="341">
        <v>650.0</v>
      </c>
      <c r="DR18" s="338">
        <f t="shared" si="99"/>
        <v>7614.246813</v>
      </c>
      <c r="DS18" s="339">
        <f t="shared" si="100"/>
        <v>211930.7845</v>
      </c>
      <c r="DT18" s="340">
        <f t="shared" si="101"/>
        <v>0.0766667512</v>
      </c>
      <c r="DU18" s="336"/>
      <c r="DV18" s="341">
        <v>650.0</v>
      </c>
      <c r="DW18" s="338">
        <f t="shared" si="102"/>
        <v>7803.592996</v>
      </c>
      <c r="DX18" s="339">
        <f t="shared" si="103"/>
        <v>219734.3775</v>
      </c>
      <c r="DY18" s="340">
        <f t="shared" si="104"/>
        <v>0.07697248918</v>
      </c>
      <c r="DZ18" s="336"/>
      <c r="EA18" s="341">
        <v>650.0</v>
      </c>
      <c r="EB18" s="338">
        <f t="shared" si="105"/>
        <v>7987.679215</v>
      </c>
      <c r="EC18" s="339">
        <f t="shared" si="106"/>
        <v>227722.0567</v>
      </c>
      <c r="ED18" s="340">
        <f t="shared" si="107"/>
        <v>0.07637436079</v>
      </c>
      <c r="EE18" s="336"/>
      <c r="EF18" s="341">
        <v>500.0</v>
      </c>
      <c r="EG18" s="338">
        <f t="shared" si="108"/>
        <v>6435.252062</v>
      </c>
      <c r="EH18" s="339">
        <f t="shared" si="109"/>
        <v>234157.3088</v>
      </c>
      <c r="EI18" s="340">
        <f t="shared" si="110"/>
        <v>0.07655004376</v>
      </c>
      <c r="EJ18" s="336"/>
      <c r="EK18" s="342">
        <v>500.0</v>
      </c>
      <c r="EL18" s="343">
        <f t="shared" si="111"/>
        <v>6573.269072</v>
      </c>
      <c r="EM18" s="344">
        <f t="shared" si="112"/>
        <v>218504.0536</v>
      </c>
      <c r="EN18" s="345">
        <f t="shared" si="113"/>
        <v>0.07665675568</v>
      </c>
      <c r="EO18" s="346">
        <f t="shared" si="114"/>
        <v>4100</v>
      </c>
      <c r="EP18" s="346">
        <f t="shared" si="115"/>
        <v>9750</v>
      </c>
      <c r="EQ18" s="346">
        <f t="shared" si="116"/>
        <v>13850</v>
      </c>
      <c r="ER18" s="346">
        <f t="shared" si="117"/>
        <v>4200</v>
      </c>
      <c r="ES18" s="346">
        <f t="shared" si="118"/>
        <v>18050</v>
      </c>
      <c r="ET18" s="348"/>
    </row>
    <row r="19">
      <c r="A19" s="315">
        <f t="shared" si="119"/>
        <v>1960</v>
      </c>
      <c r="B19" s="315" t="s">
        <v>211</v>
      </c>
      <c r="C19" s="306">
        <v>400.0</v>
      </c>
      <c r="D19" s="306">
        <v>10000.0</v>
      </c>
      <c r="E19" s="245"/>
      <c r="F19" s="306">
        <v>200.0</v>
      </c>
      <c r="G19" s="316">
        <f t="shared" si="30"/>
        <v>3897.432566</v>
      </c>
      <c r="H19" s="317">
        <f t="shared" si="31"/>
        <v>13897.43257</v>
      </c>
      <c r="I19" s="318">
        <f t="shared" si="32"/>
        <v>0.08532745466</v>
      </c>
      <c r="J19" s="245"/>
      <c r="K19" s="306">
        <v>500.0</v>
      </c>
      <c r="L19" s="316">
        <f t="shared" si="33"/>
        <v>6576.478782</v>
      </c>
      <c r="M19" s="317">
        <f t="shared" si="34"/>
        <v>20473.91135</v>
      </c>
      <c r="N19" s="318">
        <f t="shared" si="35"/>
        <v>0.08365271408</v>
      </c>
      <c r="O19" s="245"/>
      <c r="P19" s="308">
        <v>500.0</v>
      </c>
      <c r="Q19" s="319">
        <f t="shared" si="36"/>
        <v>7045.186082</v>
      </c>
      <c r="R19" s="320">
        <f t="shared" si="37"/>
        <v>27519.09743</v>
      </c>
      <c r="S19" s="318">
        <f t="shared" si="38"/>
        <v>0.08730656517</v>
      </c>
      <c r="T19" s="245"/>
      <c r="U19" s="308">
        <v>500.0</v>
      </c>
      <c r="V19" s="319">
        <f t="shared" si="39"/>
        <v>6457.56619</v>
      </c>
      <c r="W19" s="320">
        <f t="shared" si="40"/>
        <v>33976.66362</v>
      </c>
      <c r="X19" s="318">
        <f t="shared" si="41"/>
        <v>0.08363435721</v>
      </c>
      <c r="Y19" s="321"/>
      <c r="Z19" s="308">
        <v>500.0</v>
      </c>
      <c r="AA19" s="319">
        <f t="shared" si="42"/>
        <v>6912.54939</v>
      </c>
      <c r="AB19" s="320">
        <f t="shared" si="43"/>
        <v>40889.21301</v>
      </c>
      <c r="AC19" s="322">
        <f t="shared" si="44"/>
        <v>0.08601411236</v>
      </c>
      <c r="AD19" s="323"/>
      <c r="AE19" s="308">
        <v>500.0</v>
      </c>
      <c r="AF19" s="319">
        <f t="shared" si="45"/>
        <v>6278.709947</v>
      </c>
      <c r="AG19" s="320">
        <f t="shared" si="46"/>
        <v>47167.92296</v>
      </c>
      <c r="AH19" s="322">
        <f t="shared" si="47"/>
        <v>0.08102838753</v>
      </c>
      <c r="AI19" s="323"/>
      <c r="AJ19" s="308">
        <v>500.0</v>
      </c>
      <c r="AK19" s="319">
        <f t="shared" si="48"/>
        <v>6551.444544</v>
      </c>
      <c r="AL19" s="320">
        <f t="shared" si="49"/>
        <v>53719.3675</v>
      </c>
      <c r="AM19" s="322">
        <f t="shared" si="50"/>
        <v>0.08034663726</v>
      </c>
      <c r="AN19" s="323"/>
      <c r="AO19" s="308">
        <v>500.0</v>
      </c>
      <c r="AP19" s="319">
        <f t="shared" si="51"/>
        <v>7122.289458</v>
      </c>
      <c r="AQ19" s="320">
        <f t="shared" si="52"/>
        <v>60841.65696</v>
      </c>
      <c r="AR19" s="322">
        <f t="shared" si="53"/>
        <v>0.08208064343</v>
      </c>
      <c r="AS19" s="323"/>
      <c r="AT19" s="308">
        <v>500.0</v>
      </c>
      <c r="AU19" s="319">
        <f t="shared" si="54"/>
        <v>6218.470641</v>
      </c>
      <c r="AV19" s="320">
        <f t="shared" si="55"/>
        <v>67060.1276</v>
      </c>
      <c r="AW19" s="322">
        <f t="shared" si="56"/>
        <v>0.07478511493</v>
      </c>
      <c r="AX19" s="323"/>
      <c r="AY19" s="308">
        <v>500.0</v>
      </c>
      <c r="AZ19" s="319">
        <f t="shared" si="57"/>
        <v>6244.74793</v>
      </c>
      <c r="BA19" s="320">
        <f t="shared" si="58"/>
        <v>73304.87553</v>
      </c>
      <c r="BB19" s="322">
        <f t="shared" si="59"/>
        <v>0.06995894137</v>
      </c>
      <c r="BC19" s="323"/>
      <c r="BD19" s="308">
        <v>3000.0</v>
      </c>
      <c r="BE19" s="319">
        <f t="shared" si="60"/>
        <v>33967.16395</v>
      </c>
      <c r="BF19" s="320">
        <f t="shared" si="61"/>
        <v>107272.0395</v>
      </c>
      <c r="BG19" s="322">
        <f t="shared" si="62"/>
        <v>0.08381046703</v>
      </c>
      <c r="BH19" s="323"/>
      <c r="BI19" s="308">
        <v>500.0</v>
      </c>
      <c r="BJ19" s="319">
        <f t="shared" si="63"/>
        <v>6051.162993</v>
      </c>
      <c r="BK19" s="320">
        <f t="shared" si="64"/>
        <v>113323.2025</v>
      </c>
      <c r="BL19" s="322">
        <f t="shared" si="65"/>
        <v>0.0788463503</v>
      </c>
      <c r="BM19" s="323"/>
      <c r="BN19" s="308">
        <v>500.0</v>
      </c>
      <c r="BO19" s="319">
        <f t="shared" si="66"/>
        <v>6274.589165</v>
      </c>
      <c r="BP19" s="320">
        <f t="shared" si="67"/>
        <v>119597.7916</v>
      </c>
      <c r="BQ19" s="322">
        <f t="shared" si="68"/>
        <v>0.07727457727</v>
      </c>
      <c r="BR19" s="323"/>
      <c r="BS19" s="324">
        <v>700.0</v>
      </c>
      <c r="BT19" s="325">
        <f t="shared" si="69"/>
        <v>8877.687158</v>
      </c>
      <c r="BU19" s="326">
        <f t="shared" si="70"/>
        <v>128475.4788</v>
      </c>
      <c r="BV19" s="327">
        <f t="shared" si="71"/>
        <v>0.07844660961</v>
      </c>
      <c r="BW19" s="323"/>
      <c r="BX19" s="324">
        <v>800.0</v>
      </c>
      <c r="BY19" s="325">
        <f t="shared" si="72"/>
        <v>10041.44389</v>
      </c>
      <c r="BZ19" s="326">
        <f t="shared" si="73"/>
        <v>138516.9227</v>
      </c>
      <c r="CA19" s="327">
        <f t="shared" si="74"/>
        <v>0.0796342551</v>
      </c>
      <c r="CB19" s="323"/>
      <c r="CC19" s="324">
        <v>800.0</v>
      </c>
      <c r="CD19" s="325">
        <f t="shared" si="75"/>
        <v>10899.0104</v>
      </c>
      <c r="CE19" s="326">
        <f t="shared" si="76"/>
        <v>149415.9331</v>
      </c>
      <c r="CF19" s="327">
        <f t="shared" si="77"/>
        <v>0.08126637424</v>
      </c>
      <c r="CG19" s="323"/>
      <c r="CH19" s="324">
        <v>800.0</v>
      </c>
      <c r="CI19" s="325">
        <f t="shared" si="78"/>
        <v>10324.88828</v>
      </c>
      <c r="CJ19" s="326">
        <f t="shared" si="79"/>
        <v>159740.8214</v>
      </c>
      <c r="CK19" s="327">
        <f t="shared" si="80"/>
        <v>0.08004528462</v>
      </c>
      <c r="CL19" s="323"/>
      <c r="CM19" s="308">
        <v>800.0</v>
      </c>
      <c r="CN19" s="319">
        <f t="shared" si="81"/>
        <v>8497.346563</v>
      </c>
      <c r="CO19" s="320">
        <f t="shared" si="82"/>
        <v>168238.1679</v>
      </c>
      <c r="CP19" s="322">
        <f t="shared" si="83"/>
        <v>0.08098428024</v>
      </c>
      <c r="CQ19" s="323"/>
      <c r="CR19" s="328">
        <v>800.0</v>
      </c>
      <c r="CS19" s="329">
        <f t="shared" si="84"/>
        <v>10083.0738</v>
      </c>
      <c r="CT19" s="330">
        <f t="shared" si="85"/>
        <v>178321.2417</v>
      </c>
      <c r="CU19" s="331">
        <f t="shared" si="86"/>
        <v>0.08126906353</v>
      </c>
      <c r="CV19" s="323"/>
      <c r="CW19" s="328">
        <v>800.0</v>
      </c>
      <c r="CX19" s="329">
        <f t="shared" si="87"/>
        <v>10566.32604</v>
      </c>
      <c r="CY19" s="330">
        <f t="shared" si="88"/>
        <v>188887.5678</v>
      </c>
      <c r="CZ19" s="331">
        <f t="shared" si="89"/>
        <v>0.08234241866</v>
      </c>
      <c r="DA19" s="323"/>
      <c r="DB19" s="328">
        <v>800.0</v>
      </c>
      <c r="DC19" s="329">
        <f t="shared" si="90"/>
        <v>11252.67297</v>
      </c>
      <c r="DD19" s="330">
        <f t="shared" si="91"/>
        <v>200140.2407</v>
      </c>
      <c r="DE19" s="331">
        <f t="shared" si="92"/>
        <v>0.08333370428</v>
      </c>
      <c r="DF19" s="323"/>
      <c r="DG19" s="332">
        <v>800.0</v>
      </c>
      <c r="DH19" s="333">
        <f t="shared" si="93"/>
        <v>11377.85974</v>
      </c>
      <c r="DI19" s="334">
        <f t="shared" si="94"/>
        <v>211518.1005</v>
      </c>
      <c r="DJ19" s="335">
        <f t="shared" si="95"/>
        <v>0.08419667658</v>
      </c>
      <c r="DK19" s="323"/>
      <c r="DL19" s="332">
        <v>800.0</v>
      </c>
      <c r="DM19" s="333">
        <f t="shared" si="96"/>
        <v>11468.75094</v>
      </c>
      <c r="DN19" s="334">
        <f t="shared" si="97"/>
        <v>222986.8514</v>
      </c>
      <c r="DO19" s="335">
        <f t="shared" si="98"/>
        <v>0.08361801967</v>
      </c>
      <c r="DP19" s="336"/>
      <c r="DQ19" s="341">
        <v>700.0</v>
      </c>
      <c r="DR19" s="338">
        <f t="shared" si="99"/>
        <v>8199.958106</v>
      </c>
      <c r="DS19" s="339">
        <f t="shared" si="100"/>
        <v>231186.8095</v>
      </c>
      <c r="DT19" s="340">
        <f t="shared" si="101"/>
        <v>0.08363269003</v>
      </c>
      <c r="DU19" s="336"/>
      <c r="DV19" s="341">
        <v>700.0</v>
      </c>
      <c r="DW19" s="338">
        <f t="shared" si="102"/>
        <v>8403.869381</v>
      </c>
      <c r="DX19" s="339">
        <f t="shared" si="103"/>
        <v>239590.6789</v>
      </c>
      <c r="DY19" s="340">
        <f t="shared" si="104"/>
        <v>0.0839281097</v>
      </c>
      <c r="DZ19" s="336"/>
      <c r="EA19" s="341">
        <v>700.0</v>
      </c>
      <c r="EB19" s="338">
        <f t="shared" si="105"/>
        <v>8602.116078</v>
      </c>
      <c r="EC19" s="339">
        <f t="shared" si="106"/>
        <v>248192.795</v>
      </c>
      <c r="ED19" s="340">
        <f t="shared" si="107"/>
        <v>0.08323992126</v>
      </c>
      <c r="EE19" s="336"/>
      <c r="EF19" s="341">
        <v>700.0</v>
      </c>
      <c r="EG19" s="338">
        <f t="shared" si="108"/>
        <v>9009.352887</v>
      </c>
      <c r="EH19" s="339">
        <f t="shared" si="109"/>
        <v>257202.1479</v>
      </c>
      <c r="EI19" s="340">
        <f t="shared" si="110"/>
        <v>0.08408379724</v>
      </c>
      <c r="EJ19" s="336"/>
      <c r="EK19" s="342">
        <v>500.0</v>
      </c>
      <c r="EL19" s="343">
        <f t="shared" si="111"/>
        <v>6573.269072</v>
      </c>
      <c r="EM19" s="344">
        <f t="shared" si="112"/>
        <v>237760.0786</v>
      </c>
      <c r="EN19" s="345">
        <f t="shared" si="113"/>
        <v>0.08341225693</v>
      </c>
      <c r="EO19" s="346">
        <f t="shared" si="114"/>
        <v>4100</v>
      </c>
      <c r="EP19" s="346">
        <f t="shared" si="115"/>
        <v>10500</v>
      </c>
      <c r="EQ19" s="346">
        <f t="shared" si="116"/>
        <v>14600</v>
      </c>
      <c r="ER19" s="346">
        <f t="shared" si="117"/>
        <v>5200</v>
      </c>
      <c r="ES19" s="346">
        <f t="shared" si="118"/>
        <v>19800</v>
      </c>
      <c r="ET19" s="348"/>
    </row>
    <row r="20">
      <c r="A20" s="315">
        <f t="shared" si="119"/>
        <v>1999</v>
      </c>
      <c r="B20" s="315" t="s">
        <v>212</v>
      </c>
      <c r="C20" s="306">
        <v>400.0</v>
      </c>
      <c r="D20" s="306">
        <v>10000.0</v>
      </c>
      <c r="E20" s="245"/>
      <c r="F20" s="306">
        <v>200.0</v>
      </c>
      <c r="G20" s="316">
        <f t="shared" si="30"/>
        <v>3897.432566</v>
      </c>
      <c r="H20" s="317">
        <f t="shared" si="31"/>
        <v>13897.43257</v>
      </c>
      <c r="I20" s="318">
        <f t="shared" si="32"/>
        <v>0.08532745466</v>
      </c>
      <c r="J20" s="245"/>
      <c r="K20" s="306">
        <v>500.0</v>
      </c>
      <c r="L20" s="316">
        <f t="shared" si="33"/>
        <v>6576.478782</v>
      </c>
      <c r="M20" s="317">
        <f t="shared" si="34"/>
        <v>20473.91135</v>
      </c>
      <c r="N20" s="318">
        <f t="shared" si="35"/>
        <v>0.08365271408</v>
      </c>
      <c r="O20" s="245"/>
      <c r="P20" s="308">
        <v>500.0</v>
      </c>
      <c r="Q20" s="319">
        <f t="shared" si="36"/>
        <v>7045.186082</v>
      </c>
      <c r="R20" s="320">
        <f t="shared" si="37"/>
        <v>27519.09743</v>
      </c>
      <c r="S20" s="318">
        <f t="shared" si="38"/>
        <v>0.08730656517</v>
      </c>
      <c r="T20" s="245"/>
      <c r="U20" s="308">
        <v>500.0</v>
      </c>
      <c r="V20" s="319">
        <f t="shared" si="39"/>
        <v>6457.56619</v>
      </c>
      <c r="W20" s="320">
        <f t="shared" si="40"/>
        <v>33976.66362</v>
      </c>
      <c r="X20" s="318">
        <f t="shared" si="41"/>
        <v>0.08363435721</v>
      </c>
      <c r="Y20" s="321"/>
      <c r="Z20" s="308">
        <v>500.0</v>
      </c>
      <c r="AA20" s="319">
        <f t="shared" si="42"/>
        <v>6912.54939</v>
      </c>
      <c r="AB20" s="320">
        <f t="shared" si="43"/>
        <v>40889.21301</v>
      </c>
      <c r="AC20" s="322">
        <f t="shared" si="44"/>
        <v>0.08601411236</v>
      </c>
      <c r="AD20" s="323"/>
      <c r="AE20" s="308">
        <v>500.0</v>
      </c>
      <c r="AF20" s="319">
        <f t="shared" si="45"/>
        <v>6278.709947</v>
      </c>
      <c r="AG20" s="320">
        <f t="shared" si="46"/>
        <v>47167.92296</v>
      </c>
      <c r="AH20" s="322">
        <f t="shared" si="47"/>
        <v>0.08102838753</v>
      </c>
      <c r="AI20" s="323"/>
      <c r="AJ20" s="308">
        <v>1000.0</v>
      </c>
      <c r="AK20" s="319">
        <f t="shared" si="48"/>
        <v>13102.88909</v>
      </c>
      <c r="AL20" s="320">
        <f t="shared" si="49"/>
        <v>60270.81205</v>
      </c>
      <c r="AM20" s="322">
        <f t="shared" si="50"/>
        <v>0.0901454596</v>
      </c>
      <c r="AN20" s="323"/>
      <c r="AO20" s="308">
        <v>0.0</v>
      </c>
      <c r="AP20" s="319">
        <f t="shared" si="51"/>
        <v>0</v>
      </c>
      <c r="AQ20" s="320">
        <f t="shared" si="52"/>
        <v>60270.81205</v>
      </c>
      <c r="AR20" s="322">
        <f t="shared" si="53"/>
        <v>0.0813105244</v>
      </c>
      <c r="AS20" s="323"/>
      <c r="AT20" s="308">
        <v>0.0</v>
      </c>
      <c r="AU20" s="319">
        <f t="shared" si="54"/>
        <v>0</v>
      </c>
      <c r="AV20" s="320">
        <f t="shared" si="55"/>
        <v>60270.81205</v>
      </c>
      <c r="AW20" s="322">
        <f t="shared" si="56"/>
        <v>0.06721370458</v>
      </c>
      <c r="AX20" s="323"/>
      <c r="AY20" s="308">
        <v>1000.0</v>
      </c>
      <c r="AZ20" s="319">
        <f t="shared" si="57"/>
        <v>12489.49586</v>
      </c>
      <c r="BA20" s="320">
        <f t="shared" si="58"/>
        <v>72760.3079</v>
      </c>
      <c r="BB20" s="322">
        <f t="shared" si="59"/>
        <v>0.06943923003</v>
      </c>
      <c r="BC20" s="323"/>
      <c r="BD20" s="308">
        <v>0.0</v>
      </c>
      <c r="BE20" s="319">
        <f t="shared" si="60"/>
        <v>0</v>
      </c>
      <c r="BF20" s="320">
        <f t="shared" si="61"/>
        <v>72760.3079</v>
      </c>
      <c r="BG20" s="322">
        <f t="shared" si="62"/>
        <v>0.05684682995</v>
      </c>
      <c r="BH20" s="323"/>
      <c r="BI20" s="308">
        <v>3000.0</v>
      </c>
      <c r="BJ20" s="319">
        <f t="shared" si="63"/>
        <v>36306.97796</v>
      </c>
      <c r="BK20" s="320">
        <f t="shared" si="64"/>
        <v>109067.2859</v>
      </c>
      <c r="BL20" s="322">
        <f t="shared" si="65"/>
        <v>0.07588523126</v>
      </c>
      <c r="BM20" s="323"/>
      <c r="BN20" s="308">
        <v>1500.0</v>
      </c>
      <c r="BO20" s="319">
        <f t="shared" si="66"/>
        <v>18823.7675</v>
      </c>
      <c r="BP20" s="320">
        <f t="shared" si="67"/>
        <v>127891.0534</v>
      </c>
      <c r="BQ20" s="322">
        <f t="shared" si="68"/>
        <v>0.08263302315</v>
      </c>
      <c r="BR20" s="323"/>
      <c r="BS20" s="324">
        <v>1500.0</v>
      </c>
      <c r="BT20" s="325">
        <f t="shared" si="69"/>
        <v>19023.61534</v>
      </c>
      <c r="BU20" s="326">
        <f t="shared" si="70"/>
        <v>146914.6687</v>
      </c>
      <c r="BV20" s="327">
        <f t="shared" si="71"/>
        <v>0.08970550466</v>
      </c>
      <c r="BW20" s="323"/>
      <c r="BX20" s="324">
        <v>1000.0</v>
      </c>
      <c r="BY20" s="325">
        <f t="shared" si="72"/>
        <v>12551.80487</v>
      </c>
      <c r="BZ20" s="326">
        <f t="shared" si="73"/>
        <v>159466.4736</v>
      </c>
      <c r="CA20" s="327">
        <f t="shared" si="74"/>
        <v>0.09167828442</v>
      </c>
      <c r="CB20" s="323"/>
      <c r="CC20" s="324">
        <v>1000.0</v>
      </c>
      <c r="CD20" s="325">
        <f t="shared" si="75"/>
        <v>13623.763</v>
      </c>
      <c r="CE20" s="326">
        <f t="shared" si="76"/>
        <v>173090.2366</v>
      </c>
      <c r="CF20" s="327">
        <f t="shared" si="77"/>
        <v>0.0941426771</v>
      </c>
      <c r="CG20" s="323"/>
      <c r="CH20" s="324">
        <v>500.0</v>
      </c>
      <c r="CI20" s="325">
        <f t="shared" si="78"/>
        <v>6453.055172</v>
      </c>
      <c r="CJ20" s="326">
        <f t="shared" si="79"/>
        <v>179543.2917</v>
      </c>
      <c r="CK20" s="327">
        <f t="shared" si="80"/>
        <v>0.08996819827</v>
      </c>
      <c r="CL20" s="323"/>
      <c r="CM20" s="308">
        <v>500.0</v>
      </c>
      <c r="CN20" s="319">
        <f t="shared" si="81"/>
        <v>5310.841602</v>
      </c>
      <c r="CO20" s="320">
        <f t="shared" si="82"/>
        <v>184854.1333</v>
      </c>
      <c r="CP20" s="322">
        <f t="shared" si="83"/>
        <v>0.08898265549</v>
      </c>
      <c r="CQ20" s="323"/>
      <c r="CR20" s="328">
        <v>500.0</v>
      </c>
      <c r="CS20" s="329">
        <f t="shared" si="84"/>
        <v>6301.921125</v>
      </c>
      <c r="CT20" s="330">
        <f t="shared" si="85"/>
        <v>191156.0545</v>
      </c>
      <c r="CU20" s="331">
        <f t="shared" si="86"/>
        <v>0.0871184688</v>
      </c>
      <c r="CV20" s="323"/>
      <c r="CW20" s="328">
        <v>700.0</v>
      </c>
      <c r="CX20" s="329">
        <f t="shared" si="87"/>
        <v>9245.535286</v>
      </c>
      <c r="CY20" s="330">
        <f t="shared" si="88"/>
        <v>200401.5898</v>
      </c>
      <c r="CZ20" s="331">
        <f t="shared" si="89"/>
        <v>0.08736176657</v>
      </c>
      <c r="DA20" s="323"/>
      <c r="DB20" s="328">
        <v>700.0</v>
      </c>
      <c r="DC20" s="329">
        <f t="shared" si="90"/>
        <v>9846.088848</v>
      </c>
      <c r="DD20" s="330">
        <f t="shared" si="91"/>
        <v>210247.6786</v>
      </c>
      <c r="DE20" s="331">
        <f t="shared" si="92"/>
        <v>0.08754220445</v>
      </c>
      <c r="DF20" s="323"/>
      <c r="DG20" s="332">
        <v>700.0</v>
      </c>
      <c r="DH20" s="333">
        <f t="shared" si="93"/>
        <v>9955.627271</v>
      </c>
      <c r="DI20" s="334">
        <f t="shared" si="94"/>
        <v>220203.3059</v>
      </c>
      <c r="DJ20" s="335">
        <f t="shared" si="95"/>
        <v>0.08765390047</v>
      </c>
      <c r="DK20" s="323"/>
      <c r="DL20" s="332">
        <v>700.0</v>
      </c>
      <c r="DM20" s="333">
        <f t="shared" si="96"/>
        <v>10035.15707</v>
      </c>
      <c r="DN20" s="334">
        <f t="shared" si="97"/>
        <v>230238.4629</v>
      </c>
      <c r="DO20" s="335">
        <f t="shared" si="98"/>
        <v>0.08633730734</v>
      </c>
      <c r="DP20" s="336"/>
      <c r="DQ20" s="341">
        <v>700.0</v>
      </c>
      <c r="DR20" s="338">
        <f t="shared" si="99"/>
        <v>8199.958106</v>
      </c>
      <c r="DS20" s="339">
        <f t="shared" si="100"/>
        <v>238438.4211</v>
      </c>
      <c r="DT20" s="340">
        <f t="shared" si="101"/>
        <v>0.08625598752</v>
      </c>
      <c r="DU20" s="336"/>
      <c r="DV20" s="341">
        <v>700.0</v>
      </c>
      <c r="DW20" s="338">
        <f t="shared" si="102"/>
        <v>8403.869381</v>
      </c>
      <c r="DX20" s="339">
        <f t="shared" si="103"/>
        <v>246842.2904</v>
      </c>
      <c r="DY20" s="340">
        <f t="shared" si="104"/>
        <v>0.08646833393</v>
      </c>
      <c r="DZ20" s="336"/>
      <c r="EA20" s="341">
        <v>700.0</v>
      </c>
      <c r="EB20" s="338">
        <f t="shared" si="105"/>
        <v>8602.116078</v>
      </c>
      <c r="EC20" s="339">
        <f t="shared" si="106"/>
        <v>255444.4065</v>
      </c>
      <c r="ED20" s="340">
        <f t="shared" si="107"/>
        <v>0.08567199658</v>
      </c>
      <c r="EE20" s="336"/>
      <c r="EF20" s="341">
        <v>700.0</v>
      </c>
      <c r="EG20" s="338">
        <f t="shared" si="108"/>
        <v>9009.352887</v>
      </c>
      <c r="EH20" s="339">
        <f t="shared" si="109"/>
        <v>264453.7594</v>
      </c>
      <c r="EI20" s="340">
        <f t="shared" si="110"/>
        <v>0.08645447353</v>
      </c>
      <c r="EJ20" s="336"/>
      <c r="EK20" s="342">
        <v>500.0</v>
      </c>
      <c r="EL20" s="343">
        <f t="shared" si="111"/>
        <v>6573.269072</v>
      </c>
      <c r="EM20" s="344">
        <f t="shared" si="112"/>
        <v>245011.6901</v>
      </c>
      <c r="EN20" s="345">
        <f t="shared" si="113"/>
        <v>0.0859563059</v>
      </c>
      <c r="EO20" s="346">
        <f t="shared" si="114"/>
        <v>4100</v>
      </c>
      <c r="EP20" s="346">
        <f t="shared" si="115"/>
        <v>11200</v>
      </c>
      <c r="EQ20" s="346">
        <f t="shared" si="116"/>
        <v>15300</v>
      </c>
      <c r="ER20" s="346">
        <f t="shared" si="117"/>
        <v>4900</v>
      </c>
      <c r="ES20" s="346">
        <f t="shared" si="118"/>
        <v>20200</v>
      </c>
      <c r="ET20" s="348"/>
    </row>
    <row r="21">
      <c r="A21" s="315">
        <f t="shared" si="119"/>
        <v>2043</v>
      </c>
      <c r="B21" s="315" t="s">
        <v>213</v>
      </c>
      <c r="C21" s="306">
        <v>400.0</v>
      </c>
      <c r="D21" s="306">
        <v>10000.0</v>
      </c>
      <c r="E21" s="245"/>
      <c r="F21" s="306">
        <v>200.0</v>
      </c>
      <c r="G21" s="316">
        <f t="shared" si="30"/>
        <v>3897.432566</v>
      </c>
      <c r="H21" s="317">
        <f t="shared" si="31"/>
        <v>13897.43257</v>
      </c>
      <c r="I21" s="318">
        <f t="shared" si="32"/>
        <v>0.08532745466</v>
      </c>
      <c r="J21" s="245"/>
      <c r="K21" s="306">
        <v>525.0</v>
      </c>
      <c r="L21" s="316">
        <f t="shared" si="33"/>
        <v>6905.302722</v>
      </c>
      <c r="M21" s="317">
        <f t="shared" si="34"/>
        <v>20802.73529</v>
      </c>
      <c r="N21" s="318">
        <f t="shared" si="35"/>
        <v>0.08499622947</v>
      </c>
      <c r="O21" s="245"/>
      <c r="P21" s="308">
        <v>500.0</v>
      </c>
      <c r="Q21" s="319">
        <f t="shared" si="36"/>
        <v>7045.186082</v>
      </c>
      <c r="R21" s="320">
        <f t="shared" si="37"/>
        <v>27847.92137</v>
      </c>
      <c r="S21" s="318">
        <f t="shared" si="38"/>
        <v>0.08834978574</v>
      </c>
      <c r="T21" s="245"/>
      <c r="U21" s="308">
        <v>500.0</v>
      </c>
      <c r="V21" s="319">
        <f t="shared" si="39"/>
        <v>6457.56619</v>
      </c>
      <c r="W21" s="320">
        <f t="shared" si="40"/>
        <v>34305.48756</v>
      </c>
      <c r="X21" s="318">
        <f t="shared" si="41"/>
        <v>0.08444376507</v>
      </c>
      <c r="Y21" s="321"/>
      <c r="Z21" s="308">
        <v>0.0</v>
      </c>
      <c r="AA21" s="319">
        <f t="shared" si="42"/>
        <v>0</v>
      </c>
      <c r="AB21" s="320">
        <f t="shared" si="43"/>
        <v>34305.48756</v>
      </c>
      <c r="AC21" s="322">
        <f t="shared" si="44"/>
        <v>0.07216465772</v>
      </c>
      <c r="AD21" s="323"/>
      <c r="AE21" s="308">
        <v>1000.0</v>
      </c>
      <c r="AF21" s="319">
        <f t="shared" si="45"/>
        <v>12557.41989</v>
      </c>
      <c r="AG21" s="320">
        <f t="shared" si="46"/>
        <v>46862.90745</v>
      </c>
      <c r="AH21" s="322">
        <f t="shared" si="47"/>
        <v>0.08050441037</v>
      </c>
      <c r="AI21" s="323"/>
      <c r="AJ21" s="308">
        <v>600.0</v>
      </c>
      <c r="AK21" s="319">
        <f t="shared" si="48"/>
        <v>7861.733453</v>
      </c>
      <c r="AL21" s="320">
        <f t="shared" si="49"/>
        <v>54724.64091</v>
      </c>
      <c r="AM21" s="322">
        <f t="shared" si="50"/>
        <v>0.0818501981</v>
      </c>
      <c r="AN21" s="323"/>
      <c r="AO21" s="308">
        <v>600.0</v>
      </c>
      <c r="AP21" s="319">
        <f t="shared" si="51"/>
        <v>8546.74735</v>
      </c>
      <c r="AQ21" s="320">
        <f t="shared" si="52"/>
        <v>63271.38826</v>
      </c>
      <c r="AR21" s="322">
        <f t="shared" si="53"/>
        <v>0.08535856054</v>
      </c>
      <c r="AS21" s="323"/>
      <c r="AT21" s="308">
        <v>1000.0</v>
      </c>
      <c r="AU21" s="319">
        <f t="shared" si="54"/>
        <v>12436.94128</v>
      </c>
      <c r="AV21" s="320">
        <f t="shared" si="55"/>
        <v>75708.32954</v>
      </c>
      <c r="AW21" s="322">
        <f t="shared" si="56"/>
        <v>0.08442954597</v>
      </c>
      <c r="AX21" s="323"/>
      <c r="AY21" s="308">
        <v>1500.0</v>
      </c>
      <c r="AZ21" s="319">
        <f t="shared" si="57"/>
        <v>18734.24379</v>
      </c>
      <c r="BA21" s="320">
        <f t="shared" si="58"/>
        <v>94442.57333</v>
      </c>
      <c r="BB21" s="322">
        <f t="shared" si="59"/>
        <v>0.09013182823</v>
      </c>
      <c r="BC21" s="323"/>
      <c r="BD21" s="308">
        <v>2500.0</v>
      </c>
      <c r="BE21" s="319">
        <f t="shared" si="60"/>
        <v>28305.96996</v>
      </c>
      <c r="BF21" s="320">
        <f t="shared" si="61"/>
        <v>122748.5433</v>
      </c>
      <c r="BG21" s="322">
        <f t="shared" si="62"/>
        <v>0.09590208959</v>
      </c>
      <c r="BH21" s="323"/>
      <c r="BI21" s="308">
        <v>500.0</v>
      </c>
      <c r="BJ21" s="319">
        <f t="shared" si="63"/>
        <v>6051.162993</v>
      </c>
      <c r="BK21" s="320">
        <f t="shared" si="64"/>
        <v>128799.7063</v>
      </c>
      <c r="BL21" s="322">
        <f t="shared" si="65"/>
        <v>0.08961436438</v>
      </c>
      <c r="BM21" s="323"/>
      <c r="BN21" s="308">
        <v>800.0</v>
      </c>
      <c r="BO21" s="319">
        <f t="shared" si="66"/>
        <v>10039.34266</v>
      </c>
      <c r="BP21" s="320">
        <f t="shared" si="67"/>
        <v>138839.0489</v>
      </c>
      <c r="BQ21" s="322">
        <f t="shared" si="68"/>
        <v>0.08970674683</v>
      </c>
      <c r="BR21" s="323"/>
      <c r="BS21" s="324">
        <v>800.0</v>
      </c>
      <c r="BT21" s="325">
        <f t="shared" si="69"/>
        <v>10145.92818</v>
      </c>
      <c r="BU21" s="326">
        <f t="shared" si="70"/>
        <v>148984.9771</v>
      </c>
      <c r="BV21" s="327">
        <f t="shared" si="71"/>
        <v>0.09096962664</v>
      </c>
      <c r="BW21" s="323"/>
      <c r="BX21" s="324">
        <v>400.0</v>
      </c>
      <c r="BY21" s="325">
        <f t="shared" si="72"/>
        <v>5020.721947</v>
      </c>
      <c r="BZ21" s="326">
        <f t="shared" si="73"/>
        <v>154005.6991</v>
      </c>
      <c r="CA21" s="327">
        <f t="shared" si="74"/>
        <v>0.08853885062</v>
      </c>
      <c r="CB21" s="323"/>
      <c r="CC21" s="324">
        <v>1200.0</v>
      </c>
      <c r="CD21" s="325">
        <f> CC21/CC$4</f>
        <v>16348.51561</v>
      </c>
      <c r="CE21" s="326">
        <f t="shared" si="76"/>
        <v>170354.2147</v>
      </c>
      <c r="CF21" s="327">
        <f t="shared" si="77"/>
        <v>0.09265457222</v>
      </c>
      <c r="CG21" s="323"/>
      <c r="CH21" s="324">
        <v>800.0</v>
      </c>
      <c r="CI21" s="325">
        <f>(CH21/CH$4)*1.1</f>
        <v>11357.3771</v>
      </c>
      <c r="CJ21" s="326">
        <f t="shared" si="79"/>
        <v>181711.5918</v>
      </c>
      <c r="CK21" s="327">
        <f t="shared" si="80"/>
        <v>0.091054722</v>
      </c>
      <c r="CL21" s="323"/>
      <c r="CM21" s="308">
        <v>1000.0</v>
      </c>
      <c r="CN21" s="325">
        <f>(CM21/CM$4)*1.1</f>
        <v>11683.85152</v>
      </c>
      <c r="CO21" s="320">
        <f t="shared" si="82"/>
        <v>193395.4433</v>
      </c>
      <c r="CP21" s="322">
        <f t="shared" si="83"/>
        <v>0.09309415913</v>
      </c>
      <c r="CQ21" s="323"/>
      <c r="CR21" s="328">
        <v>800.0</v>
      </c>
      <c r="CS21" s="329">
        <f>(CR21/CR$4)*1.1</f>
        <v>11091.38118</v>
      </c>
      <c r="CT21" s="330">
        <f t="shared" si="85"/>
        <v>204486.8245</v>
      </c>
      <c r="CU21" s="331">
        <f t="shared" si="86"/>
        <v>0.09319390426</v>
      </c>
      <c r="CV21" s="323"/>
      <c r="CW21" s="328">
        <v>500.0</v>
      </c>
      <c r="CX21" s="329">
        <f>(CW21/CW$4)*1.1</f>
        <v>7264.349153</v>
      </c>
      <c r="CY21" s="330">
        <f t="shared" si="88"/>
        <v>211751.1736</v>
      </c>
      <c r="CZ21" s="331">
        <f t="shared" si="89"/>
        <v>0.0923094304</v>
      </c>
      <c r="DA21" s="323"/>
      <c r="DB21" s="328">
        <v>600.0</v>
      </c>
      <c r="DC21" s="329">
        <f>(DB21/DB$4)*1.1</f>
        <v>9283.455199</v>
      </c>
      <c r="DD21" s="330">
        <f t="shared" si="91"/>
        <v>221034.6288</v>
      </c>
      <c r="DE21" s="331">
        <f t="shared" si="92"/>
        <v>0.09203363765</v>
      </c>
      <c r="DF21" s="323"/>
      <c r="DG21" s="347">
        <v>800.0</v>
      </c>
      <c r="DH21" s="333">
        <f>(DG21/DG$4)*1.1</f>
        <v>12515.64571</v>
      </c>
      <c r="DI21" s="334">
        <f t="shared" si="94"/>
        <v>233550.2746</v>
      </c>
      <c r="DJ21" s="335">
        <f t="shared" si="95"/>
        <v>0.09296678103</v>
      </c>
      <c r="DK21" s="323"/>
      <c r="DL21" s="347">
        <v>800.0</v>
      </c>
      <c r="DM21" s="333">
        <f>(DL21/DL$4)*1.1</f>
        <v>12615.62603</v>
      </c>
      <c r="DN21" s="334">
        <f t="shared" si="97"/>
        <v>246165.9006</v>
      </c>
      <c r="DO21" s="335">
        <f t="shared" si="98"/>
        <v>0.09230995005</v>
      </c>
      <c r="DP21" s="336"/>
      <c r="DQ21" s="341">
        <v>800.0</v>
      </c>
      <c r="DR21" s="338">
        <f>(DQ21/DQ$4)*1.1</f>
        <v>10308.51876</v>
      </c>
      <c r="DS21" s="339">
        <f t="shared" si="100"/>
        <v>256474.4193</v>
      </c>
      <c r="DT21" s="340">
        <f t="shared" si="101"/>
        <v>0.09278057713</v>
      </c>
      <c r="DU21" s="336"/>
      <c r="DV21" s="341">
        <v>800.0</v>
      </c>
      <c r="DW21" s="338">
        <f>(DV21/DV$4)*1.1</f>
        <v>10564.86436</v>
      </c>
      <c r="DX21" s="339">
        <f t="shared" si="103"/>
        <v>267039.2837</v>
      </c>
      <c r="DY21" s="340">
        <f t="shared" si="104"/>
        <v>0.09354329809</v>
      </c>
      <c r="DZ21" s="336"/>
      <c r="EA21" s="341">
        <v>800.0</v>
      </c>
      <c r="EB21" s="338">
        <f>(EA21/EA$4)*1.1</f>
        <v>10814.08878</v>
      </c>
      <c r="EC21" s="339">
        <f t="shared" si="106"/>
        <v>277853.3725</v>
      </c>
      <c r="ED21" s="340">
        <f t="shared" si="107"/>
        <v>0.09318760784</v>
      </c>
      <c r="EE21" s="336"/>
      <c r="EF21" s="341">
        <v>0.0</v>
      </c>
      <c r="EG21" s="338">
        <f>(EF21/EF$4)*1.1</f>
        <v>0</v>
      </c>
      <c r="EH21" s="339">
        <f t="shared" si="109"/>
        <v>277853.3725</v>
      </c>
      <c r="EI21" s="340">
        <f t="shared" si="110"/>
        <v>0.09083503707</v>
      </c>
      <c r="EJ21" s="336"/>
      <c r="EK21" s="342">
        <v>500.0</v>
      </c>
      <c r="EL21" s="343">
        <f>(EK21/EK$4)*1.1</f>
        <v>7230.595979</v>
      </c>
      <c r="EM21" s="344">
        <f t="shared" si="112"/>
        <v>263705.0153</v>
      </c>
      <c r="EN21" s="345">
        <f t="shared" si="113"/>
        <v>0.09251439779</v>
      </c>
      <c r="EO21" s="346">
        <f t="shared" si="114"/>
        <v>4325</v>
      </c>
      <c r="EP21" s="346">
        <f t="shared" si="115"/>
        <v>11800</v>
      </c>
      <c r="EQ21" s="346">
        <f t="shared" si="116"/>
        <v>16125</v>
      </c>
      <c r="ER21" s="346">
        <f t="shared" si="117"/>
        <v>4600</v>
      </c>
      <c r="ES21" s="346">
        <f t="shared" si="118"/>
        <v>20725</v>
      </c>
      <c r="ET21" s="348"/>
    </row>
    <row r="22">
      <c r="A22" s="315">
        <f t="shared" si="119"/>
        <v>2081</v>
      </c>
      <c r="B22" s="315" t="s">
        <v>214</v>
      </c>
      <c r="C22" s="306">
        <v>400.0</v>
      </c>
      <c r="D22" s="306">
        <v>10000.0</v>
      </c>
      <c r="E22" s="245"/>
      <c r="F22" s="306">
        <v>200.0</v>
      </c>
      <c r="G22" s="316">
        <f t="shared" si="30"/>
        <v>3897.432566</v>
      </c>
      <c r="H22" s="317">
        <f t="shared" si="31"/>
        <v>13897.43257</v>
      </c>
      <c r="I22" s="318">
        <f t="shared" si="32"/>
        <v>0.08532745466</v>
      </c>
      <c r="J22" s="245"/>
      <c r="K22" s="306">
        <v>500.0</v>
      </c>
      <c r="L22" s="316">
        <f t="shared" si="33"/>
        <v>6576.478782</v>
      </c>
      <c r="M22" s="317">
        <f t="shared" si="34"/>
        <v>20473.91135</v>
      </c>
      <c r="N22" s="318">
        <f t="shared" si="35"/>
        <v>0.08365271408</v>
      </c>
      <c r="O22" s="245"/>
      <c r="P22" s="308">
        <v>0.0</v>
      </c>
      <c r="Q22" s="319">
        <f t="shared" si="36"/>
        <v>0</v>
      </c>
      <c r="R22" s="320">
        <f t="shared" si="37"/>
        <v>20473.91135</v>
      </c>
      <c r="S22" s="318">
        <f t="shared" si="38"/>
        <v>0.06495514179</v>
      </c>
      <c r="T22" s="245"/>
      <c r="U22" s="308">
        <v>1050.0</v>
      </c>
      <c r="V22" s="319">
        <f t="shared" si="39"/>
        <v>13560.889</v>
      </c>
      <c r="W22" s="320">
        <f t="shared" si="40"/>
        <v>34034.80035</v>
      </c>
      <c r="X22" s="318">
        <f t="shared" si="41"/>
        <v>0.08377746213</v>
      </c>
      <c r="Y22" s="321"/>
      <c r="Z22" s="308">
        <v>500.0</v>
      </c>
      <c r="AA22" s="319">
        <f t="shared" si="42"/>
        <v>6912.54939</v>
      </c>
      <c r="AB22" s="320">
        <f t="shared" si="43"/>
        <v>40947.34974</v>
      </c>
      <c r="AC22" s="322">
        <f t="shared" si="44"/>
        <v>0.08613640815</v>
      </c>
      <c r="AD22" s="323"/>
      <c r="AE22" s="308">
        <v>500.0</v>
      </c>
      <c r="AF22" s="319">
        <f t="shared" si="45"/>
        <v>6278.709947</v>
      </c>
      <c r="AG22" s="320">
        <f t="shared" si="46"/>
        <v>47226.05968</v>
      </c>
      <c r="AH22" s="322">
        <f t="shared" si="47"/>
        <v>0.08112825891</v>
      </c>
      <c r="AI22" s="323"/>
      <c r="AJ22" s="308">
        <v>500.0</v>
      </c>
      <c r="AK22" s="319">
        <f t="shared" si="48"/>
        <v>6551.444544</v>
      </c>
      <c r="AL22" s="320">
        <f t="shared" si="49"/>
        <v>53777.50423</v>
      </c>
      <c r="AM22" s="322">
        <f t="shared" si="50"/>
        <v>0.08043359082</v>
      </c>
      <c r="AN22" s="323"/>
      <c r="AO22" s="308">
        <v>500.0</v>
      </c>
      <c r="AP22" s="319">
        <f t="shared" si="51"/>
        <v>7122.289458</v>
      </c>
      <c r="AQ22" s="320">
        <f t="shared" si="52"/>
        <v>60899.79369</v>
      </c>
      <c r="AR22" s="322">
        <f t="shared" si="53"/>
        <v>0.08215907489</v>
      </c>
      <c r="AS22" s="323"/>
      <c r="AT22" s="308">
        <v>500.0</v>
      </c>
      <c r="AU22" s="319">
        <f t="shared" si="54"/>
        <v>6218.470641</v>
      </c>
      <c r="AV22" s="320">
        <f t="shared" si="55"/>
        <v>67118.26433</v>
      </c>
      <c r="AW22" s="322">
        <f t="shared" si="56"/>
        <v>0.07484994871</v>
      </c>
      <c r="AX22" s="323"/>
      <c r="AY22" s="308">
        <v>500.0</v>
      </c>
      <c r="AZ22" s="319">
        <f t="shared" si="57"/>
        <v>6244.74793</v>
      </c>
      <c r="BA22" s="320">
        <f t="shared" si="58"/>
        <v>73363.01226</v>
      </c>
      <c r="BB22" s="322">
        <f t="shared" si="59"/>
        <v>0.0700144245</v>
      </c>
      <c r="BC22" s="323"/>
      <c r="BD22" s="308">
        <v>500.0</v>
      </c>
      <c r="BE22" s="319">
        <f t="shared" si="60"/>
        <v>5661.193992</v>
      </c>
      <c r="BF22" s="320">
        <f t="shared" si="61"/>
        <v>79024.20625</v>
      </c>
      <c r="BG22" s="322">
        <f t="shared" si="62"/>
        <v>0.06174074498</v>
      </c>
      <c r="BH22" s="323"/>
      <c r="BI22" s="308">
        <v>500.0</v>
      </c>
      <c r="BJ22" s="319">
        <f t="shared" si="63"/>
        <v>6051.162993</v>
      </c>
      <c r="BK22" s="320">
        <f t="shared" si="64"/>
        <v>85075.36924</v>
      </c>
      <c r="BL22" s="322">
        <f t="shared" si="65"/>
        <v>0.05919248855</v>
      </c>
      <c r="BM22" s="323"/>
      <c r="BN22" s="308">
        <v>500.0</v>
      </c>
      <c r="BO22" s="319">
        <f t="shared" si="66"/>
        <v>6274.589165</v>
      </c>
      <c r="BP22" s="320">
        <f t="shared" si="67"/>
        <v>91349.95841</v>
      </c>
      <c r="BQ22" s="322">
        <f t="shared" si="68"/>
        <v>0.05902307495</v>
      </c>
      <c r="BR22" s="323"/>
      <c r="BS22" s="324">
        <v>500.0</v>
      </c>
      <c r="BT22" s="325">
        <f t="shared" si="69"/>
        <v>6341.205113</v>
      </c>
      <c r="BU22" s="326">
        <f t="shared" si="70"/>
        <v>97691.16352</v>
      </c>
      <c r="BV22" s="327">
        <f t="shared" si="71"/>
        <v>0.05964983076</v>
      </c>
      <c r="BW22" s="323"/>
      <c r="BX22" s="324">
        <v>500.0</v>
      </c>
      <c r="BY22" s="325">
        <f t="shared" si="72"/>
        <v>6275.902434</v>
      </c>
      <c r="BZ22" s="326">
        <f t="shared" si="73"/>
        <v>103967.066</v>
      </c>
      <c r="CA22" s="327">
        <f t="shared" si="74"/>
        <v>0.0597713239</v>
      </c>
      <c r="CB22" s="323"/>
      <c r="CC22" s="324">
        <v>500.0</v>
      </c>
      <c r="CD22" s="325">
        <f t="shared" ref="CD22:CD23" si="120">CC22/CC$4</f>
        <v>6811.881502</v>
      </c>
      <c r="CE22" s="326">
        <f t="shared" si="76"/>
        <v>110778.9475</v>
      </c>
      <c r="CF22" s="327">
        <f t="shared" si="77"/>
        <v>0.06025196387</v>
      </c>
      <c r="CG22" s="323"/>
      <c r="CH22" s="324">
        <v>500.0</v>
      </c>
      <c r="CI22" s="325">
        <f t="shared" ref="CI22:CI23" si="121">CH22/CH$4</f>
        <v>6453.055172</v>
      </c>
      <c r="CJ22" s="326">
        <f t="shared" si="79"/>
        <v>117232.0026</v>
      </c>
      <c r="CK22" s="327">
        <f t="shared" si="80"/>
        <v>0.05874433934</v>
      </c>
      <c r="CL22" s="323"/>
      <c r="CM22" s="308">
        <v>800.0</v>
      </c>
      <c r="CN22" s="319">
        <f t="shared" ref="CN22:CN23" si="122">CM22/CM$4</f>
        <v>8497.346563</v>
      </c>
      <c r="CO22" s="320">
        <f t="shared" si="82"/>
        <v>125729.3492</v>
      </c>
      <c r="CP22" s="322">
        <f t="shared" si="83"/>
        <v>0.06052194323</v>
      </c>
      <c r="CQ22" s="323"/>
      <c r="CR22" s="328">
        <v>500.0</v>
      </c>
      <c r="CS22" s="329">
        <f t="shared" ref="CS22:CS23" si="123">CR22/CR$4</f>
        <v>6301.921125</v>
      </c>
      <c r="CT22" s="330">
        <f t="shared" si="85"/>
        <v>132031.2703</v>
      </c>
      <c r="CU22" s="331">
        <f t="shared" si="86"/>
        <v>0.06017262773</v>
      </c>
      <c r="CV22" s="323"/>
      <c r="CW22" s="328">
        <v>500.0</v>
      </c>
      <c r="CX22" s="329">
        <f t="shared" ref="CX22:CX23" si="124">CW22/CW$4</f>
        <v>6603.953775</v>
      </c>
      <c r="CY22" s="330">
        <f t="shared" si="88"/>
        <v>138635.2241</v>
      </c>
      <c r="CZ22" s="331">
        <f t="shared" si="89"/>
        <v>0.06043573856</v>
      </c>
      <c r="DA22" s="323"/>
      <c r="DB22" s="328">
        <v>500.0</v>
      </c>
      <c r="DC22" s="329">
        <f t="shared" ref="DC22:DC23" si="125">DB22/DB$4</f>
        <v>7032.920606</v>
      </c>
      <c r="DD22" s="330">
        <f t="shared" si="91"/>
        <v>145668.1447</v>
      </c>
      <c r="DE22" s="331">
        <f t="shared" si="92"/>
        <v>0.0606528005</v>
      </c>
      <c r="DF22" s="323"/>
      <c r="DG22" s="347">
        <v>1000.0</v>
      </c>
      <c r="DH22" s="333">
        <f t="shared" ref="DH22:DH23" si="126">DG22/DG$4</f>
        <v>14222.32467</v>
      </c>
      <c r="DI22" s="334">
        <f t="shared" si="94"/>
        <v>159890.4694</v>
      </c>
      <c r="DJ22" s="335">
        <f t="shared" si="95"/>
        <v>0.06364583507</v>
      </c>
      <c r="DK22" s="323"/>
      <c r="DL22" s="347">
        <v>2000.0</v>
      </c>
      <c r="DM22" s="333">
        <f t="shared" ref="DM22:DM24" si="127">DL22/DL$4</f>
        <v>28671.87734</v>
      </c>
      <c r="DN22" s="334">
        <f t="shared" si="97"/>
        <v>188562.3467</v>
      </c>
      <c r="DO22" s="335">
        <f t="shared" si="98"/>
        <v>0.07070914682</v>
      </c>
      <c r="DP22" s="336"/>
      <c r="DQ22" s="341">
        <v>800.0</v>
      </c>
      <c r="DR22" s="338">
        <f t="shared" ref="DR22:DR24" si="128">DQ22/DQ$4</f>
        <v>9371.380693</v>
      </c>
      <c r="DS22" s="339">
        <f t="shared" si="100"/>
        <v>197933.7274</v>
      </c>
      <c r="DT22" s="340">
        <f t="shared" si="101"/>
        <v>0.07160326363</v>
      </c>
      <c r="DU22" s="336"/>
      <c r="DV22" s="341">
        <v>700.0</v>
      </c>
      <c r="DW22" s="338">
        <f t="shared" ref="DW22:DW24" si="129">DV22/DV$4</f>
        <v>8403.869381</v>
      </c>
      <c r="DX22" s="339">
        <f t="shared" si="103"/>
        <v>206337.5968</v>
      </c>
      <c r="DY22" s="340">
        <f t="shared" si="104"/>
        <v>0.07227962514</v>
      </c>
      <c r="DZ22" s="336"/>
      <c r="EA22" s="341">
        <v>800.0</v>
      </c>
      <c r="EB22" s="338">
        <f t="shared" ref="EB22:EB24" si="130">EA22/EA$4</f>
        <v>9830.989803</v>
      </c>
      <c r="EC22" s="339">
        <f t="shared" si="106"/>
        <v>216168.5866</v>
      </c>
      <c r="ED22" s="340">
        <f t="shared" si="107"/>
        <v>0.07249951042</v>
      </c>
      <c r="EE22" s="336"/>
      <c r="EF22" s="341">
        <v>800.0</v>
      </c>
      <c r="EG22" s="338">
        <f t="shared" ref="EG22:EG24" si="131">EF22/EF$4</f>
        <v>10296.4033</v>
      </c>
      <c r="EH22" s="339">
        <f t="shared" si="109"/>
        <v>226464.9899</v>
      </c>
      <c r="EI22" s="340">
        <f t="shared" si="110"/>
        <v>0.07403529267</v>
      </c>
      <c r="EJ22" s="336"/>
      <c r="EK22" s="342">
        <v>500.0</v>
      </c>
      <c r="EL22" s="343">
        <f t="shared" ref="EL22:EL24" si="132">EK22/EK$4</f>
        <v>6573.269072</v>
      </c>
      <c r="EM22" s="344">
        <f t="shared" si="112"/>
        <v>204506.9965</v>
      </c>
      <c r="EN22" s="345">
        <f t="shared" si="113"/>
        <v>0.07174623357</v>
      </c>
      <c r="EO22" s="346">
        <f t="shared" si="114"/>
        <v>4150</v>
      </c>
      <c r="EP22" s="346">
        <f t="shared" si="115"/>
        <v>6300</v>
      </c>
      <c r="EQ22" s="346">
        <f t="shared" si="116"/>
        <v>10450</v>
      </c>
      <c r="ER22" s="346">
        <f t="shared" si="117"/>
        <v>6600</v>
      </c>
      <c r="ES22" s="346">
        <f t="shared" si="118"/>
        <v>17050</v>
      </c>
      <c r="ET22" s="348"/>
    </row>
    <row r="23">
      <c r="A23" s="315">
        <f t="shared" si="119"/>
        <v>2103</v>
      </c>
      <c r="B23" s="315" t="s">
        <v>215</v>
      </c>
      <c r="C23" s="306">
        <v>400.0</v>
      </c>
      <c r="D23" s="306">
        <v>10000.0</v>
      </c>
      <c r="E23" s="245"/>
      <c r="F23" s="306">
        <v>0.0</v>
      </c>
      <c r="G23" s="316">
        <f t="shared" si="30"/>
        <v>0</v>
      </c>
      <c r="H23" s="317">
        <f t="shared" si="31"/>
        <v>10000</v>
      </c>
      <c r="I23" s="318">
        <f t="shared" si="32"/>
        <v>0.0613979987</v>
      </c>
      <c r="J23" s="245"/>
      <c r="K23" s="306">
        <v>700.0</v>
      </c>
      <c r="L23" s="316">
        <f t="shared" si="33"/>
        <v>9207.070295</v>
      </c>
      <c r="M23" s="317">
        <f t="shared" si="34"/>
        <v>19207.0703</v>
      </c>
      <c r="N23" s="318">
        <f t="shared" si="35"/>
        <v>0.07847662972</v>
      </c>
      <c r="O23" s="245"/>
      <c r="P23" s="308">
        <v>0.0</v>
      </c>
      <c r="Q23" s="319">
        <f t="shared" si="36"/>
        <v>0</v>
      </c>
      <c r="R23" s="320">
        <f t="shared" si="37"/>
        <v>19207.0703</v>
      </c>
      <c r="S23" s="318">
        <f t="shared" si="38"/>
        <v>0.06093598595</v>
      </c>
      <c r="T23" s="245"/>
      <c r="U23" s="308">
        <v>1000.0</v>
      </c>
      <c r="V23" s="319">
        <f t="shared" si="39"/>
        <v>12915.13238</v>
      </c>
      <c r="W23" s="320">
        <f t="shared" si="40"/>
        <v>32122.20267</v>
      </c>
      <c r="X23" s="318">
        <f t="shared" si="41"/>
        <v>0.07906955794</v>
      </c>
      <c r="Y23" s="321"/>
      <c r="Z23" s="308">
        <v>0.0</v>
      </c>
      <c r="AA23" s="319">
        <f t="shared" si="42"/>
        <v>0</v>
      </c>
      <c r="AB23" s="320">
        <f t="shared" si="43"/>
        <v>32122.20267</v>
      </c>
      <c r="AC23" s="322">
        <f t="shared" si="44"/>
        <v>0.06757192292</v>
      </c>
      <c r="AD23" s="323"/>
      <c r="AE23" s="308">
        <v>2500.0</v>
      </c>
      <c r="AF23" s="319">
        <f t="shared" si="45"/>
        <v>31393.54974</v>
      </c>
      <c r="AG23" s="320">
        <f t="shared" si="46"/>
        <v>63515.75241</v>
      </c>
      <c r="AH23" s="322">
        <f t="shared" si="47"/>
        <v>0.1091118429</v>
      </c>
      <c r="AI23" s="323"/>
      <c r="AJ23" s="308">
        <v>500.0</v>
      </c>
      <c r="AK23" s="319">
        <f t="shared" si="48"/>
        <v>6551.444544</v>
      </c>
      <c r="AL23" s="320">
        <f t="shared" si="49"/>
        <v>70067.19696</v>
      </c>
      <c r="AM23" s="322">
        <f t="shared" si="50"/>
        <v>0.1047976534</v>
      </c>
      <c r="AN23" s="323"/>
      <c r="AO23" s="308">
        <v>500.0</v>
      </c>
      <c r="AP23" s="319">
        <f t="shared" si="51"/>
        <v>7122.289458</v>
      </c>
      <c r="AQ23" s="320">
        <f t="shared" si="52"/>
        <v>77189.48641</v>
      </c>
      <c r="AR23" s="322">
        <f t="shared" si="53"/>
        <v>0.1041352755</v>
      </c>
      <c r="AS23" s="323"/>
      <c r="AT23" s="308">
        <v>5500.0</v>
      </c>
      <c r="AU23" s="319">
        <f t="shared" si="54"/>
        <v>68403.17705</v>
      </c>
      <c r="AV23" s="320">
        <f t="shared" si="55"/>
        <v>145592.6635</v>
      </c>
      <c r="AW23" s="322">
        <f t="shared" si="56"/>
        <v>0.1623642015</v>
      </c>
      <c r="AX23" s="323"/>
      <c r="AY23" s="308">
        <v>500.0</v>
      </c>
      <c r="AZ23" s="319">
        <f t="shared" si="57"/>
        <v>6244.74793</v>
      </c>
      <c r="BA23" s="320">
        <f t="shared" si="58"/>
        <v>151837.4114</v>
      </c>
      <c r="BB23" s="322">
        <f t="shared" si="59"/>
        <v>0.1449069313</v>
      </c>
      <c r="BC23" s="323"/>
      <c r="BD23" s="308">
        <v>500.0</v>
      </c>
      <c r="BE23" s="319">
        <f t="shared" si="60"/>
        <v>5661.193992</v>
      </c>
      <c r="BF23" s="320">
        <f t="shared" si="61"/>
        <v>157498.6054</v>
      </c>
      <c r="BG23" s="322">
        <f t="shared" si="62"/>
        <v>0.1230519317</v>
      </c>
      <c r="BH23" s="323"/>
      <c r="BI23" s="308">
        <v>500.0</v>
      </c>
      <c r="BJ23" s="319">
        <f t="shared" si="63"/>
        <v>6051.162993</v>
      </c>
      <c r="BK23" s="320">
        <f t="shared" si="64"/>
        <v>163549.7684</v>
      </c>
      <c r="BL23" s="322">
        <f t="shared" si="65"/>
        <v>0.1137922512</v>
      </c>
      <c r="BM23" s="323"/>
      <c r="BN23" s="308">
        <v>500.0</v>
      </c>
      <c r="BO23" s="319">
        <f t="shared" si="66"/>
        <v>6274.589165</v>
      </c>
      <c r="BP23" s="320">
        <f t="shared" si="67"/>
        <v>169824.3575</v>
      </c>
      <c r="BQ23" s="322">
        <f t="shared" si="68"/>
        <v>0.1097269879</v>
      </c>
      <c r="BR23" s="323"/>
      <c r="BS23" s="324">
        <v>500.0</v>
      </c>
      <c r="BT23" s="325">
        <f t="shared" si="69"/>
        <v>6341.205113</v>
      </c>
      <c r="BU23" s="326">
        <f t="shared" si="70"/>
        <v>176165.5627</v>
      </c>
      <c r="BV23" s="327">
        <f t="shared" si="71"/>
        <v>0.1075659826</v>
      </c>
      <c r="BW23" s="323"/>
      <c r="BX23" s="324">
        <v>500.0</v>
      </c>
      <c r="BY23" s="325">
        <f t="shared" si="72"/>
        <v>6275.902434</v>
      </c>
      <c r="BZ23" s="326">
        <f t="shared" si="73"/>
        <v>182441.4651</v>
      </c>
      <c r="CA23" s="327">
        <f t="shared" si="74"/>
        <v>0.1048867524</v>
      </c>
      <c r="CB23" s="323"/>
      <c r="CC23" s="324">
        <v>500.0</v>
      </c>
      <c r="CD23" s="325">
        <f t="shared" si="120"/>
        <v>6811.881502</v>
      </c>
      <c r="CE23" s="326">
        <f t="shared" si="76"/>
        <v>189253.3466</v>
      </c>
      <c r="CF23" s="327">
        <f t="shared" si="77"/>
        <v>0.1029336897</v>
      </c>
      <c r="CG23" s="323"/>
      <c r="CH23" s="324">
        <v>2500.0</v>
      </c>
      <c r="CI23" s="325">
        <f t="shared" si="121"/>
        <v>32265.27586</v>
      </c>
      <c r="CJ23" s="326">
        <f t="shared" si="79"/>
        <v>221518.6225</v>
      </c>
      <c r="CK23" s="327">
        <f t="shared" si="80"/>
        <v>0.1110018155</v>
      </c>
      <c r="CL23" s="323"/>
      <c r="CM23" s="308">
        <v>500.0</v>
      </c>
      <c r="CN23" s="319">
        <f t="shared" si="122"/>
        <v>5310.841602</v>
      </c>
      <c r="CO23" s="320">
        <f t="shared" si="82"/>
        <v>226829.4641</v>
      </c>
      <c r="CP23" s="322">
        <f t="shared" si="83"/>
        <v>0.109188189</v>
      </c>
      <c r="CQ23" s="323"/>
      <c r="CR23" s="328">
        <v>800.0</v>
      </c>
      <c r="CS23" s="329">
        <f t="shared" si="123"/>
        <v>10083.0738</v>
      </c>
      <c r="CT23" s="330">
        <f t="shared" si="85"/>
        <v>236912.5379</v>
      </c>
      <c r="CU23" s="331">
        <f t="shared" si="86"/>
        <v>0.1079717699</v>
      </c>
      <c r="CV23" s="323"/>
      <c r="CW23" s="328">
        <v>800.0</v>
      </c>
      <c r="CX23" s="329">
        <f t="shared" si="124"/>
        <v>10566.32604</v>
      </c>
      <c r="CY23" s="330">
        <f t="shared" si="88"/>
        <v>247478.8639</v>
      </c>
      <c r="CZ23" s="331">
        <f t="shared" si="89"/>
        <v>0.1078843275</v>
      </c>
      <c r="DA23" s="323"/>
      <c r="DB23" s="328">
        <v>800.0</v>
      </c>
      <c r="DC23" s="329">
        <f t="shared" si="125"/>
        <v>11252.67297</v>
      </c>
      <c r="DD23" s="330">
        <f t="shared" si="91"/>
        <v>258731.5369</v>
      </c>
      <c r="DE23" s="331">
        <f t="shared" si="92"/>
        <v>0.1077297464</v>
      </c>
      <c r="DF23" s="323"/>
      <c r="DG23" s="332">
        <v>800.0</v>
      </c>
      <c r="DH23" s="333">
        <f t="shared" si="126"/>
        <v>11377.85974</v>
      </c>
      <c r="DI23" s="334">
        <f t="shared" si="94"/>
        <v>270109.3966</v>
      </c>
      <c r="DJ23" s="335">
        <f t="shared" si="95"/>
        <v>0.1075194674</v>
      </c>
      <c r="DK23" s="323"/>
      <c r="DL23" s="332">
        <v>800.0</v>
      </c>
      <c r="DM23" s="333">
        <f t="shared" si="127"/>
        <v>11468.75094</v>
      </c>
      <c r="DN23" s="334">
        <f t="shared" si="97"/>
        <v>281578.1475</v>
      </c>
      <c r="DO23" s="335">
        <f t="shared" si="98"/>
        <v>0.1055892172</v>
      </c>
      <c r="DP23" s="336"/>
      <c r="DQ23" s="341">
        <v>800.0</v>
      </c>
      <c r="DR23" s="338">
        <f t="shared" si="128"/>
        <v>9371.380693</v>
      </c>
      <c r="DS23" s="339">
        <f t="shared" si="100"/>
        <v>290949.5282</v>
      </c>
      <c r="DT23" s="340">
        <f t="shared" si="101"/>
        <v>0.1052520763</v>
      </c>
      <c r="DU23" s="336"/>
      <c r="DV23" s="341">
        <v>800.0</v>
      </c>
      <c r="DW23" s="338">
        <f t="shared" si="129"/>
        <v>9604.422149</v>
      </c>
      <c r="DX23" s="339">
        <f t="shared" si="103"/>
        <v>300553.9504</v>
      </c>
      <c r="DY23" s="340">
        <f t="shared" si="104"/>
        <v>0.1052834152</v>
      </c>
      <c r="DZ23" s="336"/>
      <c r="EA23" s="341">
        <v>800.0</v>
      </c>
      <c r="EB23" s="338">
        <f t="shared" si="130"/>
        <v>9830.989803</v>
      </c>
      <c r="EC23" s="339">
        <f t="shared" si="106"/>
        <v>310384.9402</v>
      </c>
      <c r="ED23" s="340">
        <f t="shared" si="107"/>
        <v>0.1040981789</v>
      </c>
      <c r="EE23" s="336"/>
      <c r="EF23" s="341">
        <v>800.0</v>
      </c>
      <c r="EG23" s="338">
        <f t="shared" si="131"/>
        <v>10296.4033</v>
      </c>
      <c r="EH23" s="339">
        <f t="shared" si="109"/>
        <v>320681.3435</v>
      </c>
      <c r="EI23" s="340">
        <f t="shared" si="110"/>
        <v>0.104836236</v>
      </c>
      <c r="EJ23" s="336"/>
      <c r="EK23" s="342">
        <v>500.0</v>
      </c>
      <c r="EL23" s="343">
        <f t="shared" si="132"/>
        <v>6573.269072</v>
      </c>
      <c r="EM23" s="344">
        <f t="shared" si="112"/>
        <v>297522.7973</v>
      </c>
      <c r="EN23" s="345">
        <f t="shared" si="113"/>
        <v>0.1043785322</v>
      </c>
      <c r="EO23" s="346">
        <f t="shared" si="114"/>
        <v>5600</v>
      </c>
      <c r="EP23" s="346">
        <f t="shared" si="115"/>
        <v>13600</v>
      </c>
      <c r="EQ23" s="346">
        <f t="shared" si="116"/>
        <v>19200</v>
      </c>
      <c r="ER23" s="346">
        <f t="shared" si="117"/>
        <v>5600</v>
      </c>
      <c r="ES23" s="346">
        <f t="shared" si="118"/>
        <v>24800</v>
      </c>
      <c r="ET23" s="348"/>
    </row>
    <row r="24">
      <c r="A24" s="315">
        <f t="shared" si="119"/>
        <v>2143</v>
      </c>
      <c r="B24" s="269" t="s">
        <v>216</v>
      </c>
      <c r="E24" s="245"/>
      <c r="J24" s="245"/>
      <c r="O24" s="245"/>
      <c r="T24" s="245"/>
      <c r="U24" s="309"/>
      <c r="V24" s="309"/>
      <c r="Y24" s="245"/>
      <c r="Z24" s="170"/>
      <c r="AA24" s="170"/>
      <c r="AB24" s="170"/>
      <c r="AC24" s="170"/>
      <c r="AD24" s="245"/>
      <c r="AE24" s="170"/>
      <c r="AF24" s="170"/>
      <c r="AG24" s="170"/>
      <c r="AH24" s="170"/>
      <c r="AI24" s="245"/>
      <c r="AJ24" s="170"/>
      <c r="AK24" s="170"/>
      <c r="AL24" s="170"/>
      <c r="AM24" s="170"/>
      <c r="AN24" s="245"/>
      <c r="AO24" s="230"/>
      <c r="AP24" s="230"/>
      <c r="AQ24" s="349"/>
      <c r="AR24" s="322"/>
      <c r="AS24" s="245"/>
      <c r="AT24" s="230"/>
      <c r="AU24" s="230"/>
      <c r="AV24" s="349"/>
      <c r="AW24" s="322"/>
      <c r="AX24" s="245"/>
      <c r="AY24" s="230"/>
      <c r="AZ24" s="230"/>
      <c r="BA24" s="349"/>
      <c r="BB24" s="322"/>
      <c r="BC24" s="245"/>
      <c r="BD24" s="230"/>
      <c r="BE24" s="230"/>
      <c r="BF24" s="349"/>
      <c r="BG24" s="322"/>
      <c r="BH24" s="245"/>
      <c r="BI24" s="230"/>
      <c r="BJ24" s="230"/>
      <c r="BK24" s="349"/>
      <c r="BL24" s="322"/>
      <c r="BM24" s="245"/>
      <c r="BN24" s="230"/>
      <c r="BO24" s="230"/>
      <c r="BP24" s="349"/>
      <c r="BQ24" s="322"/>
      <c r="BR24" s="245"/>
      <c r="BS24" s="230"/>
      <c r="BT24" s="230"/>
      <c r="BU24" s="349"/>
      <c r="BV24" s="322"/>
      <c r="BW24" s="245"/>
      <c r="BX24" s="230"/>
      <c r="BY24" s="230"/>
      <c r="BZ24" s="349"/>
      <c r="CA24" s="327"/>
      <c r="CB24" s="245"/>
      <c r="CC24" s="230"/>
      <c r="CD24" s="230"/>
      <c r="CE24" s="349"/>
      <c r="CF24" s="327"/>
      <c r="CG24" s="245"/>
      <c r="CH24" s="230">
        <v>2250.0</v>
      </c>
      <c r="CI24" s="350">
        <f>CH24/($CC$4*2)</f>
        <v>15326.73338</v>
      </c>
      <c r="CJ24" s="350">
        <v>15326.733380462252</v>
      </c>
      <c r="CK24" s="327">
        <f t="shared" si="80"/>
        <v>0.007680145408</v>
      </c>
      <c r="CL24" s="245"/>
      <c r="CM24" s="230">
        <v>0.0</v>
      </c>
      <c r="CN24" s="350">
        <v>0.0</v>
      </c>
      <c r="CO24" s="350">
        <v>15326.733380462252</v>
      </c>
      <c r="CP24" s="322">
        <f t="shared" si="83"/>
        <v>0.007377781668</v>
      </c>
      <c r="CQ24" s="245"/>
      <c r="CR24" s="230">
        <v>2750.0</v>
      </c>
      <c r="CS24" s="350">
        <f>CR24/($CC$4*2)</f>
        <v>18732.67413</v>
      </c>
      <c r="CT24" s="349">
        <f t="shared" si="85"/>
        <v>34059.40751</v>
      </c>
      <c r="CU24" s="331">
        <f t="shared" si="86"/>
        <v>0.01552241408</v>
      </c>
      <c r="CV24" s="245"/>
      <c r="CW24" s="230">
        <v>0.0</v>
      </c>
      <c r="CX24" s="230">
        <v>0.0</v>
      </c>
      <c r="CY24" s="349">
        <f t="shared" si="88"/>
        <v>34059.40751</v>
      </c>
      <c r="CZ24" s="331">
        <f t="shared" si="89"/>
        <v>0.01484763675</v>
      </c>
      <c r="DA24" s="245"/>
      <c r="DB24" s="230">
        <v>0.0</v>
      </c>
      <c r="DC24" s="230">
        <v>0.0</v>
      </c>
      <c r="DD24" s="349">
        <f t="shared" si="91"/>
        <v>34059.40751</v>
      </c>
      <c r="DE24" s="331">
        <f t="shared" si="92"/>
        <v>0.01418153882</v>
      </c>
      <c r="DF24" s="245"/>
      <c r="DG24" s="351">
        <v>2500.0</v>
      </c>
      <c r="DH24" s="351">
        <v>18357.75</v>
      </c>
      <c r="DI24" s="352">
        <f t="shared" si="94"/>
        <v>52417.15751</v>
      </c>
      <c r="DJ24" s="335">
        <f t="shared" si="95"/>
        <v>0.02086511957</v>
      </c>
      <c r="DK24" s="245"/>
      <c r="DL24" s="351">
        <v>1000.0</v>
      </c>
      <c r="DM24" s="333">
        <f t="shared" si="127"/>
        <v>14335.93867</v>
      </c>
      <c r="DN24" s="334">
        <f t="shared" si="97"/>
        <v>66753.09618</v>
      </c>
      <c r="DO24" s="335">
        <f t="shared" si="98"/>
        <v>0.0250317975</v>
      </c>
      <c r="DP24" s="251"/>
      <c r="DQ24" s="341">
        <v>0.0</v>
      </c>
      <c r="DR24" s="338">
        <f t="shared" si="128"/>
        <v>0</v>
      </c>
      <c r="DS24" s="339">
        <f t="shared" si="100"/>
        <v>66753.09618</v>
      </c>
      <c r="DT24" s="340">
        <f t="shared" si="101"/>
        <v>0.02414818135</v>
      </c>
      <c r="DU24" s="251"/>
      <c r="DV24" s="341">
        <v>1000.0</v>
      </c>
      <c r="DW24" s="338">
        <f t="shared" si="129"/>
        <v>12005.52769</v>
      </c>
      <c r="DX24" s="339">
        <f t="shared" si="103"/>
        <v>78758.62387</v>
      </c>
      <c r="DY24" s="340">
        <f t="shared" si="104"/>
        <v>0.0275889799</v>
      </c>
      <c r="DZ24" s="251"/>
      <c r="EA24" s="341">
        <v>1000.0</v>
      </c>
      <c r="EB24" s="338">
        <f t="shared" si="130"/>
        <v>12288.73725</v>
      </c>
      <c r="EC24" s="339">
        <f t="shared" si="106"/>
        <v>91047.36112</v>
      </c>
      <c r="ED24" s="340">
        <f t="shared" si="107"/>
        <v>0.03053583877</v>
      </c>
      <c r="EE24" s="251"/>
      <c r="EF24" s="341">
        <v>0.0</v>
      </c>
      <c r="EG24" s="338">
        <f t="shared" si="131"/>
        <v>0</v>
      </c>
      <c r="EH24" s="339">
        <f t="shared" si="109"/>
        <v>91047.36112</v>
      </c>
      <c r="EI24" s="340">
        <f t="shared" si="110"/>
        <v>0.02976494526</v>
      </c>
      <c r="EJ24" s="251"/>
      <c r="EK24" s="342">
        <v>500.0</v>
      </c>
      <c r="EL24" s="343">
        <f t="shared" si="132"/>
        <v>6573.269072</v>
      </c>
      <c r="EM24" s="353">
        <f t="shared" si="112"/>
        <v>73326.36525</v>
      </c>
      <c r="EN24" s="345">
        <f t="shared" si="113"/>
        <v>0.02572474595</v>
      </c>
      <c r="EO24" s="346">
        <f t="shared" si="114"/>
        <v>0</v>
      </c>
      <c r="EP24" s="346">
        <f t="shared" si="115"/>
        <v>5000</v>
      </c>
      <c r="EQ24" s="346">
        <f t="shared" si="116"/>
        <v>5000</v>
      </c>
      <c r="ER24" s="346">
        <f t="shared" si="117"/>
        <v>5500</v>
      </c>
      <c r="ES24" s="346">
        <f t="shared" si="118"/>
        <v>10500</v>
      </c>
      <c r="ET24" s="348"/>
    </row>
    <row r="25">
      <c r="A25" s="315">
        <f>RANDBETWEEN(17,44) +A23</f>
        <v>2123</v>
      </c>
      <c r="B25" s="269" t="s">
        <v>217</v>
      </c>
      <c r="E25" s="245"/>
      <c r="J25" s="245"/>
      <c r="O25" s="245"/>
      <c r="T25" s="245"/>
      <c r="U25" s="309"/>
      <c r="V25" s="309"/>
      <c r="Y25" s="245"/>
      <c r="Z25" s="170"/>
      <c r="AA25" s="170"/>
      <c r="AB25" s="170"/>
      <c r="AC25" s="170"/>
      <c r="AD25" s="245"/>
      <c r="AE25" s="170"/>
      <c r="AF25" s="170"/>
      <c r="AG25" s="170"/>
      <c r="AH25" s="170"/>
      <c r="AI25" s="245"/>
      <c r="AJ25" s="170"/>
      <c r="AK25" s="170"/>
      <c r="AL25" s="170"/>
      <c r="AM25" s="170"/>
      <c r="AN25" s="245"/>
      <c r="AO25" s="230">
        <v>92.76</v>
      </c>
      <c r="AP25" s="230"/>
      <c r="AQ25" s="349"/>
      <c r="AR25" s="322"/>
      <c r="AS25" s="245"/>
      <c r="AT25" s="230">
        <v>192.05</v>
      </c>
      <c r="AU25" s="230"/>
      <c r="AV25" s="349"/>
      <c r="AW25" s="322"/>
      <c r="AX25" s="245"/>
      <c r="AY25" s="230">
        <v>225.41</v>
      </c>
      <c r="AZ25" s="230"/>
      <c r="BA25" s="349"/>
      <c r="BB25" s="322"/>
      <c r="BC25" s="245"/>
      <c r="BD25" s="230">
        <v>276.84</v>
      </c>
      <c r="BE25" s="230"/>
      <c r="BF25" s="349"/>
      <c r="BG25" s="322"/>
      <c r="BH25" s="245"/>
      <c r="BI25" s="230">
        <v>244.6</v>
      </c>
      <c r="BJ25" s="230"/>
      <c r="BK25" s="349"/>
      <c r="BL25" s="322"/>
      <c r="BM25" s="245"/>
      <c r="BN25" s="230"/>
      <c r="BO25" s="230"/>
      <c r="BP25" s="349"/>
      <c r="BQ25" s="322"/>
      <c r="BR25" s="245"/>
      <c r="BS25" s="230">
        <v>637.18</v>
      </c>
      <c r="BT25" s="230"/>
      <c r="BU25" s="349"/>
      <c r="BV25" s="322"/>
      <c r="BW25" s="245"/>
      <c r="BX25" s="230">
        <v>372.49</v>
      </c>
      <c r="BY25" s="230"/>
      <c r="BZ25" s="349"/>
      <c r="CA25" s="327"/>
      <c r="CB25" s="245"/>
      <c r="CC25" s="230"/>
      <c r="CD25" s="230"/>
      <c r="CE25" s="349"/>
      <c r="CF25" s="327"/>
      <c r="CG25" s="245"/>
      <c r="CH25" s="230">
        <v>397.89</v>
      </c>
      <c r="CI25" s="230"/>
      <c r="CJ25" s="349"/>
      <c r="CK25" s="327"/>
      <c r="CL25" s="245"/>
      <c r="CM25" s="354">
        <v>2.5</v>
      </c>
      <c r="CN25" s="230"/>
      <c r="CO25" s="349"/>
      <c r="CP25" s="327"/>
      <c r="CQ25" s="245"/>
      <c r="CR25" s="354">
        <v>0.0</v>
      </c>
      <c r="CS25" s="230"/>
      <c r="CT25" s="349"/>
      <c r="CU25" s="327"/>
      <c r="CV25" s="245"/>
      <c r="CW25" s="354">
        <v>115.3</v>
      </c>
      <c r="CX25" s="230"/>
      <c r="CY25" s="349"/>
      <c r="CZ25" s="327"/>
      <c r="DA25" s="245"/>
      <c r="DB25" s="354"/>
      <c r="DC25" s="230"/>
      <c r="DD25" s="349"/>
      <c r="DE25" s="327"/>
      <c r="DF25" s="245"/>
      <c r="DG25" s="355">
        <v>92.39</v>
      </c>
      <c r="DH25" s="249"/>
      <c r="DI25" s="356"/>
      <c r="DJ25" s="357"/>
      <c r="DK25" s="245"/>
      <c r="DL25" s="355">
        <v>159.89</v>
      </c>
      <c r="DM25" s="249"/>
      <c r="DN25" s="356"/>
      <c r="DO25" s="357"/>
      <c r="DP25" s="251"/>
      <c r="DQ25" s="230">
        <v>80.19</v>
      </c>
      <c r="DR25" s="230"/>
      <c r="DS25" s="349"/>
      <c r="DT25" s="327"/>
      <c r="DU25" s="251"/>
      <c r="DV25" s="230"/>
      <c r="DW25" s="230"/>
      <c r="DX25" s="349"/>
      <c r="DY25" s="327"/>
      <c r="DZ25" s="251"/>
      <c r="EA25" s="230">
        <v>210.36</v>
      </c>
      <c r="EB25" s="230"/>
      <c r="EC25" s="349"/>
      <c r="ED25" s="327"/>
      <c r="EE25" s="251"/>
      <c r="EF25" s="230">
        <v>194.85</v>
      </c>
      <c r="EG25" s="230"/>
      <c r="EH25" s="349"/>
      <c r="EI25" s="327"/>
      <c r="EJ25" s="251"/>
      <c r="EK25" s="230"/>
      <c r="EL25" s="230"/>
      <c r="EM25" s="349"/>
      <c r="EN25" s="327"/>
      <c r="EO25" s="346">
        <f t="shared" si="114"/>
        <v>92.76</v>
      </c>
      <c r="EP25" s="346">
        <f t="shared" si="115"/>
        <v>2464.26</v>
      </c>
      <c r="EQ25" s="346">
        <f t="shared" si="116"/>
        <v>2557.02</v>
      </c>
      <c r="ER25" s="346">
        <f t="shared" si="117"/>
        <v>737.68</v>
      </c>
      <c r="ES25" s="346">
        <f t="shared" si="118"/>
        <v>3294.7</v>
      </c>
      <c r="ET25" s="358"/>
    </row>
    <row r="26">
      <c r="A26" s="315">
        <f t="shared" ref="A26:A29" si="133">RANDBETWEEN(17,44) +A25</f>
        <v>2140</v>
      </c>
      <c r="B26" s="269" t="s">
        <v>218</v>
      </c>
      <c r="E26" s="245"/>
      <c r="J26" s="245"/>
      <c r="O26" s="245"/>
      <c r="T26" s="245"/>
      <c r="U26" s="309"/>
      <c r="V26" s="309"/>
      <c r="Y26" s="245"/>
      <c r="Z26" s="170"/>
      <c r="AA26" s="170"/>
      <c r="AB26" s="170"/>
      <c r="AC26" s="170"/>
      <c r="AD26" s="245"/>
      <c r="AE26" s="170"/>
      <c r="AF26" s="170"/>
      <c r="AG26" s="170"/>
      <c r="AH26" s="170"/>
      <c r="AI26" s="245"/>
      <c r="AJ26" s="170"/>
      <c r="AK26" s="170"/>
      <c r="AL26" s="170"/>
      <c r="AM26" s="358">
        <f>SUM(AM12:AM23)</f>
        <v>1</v>
      </c>
      <c r="AN26" s="245"/>
      <c r="AO26" s="230"/>
      <c r="AP26" s="230"/>
      <c r="AQ26" s="349"/>
      <c r="AR26" s="322">
        <f>SUM(AR12:AR23)</f>
        <v>1</v>
      </c>
      <c r="AS26" s="245"/>
      <c r="AT26" s="230"/>
      <c r="AU26" s="230"/>
      <c r="AV26" s="349"/>
      <c r="AW26" s="322">
        <f>SUM(AW12:AW23)</f>
        <v>1</v>
      </c>
      <c r="AX26" s="245"/>
      <c r="AY26" s="230"/>
      <c r="AZ26" s="230"/>
      <c r="BA26" s="349"/>
      <c r="BB26" s="322">
        <f>SUM(BB12:BB23)</f>
        <v>1</v>
      </c>
      <c r="BC26" s="245"/>
      <c r="BD26" s="230"/>
      <c r="BE26" s="230"/>
      <c r="BF26" s="349"/>
      <c r="BG26" s="322">
        <f>SUM(BG12:BG23)</f>
        <v>1</v>
      </c>
      <c r="BH26" s="245"/>
      <c r="BI26" s="230"/>
      <c r="BJ26" s="230"/>
      <c r="BK26" s="349"/>
      <c r="BL26" s="322">
        <f>SUM(BL12:BL23)</f>
        <v>1</v>
      </c>
      <c r="BM26" s="245"/>
      <c r="BN26" s="230"/>
      <c r="BO26" s="230"/>
      <c r="BP26" s="349"/>
      <c r="BQ26" s="322">
        <f>SUM(BQ12:BQ23)</f>
        <v>1</v>
      </c>
      <c r="BR26" s="245"/>
      <c r="BS26" s="230"/>
      <c r="BT26" s="230"/>
      <c r="BU26" s="349"/>
      <c r="BV26" s="322">
        <f>SUM(BV12:BV23)</f>
        <v>1</v>
      </c>
      <c r="BW26" s="245"/>
      <c r="BX26" s="230"/>
      <c r="BY26" s="230"/>
      <c r="BZ26" s="349"/>
      <c r="CA26" s="322">
        <f>SUM(CA12:CA23)</f>
        <v>1</v>
      </c>
      <c r="CB26" s="245"/>
      <c r="CC26" s="230"/>
      <c r="CD26" s="230"/>
      <c r="CE26" s="349"/>
      <c r="CG26" s="245"/>
      <c r="CH26" s="230">
        <v>2750.0</v>
      </c>
      <c r="CI26" s="230"/>
      <c r="CJ26" s="349"/>
      <c r="CL26" s="245"/>
      <c r="CM26" s="354">
        <v>10107.5</v>
      </c>
      <c r="CN26" s="230"/>
      <c r="CO26" s="349"/>
      <c r="CQ26" s="245"/>
      <c r="CR26" s="354">
        <v>0.0</v>
      </c>
      <c r="CS26" s="230"/>
      <c r="CT26" s="349"/>
      <c r="CV26" s="245"/>
      <c r="CW26" s="354">
        <v>0.0</v>
      </c>
      <c r="CX26" s="230"/>
      <c r="CY26" s="349"/>
      <c r="DA26" s="245"/>
      <c r="DB26" s="354">
        <v>0.0</v>
      </c>
      <c r="DC26" s="230"/>
      <c r="DD26" s="349"/>
      <c r="DF26" s="245"/>
      <c r="DG26" s="359">
        <v>0.0</v>
      </c>
      <c r="DH26" s="249"/>
      <c r="DI26" s="356"/>
      <c r="DJ26" s="250"/>
      <c r="DK26" s="245"/>
      <c r="DL26" s="359">
        <v>0.0</v>
      </c>
      <c r="DM26" s="249"/>
      <c r="DN26" s="356"/>
      <c r="DO26" s="250"/>
      <c r="DP26" s="251"/>
      <c r="DQ26" s="230"/>
      <c r="DR26" s="230"/>
      <c r="DS26" s="349"/>
      <c r="DU26" s="251"/>
      <c r="DV26" s="230"/>
      <c r="DW26" s="230"/>
      <c r="DX26" s="349"/>
      <c r="DZ26" s="251"/>
      <c r="EA26" s="230"/>
      <c r="EB26" s="230"/>
      <c r="EC26" s="349"/>
      <c r="EE26" s="251"/>
      <c r="EF26" s="230"/>
      <c r="EG26" s="230"/>
      <c r="EH26" s="349"/>
      <c r="EJ26" s="251"/>
      <c r="EK26" s="230"/>
      <c r="EL26" s="230"/>
      <c r="EM26" s="349"/>
      <c r="EO26" s="346">
        <f t="shared" si="114"/>
        <v>0</v>
      </c>
      <c r="EP26" s="346">
        <f t="shared" si="115"/>
        <v>12857.5</v>
      </c>
      <c r="EQ26" s="346">
        <f t="shared" si="116"/>
        <v>12857.5</v>
      </c>
      <c r="ER26" s="346">
        <f t="shared" si="117"/>
        <v>0</v>
      </c>
      <c r="ES26" s="346">
        <f t="shared" si="118"/>
        <v>12857.5</v>
      </c>
    </row>
    <row r="27">
      <c r="A27" s="315">
        <f t="shared" si="133"/>
        <v>2166</v>
      </c>
      <c r="B27" s="360" t="s">
        <v>219</v>
      </c>
      <c r="E27" s="245"/>
      <c r="J27" s="245"/>
      <c r="O27" s="245"/>
      <c r="T27" s="245"/>
      <c r="U27" s="361"/>
      <c r="V27" s="362"/>
      <c r="Y27" s="245"/>
      <c r="AD27" s="245"/>
      <c r="AI27" s="245"/>
      <c r="AN27" s="245"/>
      <c r="AS27" s="245"/>
      <c r="AX27" s="245"/>
      <c r="BC27" s="245"/>
      <c r="BH27" s="245"/>
      <c r="BM27" s="245"/>
      <c r="BR27" s="245"/>
      <c r="BW27" s="245"/>
      <c r="CB27" s="245"/>
      <c r="CG27" s="245"/>
      <c r="CL27" s="245"/>
      <c r="CM27" s="363">
        <v>0.0</v>
      </c>
      <c r="CQ27" s="245"/>
      <c r="CR27" s="363">
        <v>0.0</v>
      </c>
      <c r="CV27" s="245"/>
      <c r="CW27" s="363">
        <v>0.0</v>
      </c>
      <c r="DA27" s="245"/>
      <c r="DB27" s="363">
        <v>0.0</v>
      </c>
      <c r="DF27" s="245"/>
      <c r="DG27" s="364">
        <v>0.0</v>
      </c>
      <c r="DH27" s="291"/>
      <c r="DI27" s="291"/>
      <c r="DJ27" s="291"/>
      <c r="DK27" s="245"/>
      <c r="DL27" s="364">
        <v>0.0</v>
      </c>
      <c r="DM27" s="291"/>
      <c r="DN27" s="291"/>
      <c r="DO27" s="291"/>
      <c r="DP27" s="243"/>
      <c r="DQ27" s="269">
        <v>18000.0</v>
      </c>
      <c r="DU27" s="243"/>
      <c r="DZ27" s="243"/>
      <c r="EE27" s="243"/>
      <c r="EJ27" s="243"/>
      <c r="EO27" s="346">
        <f t="shared" si="114"/>
        <v>0</v>
      </c>
      <c r="EP27" s="346">
        <f t="shared" si="115"/>
        <v>0</v>
      </c>
      <c r="EQ27" s="346">
        <f t="shared" si="116"/>
        <v>0</v>
      </c>
      <c r="ER27" s="346">
        <f t="shared" si="117"/>
        <v>18000</v>
      </c>
      <c r="ES27" s="346">
        <f t="shared" si="118"/>
        <v>18000</v>
      </c>
    </row>
    <row r="28">
      <c r="A28" s="315">
        <f t="shared" si="133"/>
        <v>2192</v>
      </c>
      <c r="B28" s="360" t="s">
        <v>220</v>
      </c>
      <c r="E28" s="245"/>
      <c r="J28" s="245"/>
      <c r="O28" s="245"/>
      <c r="T28" s="245"/>
      <c r="U28" s="361"/>
      <c r="V28" s="362"/>
      <c r="Y28" s="245"/>
      <c r="AD28" s="245"/>
      <c r="AH28" s="365">
        <f>SUM(AH12:AH26)</f>
        <v>1</v>
      </c>
      <c r="AI28" s="245"/>
      <c r="AN28" s="245"/>
      <c r="AS28" s="245"/>
      <c r="AX28" s="245"/>
      <c r="BC28" s="245"/>
      <c r="BH28" s="245"/>
      <c r="BM28" s="245"/>
      <c r="BR28" s="245"/>
      <c r="BW28" s="245"/>
      <c r="CB28" s="245"/>
      <c r="CG28" s="245"/>
      <c r="CL28" s="245"/>
      <c r="CM28" s="363">
        <v>538000.0</v>
      </c>
      <c r="CQ28" s="245"/>
      <c r="CR28" s="363">
        <v>521200.0</v>
      </c>
      <c r="CV28" s="245"/>
      <c r="CW28" s="363">
        <v>518100.0</v>
      </c>
      <c r="DA28" s="245"/>
      <c r="DB28" s="363">
        <v>518100.0</v>
      </c>
      <c r="DF28" s="245"/>
      <c r="DG28" s="364">
        <v>518100.0</v>
      </c>
      <c r="DH28" s="291"/>
      <c r="DI28" s="291"/>
      <c r="DJ28" s="291"/>
      <c r="DK28" s="245"/>
      <c r="DL28" s="364">
        <v>518100.0</v>
      </c>
      <c r="DM28" s="291"/>
      <c r="DN28" s="291"/>
      <c r="DO28" s="291"/>
      <c r="DP28" s="243"/>
      <c r="DQ28" s="364">
        <v>518100.0</v>
      </c>
      <c r="DU28" s="243"/>
      <c r="DV28" s="364">
        <v>518100.0</v>
      </c>
      <c r="DZ28" s="243"/>
      <c r="EA28" s="364">
        <v>518100.0</v>
      </c>
      <c r="EE28" s="243"/>
      <c r="EF28" s="364">
        <v>518100.0</v>
      </c>
      <c r="EJ28" s="243"/>
    </row>
    <row r="29">
      <c r="A29" s="315">
        <f t="shared" si="133"/>
        <v>2236</v>
      </c>
      <c r="B29" s="360" t="s">
        <v>221</v>
      </c>
      <c r="E29" s="245"/>
      <c r="J29" s="245"/>
      <c r="O29" s="245"/>
      <c r="T29" s="245"/>
      <c r="U29" s="309"/>
      <c r="V29" s="309"/>
      <c r="Y29" s="245"/>
      <c r="AD29" s="245"/>
      <c r="AI29" s="245"/>
      <c r="AN29" s="245"/>
      <c r="AS29" s="245"/>
      <c r="AX29" s="245"/>
      <c r="BC29" s="245"/>
      <c r="BH29" s="245"/>
      <c r="BM29" s="245"/>
      <c r="BR29" s="245"/>
      <c r="BW29" s="245"/>
      <c r="BX29" s="170"/>
      <c r="BY29" s="170"/>
      <c r="BZ29" s="170"/>
      <c r="CA29" s="170"/>
      <c r="CB29" s="245"/>
      <c r="CC29" s="170"/>
      <c r="CD29" s="170"/>
      <c r="CE29" s="170"/>
      <c r="CF29" s="170"/>
      <c r="CG29" s="245"/>
      <c r="CH29" s="170"/>
      <c r="CI29" s="170"/>
      <c r="CJ29" s="170"/>
      <c r="CK29" s="170"/>
      <c r="CL29" s="245"/>
      <c r="CM29" s="354">
        <v>-373058.43</v>
      </c>
      <c r="CN29" s="170"/>
      <c r="CO29" s="170"/>
      <c r="CP29" s="170"/>
      <c r="CQ29" s="245"/>
      <c r="CR29" s="354">
        <v>-386250.0</v>
      </c>
      <c r="CS29" s="170"/>
      <c r="CT29" s="170"/>
      <c r="CU29" s="170"/>
      <c r="CV29" s="245"/>
      <c r="CW29" s="354">
        <v>-385892.25</v>
      </c>
      <c r="CX29" s="170"/>
      <c r="CY29" s="170"/>
      <c r="CZ29" s="170"/>
      <c r="DA29" s="245"/>
      <c r="DB29" s="354">
        <v>-385892.25</v>
      </c>
      <c r="DC29" s="170"/>
      <c r="DD29" s="170"/>
      <c r="DE29" s="170"/>
      <c r="DF29" s="245"/>
      <c r="DG29" s="366">
        <v>-385532.0</v>
      </c>
      <c r="DH29" s="86"/>
      <c r="DI29" s="86"/>
      <c r="DJ29" s="86"/>
      <c r="DK29" s="245"/>
      <c r="DL29" s="366">
        <v>-383701.05</v>
      </c>
      <c r="DM29" s="86"/>
      <c r="DN29" s="86"/>
      <c r="DO29" s="86"/>
      <c r="DP29" s="243"/>
      <c r="DQ29" s="363">
        <v>-382955.61</v>
      </c>
      <c r="DR29" s="170"/>
      <c r="DS29" s="170"/>
      <c r="DT29" s="170"/>
      <c r="DU29" s="243"/>
      <c r="DV29" s="363">
        <v>-382580.36</v>
      </c>
      <c r="DW29" s="170"/>
      <c r="DX29" s="170"/>
      <c r="DY29" s="170"/>
      <c r="DZ29" s="243"/>
      <c r="EA29" s="363">
        <v>-382203.12</v>
      </c>
      <c r="EB29" s="170"/>
      <c r="EC29" s="170"/>
      <c r="ED29" s="170"/>
      <c r="EE29" s="243"/>
      <c r="EF29" s="363">
        <v>-382203.12</v>
      </c>
      <c r="EG29" s="170"/>
      <c r="EH29" s="170"/>
      <c r="EI29" s="170"/>
      <c r="EJ29" s="243"/>
      <c r="EK29" s="170"/>
      <c r="EL29" s="170"/>
      <c r="EM29" s="170"/>
      <c r="EN29" s="170"/>
      <c r="EO29" s="170"/>
      <c r="EP29" s="170"/>
      <c r="EQ29" s="170"/>
      <c r="ER29" s="170"/>
      <c r="ES29" s="170"/>
      <c r="ET29" s="170"/>
    </row>
    <row r="30" ht="37.5" customHeight="1">
      <c r="B30" s="269" t="s">
        <v>222</v>
      </c>
      <c r="C30" s="367"/>
      <c r="D30" s="367"/>
      <c r="E30" s="245"/>
      <c r="J30" s="245"/>
      <c r="O30" s="245"/>
      <c r="T30" s="245"/>
      <c r="Y30" s="245"/>
      <c r="AD30" s="245"/>
      <c r="AI30" s="245"/>
      <c r="AN30" s="245"/>
      <c r="AS30" s="245"/>
      <c r="AX30" s="245"/>
      <c r="BC30" s="245"/>
      <c r="BH30" s="245"/>
      <c r="BM30" s="245"/>
      <c r="BR30" s="245"/>
      <c r="BS30" s="368"/>
      <c r="BT30" s="309"/>
      <c r="BU30" s="309"/>
      <c r="BV30" s="309"/>
      <c r="BW30" s="245"/>
      <c r="BX30" s="369"/>
      <c r="BY30" s="170"/>
      <c r="BZ30" s="170"/>
      <c r="CA30" s="170"/>
      <c r="CB30" s="245"/>
      <c r="CC30" s="369"/>
      <c r="CD30" s="170"/>
      <c r="CE30" s="170"/>
      <c r="CF30" s="170"/>
      <c r="CG30" s="245"/>
      <c r="CH30" s="369" t="s">
        <v>223</v>
      </c>
      <c r="CI30" s="170"/>
      <c r="CJ30" s="170"/>
      <c r="CK30" s="170"/>
      <c r="CL30" s="245"/>
      <c r="CM30" s="369"/>
      <c r="CN30" s="170"/>
      <c r="CO30" s="170"/>
      <c r="CP30" s="170"/>
      <c r="CQ30" s="245"/>
      <c r="CR30" s="369"/>
      <c r="CS30" s="170"/>
      <c r="CT30" s="170"/>
      <c r="CU30" s="170"/>
      <c r="CV30" s="245"/>
      <c r="CW30" s="369"/>
      <c r="CX30" s="170"/>
      <c r="CY30" s="170"/>
      <c r="CZ30" s="170"/>
      <c r="DA30" s="245"/>
      <c r="DB30" s="369"/>
      <c r="DC30" s="170"/>
      <c r="DD30" s="170"/>
      <c r="DE30" s="170"/>
      <c r="DF30" s="245"/>
      <c r="DG30" s="249"/>
      <c r="DH30" s="249"/>
      <c r="DI30" s="249"/>
      <c r="DJ30" s="249"/>
      <c r="DK30" s="245"/>
      <c r="DL30" s="249"/>
      <c r="DM30" s="249"/>
      <c r="DN30" s="249"/>
      <c r="DO30" s="249"/>
      <c r="DP30" s="251"/>
      <c r="DQ30" s="369"/>
      <c r="DR30" s="170"/>
      <c r="DS30" s="170"/>
      <c r="DT30" s="170"/>
      <c r="DU30" s="251"/>
      <c r="DV30" s="369"/>
      <c r="DW30" s="170"/>
      <c r="DX30" s="170"/>
      <c r="DY30" s="170"/>
      <c r="DZ30" s="251"/>
      <c r="EA30" s="369"/>
      <c r="EB30" s="170"/>
      <c r="EC30" s="170"/>
      <c r="ED30" s="170"/>
      <c r="EE30" s="251"/>
      <c r="EF30" s="369"/>
      <c r="EG30" s="170"/>
      <c r="EH30" s="170"/>
      <c r="EI30" s="170"/>
      <c r="EJ30" s="251"/>
      <c r="EK30" s="369"/>
      <c r="EL30" s="170"/>
      <c r="EM30" s="170"/>
      <c r="EN30" s="170"/>
      <c r="EO30" s="370">
        <f>SUM(EO12:EO29)</f>
        <v>50567.76</v>
      </c>
      <c r="EP30" s="371">
        <f t="shared" ref="EP30:EQ30" si="134">SUM(EP11:EP29)</f>
        <v>143401.76</v>
      </c>
      <c r="EQ30" s="371">
        <f t="shared" si="134"/>
        <v>193969.52</v>
      </c>
      <c r="ER30" s="371">
        <f>SUM(ER12:ER29)</f>
        <v>77887.68</v>
      </c>
      <c r="ES30" s="371">
        <f>SUM(ES11:ES29)</f>
        <v>271857.2</v>
      </c>
      <c r="ET30" s="170"/>
    </row>
    <row r="31">
      <c r="E31" s="245"/>
      <c r="J31" s="245"/>
      <c r="O31" s="245"/>
      <c r="T31" s="245"/>
      <c r="Y31" s="245"/>
      <c r="AD31" s="245"/>
      <c r="AI31" s="245"/>
      <c r="AN31" s="245"/>
      <c r="AS31" s="245"/>
      <c r="AX31" s="245"/>
      <c r="BC31" s="245"/>
      <c r="BH31" s="245"/>
      <c r="BM31" s="245"/>
      <c r="BR31" s="245"/>
      <c r="BS31" s="247"/>
      <c r="BT31" s="309"/>
      <c r="BU31" s="309"/>
      <c r="BV31" s="309"/>
      <c r="BW31" s="245"/>
      <c r="BX31" s="230"/>
      <c r="BY31" s="170"/>
      <c r="BZ31" s="170"/>
      <c r="CA31" s="170"/>
      <c r="CB31" s="245"/>
      <c r="CC31" s="230"/>
      <c r="CD31" s="170"/>
      <c r="CE31" s="170"/>
      <c r="CF31" s="322">
        <f>SUM(CF12:CF23)</f>
        <v>1</v>
      </c>
      <c r="CG31" s="245"/>
      <c r="CH31" s="230"/>
      <c r="CI31" s="170"/>
      <c r="CJ31" s="170"/>
      <c r="CK31" s="322">
        <f>SUM(CK12:CK24)</f>
        <v>1</v>
      </c>
      <c r="CL31" s="245"/>
      <c r="CM31" s="230"/>
      <c r="CN31" s="170"/>
      <c r="CO31" s="170"/>
      <c r="CP31" s="322">
        <f>SUM(CP12:CP24)</f>
        <v>1</v>
      </c>
      <c r="CQ31" s="245"/>
      <c r="CR31" s="230"/>
      <c r="CS31" s="170"/>
      <c r="CT31" s="170"/>
      <c r="CU31" s="322">
        <f>SUM(CU12:CU24)</f>
        <v>1</v>
      </c>
      <c r="CV31" s="245"/>
      <c r="CW31" s="230"/>
      <c r="CX31" s="170"/>
      <c r="CY31" s="170"/>
      <c r="CZ31" s="322">
        <f>SUM(CZ12:CZ24)</f>
        <v>1</v>
      </c>
      <c r="DA31" s="245"/>
      <c r="DB31" s="230"/>
      <c r="DC31" s="170"/>
      <c r="DD31" s="170"/>
      <c r="DE31" s="322">
        <f>SUM(DE12:DE24)</f>
        <v>1</v>
      </c>
      <c r="DF31" s="245"/>
      <c r="DG31" s="249"/>
      <c r="DH31" s="249"/>
      <c r="DI31" s="249"/>
      <c r="DJ31" s="372">
        <f>SUM(DJ12:DJ24)</f>
        <v>1</v>
      </c>
      <c r="DK31" s="245"/>
      <c r="DL31" s="249"/>
      <c r="DM31" s="249"/>
      <c r="DN31" s="249"/>
      <c r="DO31" s="372">
        <f>SUM(DO12:DO24)</f>
        <v>1</v>
      </c>
      <c r="DP31" s="251"/>
      <c r="DQ31" s="230"/>
      <c r="DR31" s="170"/>
      <c r="DS31" s="170"/>
      <c r="DT31" s="322">
        <f>SUM(DT12:DT24)</f>
        <v>1</v>
      </c>
      <c r="DU31" s="251"/>
      <c r="DV31" s="230"/>
      <c r="DW31" s="170"/>
      <c r="DX31" s="170"/>
      <c r="DY31" s="322">
        <f>SUM(DY12:DY24)</f>
        <v>1</v>
      </c>
      <c r="DZ31" s="251"/>
      <c r="EA31" s="230"/>
      <c r="EB31" s="170"/>
      <c r="EC31" s="170"/>
      <c r="ED31" s="322">
        <f>SUM(ED12:ED24)</f>
        <v>1</v>
      </c>
      <c r="EE31" s="251"/>
      <c r="EF31" s="230"/>
      <c r="EG31" s="170"/>
      <c r="EH31" s="170"/>
      <c r="EI31" s="322">
        <f>SUM(EI12:EI24)</f>
        <v>1</v>
      </c>
      <c r="EJ31" s="251"/>
      <c r="EK31" s="230"/>
      <c r="EL31" s="170"/>
      <c r="EM31" s="170"/>
      <c r="EN31" s="322">
        <f>SUM(EN12:EN24)</f>
        <v>1</v>
      </c>
      <c r="EO31" s="373"/>
      <c r="EP31" s="373"/>
      <c r="EQ31" s="373"/>
      <c r="ER31" s="373"/>
      <c r="ES31" s="373"/>
      <c r="ET31" s="373"/>
    </row>
    <row r="32">
      <c r="E32" s="245"/>
      <c r="J32" s="245"/>
      <c r="O32" s="245"/>
      <c r="T32" s="245"/>
      <c r="Y32" s="245"/>
      <c r="AD32" s="245"/>
      <c r="AI32" s="245"/>
      <c r="AN32" s="245"/>
      <c r="AS32" s="245"/>
      <c r="AX32" s="245"/>
      <c r="BC32" s="245"/>
      <c r="BH32" s="245"/>
      <c r="BM32" s="245"/>
      <c r="BR32" s="245"/>
      <c r="BS32" s="247"/>
      <c r="BT32" s="309"/>
      <c r="BU32" s="309"/>
      <c r="BV32" s="309"/>
      <c r="BW32" s="245"/>
      <c r="BX32" s="230"/>
      <c r="BY32" s="170"/>
      <c r="BZ32" s="170"/>
      <c r="CA32" s="170"/>
      <c r="CB32" s="245"/>
      <c r="CC32" s="230"/>
      <c r="CD32" s="170"/>
      <c r="CE32" s="170"/>
      <c r="CF32" s="170"/>
      <c r="CG32" s="245"/>
      <c r="CH32" s="230"/>
      <c r="CI32" s="170"/>
      <c r="CJ32" s="170"/>
      <c r="CK32" s="170"/>
      <c r="CL32" s="245"/>
      <c r="CM32" s="230"/>
      <c r="CN32" s="170"/>
      <c r="CO32" s="170"/>
      <c r="CP32" s="170"/>
      <c r="CQ32" s="245"/>
      <c r="CR32" s="230"/>
      <c r="CS32" s="170"/>
      <c r="CT32" s="170"/>
      <c r="CU32" s="170"/>
      <c r="CV32" s="245"/>
      <c r="CW32" s="230"/>
      <c r="CX32" s="170"/>
      <c r="CY32" s="170"/>
      <c r="CZ32" s="170"/>
      <c r="DA32" s="245"/>
      <c r="DB32" s="230"/>
      <c r="DC32" s="170"/>
      <c r="DD32" s="170"/>
      <c r="DE32" s="170"/>
      <c r="DF32" s="245"/>
      <c r="DG32" s="249"/>
      <c r="DH32" s="249"/>
      <c r="DI32" s="249"/>
      <c r="DJ32" s="249"/>
      <c r="DK32" s="245"/>
      <c r="DL32" s="249"/>
      <c r="DM32" s="249"/>
      <c r="DN32" s="249"/>
      <c r="DO32" s="249"/>
      <c r="DP32" s="251"/>
      <c r="DQ32" s="230"/>
      <c r="DR32" s="170"/>
      <c r="DS32" s="170"/>
      <c r="DT32" s="170"/>
      <c r="DU32" s="251"/>
      <c r="DV32" s="230"/>
      <c r="DW32" s="170"/>
      <c r="DX32" s="170"/>
      <c r="DY32" s="170"/>
      <c r="DZ32" s="251"/>
      <c r="EA32" s="230"/>
      <c r="EB32" s="170"/>
      <c r="EC32" s="170"/>
      <c r="ED32" s="170"/>
      <c r="EE32" s="251"/>
      <c r="EF32" s="230"/>
      <c r="EG32" s="170"/>
      <c r="EH32" s="170"/>
      <c r="EI32" s="170"/>
      <c r="EJ32" s="251"/>
      <c r="EK32" s="230"/>
      <c r="EL32" s="170"/>
      <c r="EM32" s="170"/>
      <c r="EN32" s="170"/>
      <c r="EO32" s="170"/>
      <c r="EP32" s="170"/>
      <c r="EQ32" s="170"/>
      <c r="ER32" s="170"/>
      <c r="ES32" s="170"/>
      <c r="ET32" s="170"/>
    </row>
    <row r="33">
      <c r="E33" s="245"/>
      <c r="J33" s="245"/>
      <c r="O33" s="245"/>
      <c r="T33" s="245"/>
      <c r="Y33" s="245"/>
      <c r="AD33" s="245"/>
      <c r="AI33" s="245"/>
      <c r="AN33" s="245"/>
      <c r="AS33" s="245"/>
      <c r="AX33" s="245"/>
      <c r="BC33" s="245"/>
      <c r="BH33" s="245"/>
      <c r="BM33" s="245"/>
      <c r="BR33" s="245"/>
      <c r="BW33" s="245"/>
      <c r="BX33" s="170"/>
      <c r="BY33" s="170"/>
      <c r="BZ33" s="170"/>
      <c r="CA33" s="170"/>
      <c r="CB33" s="245"/>
      <c r="CC33" s="170"/>
      <c r="CD33" s="170"/>
      <c r="CE33" s="170"/>
      <c r="CF33" s="170"/>
      <c r="CG33" s="245"/>
      <c r="CH33" s="170"/>
      <c r="CI33" s="170"/>
      <c r="CJ33" s="170"/>
      <c r="CK33" s="170"/>
      <c r="CL33" s="245"/>
      <c r="CM33" s="170"/>
      <c r="CN33" s="170"/>
      <c r="CO33" s="170"/>
      <c r="CP33" s="170"/>
      <c r="CQ33" s="245"/>
      <c r="CR33" s="170"/>
      <c r="CS33" s="170"/>
      <c r="CT33" s="170"/>
      <c r="CU33" s="170"/>
      <c r="CV33" s="245"/>
      <c r="CW33" s="170"/>
      <c r="CX33" s="170"/>
      <c r="CY33" s="170"/>
      <c r="CZ33" s="170"/>
      <c r="DA33" s="245"/>
      <c r="DB33" s="170"/>
      <c r="DC33" s="170"/>
      <c r="DD33" s="170"/>
      <c r="DE33" s="170"/>
      <c r="DF33" s="245"/>
      <c r="DG33" s="86"/>
      <c r="DH33" s="86"/>
      <c r="DI33" s="86"/>
      <c r="DJ33" s="86"/>
      <c r="DK33" s="245"/>
      <c r="DL33" s="86"/>
      <c r="DM33" s="86"/>
      <c r="DN33" s="86"/>
      <c r="DO33" s="86"/>
      <c r="DP33" s="243"/>
      <c r="DQ33" s="170"/>
      <c r="DR33" s="170"/>
      <c r="DS33" s="170"/>
      <c r="DT33" s="170"/>
      <c r="DU33" s="243"/>
      <c r="DV33" s="170"/>
      <c r="DW33" s="170"/>
      <c r="DX33" s="170"/>
      <c r="DY33" s="170"/>
      <c r="DZ33" s="243"/>
      <c r="EA33" s="170"/>
      <c r="EB33" s="170"/>
      <c r="EC33" s="170"/>
      <c r="ED33" s="170"/>
      <c r="EE33" s="243"/>
      <c r="EF33" s="170"/>
      <c r="EG33" s="170"/>
      <c r="EH33" s="170"/>
      <c r="EI33" s="170"/>
      <c r="EJ33" s="243"/>
      <c r="EK33" s="170"/>
      <c r="EL33" s="170"/>
      <c r="EM33" s="170"/>
      <c r="EN33" s="230" t="s">
        <v>224</v>
      </c>
      <c r="EO33" s="370">
        <f t="shared" ref="EO33:ES33" si="135">SUM(EO12:EO24)</f>
        <v>50475</v>
      </c>
      <c r="EP33" s="370">
        <f t="shared" si="135"/>
        <v>128080</v>
      </c>
      <c r="EQ33" s="370">
        <f t="shared" si="135"/>
        <v>178555</v>
      </c>
      <c r="ER33" s="370">
        <f t="shared" si="135"/>
        <v>59150</v>
      </c>
      <c r="ES33" s="370">
        <f t="shared" si="135"/>
        <v>237705</v>
      </c>
      <c r="ET33" s="170"/>
    </row>
    <row r="34">
      <c r="E34" s="245"/>
      <c r="J34" s="245"/>
      <c r="O34" s="245"/>
      <c r="T34" s="245"/>
      <c r="Y34" s="245"/>
      <c r="AD34" s="245"/>
      <c r="AI34" s="245"/>
      <c r="AN34" s="245"/>
      <c r="AS34" s="245"/>
      <c r="AX34" s="245"/>
      <c r="BC34" s="245"/>
      <c r="BH34" s="245"/>
      <c r="BM34" s="245"/>
      <c r="BR34" s="245"/>
      <c r="BW34" s="245"/>
      <c r="CB34" s="245"/>
      <c r="CG34" s="245"/>
      <c r="CL34" s="245"/>
      <c r="CM34" s="289" t="s">
        <v>225</v>
      </c>
      <c r="CQ34" s="245"/>
      <c r="CV34" s="245"/>
      <c r="DA34" s="245"/>
      <c r="DF34" s="245"/>
      <c r="DG34" s="291"/>
      <c r="DH34" s="291"/>
      <c r="DI34" s="291"/>
      <c r="DJ34" s="291"/>
      <c r="DK34" s="245"/>
      <c r="DL34" s="291"/>
      <c r="DM34" s="291"/>
      <c r="DN34" s="291"/>
      <c r="DO34" s="291"/>
      <c r="DP34" s="243"/>
      <c r="DU34" s="243"/>
      <c r="DZ34" s="243"/>
      <c r="EE34" s="243"/>
      <c r="EJ34" s="243"/>
    </row>
    <row r="35">
      <c r="E35" s="245"/>
      <c r="J35" s="245"/>
      <c r="O35" s="245"/>
      <c r="T35" s="245"/>
      <c r="Y35" s="245"/>
      <c r="AD35" s="245"/>
      <c r="AI35" s="245"/>
      <c r="AN35" s="245"/>
      <c r="AS35" s="245"/>
      <c r="AX35" s="245"/>
      <c r="BC35" s="245"/>
      <c r="BH35" s="245"/>
      <c r="BM35" s="245"/>
      <c r="BR35" s="245"/>
      <c r="BW35" s="245"/>
      <c r="CB35" s="245"/>
      <c r="CG35" s="245"/>
      <c r="CL35" s="245"/>
      <c r="CM35" s="269" t="s">
        <v>226</v>
      </c>
      <c r="CO35" s="269">
        <v>5000.0</v>
      </c>
      <c r="CQ35" s="245"/>
      <c r="CV35" s="245"/>
      <c r="DA35" s="245"/>
      <c r="DF35" s="245"/>
      <c r="DG35" s="291"/>
      <c r="DH35" s="291"/>
      <c r="DI35" s="291"/>
      <c r="DJ35" s="291"/>
      <c r="DK35" s="245"/>
      <c r="DL35" s="291"/>
      <c r="DM35" s="291"/>
      <c r="DN35" s="291"/>
      <c r="DO35" s="291"/>
      <c r="DP35" s="243"/>
      <c r="DU35" s="243"/>
      <c r="DZ35" s="243"/>
      <c r="EE35" s="243"/>
      <c r="EJ35" s="243"/>
    </row>
    <row r="36">
      <c r="A36" s="367" t="s">
        <v>227</v>
      </c>
      <c r="E36" s="245"/>
      <c r="J36" s="245"/>
      <c r="O36" s="245"/>
      <c r="T36" s="245"/>
      <c r="Y36" s="245"/>
      <c r="AD36" s="245"/>
      <c r="AI36" s="245"/>
      <c r="AN36" s="245"/>
      <c r="AS36" s="245"/>
      <c r="AX36" s="245"/>
      <c r="BC36" s="245"/>
      <c r="BH36" s="245"/>
      <c r="BM36" s="245"/>
      <c r="BR36" s="245"/>
      <c r="BW36" s="245"/>
      <c r="CB36" s="245"/>
      <c r="CG36" s="245"/>
      <c r="CL36" s="245"/>
      <c r="CM36" s="269" t="s">
        <v>228</v>
      </c>
      <c r="CO36" s="269">
        <v>5107.5</v>
      </c>
      <c r="CQ36" s="245"/>
      <c r="CV36" s="245"/>
      <c r="DA36" s="245"/>
      <c r="DF36" s="245"/>
      <c r="DG36" s="291"/>
      <c r="DH36" s="291"/>
      <c r="DI36" s="291"/>
      <c r="DJ36" s="291"/>
      <c r="DK36" s="245"/>
      <c r="DL36" s="291"/>
      <c r="DM36" s="291"/>
      <c r="DN36" s="291"/>
      <c r="DO36" s="291"/>
      <c r="DP36" s="243"/>
      <c r="DU36" s="243"/>
      <c r="DZ36" s="243"/>
      <c r="EE36" s="243"/>
      <c r="EJ36" s="243"/>
    </row>
    <row r="37">
      <c r="E37" s="245"/>
      <c r="J37" s="245"/>
      <c r="O37" s="245"/>
      <c r="T37" s="245"/>
      <c r="Y37" s="245"/>
      <c r="AD37" s="245"/>
      <c r="AI37" s="245"/>
      <c r="AN37" s="245"/>
      <c r="AS37" s="245"/>
      <c r="AX37" s="245"/>
      <c r="BC37" s="245"/>
      <c r="BH37" s="245"/>
      <c r="BM37" s="245"/>
      <c r="BR37" s="245"/>
      <c r="BW37" s="245"/>
      <c r="CB37" s="245"/>
      <c r="CG37" s="245"/>
      <c r="CL37" s="245"/>
      <c r="CQ37" s="245"/>
      <c r="CV37" s="245"/>
      <c r="DA37" s="245"/>
      <c r="DF37" s="245"/>
      <c r="DG37" s="291"/>
      <c r="DH37" s="291"/>
      <c r="DI37" s="291"/>
      <c r="DJ37" s="291"/>
      <c r="DK37" s="245"/>
      <c r="DL37" s="291"/>
      <c r="DM37" s="291"/>
      <c r="DN37" s="291"/>
      <c r="DO37" s="291"/>
      <c r="DP37" s="243"/>
      <c r="DU37" s="243"/>
      <c r="DZ37" s="243"/>
      <c r="EE37" s="243"/>
      <c r="EJ37" s="243"/>
    </row>
    <row r="38">
      <c r="E38" s="245"/>
      <c r="J38" s="245"/>
      <c r="O38" s="245"/>
      <c r="T38" s="245"/>
      <c r="Y38" s="245"/>
      <c r="AD38" s="245"/>
      <c r="AI38" s="245"/>
      <c r="AN38" s="245"/>
      <c r="AS38" s="245"/>
      <c r="AX38" s="245"/>
      <c r="BC38" s="245"/>
      <c r="BH38" s="245"/>
      <c r="BM38" s="245"/>
      <c r="BR38" s="245"/>
      <c r="BW38" s="245"/>
      <c r="CB38" s="245"/>
      <c r="CG38" s="245"/>
      <c r="CL38" s="245"/>
      <c r="CQ38" s="245"/>
      <c r="CV38" s="245"/>
      <c r="DA38" s="245"/>
      <c r="DF38" s="245"/>
      <c r="DG38" s="291"/>
      <c r="DH38" s="291"/>
      <c r="DI38" s="291"/>
      <c r="DJ38" s="291"/>
      <c r="DK38" s="245"/>
      <c r="DL38" s="291"/>
      <c r="DM38" s="291"/>
      <c r="DN38" s="291"/>
      <c r="DO38" s="291"/>
      <c r="DP38" s="243"/>
      <c r="DU38" s="243"/>
      <c r="DZ38" s="243"/>
      <c r="EE38" s="243"/>
      <c r="EJ38" s="243"/>
    </row>
    <row r="39">
      <c r="E39" s="245"/>
      <c r="J39" s="245"/>
      <c r="O39" s="245"/>
      <c r="T39" s="245"/>
      <c r="Y39" s="245"/>
      <c r="AD39" s="245"/>
      <c r="AI39" s="245"/>
      <c r="AN39" s="245"/>
      <c r="AS39" s="245"/>
      <c r="AX39" s="245"/>
      <c r="BC39" s="245"/>
      <c r="BH39" s="245"/>
      <c r="BM39" s="245"/>
      <c r="BR39" s="245"/>
      <c r="BW39" s="245"/>
      <c r="CB39" s="245"/>
      <c r="CG39" s="245"/>
      <c r="CL39" s="245"/>
      <c r="CQ39" s="245"/>
      <c r="CV39" s="245"/>
      <c r="DA39" s="245"/>
      <c r="DF39" s="245"/>
      <c r="DG39" s="291"/>
      <c r="DH39" s="291"/>
      <c r="DI39" s="291"/>
      <c r="DJ39" s="291"/>
      <c r="DK39" s="245"/>
      <c r="DL39" s="291"/>
      <c r="DM39" s="291"/>
      <c r="DN39" s="291"/>
      <c r="DO39" s="291"/>
      <c r="DP39" s="243"/>
      <c r="DU39" s="243"/>
      <c r="DZ39" s="243"/>
      <c r="EE39" s="243"/>
      <c r="EJ39" s="243"/>
    </row>
    <row r="40">
      <c r="E40" s="245"/>
      <c r="J40" s="245"/>
      <c r="O40" s="245"/>
      <c r="T40" s="245"/>
      <c r="Y40" s="245"/>
      <c r="AD40" s="245"/>
      <c r="AI40" s="245"/>
      <c r="AN40" s="245"/>
      <c r="AS40" s="245"/>
      <c r="AX40" s="245"/>
      <c r="BC40" s="245"/>
      <c r="BH40" s="245"/>
      <c r="BM40" s="245"/>
      <c r="BR40" s="245"/>
      <c r="BW40" s="245"/>
      <c r="CB40" s="245"/>
      <c r="CG40" s="245"/>
      <c r="CL40" s="245"/>
      <c r="CQ40" s="245"/>
      <c r="CV40" s="245"/>
      <c r="DA40" s="245"/>
      <c r="DF40" s="245"/>
      <c r="DG40" s="291"/>
      <c r="DH40" s="291"/>
      <c r="DI40" s="291"/>
      <c r="DJ40" s="291"/>
      <c r="DK40" s="245"/>
      <c r="DL40" s="291"/>
      <c r="DM40" s="291"/>
      <c r="DN40" s="291"/>
      <c r="DO40" s="291"/>
      <c r="DP40" s="243"/>
      <c r="DU40" s="243"/>
      <c r="DZ40" s="243"/>
      <c r="EE40" s="243"/>
      <c r="EJ40" s="243"/>
    </row>
    <row r="41">
      <c r="E41" s="245"/>
      <c r="J41" s="245"/>
      <c r="O41" s="245"/>
      <c r="T41" s="245"/>
      <c r="Y41" s="245"/>
      <c r="AD41" s="245"/>
      <c r="AI41" s="245"/>
      <c r="AN41" s="245"/>
      <c r="AS41" s="245"/>
      <c r="AX41" s="245"/>
      <c r="BC41" s="245"/>
      <c r="BH41" s="245"/>
      <c r="BM41" s="245"/>
      <c r="BR41" s="245"/>
      <c r="BW41" s="245"/>
      <c r="CB41" s="245"/>
      <c r="CG41" s="245"/>
      <c r="CL41" s="245"/>
      <c r="CQ41" s="245"/>
      <c r="CV41" s="245"/>
      <c r="DA41" s="245"/>
      <c r="DF41" s="245"/>
      <c r="DG41" s="291"/>
      <c r="DH41" s="291"/>
      <c r="DI41" s="291"/>
      <c r="DJ41" s="291"/>
      <c r="DK41" s="245"/>
      <c r="DL41" s="291"/>
      <c r="DM41" s="291"/>
      <c r="DN41" s="291"/>
      <c r="DO41" s="291"/>
      <c r="DP41" s="243"/>
      <c r="DU41" s="243"/>
      <c r="DZ41" s="243"/>
      <c r="EE41" s="243"/>
      <c r="EJ41" s="243"/>
    </row>
    <row r="42">
      <c r="E42" s="245"/>
      <c r="J42" s="245"/>
      <c r="O42" s="245"/>
      <c r="T42" s="245"/>
      <c r="Y42" s="245"/>
      <c r="AD42" s="245"/>
      <c r="AI42" s="245"/>
      <c r="AN42" s="245"/>
      <c r="AS42" s="245"/>
      <c r="AX42" s="245"/>
      <c r="BC42" s="245"/>
      <c r="BH42" s="245"/>
      <c r="BM42" s="245"/>
      <c r="BR42" s="245"/>
      <c r="BW42" s="245"/>
      <c r="CB42" s="245"/>
      <c r="CG42" s="245"/>
      <c r="CL42" s="245"/>
      <c r="CQ42" s="245"/>
      <c r="CV42" s="245"/>
      <c r="DA42" s="245"/>
      <c r="DF42" s="245"/>
      <c r="DG42" s="291"/>
      <c r="DH42" s="291"/>
      <c r="DI42" s="291"/>
      <c r="DJ42" s="291"/>
      <c r="DK42" s="245"/>
      <c r="DL42" s="291"/>
      <c r="DM42" s="291"/>
      <c r="DN42" s="291"/>
      <c r="DO42" s="291"/>
      <c r="DP42" s="243"/>
      <c r="DU42" s="243"/>
      <c r="DZ42" s="243"/>
      <c r="EE42" s="243"/>
      <c r="EJ42" s="243"/>
    </row>
    <row r="43">
      <c r="E43" s="245"/>
      <c r="J43" s="245"/>
      <c r="O43" s="245"/>
      <c r="T43" s="245"/>
      <c r="Y43" s="245"/>
      <c r="AD43" s="245"/>
      <c r="AI43" s="245"/>
      <c r="AN43" s="245"/>
      <c r="AS43" s="245"/>
      <c r="AX43" s="245"/>
      <c r="BC43" s="245"/>
      <c r="BH43" s="245"/>
      <c r="BM43" s="245"/>
      <c r="BR43" s="245"/>
      <c r="BW43" s="245"/>
      <c r="CB43" s="245"/>
      <c r="CG43" s="245"/>
      <c r="CL43" s="245"/>
      <c r="CQ43" s="245"/>
      <c r="CV43" s="245"/>
      <c r="DA43" s="245"/>
      <c r="DF43" s="245"/>
      <c r="DG43" s="291"/>
      <c r="DH43" s="291"/>
      <c r="DI43" s="291"/>
      <c r="DJ43" s="291"/>
      <c r="DK43" s="245"/>
      <c r="DL43" s="291"/>
      <c r="DM43" s="291"/>
      <c r="DN43" s="291"/>
      <c r="DO43" s="291"/>
      <c r="DP43" s="243"/>
      <c r="DU43" s="243"/>
      <c r="DZ43" s="243"/>
      <c r="EE43" s="243"/>
      <c r="EJ43" s="243"/>
    </row>
    <row r="44">
      <c r="E44" s="245"/>
      <c r="J44" s="245"/>
      <c r="O44" s="245"/>
      <c r="T44" s="245"/>
      <c r="Y44" s="245"/>
      <c r="AD44" s="245"/>
      <c r="AI44" s="245"/>
      <c r="AN44" s="245"/>
      <c r="AS44" s="245"/>
      <c r="AX44" s="245"/>
      <c r="BC44" s="245"/>
      <c r="BH44" s="245"/>
      <c r="BM44" s="245"/>
      <c r="BR44" s="245"/>
      <c r="BW44" s="245"/>
      <c r="CB44" s="245"/>
      <c r="CG44" s="245"/>
      <c r="CL44" s="245"/>
      <c r="CQ44" s="245"/>
      <c r="CV44" s="245"/>
      <c r="DA44" s="245"/>
      <c r="DF44" s="245"/>
      <c r="DG44" s="291"/>
      <c r="DH44" s="291"/>
      <c r="DI44" s="291"/>
      <c r="DJ44" s="291"/>
      <c r="DK44" s="245"/>
      <c r="DL44" s="291"/>
      <c r="DM44" s="291"/>
      <c r="DN44" s="291"/>
      <c r="DO44" s="291"/>
      <c r="DP44" s="243"/>
      <c r="DU44" s="243"/>
      <c r="DZ44" s="243"/>
      <c r="EE44" s="243"/>
      <c r="EJ44" s="243"/>
    </row>
    <row r="45">
      <c r="E45" s="245"/>
      <c r="J45" s="245"/>
      <c r="O45" s="245"/>
      <c r="T45" s="245"/>
      <c r="Y45" s="245"/>
      <c r="AD45" s="245"/>
      <c r="AI45" s="245"/>
      <c r="AN45" s="245"/>
      <c r="AS45" s="245"/>
      <c r="AX45" s="245"/>
      <c r="BC45" s="245"/>
      <c r="BH45" s="245"/>
      <c r="BM45" s="245"/>
      <c r="BR45" s="245"/>
      <c r="BW45" s="245"/>
      <c r="CB45" s="245"/>
      <c r="CG45" s="245"/>
      <c r="CL45" s="245"/>
      <c r="CQ45" s="245"/>
      <c r="CV45" s="245"/>
      <c r="DA45" s="245"/>
      <c r="DF45" s="245"/>
      <c r="DG45" s="291"/>
      <c r="DH45" s="291"/>
      <c r="DI45" s="291"/>
      <c r="DJ45" s="291"/>
      <c r="DK45" s="245"/>
      <c r="DL45" s="291"/>
      <c r="DM45" s="291"/>
      <c r="DN45" s="291"/>
      <c r="DO45" s="291"/>
      <c r="DP45" s="243"/>
      <c r="DU45" s="243"/>
      <c r="DZ45" s="243"/>
      <c r="EE45" s="243"/>
      <c r="EJ45" s="243"/>
    </row>
    <row r="46">
      <c r="E46" s="245"/>
      <c r="J46" s="245"/>
      <c r="O46" s="245"/>
      <c r="T46" s="245"/>
      <c r="Y46" s="245"/>
      <c r="AD46" s="245"/>
      <c r="AI46" s="245"/>
      <c r="AN46" s="245"/>
      <c r="AS46" s="245"/>
      <c r="AX46" s="245"/>
      <c r="BC46" s="245"/>
      <c r="BH46" s="245"/>
      <c r="BM46" s="245"/>
      <c r="BR46" s="245"/>
      <c r="BW46" s="245"/>
      <c r="CB46" s="245"/>
      <c r="CG46" s="245"/>
      <c r="CL46" s="245"/>
      <c r="CQ46" s="245"/>
      <c r="CV46" s="245"/>
      <c r="DA46" s="245"/>
      <c r="DF46" s="245"/>
      <c r="DG46" s="291"/>
      <c r="DH46" s="291"/>
      <c r="DI46" s="291"/>
      <c r="DJ46" s="291"/>
      <c r="DK46" s="245"/>
      <c r="DL46" s="291"/>
      <c r="DM46" s="291"/>
      <c r="DN46" s="291"/>
      <c r="DO46" s="291"/>
      <c r="DP46" s="243"/>
      <c r="DU46" s="243"/>
      <c r="DZ46" s="243"/>
      <c r="EE46" s="243"/>
      <c r="EJ46" s="243"/>
    </row>
    <row r="47">
      <c r="E47" s="245"/>
      <c r="J47" s="245"/>
      <c r="O47" s="245"/>
      <c r="T47" s="245"/>
      <c r="Y47" s="245"/>
      <c r="AD47" s="245"/>
      <c r="AI47" s="245"/>
      <c r="AN47" s="245"/>
      <c r="AS47" s="245"/>
      <c r="AX47" s="245"/>
      <c r="BC47" s="245"/>
      <c r="BH47" s="245"/>
      <c r="BM47" s="245"/>
      <c r="BR47" s="245"/>
      <c r="BW47" s="245"/>
      <c r="CB47" s="245"/>
      <c r="CG47" s="245"/>
      <c r="CL47" s="245"/>
      <c r="CQ47" s="245"/>
      <c r="CV47" s="245"/>
      <c r="DA47" s="245"/>
      <c r="DF47" s="245"/>
      <c r="DG47" s="291"/>
      <c r="DH47" s="291"/>
      <c r="DI47" s="291"/>
      <c r="DJ47" s="291"/>
      <c r="DK47" s="245"/>
      <c r="DL47" s="291"/>
      <c r="DM47" s="291"/>
      <c r="DN47" s="291"/>
      <c r="DO47" s="291"/>
      <c r="DP47" s="243"/>
      <c r="DU47" s="243"/>
      <c r="DZ47" s="243"/>
      <c r="EE47" s="243"/>
      <c r="EJ47" s="243"/>
    </row>
    <row r="48">
      <c r="E48" s="245"/>
      <c r="J48" s="245"/>
      <c r="O48" s="245"/>
      <c r="T48" s="245"/>
      <c r="Y48" s="245"/>
      <c r="AD48" s="245"/>
      <c r="AI48" s="245"/>
      <c r="AN48" s="245"/>
      <c r="AS48" s="245"/>
      <c r="AX48" s="245"/>
      <c r="BC48" s="245"/>
      <c r="BH48" s="245"/>
      <c r="BM48" s="245"/>
      <c r="BR48" s="245"/>
      <c r="BW48" s="245"/>
      <c r="CB48" s="245"/>
      <c r="CG48" s="245"/>
      <c r="CL48" s="245"/>
      <c r="CQ48" s="245"/>
      <c r="CV48" s="245"/>
      <c r="DA48" s="245"/>
      <c r="DF48" s="245"/>
      <c r="DG48" s="291"/>
      <c r="DH48" s="291"/>
      <c r="DI48" s="291"/>
      <c r="DJ48" s="291"/>
      <c r="DK48" s="245"/>
      <c r="DL48" s="291"/>
      <c r="DM48" s="291"/>
      <c r="DN48" s="291"/>
      <c r="DO48" s="291"/>
      <c r="DP48" s="243"/>
      <c r="DU48" s="243"/>
      <c r="DZ48" s="243"/>
      <c r="EE48" s="243"/>
      <c r="EJ48" s="243"/>
    </row>
    <row r="49">
      <c r="E49" s="245"/>
      <c r="J49" s="245"/>
      <c r="O49" s="245"/>
      <c r="T49" s="245"/>
      <c r="Y49" s="245"/>
      <c r="AD49" s="245"/>
      <c r="AI49" s="245"/>
      <c r="AN49" s="245"/>
      <c r="AS49" s="245"/>
      <c r="AX49" s="245"/>
      <c r="BC49" s="245"/>
      <c r="BH49" s="245"/>
      <c r="BM49" s="245"/>
      <c r="BR49" s="245"/>
      <c r="BW49" s="245"/>
      <c r="CB49" s="245"/>
      <c r="CG49" s="245"/>
      <c r="CL49" s="245"/>
      <c r="CQ49" s="245"/>
      <c r="CV49" s="245"/>
      <c r="DA49" s="245"/>
      <c r="DF49" s="245"/>
      <c r="DG49" s="291"/>
      <c r="DH49" s="291"/>
      <c r="DI49" s="291"/>
      <c r="DJ49" s="291"/>
      <c r="DK49" s="245"/>
      <c r="DL49" s="291"/>
      <c r="DM49" s="291"/>
      <c r="DN49" s="291"/>
      <c r="DO49" s="291"/>
      <c r="DP49" s="243"/>
      <c r="DU49" s="243"/>
      <c r="DZ49" s="243"/>
      <c r="EE49" s="243"/>
      <c r="EJ49" s="243"/>
    </row>
    <row r="50">
      <c r="E50" s="245"/>
      <c r="J50" s="245"/>
      <c r="O50" s="245"/>
      <c r="T50" s="245"/>
      <c r="Y50" s="245"/>
      <c r="AD50" s="245"/>
      <c r="AI50" s="245"/>
      <c r="AN50" s="245"/>
      <c r="AS50" s="245"/>
      <c r="AX50" s="245"/>
      <c r="BC50" s="245"/>
      <c r="BH50" s="245"/>
      <c r="BM50" s="245"/>
      <c r="BR50" s="245"/>
      <c r="BW50" s="245"/>
      <c r="CB50" s="245"/>
      <c r="CG50" s="245"/>
      <c r="CL50" s="245"/>
      <c r="CQ50" s="245"/>
      <c r="CV50" s="245"/>
      <c r="DA50" s="245"/>
      <c r="DF50" s="245"/>
      <c r="DG50" s="291"/>
      <c r="DH50" s="291"/>
      <c r="DI50" s="291"/>
      <c r="DJ50" s="291"/>
      <c r="DK50" s="245"/>
      <c r="DL50" s="291"/>
      <c r="DM50" s="291"/>
      <c r="DN50" s="291"/>
      <c r="DO50" s="291"/>
      <c r="DP50" s="243"/>
      <c r="DU50" s="243"/>
      <c r="DZ50" s="243"/>
      <c r="EE50" s="243"/>
      <c r="EJ50" s="243"/>
    </row>
    <row r="51">
      <c r="E51" s="245"/>
      <c r="J51" s="245"/>
      <c r="O51" s="245"/>
      <c r="T51" s="245"/>
      <c r="Y51" s="245"/>
      <c r="AD51" s="245"/>
      <c r="AI51" s="245"/>
      <c r="AN51" s="245"/>
      <c r="AS51" s="245"/>
      <c r="AX51" s="245"/>
      <c r="BC51" s="245"/>
      <c r="BH51" s="245"/>
      <c r="BM51" s="245"/>
      <c r="BR51" s="245"/>
      <c r="BW51" s="245"/>
      <c r="CB51" s="245"/>
      <c r="CG51" s="245"/>
      <c r="CL51" s="245"/>
      <c r="CQ51" s="245"/>
      <c r="CV51" s="245"/>
      <c r="DA51" s="245"/>
      <c r="DF51" s="245"/>
      <c r="DG51" s="291"/>
      <c r="DH51" s="291"/>
      <c r="DI51" s="291"/>
      <c r="DJ51" s="291"/>
      <c r="DK51" s="245"/>
      <c r="DL51" s="291"/>
      <c r="DM51" s="291"/>
      <c r="DN51" s="291"/>
      <c r="DO51" s="291"/>
      <c r="DP51" s="243"/>
      <c r="DU51" s="243"/>
      <c r="DZ51" s="243"/>
      <c r="EE51" s="243"/>
      <c r="EJ51" s="243"/>
    </row>
    <row r="52">
      <c r="E52" s="245"/>
      <c r="J52" s="245"/>
      <c r="O52" s="245"/>
      <c r="T52" s="245"/>
      <c r="Y52" s="245"/>
      <c r="AD52" s="245"/>
      <c r="AI52" s="245"/>
      <c r="AN52" s="245"/>
      <c r="AS52" s="245"/>
      <c r="AX52" s="245"/>
      <c r="BC52" s="245"/>
      <c r="BH52" s="245"/>
      <c r="BM52" s="245"/>
      <c r="BR52" s="245"/>
      <c r="BW52" s="245"/>
      <c r="CB52" s="245"/>
      <c r="CG52" s="245"/>
      <c r="CL52" s="245"/>
      <c r="CQ52" s="245"/>
      <c r="CV52" s="245"/>
      <c r="DA52" s="245"/>
      <c r="DF52" s="245"/>
      <c r="DG52" s="291"/>
      <c r="DH52" s="291"/>
      <c r="DI52" s="291"/>
      <c r="DJ52" s="291"/>
      <c r="DK52" s="245"/>
      <c r="DL52" s="291"/>
      <c r="DM52" s="291"/>
      <c r="DN52" s="291"/>
      <c r="DO52" s="291"/>
      <c r="DP52" s="243"/>
      <c r="DU52" s="243"/>
      <c r="DZ52" s="243"/>
      <c r="EE52" s="243"/>
      <c r="EJ52" s="243"/>
    </row>
    <row r="53">
      <c r="E53" s="245"/>
      <c r="J53" s="245"/>
      <c r="O53" s="245"/>
      <c r="T53" s="245"/>
      <c r="Y53" s="245"/>
      <c r="AD53" s="245"/>
      <c r="AI53" s="245"/>
      <c r="AN53" s="245"/>
      <c r="AS53" s="245"/>
      <c r="AX53" s="245"/>
      <c r="BC53" s="245"/>
      <c r="BH53" s="245"/>
      <c r="BM53" s="245"/>
      <c r="BR53" s="245"/>
      <c r="BW53" s="245"/>
      <c r="CB53" s="245"/>
      <c r="CG53" s="245"/>
      <c r="CL53" s="245"/>
      <c r="CQ53" s="245"/>
      <c r="CV53" s="245"/>
      <c r="DA53" s="245"/>
      <c r="DF53" s="245"/>
      <c r="DG53" s="291"/>
      <c r="DH53" s="291"/>
      <c r="DI53" s="291"/>
      <c r="DJ53" s="291"/>
      <c r="DK53" s="245"/>
      <c r="DL53" s="291"/>
      <c r="DM53" s="291"/>
      <c r="DN53" s="291"/>
      <c r="DO53" s="291"/>
      <c r="DP53" s="243"/>
      <c r="DU53" s="243"/>
      <c r="DZ53" s="243"/>
      <c r="EE53" s="243"/>
      <c r="EJ53" s="243"/>
    </row>
    <row r="54">
      <c r="E54" s="245"/>
      <c r="J54" s="245"/>
      <c r="O54" s="245"/>
      <c r="T54" s="245"/>
      <c r="Y54" s="245"/>
      <c r="AD54" s="245"/>
      <c r="AI54" s="245"/>
      <c r="AN54" s="245"/>
      <c r="AS54" s="245"/>
      <c r="AX54" s="245"/>
      <c r="BC54" s="245"/>
      <c r="BH54" s="245"/>
      <c r="BM54" s="245"/>
      <c r="BR54" s="245"/>
      <c r="BW54" s="245"/>
      <c r="CB54" s="245"/>
      <c r="CG54" s="245"/>
      <c r="CL54" s="245"/>
      <c r="CQ54" s="245"/>
      <c r="CV54" s="245"/>
      <c r="DA54" s="245"/>
      <c r="DF54" s="245"/>
      <c r="DG54" s="291"/>
      <c r="DH54" s="291"/>
      <c r="DI54" s="291"/>
      <c r="DJ54" s="291"/>
      <c r="DK54" s="245"/>
      <c r="DL54" s="291"/>
      <c r="DM54" s="291"/>
      <c r="DN54" s="291"/>
      <c r="DO54" s="291"/>
      <c r="DP54" s="243"/>
      <c r="DU54" s="243"/>
      <c r="DZ54" s="243"/>
      <c r="EE54" s="243"/>
      <c r="EJ54" s="243"/>
    </row>
    <row r="55">
      <c r="E55" s="245"/>
      <c r="J55" s="245"/>
      <c r="O55" s="245"/>
      <c r="T55" s="245"/>
      <c r="Y55" s="245"/>
      <c r="AD55" s="245"/>
      <c r="AI55" s="245"/>
      <c r="AN55" s="245"/>
      <c r="AS55" s="245"/>
      <c r="AX55" s="245"/>
      <c r="BC55" s="245"/>
      <c r="BH55" s="245"/>
      <c r="BM55" s="245"/>
      <c r="BR55" s="245"/>
      <c r="BW55" s="245"/>
      <c r="CB55" s="245"/>
      <c r="CG55" s="245"/>
      <c r="CL55" s="245"/>
      <c r="CQ55" s="245"/>
      <c r="CV55" s="245"/>
      <c r="DA55" s="245"/>
      <c r="DF55" s="245"/>
      <c r="DG55" s="291"/>
      <c r="DH55" s="291"/>
      <c r="DI55" s="291"/>
      <c r="DJ55" s="291"/>
      <c r="DK55" s="245"/>
      <c r="DL55" s="291"/>
      <c r="DM55" s="291"/>
      <c r="DN55" s="291"/>
      <c r="DO55" s="291"/>
      <c r="DP55" s="243"/>
      <c r="DU55" s="243"/>
      <c r="DZ55" s="243"/>
      <c r="EE55" s="243"/>
      <c r="EJ55" s="243"/>
    </row>
    <row r="56">
      <c r="E56" s="245"/>
      <c r="J56" s="245"/>
      <c r="O56" s="245"/>
      <c r="T56" s="245"/>
      <c r="Y56" s="245"/>
      <c r="AD56" s="245"/>
      <c r="AI56" s="245"/>
      <c r="AN56" s="245"/>
      <c r="AS56" s="245"/>
      <c r="AX56" s="245"/>
      <c r="BC56" s="245"/>
      <c r="BH56" s="245"/>
      <c r="BM56" s="245"/>
      <c r="BR56" s="245"/>
      <c r="BW56" s="245"/>
      <c r="CB56" s="245"/>
      <c r="CG56" s="245"/>
      <c r="CL56" s="245"/>
      <c r="CQ56" s="245"/>
      <c r="CV56" s="245"/>
      <c r="DA56" s="245"/>
      <c r="DF56" s="245"/>
      <c r="DG56" s="291"/>
      <c r="DH56" s="291"/>
      <c r="DI56" s="291"/>
      <c r="DJ56" s="291"/>
      <c r="DK56" s="245"/>
      <c r="DL56" s="291"/>
      <c r="DM56" s="291"/>
      <c r="DN56" s="291"/>
      <c r="DO56" s="291"/>
      <c r="DP56" s="243"/>
      <c r="DU56" s="243"/>
      <c r="DZ56" s="243"/>
      <c r="EE56" s="243"/>
      <c r="EJ56" s="243"/>
    </row>
    <row r="57">
      <c r="E57" s="245"/>
      <c r="J57" s="245"/>
      <c r="O57" s="245"/>
      <c r="T57" s="245"/>
      <c r="Y57" s="245"/>
      <c r="AD57" s="245"/>
      <c r="AI57" s="245"/>
      <c r="AN57" s="245"/>
      <c r="AS57" s="245"/>
      <c r="AX57" s="245"/>
      <c r="BC57" s="245"/>
      <c r="BH57" s="245"/>
      <c r="BM57" s="245"/>
      <c r="BR57" s="245"/>
      <c r="BW57" s="245"/>
      <c r="CB57" s="245"/>
      <c r="CG57" s="245"/>
      <c r="CL57" s="245"/>
      <c r="CQ57" s="245"/>
      <c r="CV57" s="245"/>
      <c r="DA57" s="245"/>
      <c r="DF57" s="245"/>
      <c r="DG57" s="291"/>
      <c r="DH57" s="291"/>
      <c r="DI57" s="291"/>
      <c r="DJ57" s="291"/>
      <c r="DK57" s="245"/>
      <c r="DL57" s="291"/>
      <c r="DM57" s="291"/>
      <c r="DN57" s="291"/>
      <c r="DO57" s="291"/>
      <c r="DP57" s="243"/>
      <c r="DU57" s="243"/>
      <c r="DZ57" s="243"/>
      <c r="EE57" s="243"/>
      <c r="EJ57" s="243"/>
    </row>
    <row r="58">
      <c r="E58" s="245"/>
      <c r="J58" s="245"/>
      <c r="O58" s="245"/>
      <c r="T58" s="245"/>
      <c r="Y58" s="245"/>
      <c r="AD58" s="245"/>
      <c r="AI58" s="245"/>
      <c r="AN58" s="245"/>
      <c r="AS58" s="245"/>
      <c r="AX58" s="245"/>
      <c r="BC58" s="245"/>
      <c r="BH58" s="245"/>
      <c r="BM58" s="245"/>
      <c r="BR58" s="245"/>
      <c r="BW58" s="245"/>
      <c r="CB58" s="245"/>
      <c r="CG58" s="245"/>
      <c r="CL58" s="245"/>
      <c r="CQ58" s="245"/>
      <c r="CV58" s="245"/>
      <c r="DA58" s="245"/>
      <c r="DF58" s="245"/>
      <c r="DG58" s="291"/>
      <c r="DH58" s="291"/>
      <c r="DI58" s="291"/>
      <c r="DJ58" s="291"/>
      <c r="DK58" s="245"/>
      <c r="DL58" s="291"/>
      <c r="DM58" s="291"/>
      <c r="DN58" s="291"/>
      <c r="DO58" s="291"/>
      <c r="DP58" s="243"/>
      <c r="DU58" s="243"/>
      <c r="DZ58" s="243"/>
      <c r="EE58" s="243"/>
      <c r="EJ58" s="243"/>
    </row>
    <row r="59">
      <c r="E59" s="245"/>
      <c r="J59" s="245"/>
      <c r="O59" s="245"/>
      <c r="T59" s="245"/>
      <c r="Y59" s="245"/>
      <c r="AD59" s="245"/>
      <c r="AI59" s="245"/>
      <c r="AN59" s="245"/>
      <c r="AS59" s="245"/>
      <c r="AX59" s="245"/>
      <c r="BC59" s="245"/>
      <c r="BH59" s="245"/>
      <c r="BM59" s="245"/>
      <c r="BR59" s="245"/>
      <c r="BW59" s="245"/>
      <c r="CB59" s="245"/>
      <c r="CG59" s="245"/>
      <c r="CL59" s="245"/>
      <c r="CQ59" s="245"/>
      <c r="CV59" s="245"/>
      <c r="DA59" s="245"/>
      <c r="DF59" s="245"/>
      <c r="DG59" s="291"/>
      <c r="DH59" s="291"/>
      <c r="DI59" s="291"/>
      <c r="DJ59" s="291"/>
      <c r="DK59" s="245"/>
      <c r="DL59" s="291"/>
      <c r="DM59" s="291"/>
      <c r="DN59" s="291"/>
      <c r="DO59" s="291"/>
      <c r="DP59" s="243"/>
      <c r="DU59" s="243"/>
      <c r="DZ59" s="243"/>
      <c r="EE59" s="243"/>
      <c r="EJ59" s="243"/>
    </row>
    <row r="60">
      <c r="E60" s="245"/>
      <c r="J60" s="245"/>
      <c r="O60" s="245"/>
      <c r="T60" s="245"/>
      <c r="Y60" s="245"/>
      <c r="AD60" s="245"/>
      <c r="AI60" s="245"/>
      <c r="AN60" s="245"/>
      <c r="AS60" s="245"/>
      <c r="AX60" s="245"/>
      <c r="BC60" s="245"/>
      <c r="BH60" s="245"/>
      <c r="BM60" s="245"/>
      <c r="BR60" s="245"/>
      <c r="BW60" s="245"/>
      <c r="CB60" s="245"/>
      <c r="CG60" s="245"/>
      <c r="CL60" s="245"/>
      <c r="CQ60" s="245"/>
      <c r="CV60" s="245"/>
      <c r="DA60" s="245"/>
      <c r="DF60" s="245"/>
      <c r="DG60" s="291"/>
      <c r="DH60" s="291"/>
      <c r="DI60" s="291"/>
      <c r="DJ60" s="291"/>
      <c r="DK60" s="245"/>
      <c r="DL60" s="291"/>
      <c r="DM60" s="291"/>
      <c r="DN60" s="291"/>
      <c r="DO60" s="291"/>
      <c r="DP60" s="243"/>
      <c r="DU60" s="243"/>
      <c r="DZ60" s="243"/>
      <c r="EE60" s="243"/>
      <c r="EJ60" s="243"/>
    </row>
    <row r="61">
      <c r="E61" s="245"/>
      <c r="J61" s="245"/>
      <c r="O61" s="245"/>
      <c r="T61" s="245"/>
      <c r="Y61" s="245"/>
      <c r="AD61" s="245"/>
      <c r="AI61" s="245"/>
      <c r="AN61" s="245"/>
      <c r="AS61" s="245"/>
      <c r="AX61" s="245"/>
      <c r="BC61" s="245"/>
      <c r="BH61" s="245"/>
      <c r="BM61" s="245"/>
      <c r="BR61" s="245"/>
      <c r="BW61" s="245"/>
      <c r="CB61" s="245"/>
      <c r="CG61" s="245"/>
      <c r="CL61" s="245"/>
      <c r="CQ61" s="245"/>
      <c r="CV61" s="245"/>
      <c r="DA61" s="245"/>
      <c r="DF61" s="245"/>
      <c r="DG61" s="291"/>
      <c r="DH61" s="291"/>
      <c r="DI61" s="291"/>
      <c r="DJ61" s="291"/>
      <c r="DK61" s="245"/>
      <c r="DL61" s="291"/>
      <c r="DM61" s="291"/>
      <c r="DN61" s="291"/>
      <c r="DO61" s="291"/>
      <c r="DP61" s="243"/>
      <c r="DU61" s="243"/>
      <c r="DZ61" s="243"/>
      <c r="EE61" s="243"/>
      <c r="EJ61" s="243"/>
    </row>
    <row r="62">
      <c r="E62" s="245"/>
      <c r="J62" s="245"/>
      <c r="O62" s="245"/>
      <c r="T62" s="245"/>
      <c r="Y62" s="245"/>
      <c r="AD62" s="245"/>
      <c r="AI62" s="245"/>
      <c r="AN62" s="245"/>
      <c r="AS62" s="245"/>
      <c r="AX62" s="245"/>
      <c r="BC62" s="245"/>
      <c r="BH62" s="245"/>
      <c r="BM62" s="245"/>
      <c r="BR62" s="245"/>
      <c r="BW62" s="245"/>
      <c r="CB62" s="245"/>
      <c r="CG62" s="245"/>
      <c r="CL62" s="245"/>
      <c r="CQ62" s="245"/>
      <c r="CV62" s="245"/>
      <c r="DA62" s="245"/>
      <c r="DF62" s="245"/>
      <c r="DG62" s="291"/>
      <c r="DH62" s="291"/>
      <c r="DI62" s="291"/>
      <c r="DJ62" s="291"/>
      <c r="DK62" s="245"/>
      <c r="DL62" s="291"/>
      <c r="DM62" s="291"/>
      <c r="DN62" s="291"/>
      <c r="DO62" s="291"/>
      <c r="DP62" s="243"/>
      <c r="DU62" s="243"/>
      <c r="DZ62" s="243"/>
      <c r="EE62" s="243"/>
      <c r="EJ62" s="243"/>
    </row>
    <row r="63">
      <c r="E63" s="245"/>
      <c r="J63" s="245"/>
      <c r="O63" s="245"/>
      <c r="T63" s="245"/>
      <c r="Y63" s="245"/>
      <c r="AD63" s="245"/>
      <c r="AI63" s="245"/>
      <c r="AN63" s="245"/>
      <c r="AS63" s="245"/>
      <c r="AX63" s="245"/>
      <c r="BC63" s="245"/>
      <c r="BH63" s="245"/>
      <c r="BM63" s="245"/>
      <c r="BR63" s="245"/>
      <c r="BW63" s="245"/>
      <c r="CB63" s="245"/>
      <c r="CG63" s="245"/>
      <c r="CL63" s="245"/>
      <c r="CQ63" s="245"/>
      <c r="CV63" s="245"/>
      <c r="DA63" s="245"/>
      <c r="DF63" s="245"/>
      <c r="DG63" s="291"/>
      <c r="DH63" s="291"/>
      <c r="DI63" s="291"/>
      <c r="DJ63" s="291"/>
      <c r="DK63" s="245"/>
      <c r="DL63" s="291"/>
      <c r="DM63" s="291"/>
      <c r="DN63" s="291"/>
      <c r="DO63" s="291"/>
      <c r="DP63" s="243"/>
      <c r="DU63" s="243"/>
      <c r="DZ63" s="243"/>
      <c r="EE63" s="243"/>
      <c r="EJ63" s="243"/>
    </row>
    <row r="64">
      <c r="E64" s="245"/>
      <c r="J64" s="245"/>
      <c r="O64" s="245"/>
      <c r="T64" s="245"/>
      <c r="Y64" s="245"/>
      <c r="AD64" s="245"/>
      <c r="AI64" s="245"/>
      <c r="AN64" s="245"/>
      <c r="AS64" s="245"/>
      <c r="AX64" s="245"/>
      <c r="BC64" s="245"/>
      <c r="BH64" s="245"/>
      <c r="BM64" s="245"/>
      <c r="BR64" s="245"/>
      <c r="BW64" s="245"/>
      <c r="CB64" s="245"/>
      <c r="CG64" s="245"/>
      <c r="CL64" s="245"/>
      <c r="CQ64" s="245"/>
      <c r="CV64" s="245"/>
      <c r="DA64" s="245"/>
      <c r="DF64" s="245"/>
      <c r="DG64" s="291"/>
      <c r="DH64" s="291"/>
      <c r="DI64" s="291"/>
      <c r="DJ64" s="291"/>
      <c r="DK64" s="245"/>
      <c r="DL64" s="291"/>
      <c r="DM64" s="291"/>
      <c r="DN64" s="291"/>
      <c r="DO64" s="291"/>
      <c r="DP64" s="243"/>
      <c r="DU64" s="243"/>
      <c r="DZ64" s="243"/>
      <c r="EE64" s="243"/>
      <c r="EJ64" s="243"/>
    </row>
    <row r="65">
      <c r="E65" s="245"/>
      <c r="J65" s="245"/>
      <c r="O65" s="245"/>
      <c r="T65" s="245"/>
      <c r="Y65" s="245"/>
      <c r="AD65" s="245"/>
      <c r="AI65" s="245"/>
      <c r="AN65" s="245"/>
      <c r="AS65" s="245"/>
      <c r="AX65" s="245"/>
      <c r="BC65" s="245"/>
      <c r="BH65" s="245"/>
      <c r="BM65" s="245"/>
      <c r="BR65" s="245"/>
      <c r="BW65" s="245"/>
      <c r="CB65" s="245"/>
      <c r="CG65" s="245"/>
      <c r="CL65" s="245"/>
      <c r="CQ65" s="245"/>
      <c r="CV65" s="245"/>
      <c r="DA65" s="245"/>
      <c r="DF65" s="245"/>
      <c r="DG65" s="291"/>
      <c r="DH65" s="291"/>
      <c r="DI65" s="291"/>
      <c r="DJ65" s="291"/>
      <c r="DK65" s="245"/>
      <c r="DL65" s="291"/>
      <c r="DM65" s="291"/>
      <c r="DN65" s="291"/>
      <c r="DO65" s="291"/>
      <c r="DP65" s="243"/>
      <c r="DU65" s="243"/>
      <c r="DZ65" s="243"/>
      <c r="EE65" s="243"/>
      <c r="EJ65" s="243"/>
    </row>
    <row r="66">
      <c r="E66" s="245"/>
      <c r="J66" s="245"/>
      <c r="O66" s="245"/>
      <c r="T66" s="245"/>
      <c r="Y66" s="245"/>
      <c r="AD66" s="245"/>
      <c r="AI66" s="245"/>
      <c r="AN66" s="245"/>
      <c r="AS66" s="245"/>
      <c r="AX66" s="245"/>
      <c r="BC66" s="245"/>
      <c r="BH66" s="245"/>
      <c r="BM66" s="245"/>
      <c r="BR66" s="245"/>
      <c r="BW66" s="245"/>
      <c r="CB66" s="245"/>
      <c r="CG66" s="245"/>
      <c r="CL66" s="245"/>
      <c r="CQ66" s="245"/>
      <c r="CV66" s="245"/>
      <c r="DA66" s="245"/>
      <c r="DF66" s="245"/>
      <c r="DG66" s="291"/>
      <c r="DH66" s="291"/>
      <c r="DI66" s="291"/>
      <c r="DJ66" s="291"/>
      <c r="DK66" s="245"/>
      <c r="DL66" s="291"/>
      <c r="DM66" s="291"/>
      <c r="DN66" s="291"/>
      <c r="DO66" s="291"/>
      <c r="DP66" s="243"/>
      <c r="DU66" s="243"/>
      <c r="DZ66" s="243"/>
      <c r="EE66" s="243"/>
      <c r="EJ66" s="243"/>
    </row>
    <row r="67">
      <c r="E67" s="245"/>
      <c r="J67" s="245"/>
      <c r="O67" s="245"/>
      <c r="T67" s="245"/>
      <c r="Y67" s="245"/>
      <c r="AD67" s="245"/>
      <c r="AI67" s="245"/>
      <c r="AN67" s="245"/>
      <c r="AS67" s="245"/>
      <c r="AX67" s="245"/>
      <c r="BC67" s="245"/>
      <c r="BH67" s="245"/>
      <c r="BM67" s="245"/>
      <c r="BR67" s="245"/>
      <c r="BW67" s="245"/>
      <c r="CB67" s="245"/>
      <c r="CG67" s="245"/>
      <c r="CL67" s="245"/>
      <c r="CQ67" s="245"/>
      <c r="CV67" s="245"/>
      <c r="DA67" s="245"/>
      <c r="DF67" s="245"/>
      <c r="DG67" s="291"/>
      <c r="DH67" s="291"/>
      <c r="DI67" s="291"/>
      <c r="DJ67" s="291"/>
      <c r="DK67" s="245"/>
      <c r="DL67" s="291"/>
      <c r="DM67" s="291"/>
      <c r="DN67" s="291"/>
      <c r="DO67" s="291"/>
      <c r="DP67" s="243"/>
      <c r="DU67" s="243"/>
      <c r="DZ67" s="243"/>
      <c r="EE67" s="243"/>
      <c r="EJ67" s="243"/>
    </row>
    <row r="68">
      <c r="E68" s="245"/>
      <c r="J68" s="245"/>
      <c r="O68" s="245"/>
      <c r="T68" s="245"/>
      <c r="Y68" s="245"/>
      <c r="AD68" s="245"/>
      <c r="AI68" s="245"/>
      <c r="AN68" s="245"/>
      <c r="AS68" s="245"/>
      <c r="AX68" s="245"/>
      <c r="BC68" s="245"/>
      <c r="BH68" s="245"/>
      <c r="BM68" s="245"/>
      <c r="BR68" s="245"/>
      <c r="BW68" s="245"/>
      <c r="CB68" s="245"/>
      <c r="CG68" s="245"/>
      <c r="CL68" s="245"/>
      <c r="CQ68" s="245"/>
      <c r="CV68" s="245"/>
      <c r="DA68" s="245"/>
      <c r="DF68" s="245"/>
      <c r="DG68" s="291"/>
      <c r="DH68" s="291"/>
      <c r="DI68" s="291"/>
      <c r="DJ68" s="291"/>
      <c r="DK68" s="245"/>
      <c r="DL68" s="291"/>
      <c r="DM68" s="291"/>
      <c r="DN68" s="291"/>
      <c r="DO68" s="291"/>
      <c r="DP68" s="243"/>
      <c r="DU68" s="243"/>
      <c r="DZ68" s="243"/>
      <c r="EE68" s="243"/>
      <c r="EJ68" s="243"/>
    </row>
    <row r="69">
      <c r="E69" s="245"/>
      <c r="J69" s="245"/>
      <c r="O69" s="245"/>
      <c r="T69" s="245"/>
      <c r="Y69" s="245"/>
      <c r="AD69" s="245"/>
      <c r="AI69" s="245"/>
      <c r="AN69" s="245"/>
      <c r="AS69" s="245"/>
      <c r="AX69" s="245"/>
      <c r="BC69" s="245"/>
      <c r="BH69" s="245"/>
      <c r="BM69" s="245"/>
      <c r="BR69" s="245"/>
      <c r="BW69" s="245"/>
      <c r="CB69" s="245"/>
      <c r="CG69" s="245"/>
      <c r="CL69" s="245"/>
      <c r="CQ69" s="245"/>
      <c r="CV69" s="245"/>
      <c r="DA69" s="245"/>
      <c r="DF69" s="245"/>
      <c r="DG69" s="291"/>
      <c r="DH69" s="291"/>
      <c r="DI69" s="291"/>
      <c r="DJ69" s="291"/>
      <c r="DK69" s="245"/>
      <c r="DL69" s="291"/>
      <c r="DM69" s="291"/>
      <c r="DN69" s="291"/>
      <c r="DO69" s="291"/>
      <c r="DP69" s="243"/>
      <c r="DU69" s="243"/>
      <c r="DZ69" s="243"/>
      <c r="EE69" s="243"/>
      <c r="EJ69" s="243"/>
    </row>
    <row r="70">
      <c r="E70" s="245"/>
      <c r="J70" s="245"/>
      <c r="O70" s="245"/>
      <c r="T70" s="245"/>
      <c r="Y70" s="245"/>
      <c r="AD70" s="245"/>
      <c r="AI70" s="245"/>
      <c r="AN70" s="245"/>
      <c r="AS70" s="245"/>
      <c r="AX70" s="245"/>
      <c r="BC70" s="245"/>
      <c r="BH70" s="245"/>
      <c r="BM70" s="245"/>
      <c r="BR70" s="245"/>
      <c r="BW70" s="245"/>
      <c r="CB70" s="245"/>
      <c r="CG70" s="245"/>
      <c r="CL70" s="245"/>
      <c r="CQ70" s="245"/>
      <c r="CV70" s="245"/>
      <c r="DA70" s="245"/>
      <c r="DF70" s="245"/>
      <c r="DG70" s="291"/>
      <c r="DH70" s="291"/>
      <c r="DI70" s="291"/>
      <c r="DJ70" s="291"/>
      <c r="DK70" s="245"/>
      <c r="DL70" s="291"/>
      <c r="DM70" s="291"/>
      <c r="DN70" s="291"/>
      <c r="DO70" s="291"/>
      <c r="DP70" s="243"/>
      <c r="DU70" s="243"/>
      <c r="DZ70" s="243"/>
      <c r="EE70" s="243"/>
      <c r="EJ70" s="243"/>
    </row>
    <row r="71">
      <c r="E71" s="245"/>
      <c r="J71" s="245"/>
      <c r="O71" s="245"/>
      <c r="T71" s="245"/>
      <c r="Y71" s="245"/>
      <c r="AD71" s="245"/>
      <c r="AI71" s="245"/>
      <c r="AN71" s="245"/>
      <c r="AS71" s="245"/>
      <c r="AX71" s="245"/>
      <c r="BC71" s="245"/>
      <c r="BH71" s="245"/>
      <c r="BM71" s="245"/>
      <c r="BR71" s="245"/>
      <c r="BW71" s="245"/>
      <c r="CB71" s="245"/>
      <c r="CG71" s="245"/>
      <c r="CL71" s="245"/>
      <c r="CQ71" s="245"/>
      <c r="CV71" s="245"/>
      <c r="DA71" s="245"/>
      <c r="DF71" s="245"/>
      <c r="DG71" s="291"/>
      <c r="DH71" s="291"/>
      <c r="DI71" s="291"/>
      <c r="DJ71" s="291"/>
      <c r="DK71" s="245"/>
      <c r="DL71" s="291"/>
      <c r="DM71" s="291"/>
      <c r="DN71" s="291"/>
      <c r="DO71" s="291"/>
      <c r="DP71" s="243"/>
      <c r="DU71" s="243"/>
      <c r="DZ71" s="243"/>
      <c r="EE71" s="243"/>
      <c r="EJ71" s="243"/>
    </row>
    <row r="72">
      <c r="E72" s="245"/>
      <c r="J72" s="245"/>
      <c r="O72" s="245"/>
      <c r="T72" s="245"/>
      <c r="Y72" s="245"/>
      <c r="AD72" s="245"/>
      <c r="AI72" s="245"/>
      <c r="AN72" s="245"/>
      <c r="AS72" s="245"/>
      <c r="AX72" s="245"/>
      <c r="BC72" s="245"/>
      <c r="BH72" s="245"/>
      <c r="BM72" s="245"/>
      <c r="BR72" s="245"/>
      <c r="BW72" s="245"/>
      <c r="CB72" s="245"/>
      <c r="CG72" s="245"/>
      <c r="CL72" s="245"/>
      <c r="CQ72" s="245"/>
      <c r="CV72" s="245"/>
      <c r="DA72" s="245"/>
      <c r="DF72" s="245"/>
      <c r="DG72" s="291"/>
      <c r="DH72" s="291"/>
      <c r="DI72" s="291"/>
      <c r="DJ72" s="291"/>
      <c r="DK72" s="245"/>
      <c r="DL72" s="291"/>
      <c r="DM72" s="291"/>
      <c r="DN72" s="291"/>
      <c r="DO72" s="291"/>
      <c r="DP72" s="243"/>
      <c r="DU72" s="243"/>
      <c r="DZ72" s="243"/>
      <c r="EE72" s="243"/>
      <c r="EJ72" s="243"/>
    </row>
    <row r="73">
      <c r="E73" s="245"/>
      <c r="J73" s="245"/>
      <c r="O73" s="245"/>
      <c r="T73" s="245"/>
      <c r="Y73" s="245"/>
      <c r="AD73" s="245"/>
      <c r="AI73" s="245"/>
      <c r="AN73" s="245"/>
      <c r="AS73" s="245"/>
      <c r="AX73" s="245"/>
      <c r="BC73" s="245"/>
      <c r="BH73" s="245"/>
      <c r="BM73" s="245"/>
      <c r="BR73" s="245"/>
      <c r="BW73" s="245"/>
      <c r="CB73" s="245"/>
      <c r="CG73" s="245"/>
      <c r="CL73" s="245"/>
      <c r="CQ73" s="245"/>
      <c r="CV73" s="245"/>
      <c r="DA73" s="245"/>
      <c r="DF73" s="245"/>
      <c r="DG73" s="291"/>
      <c r="DH73" s="291"/>
      <c r="DI73" s="291"/>
      <c r="DJ73" s="291"/>
      <c r="DK73" s="245"/>
      <c r="DL73" s="291"/>
      <c r="DM73" s="291"/>
      <c r="DN73" s="291"/>
      <c r="DO73" s="291"/>
      <c r="DP73" s="243"/>
      <c r="DU73" s="243"/>
      <c r="DZ73" s="243"/>
      <c r="EE73" s="243"/>
      <c r="EJ73" s="243"/>
    </row>
    <row r="74">
      <c r="E74" s="245"/>
      <c r="J74" s="245"/>
      <c r="O74" s="245"/>
      <c r="T74" s="245"/>
      <c r="Y74" s="245"/>
      <c r="AD74" s="245"/>
      <c r="AI74" s="245"/>
      <c r="AN74" s="245"/>
      <c r="AS74" s="245"/>
      <c r="AX74" s="245"/>
      <c r="BC74" s="245"/>
      <c r="BH74" s="245"/>
      <c r="BM74" s="245"/>
      <c r="BR74" s="245"/>
      <c r="BW74" s="245"/>
      <c r="CB74" s="245"/>
      <c r="CG74" s="245"/>
      <c r="CL74" s="245"/>
      <c r="CQ74" s="245"/>
      <c r="CV74" s="245"/>
      <c r="DA74" s="245"/>
      <c r="DF74" s="245"/>
      <c r="DG74" s="291"/>
      <c r="DH74" s="291"/>
      <c r="DI74" s="291"/>
      <c r="DJ74" s="291"/>
      <c r="DK74" s="245"/>
      <c r="DL74" s="291"/>
      <c r="DM74" s="291"/>
      <c r="DN74" s="291"/>
      <c r="DO74" s="291"/>
      <c r="DP74" s="243"/>
      <c r="DU74" s="243"/>
      <c r="DZ74" s="243"/>
      <c r="EE74" s="243"/>
      <c r="EJ74" s="243"/>
    </row>
    <row r="75">
      <c r="E75" s="245"/>
      <c r="J75" s="245"/>
      <c r="O75" s="245"/>
      <c r="T75" s="245"/>
      <c r="Y75" s="245"/>
      <c r="AD75" s="245"/>
      <c r="AI75" s="245"/>
      <c r="AN75" s="245"/>
      <c r="AS75" s="245"/>
      <c r="AX75" s="245"/>
      <c r="BC75" s="245"/>
      <c r="BH75" s="245"/>
      <c r="BM75" s="245"/>
      <c r="BR75" s="245"/>
      <c r="BW75" s="245"/>
      <c r="CB75" s="245"/>
      <c r="CG75" s="245"/>
      <c r="CL75" s="245"/>
      <c r="CQ75" s="245"/>
      <c r="CV75" s="245"/>
      <c r="DA75" s="245"/>
      <c r="DF75" s="245"/>
      <c r="DG75" s="291"/>
      <c r="DH75" s="291"/>
      <c r="DI75" s="291"/>
      <c r="DJ75" s="291"/>
      <c r="DK75" s="245"/>
      <c r="DL75" s="291"/>
      <c r="DM75" s="291"/>
      <c r="DN75" s="291"/>
      <c r="DO75" s="291"/>
      <c r="DP75" s="243"/>
      <c r="DU75" s="243"/>
      <c r="DZ75" s="243"/>
      <c r="EE75" s="243"/>
      <c r="EJ75" s="243"/>
    </row>
    <row r="76">
      <c r="E76" s="245"/>
      <c r="J76" s="245"/>
      <c r="O76" s="245"/>
      <c r="T76" s="245"/>
      <c r="Y76" s="245"/>
      <c r="AD76" s="245"/>
      <c r="AI76" s="245"/>
      <c r="AN76" s="245"/>
      <c r="AS76" s="245"/>
      <c r="AX76" s="245"/>
      <c r="BC76" s="245"/>
      <c r="BH76" s="245"/>
      <c r="BM76" s="245"/>
      <c r="BR76" s="245"/>
      <c r="BW76" s="245"/>
      <c r="CB76" s="245"/>
      <c r="CG76" s="245"/>
      <c r="CL76" s="245"/>
      <c r="CQ76" s="245"/>
      <c r="CV76" s="245"/>
      <c r="DA76" s="245"/>
      <c r="DF76" s="245"/>
      <c r="DG76" s="291"/>
      <c r="DH76" s="291"/>
      <c r="DI76" s="291"/>
      <c r="DJ76" s="291"/>
      <c r="DK76" s="245"/>
      <c r="DL76" s="291"/>
      <c r="DM76" s="291"/>
      <c r="DN76" s="291"/>
      <c r="DO76" s="291"/>
      <c r="DP76" s="243"/>
      <c r="DU76" s="243"/>
      <c r="DZ76" s="243"/>
      <c r="EE76" s="243"/>
      <c r="EJ76" s="243"/>
    </row>
    <row r="77">
      <c r="E77" s="245"/>
      <c r="J77" s="245"/>
      <c r="O77" s="245"/>
      <c r="T77" s="245"/>
      <c r="Y77" s="245"/>
      <c r="AD77" s="245"/>
      <c r="AI77" s="245"/>
      <c r="AN77" s="245"/>
      <c r="AS77" s="245"/>
      <c r="AX77" s="245"/>
      <c r="BC77" s="245"/>
      <c r="BH77" s="245"/>
      <c r="BM77" s="245"/>
      <c r="BR77" s="245"/>
      <c r="BW77" s="245"/>
      <c r="CB77" s="245"/>
      <c r="CG77" s="245"/>
      <c r="CL77" s="245"/>
      <c r="CQ77" s="245"/>
      <c r="CV77" s="245"/>
      <c r="DA77" s="245"/>
      <c r="DF77" s="245"/>
      <c r="DG77" s="291"/>
      <c r="DH77" s="291"/>
      <c r="DI77" s="291"/>
      <c r="DJ77" s="291"/>
      <c r="DK77" s="245"/>
      <c r="DL77" s="291"/>
      <c r="DM77" s="291"/>
      <c r="DN77" s="291"/>
      <c r="DO77" s="291"/>
      <c r="DP77" s="243"/>
      <c r="DU77" s="243"/>
      <c r="DZ77" s="243"/>
      <c r="EE77" s="243"/>
      <c r="EJ77" s="243"/>
    </row>
    <row r="78">
      <c r="E78" s="245"/>
      <c r="J78" s="245"/>
      <c r="O78" s="245"/>
      <c r="T78" s="245"/>
      <c r="Y78" s="245"/>
      <c r="AD78" s="245"/>
      <c r="AI78" s="245"/>
      <c r="AN78" s="245"/>
      <c r="AS78" s="245"/>
      <c r="AX78" s="245"/>
      <c r="BC78" s="245"/>
      <c r="BH78" s="245"/>
      <c r="BM78" s="245"/>
      <c r="BR78" s="245"/>
      <c r="BW78" s="245"/>
      <c r="CB78" s="245"/>
      <c r="CG78" s="245"/>
      <c r="CL78" s="245"/>
      <c r="CQ78" s="245"/>
      <c r="CV78" s="245"/>
      <c r="DA78" s="245"/>
      <c r="DF78" s="245"/>
      <c r="DG78" s="291"/>
      <c r="DH78" s="291"/>
      <c r="DI78" s="291"/>
      <c r="DJ78" s="291"/>
      <c r="DK78" s="245"/>
      <c r="DL78" s="291"/>
      <c r="DM78" s="291"/>
      <c r="DN78" s="291"/>
      <c r="DO78" s="291"/>
      <c r="DP78" s="243"/>
      <c r="DU78" s="243"/>
      <c r="DZ78" s="243"/>
      <c r="EE78" s="243"/>
      <c r="EJ78" s="243"/>
    </row>
    <row r="79">
      <c r="E79" s="245"/>
      <c r="J79" s="245"/>
      <c r="O79" s="245"/>
      <c r="T79" s="245"/>
      <c r="Y79" s="245"/>
      <c r="AD79" s="245"/>
      <c r="AI79" s="245"/>
      <c r="AN79" s="245"/>
      <c r="AS79" s="245"/>
      <c r="AX79" s="245"/>
      <c r="BC79" s="245"/>
      <c r="BH79" s="245"/>
      <c r="BM79" s="245"/>
      <c r="BR79" s="245"/>
      <c r="BW79" s="245"/>
      <c r="CB79" s="245"/>
      <c r="CG79" s="245"/>
      <c r="CL79" s="245"/>
      <c r="CQ79" s="245"/>
      <c r="CV79" s="245"/>
      <c r="DA79" s="245"/>
      <c r="DF79" s="245"/>
      <c r="DG79" s="291"/>
      <c r="DH79" s="291"/>
      <c r="DI79" s="291"/>
      <c r="DJ79" s="291"/>
      <c r="DK79" s="245"/>
      <c r="DL79" s="291"/>
      <c r="DM79" s="291"/>
      <c r="DN79" s="291"/>
      <c r="DO79" s="291"/>
      <c r="DP79" s="243"/>
      <c r="DU79" s="243"/>
      <c r="DZ79" s="243"/>
      <c r="EE79" s="243"/>
      <c r="EJ79" s="243"/>
    </row>
    <row r="80">
      <c r="E80" s="245"/>
      <c r="J80" s="245"/>
      <c r="O80" s="245"/>
      <c r="T80" s="245"/>
      <c r="Y80" s="245"/>
      <c r="AD80" s="245"/>
      <c r="AI80" s="245"/>
      <c r="AN80" s="245"/>
      <c r="AS80" s="245"/>
      <c r="AX80" s="245"/>
      <c r="BC80" s="245"/>
      <c r="BH80" s="245"/>
      <c r="BM80" s="245"/>
      <c r="BR80" s="245"/>
      <c r="BW80" s="245"/>
      <c r="CB80" s="245"/>
      <c r="CG80" s="245"/>
      <c r="CL80" s="245"/>
      <c r="CQ80" s="245"/>
      <c r="CV80" s="245"/>
      <c r="DA80" s="245"/>
      <c r="DF80" s="245"/>
      <c r="DG80" s="291"/>
      <c r="DH80" s="291"/>
      <c r="DI80" s="291"/>
      <c r="DJ80" s="291"/>
      <c r="DK80" s="245"/>
      <c r="DL80" s="291"/>
      <c r="DM80" s="291"/>
      <c r="DN80" s="291"/>
      <c r="DO80" s="291"/>
      <c r="DP80" s="243"/>
      <c r="DU80" s="243"/>
      <c r="DZ80" s="243"/>
      <c r="EE80" s="243"/>
      <c r="EJ80" s="243"/>
    </row>
    <row r="81">
      <c r="E81" s="245"/>
      <c r="J81" s="245"/>
      <c r="O81" s="245"/>
      <c r="T81" s="245"/>
      <c r="Y81" s="245"/>
      <c r="AD81" s="245"/>
      <c r="AI81" s="245"/>
      <c r="AN81" s="245"/>
      <c r="AS81" s="245"/>
      <c r="AX81" s="245"/>
      <c r="BC81" s="245"/>
      <c r="BH81" s="245"/>
      <c r="BM81" s="245"/>
      <c r="BR81" s="245"/>
      <c r="BW81" s="245"/>
      <c r="CB81" s="245"/>
      <c r="CG81" s="245"/>
      <c r="CL81" s="245"/>
      <c r="CQ81" s="245"/>
      <c r="CV81" s="245"/>
      <c r="DA81" s="245"/>
      <c r="DF81" s="245"/>
      <c r="DG81" s="291"/>
      <c r="DH81" s="291"/>
      <c r="DI81" s="291"/>
      <c r="DJ81" s="291"/>
      <c r="DK81" s="245"/>
      <c r="DL81" s="291"/>
      <c r="DM81" s="291"/>
      <c r="DN81" s="291"/>
      <c r="DO81" s="291"/>
      <c r="DP81" s="243"/>
      <c r="DU81" s="243"/>
      <c r="DZ81" s="243"/>
      <c r="EE81" s="243"/>
      <c r="EJ81" s="243"/>
    </row>
    <row r="82">
      <c r="E82" s="245"/>
      <c r="J82" s="245"/>
      <c r="O82" s="245"/>
      <c r="T82" s="245"/>
      <c r="Y82" s="245"/>
      <c r="AD82" s="245"/>
      <c r="AI82" s="245"/>
      <c r="AN82" s="245"/>
      <c r="AS82" s="245"/>
      <c r="AX82" s="245"/>
      <c r="BC82" s="245"/>
      <c r="BH82" s="245"/>
      <c r="BM82" s="245"/>
      <c r="BR82" s="245"/>
      <c r="BW82" s="245"/>
      <c r="CB82" s="245"/>
      <c r="CG82" s="245"/>
      <c r="CL82" s="245"/>
      <c r="CQ82" s="245"/>
      <c r="CV82" s="245"/>
      <c r="DA82" s="245"/>
      <c r="DF82" s="245"/>
      <c r="DG82" s="291"/>
      <c r="DH82" s="291"/>
      <c r="DI82" s="291"/>
      <c r="DJ82" s="291"/>
      <c r="DK82" s="245"/>
      <c r="DL82" s="291"/>
      <c r="DM82" s="291"/>
      <c r="DN82" s="291"/>
      <c r="DO82" s="291"/>
      <c r="DP82" s="243"/>
      <c r="DU82" s="243"/>
      <c r="DZ82" s="243"/>
      <c r="EE82" s="243"/>
      <c r="EJ82" s="243"/>
    </row>
    <row r="83">
      <c r="E83" s="245"/>
      <c r="J83" s="245"/>
      <c r="O83" s="245"/>
      <c r="T83" s="245"/>
      <c r="Y83" s="245"/>
      <c r="AD83" s="245"/>
      <c r="AI83" s="245"/>
      <c r="AN83" s="245"/>
      <c r="AS83" s="245"/>
      <c r="AX83" s="245"/>
      <c r="BC83" s="245"/>
      <c r="BH83" s="245"/>
      <c r="BM83" s="245"/>
      <c r="BR83" s="245"/>
      <c r="BW83" s="245"/>
      <c r="CB83" s="245"/>
      <c r="CG83" s="245"/>
      <c r="CL83" s="245"/>
      <c r="CQ83" s="245"/>
      <c r="CV83" s="245"/>
      <c r="DA83" s="245"/>
      <c r="DF83" s="245"/>
      <c r="DG83" s="291"/>
      <c r="DH83" s="291"/>
      <c r="DI83" s="291"/>
      <c r="DJ83" s="291"/>
      <c r="DK83" s="245"/>
      <c r="DL83" s="291"/>
      <c r="DM83" s="291"/>
      <c r="DN83" s="291"/>
      <c r="DO83" s="291"/>
      <c r="DP83" s="243"/>
      <c r="DU83" s="243"/>
      <c r="DZ83" s="243"/>
      <c r="EE83" s="243"/>
      <c r="EJ83" s="243"/>
    </row>
    <row r="84">
      <c r="E84" s="245"/>
      <c r="J84" s="245"/>
      <c r="O84" s="245"/>
      <c r="T84" s="245"/>
      <c r="Y84" s="245"/>
      <c r="AD84" s="245"/>
      <c r="AI84" s="245"/>
      <c r="AN84" s="245"/>
      <c r="AS84" s="245"/>
      <c r="AX84" s="245"/>
      <c r="BC84" s="245"/>
      <c r="BH84" s="245"/>
      <c r="BM84" s="245"/>
      <c r="BR84" s="245"/>
      <c r="BW84" s="245"/>
      <c r="CB84" s="245"/>
      <c r="CG84" s="245"/>
      <c r="CL84" s="245"/>
      <c r="CQ84" s="245"/>
      <c r="CV84" s="245"/>
      <c r="DA84" s="245"/>
      <c r="DF84" s="245"/>
      <c r="DG84" s="291"/>
      <c r="DH84" s="291"/>
      <c r="DI84" s="291"/>
      <c r="DJ84" s="291"/>
      <c r="DK84" s="245"/>
      <c r="DL84" s="291"/>
      <c r="DM84" s="291"/>
      <c r="DN84" s="291"/>
      <c r="DO84" s="291"/>
      <c r="DP84" s="243"/>
      <c r="DU84" s="243"/>
      <c r="DZ84" s="243"/>
      <c r="EE84" s="243"/>
      <c r="EJ84" s="243"/>
    </row>
    <row r="85">
      <c r="E85" s="245"/>
      <c r="J85" s="245"/>
      <c r="O85" s="245"/>
      <c r="T85" s="245"/>
      <c r="Y85" s="245"/>
      <c r="AD85" s="245"/>
      <c r="AI85" s="245"/>
      <c r="AN85" s="245"/>
      <c r="AS85" s="245"/>
      <c r="AX85" s="245"/>
      <c r="BC85" s="245"/>
      <c r="BH85" s="245"/>
      <c r="BM85" s="245"/>
      <c r="BR85" s="245"/>
      <c r="BW85" s="245"/>
      <c r="CB85" s="245"/>
      <c r="CG85" s="245"/>
      <c r="CL85" s="245"/>
      <c r="CQ85" s="245"/>
      <c r="CV85" s="245"/>
      <c r="DA85" s="245"/>
      <c r="DF85" s="245"/>
      <c r="DG85" s="291"/>
      <c r="DH85" s="291"/>
      <c r="DI85" s="291"/>
      <c r="DJ85" s="291"/>
      <c r="DK85" s="245"/>
      <c r="DL85" s="291"/>
      <c r="DM85" s="291"/>
      <c r="DN85" s="291"/>
      <c r="DO85" s="291"/>
      <c r="DP85" s="243"/>
      <c r="DU85" s="243"/>
      <c r="DZ85" s="243"/>
      <c r="EE85" s="243"/>
      <c r="EJ85" s="243"/>
    </row>
    <row r="86">
      <c r="E86" s="245"/>
      <c r="J86" s="245"/>
      <c r="O86" s="245"/>
      <c r="T86" s="245"/>
      <c r="Y86" s="245"/>
      <c r="AD86" s="245"/>
      <c r="AI86" s="245"/>
      <c r="AN86" s="245"/>
      <c r="AS86" s="245"/>
      <c r="AX86" s="245"/>
      <c r="BC86" s="245"/>
      <c r="BH86" s="245"/>
      <c r="BM86" s="245"/>
      <c r="BR86" s="245"/>
      <c r="BW86" s="245"/>
      <c r="CB86" s="245"/>
      <c r="CG86" s="245"/>
      <c r="CL86" s="245"/>
      <c r="CQ86" s="245"/>
      <c r="CV86" s="245"/>
      <c r="DA86" s="245"/>
      <c r="DF86" s="245"/>
      <c r="DG86" s="291"/>
      <c r="DH86" s="291"/>
      <c r="DI86" s="291"/>
      <c r="DJ86" s="291"/>
      <c r="DK86" s="245"/>
      <c r="DL86" s="291"/>
      <c r="DM86" s="291"/>
      <c r="DN86" s="291"/>
      <c r="DO86" s="291"/>
      <c r="DP86" s="243"/>
      <c r="DU86" s="243"/>
      <c r="DZ86" s="243"/>
      <c r="EE86" s="243"/>
      <c r="EJ86" s="243"/>
    </row>
    <row r="87">
      <c r="E87" s="245"/>
      <c r="J87" s="245"/>
      <c r="O87" s="245"/>
      <c r="T87" s="245"/>
      <c r="Y87" s="245"/>
      <c r="AD87" s="245"/>
      <c r="AI87" s="245"/>
      <c r="AN87" s="245"/>
      <c r="AS87" s="245"/>
      <c r="AX87" s="245"/>
      <c r="BC87" s="245"/>
      <c r="BH87" s="245"/>
      <c r="BM87" s="245"/>
      <c r="BR87" s="245"/>
      <c r="BW87" s="245"/>
      <c r="CB87" s="245"/>
      <c r="CG87" s="245"/>
      <c r="CL87" s="245"/>
      <c r="CQ87" s="245"/>
      <c r="CV87" s="245"/>
      <c r="DA87" s="245"/>
      <c r="DF87" s="245"/>
      <c r="DG87" s="291"/>
      <c r="DH87" s="291"/>
      <c r="DI87" s="291"/>
      <c r="DJ87" s="291"/>
      <c r="DK87" s="245"/>
      <c r="DL87" s="291"/>
      <c r="DM87" s="291"/>
      <c r="DN87" s="291"/>
      <c r="DO87" s="291"/>
      <c r="DP87" s="243"/>
      <c r="DU87" s="243"/>
      <c r="DZ87" s="243"/>
      <c r="EE87" s="243"/>
      <c r="EJ87" s="243"/>
    </row>
    <row r="88">
      <c r="E88" s="245"/>
      <c r="J88" s="245"/>
      <c r="O88" s="245"/>
      <c r="T88" s="245"/>
      <c r="Y88" s="245"/>
      <c r="AD88" s="245"/>
      <c r="AI88" s="245"/>
      <c r="AN88" s="245"/>
      <c r="AS88" s="245"/>
      <c r="AX88" s="245"/>
      <c r="BC88" s="245"/>
      <c r="BH88" s="245"/>
      <c r="BM88" s="245"/>
      <c r="BR88" s="245"/>
      <c r="BW88" s="245"/>
      <c r="CB88" s="245"/>
      <c r="CG88" s="245"/>
      <c r="CL88" s="245"/>
      <c r="CQ88" s="245"/>
      <c r="CV88" s="245"/>
      <c r="DA88" s="245"/>
      <c r="DF88" s="245"/>
      <c r="DG88" s="291"/>
      <c r="DH88" s="291"/>
      <c r="DI88" s="291"/>
      <c r="DJ88" s="291"/>
      <c r="DK88" s="245"/>
      <c r="DL88" s="291"/>
      <c r="DM88" s="291"/>
      <c r="DN88" s="291"/>
      <c r="DO88" s="291"/>
      <c r="DP88" s="243"/>
      <c r="DU88" s="243"/>
      <c r="DZ88" s="243"/>
      <c r="EE88" s="243"/>
      <c r="EJ88" s="243"/>
    </row>
    <row r="89">
      <c r="E89" s="245"/>
      <c r="J89" s="245"/>
      <c r="O89" s="245"/>
      <c r="T89" s="245"/>
      <c r="Y89" s="245"/>
      <c r="AD89" s="245"/>
      <c r="AI89" s="245"/>
      <c r="AN89" s="245"/>
      <c r="AS89" s="245"/>
      <c r="AX89" s="245"/>
      <c r="BC89" s="245"/>
      <c r="BH89" s="245"/>
      <c r="BM89" s="245"/>
      <c r="BR89" s="245"/>
      <c r="BW89" s="245"/>
      <c r="CB89" s="245"/>
      <c r="CG89" s="245"/>
      <c r="CL89" s="245"/>
      <c r="CQ89" s="245"/>
      <c r="CV89" s="245"/>
      <c r="DA89" s="245"/>
      <c r="DF89" s="245"/>
      <c r="DG89" s="291"/>
      <c r="DH89" s="291"/>
      <c r="DI89" s="291"/>
      <c r="DJ89" s="291"/>
      <c r="DK89" s="245"/>
      <c r="DL89" s="291"/>
      <c r="DM89" s="291"/>
      <c r="DN89" s="291"/>
      <c r="DO89" s="291"/>
      <c r="DP89" s="243"/>
      <c r="DU89" s="243"/>
      <c r="DZ89" s="243"/>
      <c r="EE89" s="243"/>
      <c r="EJ89" s="243"/>
    </row>
    <row r="90">
      <c r="E90" s="245"/>
      <c r="J90" s="245"/>
      <c r="O90" s="245"/>
      <c r="T90" s="245"/>
      <c r="Y90" s="245"/>
      <c r="AD90" s="245"/>
      <c r="AI90" s="245"/>
      <c r="AN90" s="245"/>
      <c r="AS90" s="245"/>
      <c r="AX90" s="245"/>
      <c r="BC90" s="245"/>
      <c r="BH90" s="245"/>
      <c r="BM90" s="245"/>
      <c r="BR90" s="245"/>
      <c r="BW90" s="245"/>
      <c r="CB90" s="245"/>
      <c r="CG90" s="245"/>
      <c r="CL90" s="245"/>
      <c r="CQ90" s="245"/>
      <c r="CV90" s="245"/>
      <c r="DA90" s="245"/>
      <c r="DF90" s="245"/>
      <c r="DG90" s="291"/>
      <c r="DH90" s="291"/>
      <c r="DI90" s="291"/>
      <c r="DJ90" s="291"/>
      <c r="DK90" s="245"/>
      <c r="DL90" s="291"/>
      <c r="DM90" s="291"/>
      <c r="DN90" s="291"/>
      <c r="DO90" s="291"/>
      <c r="DP90" s="243"/>
      <c r="DU90" s="243"/>
      <c r="DZ90" s="243"/>
      <c r="EE90" s="243"/>
      <c r="EJ90" s="243"/>
    </row>
    <row r="91">
      <c r="E91" s="245"/>
      <c r="J91" s="245"/>
      <c r="O91" s="245"/>
      <c r="T91" s="245"/>
      <c r="Y91" s="245"/>
      <c r="AD91" s="245"/>
      <c r="AI91" s="245"/>
      <c r="AN91" s="245"/>
      <c r="AS91" s="245"/>
      <c r="AX91" s="245"/>
      <c r="BC91" s="245"/>
      <c r="BH91" s="245"/>
      <c r="BM91" s="245"/>
      <c r="BR91" s="245"/>
      <c r="BW91" s="245"/>
      <c r="CB91" s="245"/>
      <c r="CG91" s="245"/>
      <c r="CL91" s="245"/>
      <c r="CQ91" s="245"/>
      <c r="CV91" s="245"/>
      <c r="DA91" s="245"/>
      <c r="DF91" s="245"/>
      <c r="DG91" s="291"/>
      <c r="DH91" s="291"/>
      <c r="DI91" s="291"/>
      <c r="DJ91" s="291"/>
      <c r="DK91" s="245"/>
      <c r="DL91" s="291"/>
      <c r="DM91" s="291"/>
      <c r="DN91" s="291"/>
      <c r="DO91" s="291"/>
      <c r="DP91" s="243"/>
      <c r="DU91" s="243"/>
      <c r="DZ91" s="243"/>
      <c r="EE91" s="243"/>
      <c r="EJ91" s="243"/>
    </row>
    <row r="92">
      <c r="E92" s="245"/>
      <c r="J92" s="245"/>
      <c r="O92" s="245"/>
      <c r="T92" s="245"/>
      <c r="Y92" s="245"/>
      <c r="AD92" s="245"/>
      <c r="AI92" s="245"/>
      <c r="AN92" s="245"/>
      <c r="AS92" s="245"/>
      <c r="AX92" s="245"/>
      <c r="BC92" s="245"/>
      <c r="BH92" s="245"/>
      <c r="BM92" s="245"/>
      <c r="BR92" s="245"/>
      <c r="BW92" s="245"/>
      <c r="CB92" s="245"/>
      <c r="CG92" s="245"/>
      <c r="CL92" s="245"/>
      <c r="CQ92" s="245"/>
      <c r="CV92" s="245"/>
      <c r="DA92" s="245"/>
      <c r="DF92" s="245"/>
      <c r="DG92" s="291"/>
      <c r="DH92" s="291"/>
      <c r="DI92" s="291"/>
      <c r="DJ92" s="291"/>
      <c r="DK92" s="245"/>
      <c r="DL92" s="291"/>
      <c r="DM92" s="291"/>
      <c r="DN92" s="291"/>
      <c r="DO92" s="291"/>
      <c r="DP92" s="243"/>
      <c r="DU92" s="243"/>
      <c r="DZ92" s="243"/>
      <c r="EE92" s="243"/>
      <c r="EJ92" s="243"/>
    </row>
    <row r="93">
      <c r="E93" s="245"/>
      <c r="J93" s="245"/>
      <c r="O93" s="245"/>
      <c r="T93" s="245"/>
      <c r="Y93" s="245"/>
      <c r="AD93" s="245"/>
      <c r="AI93" s="245"/>
      <c r="AN93" s="245"/>
      <c r="AS93" s="245"/>
      <c r="AX93" s="245"/>
      <c r="BC93" s="245"/>
      <c r="BH93" s="245"/>
      <c r="BM93" s="245"/>
      <c r="BR93" s="245"/>
      <c r="BW93" s="245"/>
      <c r="CB93" s="245"/>
      <c r="CG93" s="245"/>
      <c r="CL93" s="245"/>
      <c r="CQ93" s="245"/>
      <c r="CV93" s="245"/>
      <c r="DA93" s="245"/>
      <c r="DF93" s="245"/>
      <c r="DG93" s="291"/>
      <c r="DH93" s="291"/>
      <c r="DI93" s="291"/>
      <c r="DJ93" s="291"/>
      <c r="DK93" s="245"/>
      <c r="DL93" s="291"/>
      <c r="DM93" s="291"/>
      <c r="DN93" s="291"/>
      <c r="DO93" s="291"/>
      <c r="DP93" s="243"/>
      <c r="DU93" s="243"/>
      <c r="DZ93" s="243"/>
      <c r="EE93" s="243"/>
      <c r="EJ93" s="243"/>
    </row>
    <row r="94">
      <c r="E94" s="245"/>
      <c r="J94" s="245"/>
      <c r="O94" s="245"/>
      <c r="T94" s="245"/>
      <c r="Y94" s="245"/>
      <c r="AD94" s="245"/>
      <c r="AI94" s="245"/>
      <c r="AN94" s="245"/>
      <c r="AS94" s="245"/>
      <c r="AX94" s="245"/>
      <c r="BC94" s="245"/>
      <c r="BH94" s="245"/>
      <c r="BM94" s="245"/>
      <c r="BR94" s="245"/>
      <c r="BW94" s="245"/>
      <c r="CB94" s="245"/>
      <c r="CG94" s="245"/>
      <c r="CL94" s="245"/>
      <c r="CQ94" s="245"/>
      <c r="CV94" s="245"/>
      <c r="DA94" s="245"/>
      <c r="DF94" s="245"/>
      <c r="DG94" s="291"/>
      <c r="DH94" s="291"/>
      <c r="DI94" s="291"/>
      <c r="DJ94" s="291"/>
      <c r="DK94" s="245"/>
      <c r="DL94" s="291"/>
      <c r="DM94" s="291"/>
      <c r="DN94" s="291"/>
      <c r="DO94" s="291"/>
      <c r="DP94" s="243"/>
      <c r="DU94" s="243"/>
      <c r="DZ94" s="243"/>
      <c r="EE94" s="243"/>
      <c r="EJ94" s="243"/>
    </row>
    <row r="95">
      <c r="E95" s="245"/>
      <c r="J95" s="245"/>
      <c r="O95" s="245"/>
      <c r="T95" s="245"/>
      <c r="Y95" s="245"/>
      <c r="AD95" s="245"/>
      <c r="AI95" s="245"/>
      <c r="AN95" s="245"/>
      <c r="AS95" s="245"/>
      <c r="AX95" s="245"/>
      <c r="BC95" s="245"/>
      <c r="BH95" s="245"/>
      <c r="BM95" s="245"/>
      <c r="BR95" s="245"/>
      <c r="BW95" s="245"/>
      <c r="CB95" s="245"/>
      <c r="CG95" s="245"/>
      <c r="CL95" s="245"/>
      <c r="CQ95" s="245"/>
      <c r="CV95" s="245"/>
      <c r="DA95" s="245"/>
      <c r="DF95" s="245"/>
      <c r="DG95" s="291"/>
      <c r="DH95" s="291"/>
      <c r="DI95" s="291"/>
      <c r="DJ95" s="291"/>
      <c r="DK95" s="245"/>
      <c r="DL95" s="291"/>
      <c r="DM95" s="291"/>
      <c r="DN95" s="291"/>
      <c r="DO95" s="291"/>
      <c r="DP95" s="243"/>
      <c r="DU95" s="243"/>
      <c r="DZ95" s="243"/>
      <c r="EE95" s="243"/>
      <c r="EJ95" s="243"/>
    </row>
    <row r="96">
      <c r="E96" s="245"/>
      <c r="J96" s="245"/>
      <c r="O96" s="245"/>
      <c r="T96" s="245"/>
      <c r="Y96" s="245"/>
      <c r="AD96" s="245"/>
      <c r="AI96" s="245"/>
      <c r="AN96" s="245"/>
      <c r="AS96" s="245"/>
      <c r="AX96" s="245"/>
      <c r="BC96" s="245"/>
      <c r="BH96" s="245"/>
      <c r="BM96" s="245"/>
      <c r="BR96" s="245"/>
      <c r="BW96" s="245"/>
      <c r="CB96" s="245"/>
      <c r="CG96" s="245"/>
      <c r="CL96" s="245"/>
      <c r="CQ96" s="245"/>
      <c r="CV96" s="245"/>
      <c r="DA96" s="245"/>
      <c r="DF96" s="245"/>
      <c r="DG96" s="291"/>
      <c r="DH96" s="291"/>
      <c r="DI96" s="291"/>
      <c r="DJ96" s="291"/>
      <c r="DK96" s="245"/>
      <c r="DL96" s="291"/>
      <c r="DM96" s="291"/>
      <c r="DN96" s="291"/>
      <c r="DO96" s="291"/>
      <c r="DP96" s="243"/>
      <c r="DU96" s="243"/>
      <c r="DZ96" s="243"/>
      <c r="EE96" s="243"/>
      <c r="EJ96" s="243"/>
    </row>
    <row r="97">
      <c r="E97" s="245"/>
      <c r="J97" s="245"/>
      <c r="O97" s="245"/>
      <c r="T97" s="245"/>
      <c r="Y97" s="245"/>
      <c r="AD97" s="245"/>
      <c r="AI97" s="245"/>
      <c r="AN97" s="245"/>
      <c r="AS97" s="245"/>
      <c r="AX97" s="245"/>
      <c r="BC97" s="245"/>
      <c r="BH97" s="245"/>
      <c r="BM97" s="245"/>
      <c r="BR97" s="245"/>
      <c r="BW97" s="245"/>
      <c r="CB97" s="245"/>
      <c r="CG97" s="245"/>
      <c r="CL97" s="245"/>
      <c r="CQ97" s="245"/>
      <c r="CV97" s="245"/>
      <c r="DA97" s="245"/>
      <c r="DF97" s="245"/>
      <c r="DG97" s="291"/>
      <c r="DH97" s="291"/>
      <c r="DI97" s="291"/>
      <c r="DJ97" s="291"/>
      <c r="DK97" s="245"/>
      <c r="DL97" s="291"/>
      <c r="DM97" s="291"/>
      <c r="DN97" s="291"/>
      <c r="DO97" s="291"/>
      <c r="DP97" s="243"/>
      <c r="DU97" s="243"/>
      <c r="DZ97" s="243"/>
      <c r="EE97" s="243"/>
      <c r="EJ97" s="243"/>
    </row>
    <row r="98">
      <c r="E98" s="245"/>
      <c r="J98" s="245"/>
      <c r="O98" s="245"/>
      <c r="T98" s="245"/>
      <c r="Y98" s="245"/>
      <c r="AD98" s="245"/>
      <c r="AI98" s="245"/>
      <c r="AN98" s="245"/>
      <c r="AS98" s="245"/>
      <c r="AX98" s="245"/>
      <c r="BC98" s="245"/>
      <c r="BH98" s="245"/>
      <c r="BM98" s="245"/>
      <c r="BR98" s="245"/>
      <c r="BW98" s="245"/>
      <c r="CB98" s="245"/>
      <c r="CG98" s="245"/>
      <c r="CL98" s="245"/>
      <c r="CQ98" s="245"/>
      <c r="CV98" s="245"/>
      <c r="DA98" s="245"/>
      <c r="DF98" s="245"/>
      <c r="DG98" s="291"/>
      <c r="DH98" s="291"/>
      <c r="DI98" s="291"/>
      <c r="DJ98" s="291"/>
      <c r="DK98" s="245"/>
      <c r="DL98" s="291"/>
      <c r="DM98" s="291"/>
      <c r="DN98" s="291"/>
      <c r="DO98" s="291"/>
      <c r="DP98" s="243"/>
      <c r="DU98" s="243"/>
      <c r="DZ98" s="243"/>
      <c r="EE98" s="243"/>
      <c r="EJ98" s="243"/>
    </row>
    <row r="99">
      <c r="E99" s="245"/>
      <c r="J99" s="245"/>
      <c r="O99" s="245"/>
      <c r="T99" s="245"/>
      <c r="Y99" s="245"/>
      <c r="AD99" s="245"/>
      <c r="AI99" s="245"/>
      <c r="AN99" s="245"/>
      <c r="AS99" s="245"/>
      <c r="AX99" s="245"/>
      <c r="BC99" s="245"/>
      <c r="BH99" s="245"/>
      <c r="BM99" s="245"/>
      <c r="BR99" s="245"/>
      <c r="BW99" s="245"/>
      <c r="CB99" s="245"/>
      <c r="CG99" s="245"/>
      <c r="CL99" s="245"/>
      <c r="CQ99" s="245"/>
      <c r="CV99" s="245"/>
      <c r="DA99" s="245"/>
      <c r="DF99" s="245"/>
      <c r="DG99" s="291"/>
      <c r="DH99" s="291"/>
      <c r="DI99" s="291"/>
      <c r="DJ99" s="291"/>
      <c r="DK99" s="245"/>
      <c r="DL99" s="291"/>
      <c r="DM99" s="291"/>
      <c r="DN99" s="291"/>
      <c r="DO99" s="291"/>
      <c r="DP99" s="243"/>
      <c r="DU99" s="243"/>
      <c r="DZ99" s="243"/>
      <c r="EE99" s="243"/>
      <c r="EJ99" s="243"/>
    </row>
    <row r="100">
      <c r="E100" s="245"/>
      <c r="J100" s="245"/>
      <c r="O100" s="245"/>
      <c r="T100" s="245"/>
      <c r="Y100" s="245"/>
      <c r="AD100" s="245"/>
      <c r="AI100" s="245"/>
      <c r="AN100" s="245"/>
      <c r="AS100" s="245"/>
      <c r="AX100" s="245"/>
      <c r="BC100" s="245"/>
      <c r="BH100" s="245"/>
      <c r="BM100" s="245"/>
      <c r="BR100" s="245"/>
      <c r="BW100" s="245"/>
      <c r="CB100" s="245"/>
      <c r="CG100" s="245"/>
      <c r="CL100" s="245"/>
      <c r="CQ100" s="245"/>
      <c r="CV100" s="245"/>
      <c r="DA100" s="245"/>
      <c r="DF100" s="245"/>
      <c r="DG100" s="291"/>
      <c r="DH100" s="291"/>
      <c r="DI100" s="291"/>
      <c r="DJ100" s="291"/>
      <c r="DK100" s="245"/>
      <c r="DL100" s="291"/>
      <c r="DM100" s="291"/>
      <c r="DN100" s="291"/>
      <c r="DO100" s="291"/>
      <c r="DP100" s="243"/>
      <c r="DU100" s="243"/>
      <c r="DZ100" s="243"/>
      <c r="EE100" s="243"/>
      <c r="EJ100" s="243"/>
    </row>
    <row r="101">
      <c r="E101" s="245"/>
      <c r="J101" s="245"/>
      <c r="O101" s="245"/>
      <c r="T101" s="245"/>
      <c r="Y101" s="245"/>
      <c r="AD101" s="245"/>
      <c r="AI101" s="245"/>
      <c r="AN101" s="245"/>
      <c r="AS101" s="245"/>
      <c r="AX101" s="245"/>
      <c r="BC101" s="245"/>
      <c r="BH101" s="245"/>
      <c r="BM101" s="245"/>
      <c r="BR101" s="245"/>
      <c r="BW101" s="245"/>
      <c r="CB101" s="245"/>
      <c r="CG101" s="245"/>
      <c r="CL101" s="245"/>
      <c r="CQ101" s="245"/>
      <c r="CV101" s="245"/>
      <c r="DA101" s="245"/>
      <c r="DF101" s="245"/>
      <c r="DG101" s="291"/>
      <c r="DH101" s="291"/>
      <c r="DI101" s="291"/>
      <c r="DJ101" s="291"/>
      <c r="DK101" s="245"/>
      <c r="DL101" s="291"/>
      <c r="DM101" s="291"/>
      <c r="DN101" s="291"/>
      <c r="DO101" s="291"/>
      <c r="DP101" s="243"/>
      <c r="DU101" s="243"/>
      <c r="DZ101" s="243"/>
      <c r="EE101" s="243"/>
      <c r="EJ101" s="243"/>
    </row>
    <row r="102">
      <c r="E102" s="245"/>
      <c r="J102" s="245"/>
      <c r="O102" s="245"/>
      <c r="T102" s="245"/>
      <c r="Y102" s="245"/>
      <c r="AD102" s="245"/>
      <c r="AI102" s="245"/>
      <c r="AN102" s="245"/>
      <c r="AS102" s="245"/>
      <c r="AX102" s="245"/>
      <c r="BC102" s="245"/>
      <c r="BH102" s="245"/>
      <c r="BM102" s="245"/>
      <c r="BR102" s="245"/>
      <c r="BW102" s="245"/>
      <c r="CB102" s="245"/>
      <c r="CG102" s="245"/>
      <c r="CL102" s="245"/>
      <c r="CQ102" s="245"/>
      <c r="CV102" s="245"/>
      <c r="DA102" s="245"/>
      <c r="DF102" s="245"/>
      <c r="DG102" s="291"/>
      <c r="DH102" s="291"/>
      <c r="DI102" s="291"/>
      <c r="DJ102" s="291"/>
      <c r="DK102" s="245"/>
      <c r="DL102" s="291"/>
      <c r="DM102" s="291"/>
      <c r="DN102" s="291"/>
      <c r="DO102" s="291"/>
      <c r="DP102" s="243"/>
      <c r="DU102" s="243"/>
      <c r="DZ102" s="243"/>
      <c r="EE102" s="243"/>
      <c r="EJ102" s="243"/>
    </row>
    <row r="103">
      <c r="E103" s="245"/>
      <c r="J103" s="245"/>
      <c r="O103" s="245"/>
      <c r="T103" s="245"/>
      <c r="Y103" s="245"/>
      <c r="AD103" s="245"/>
      <c r="AI103" s="245"/>
      <c r="AN103" s="245"/>
      <c r="AS103" s="245"/>
      <c r="AX103" s="245"/>
      <c r="BC103" s="245"/>
      <c r="BH103" s="245"/>
      <c r="BM103" s="245"/>
      <c r="BR103" s="245"/>
      <c r="BW103" s="245"/>
      <c r="CB103" s="245"/>
      <c r="CG103" s="245"/>
      <c r="CL103" s="245"/>
      <c r="CQ103" s="245"/>
      <c r="CV103" s="245"/>
      <c r="DA103" s="245"/>
      <c r="DF103" s="245"/>
      <c r="DG103" s="291"/>
      <c r="DH103" s="291"/>
      <c r="DI103" s="291"/>
      <c r="DJ103" s="291"/>
      <c r="DK103" s="245"/>
      <c r="DL103" s="291"/>
      <c r="DM103" s="291"/>
      <c r="DN103" s="291"/>
      <c r="DO103" s="291"/>
      <c r="DP103" s="243"/>
      <c r="DU103" s="243"/>
      <c r="DZ103" s="243"/>
      <c r="EE103" s="243"/>
      <c r="EJ103" s="243"/>
    </row>
    <row r="104">
      <c r="E104" s="245"/>
      <c r="J104" s="245"/>
      <c r="O104" s="245"/>
      <c r="T104" s="245"/>
      <c r="Y104" s="245"/>
      <c r="AD104" s="245"/>
      <c r="AI104" s="245"/>
      <c r="AN104" s="245"/>
      <c r="AS104" s="245"/>
      <c r="AX104" s="245"/>
      <c r="BC104" s="245"/>
      <c r="BH104" s="245"/>
      <c r="BM104" s="245"/>
      <c r="BR104" s="245"/>
      <c r="BW104" s="245"/>
      <c r="CB104" s="245"/>
      <c r="CG104" s="245"/>
      <c r="CL104" s="245"/>
      <c r="CQ104" s="245"/>
      <c r="CV104" s="245"/>
      <c r="DA104" s="245"/>
      <c r="DF104" s="245"/>
      <c r="DG104" s="291"/>
      <c r="DH104" s="291"/>
      <c r="DI104" s="291"/>
      <c r="DJ104" s="291"/>
      <c r="DK104" s="245"/>
      <c r="DL104" s="291"/>
      <c r="DM104" s="291"/>
      <c r="DN104" s="291"/>
      <c r="DO104" s="291"/>
      <c r="DP104" s="243"/>
      <c r="DU104" s="243"/>
      <c r="DZ104" s="243"/>
      <c r="EE104" s="243"/>
      <c r="EJ104" s="243"/>
    </row>
    <row r="105">
      <c r="E105" s="245"/>
      <c r="J105" s="245"/>
      <c r="O105" s="245"/>
      <c r="T105" s="245"/>
      <c r="Y105" s="245"/>
      <c r="AD105" s="245"/>
      <c r="AI105" s="245"/>
      <c r="AN105" s="245"/>
      <c r="AS105" s="245"/>
      <c r="AX105" s="245"/>
      <c r="BC105" s="245"/>
      <c r="BH105" s="245"/>
      <c r="BM105" s="245"/>
      <c r="BR105" s="245"/>
      <c r="BW105" s="245"/>
      <c r="CB105" s="245"/>
      <c r="CG105" s="245"/>
      <c r="CL105" s="245"/>
      <c r="CQ105" s="245"/>
      <c r="CV105" s="245"/>
      <c r="DA105" s="245"/>
      <c r="DF105" s="245"/>
      <c r="DG105" s="291"/>
      <c r="DH105" s="291"/>
      <c r="DI105" s="291"/>
      <c r="DJ105" s="291"/>
      <c r="DK105" s="245"/>
      <c r="DL105" s="291"/>
      <c r="DM105" s="291"/>
      <c r="DN105" s="291"/>
      <c r="DO105" s="291"/>
      <c r="DP105" s="243"/>
      <c r="DU105" s="243"/>
      <c r="DZ105" s="243"/>
      <c r="EE105" s="243"/>
      <c r="EJ105" s="243"/>
    </row>
    <row r="106">
      <c r="E106" s="245"/>
      <c r="J106" s="245"/>
      <c r="O106" s="245"/>
      <c r="T106" s="245"/>
      <c r="Y106" s="245"/>
      <c r="AD106" s="245"/>
      <c r="AI106" s="245"/>
      <c r="AN106" s="245"/>
      <c r="AS106" s="245"/>
      <c r="AX106" s="245"/>
      <c r="BC106" s="245"/>
      <c r="BH106" s="245"/>
      <c r="BM106" s="245"/>
      <c r="BR106" s="245"/>
      <c r="BW106" s="245"/>
      <c r="CB106" s="245"/>
      <c r="CG106" s="245"/>
      <c r="CL106" s="245"/>
      <c r="CQ106" s="245"/>
      <c r="CV106" s="245"/>
      <c r="DA106" s="245"/>
      <c r="DF106" s="245"/>
      <c r="DG106" s="291"/>
      <c r="DH106" s="291"/>
      <c r="DI106" s="291"/>
      <c r="DJ106" s="291"/>
      <c r="DK106" s="245"/>
      <c r="DL106" s="291"/>
      <c r="DM106" s="291"/>
      <c r="DN106" s="291"/>
      <c r="DO106" s="291"/>
      <c r="DP106" s="243"/>
      <c r="DU106" s="243"/>
      <c r="DZ106" s="243"/>
      <c r="EE106" s="243"/>
      <c r="EJ106" s="243"/>
    </row>
    <row r="107">
      <c r="E107" s="245"/>
      <c r="J107" s="245"/>
      <c r="O107" s="245"/>
      <c r="T107" s="245"/>
      <c r="Y107" s="245"/>
      <c r="AD107" s="245"/>
      <c r="AI107" s="245"/>
      <c r="AN107" s="245"/>
      <c r="AS107" s="245"/>
      <c r="AX107" s="245"/>
      <c r="BC107" s="245"/>
      <c r="BH107" s="245"/>
      <c r="BM107" s="245"/>
      <c r="BR107" s="245"/>
      <c r="BW107" s="245"/>
      <c r="CB107" s="245"/>
      <c r="CG107" s="245"/>
      <c r="CL107" s="245"/>
      <c r="CQ107" s="245"/>
      <c r="CV107" s="245"/>
      <c r="DA107" s="245"/>
      <c r="DF107" s="245"/>
      <c r="DG107" s="291"/>
      <c r="DH107" s="291"/>
      <c r="DI107" s="291"/>
      <c r="DJ107" s="291"/>
      <c r="DK107" s="245"/>
      <c r="DL107" s="291"/>
      <c r="DM107" s="291"/>
      <c r="DN107" s="291"/>
      <c r="DO107" s="291"/>
      <c r="DP107" s="243"/>
      <c r="DU107" s="243"/>
      <c r="DZ107" s="243"/>
      <c r="EE107" s="243"/>
      <c r="EJ107" s="243"/>
    </row>
    <row r="108">
      <c r="E108" s="245"/>
      <c r="J108" s="245"/>
      <c r="O108" s="245"/>
      <c r="T108" s="245"/>
      <c r="Y108" s="245"/>
      <c r="AD108" s="245"/>
      <c r="AI108" s="245"/>
      <c r="AN108" s="245"/>
      <c r="AS108" s="245"/>
      <c r="AX108" s="245"/>
      <c r="BC108" s="245"/>
      <c r="BH108" s="245"/>
      <c r="BM108" s="245"/>
      <c r="BR108" s="245"/>
      <c r="BW108" s="245"/>
      <c r="CB108" s="245"/>
      <c r="CG108" s="245"/>
      <c r="CL108" s="245"/>
      <c r="CQ108" s="245"/>
      <c r="CV108" s="245"/>
      <c r="DA108" s="245"/>
      <c r="DF108" s="245"/>
      <c r="DG108" s="291"/>
      <c r="DH108" s="291"/>
      <c r="DI108" s="291"/>
      <c r="DJ108" s="291"/>
      <c r="DK108" s="245"/>
      <c r="DL108" s="291"/>
      <c r="DM108" s="291"/>
      <c r="DN108" s="291"/>
      <c r="DO108" s="291"/>
      <c r="DP108" s="243"/>
      <c r="DU108" s="243"/>
      <c r="DZ108" s="243"/>
      <c r="EE108" s="243"/>
      <c r="EJ108" s="243"/>
    </row>
    <row r="109">
      <c r="E109" s="245"/>
      <c r="J109" s="245"/>
      <c r="O109" s="245"/>
      <c r="T109" s="245"/>
      <c r="Y109" s="245"/>
      <c r="AD109" s="245"/>
      <c r="AI109" s="245"/>
      <c r="AN109" s="245"/>
      <c r="AS109" s="245"/>
      <c r="AX109" s="245"/>
      <c r="BC109" s="245"/>
      <c r="BH109" s="245"/>
      <c r="BM109" s="245"/>
      <c r="BR109" s="245"/>
      <c r="BW109" s="245"/>
      <c r="CB109" s="245"/>
      <c r="CG109" s="245"/>
      <c r="CL109" s="245"/>
      <c r="CQ109" s="245"/>
      <c r="CV109" s="245"/>
      <c r="DA109" s="245"/>
      <c r="DF109" s="245"/>
      <c r="DG109" s="291"/>
      <c r="DH109" s="291"/>
      <c r="DI109" s="291"/>
      <c r="DJ109" s="291"/>
      <c r="DK109" s="245"/>
      <c r="DL109" s="291"/>
      <c r="DM109" s="291"/>
      <c r="DN109" s="291"/>
      <c r="DO109" s="291"/>
      <c r="DP109" s="243"/>
      <c r="DU109" s="243"/>
      <c r="DZ109" s="243"/>
      <c r="EE109" s="243"/>
      <c r="EJ109" s="243"/>
    </row>
    <row r="110">
      <c r="E110" s="245"/>
      <c r="J110" s="245"/>
      <c r="O110" s="245"/>
      <c r="T110" s="245"/>
      <c r="Y110" s="245"/>
      <c r="AD110" s="245"/>
      <c r="AI110" s="245"/>
      <c r="AN110" s="245"/>
      <c r="AS110" s="245"/>
      <c r="AX110" s="245"/>
      <c r="BC110" s="245"/>
      <c r="BH110" s="245"/>
      <c r="BM110" s="245"/>
      <c r="BR110" s="245"/>
      <c r="BW110" s="245"/>
      <c r="CB110" s="245"/>
      <c r="CG110" s="245"/>
      <c r="CL110" s="245"/>
      <c r="CQ110" s="245"/>
      <c r="CV110" s="245"/>
      <c r="DA110" s="245"/>
      <c r="DF110" s="245"/>
      <c r="DG110" s="291"/>
      <c r="DH110" s="291"/>
      <c r="DI110" s="291"/>
      <c r="DJ110" s="291"/>
      <c r="DK110" s="245"/>
      <c r="DL110" s="291"/>
      <c r="DM110" s="291"/>
      <c r="DN110" s="291"/>
      <c r="DO110" s="291"/>
      <c r="DP110" s="243"/>
      <c r="DU110" s="243"/>
      <c r="DZ110" s="243"/>
      <c r="EE110" s="243"/>
      <c r="EJ110" s="243"/>
    </row>
    <row r="111">
      <c r="E111" s="245"/>
      <c r="J111" s="245"/>
      <c r="O111" s="245"/>
      <c r="T111" s="245"/>
      <c r="Y111" s="245"/>
      <c r="AD111" s="245"/>
      <c r="AI111" s="245"/>
      <c r="AN111" s="245"/>
      <c r="AS111" s="245"/>
      <c r="AX111" s="245"/>
      <c r="BC111" s="245"/>
      <c r="BH111" s="245"/>
      <c r="BM111" s="245"/>
      <c r="BR111" s="245"/>
      <c r="BW111" s="245"/>
      <c r="CB111" s="245"/>
      <c r="CG111" s="245"/>
      <c r="CL111" s="245"/>
      <c r="CQ111" s="245"/>
      <c r="CV111" s="245"/>
      <c r="DA111" s="245"/>
      <c r="DF111" s="245"/>
      <c r="DG111" s="291"/>
      <c r="DH111" s="291"/>
      <c r="DI111" s="291"/>
      <c r="DJ111" s="291"/>
      <c r="DK111" s="245"/>
      <c r="DL111" s="291"/>
      <c r="DM111" s="291"/>
      <c r="DN111" s="291"/>
      <c r="DO111" s="291"/>
      <c r="DP111" s="243"/>
      <c r="DU111" s="243"/>
      <c r="DZ111" s="243"/>
      <c r="EE111" s="243"/>
      <c r="EJ111" s="243"/>
    </row>
    <row r="112">
      <c r="E112" s="245"/>
      <c r="J112" s="245"/>
      <c r="O112" s="245"/>
      <c r="T112" s="245"/>
      <c r="Y112" s="245"/>
      <c r="AD112" s="245"/>
      <c r="AI112" s="245"/>
      <c r="AN112" s="245"/>
      <c r="AS112" s="245"/>
      <c r="AX112" s="245"/>
      <c r="BC112" s="245"/>
      <c r="BH112" s="245"/>
      <c r="BM112" s="245"/>
      <c r="BR112" s="245"/>
      <c r="BW112" s="245"/>
      <c r="CB112" s="245"/>
      <c r="CG112" s="245"/>
      <c r="CL112" s="245"/>
      <c r="CQ112" s="245"/>
      <c r="CV112" s="245"/>
      <c r="DA112" s="245"/>
      <c r="DF112" s="245"/>
      <c r="DG112" s="291"/>
      <c r="DH112" s="291"/>
      <c r="DI112" s="291"/>
      <c r="DJ112" s="291"/>
      <c r="DK112" s="245"/>
      <c r="DL112" s="291"/>
      <c r="DM112" s="291"/>
      <c r="DN112" s="291"/>
      <c r="DO112" s="291"/>
      <c r="DP112" s="243"/>
      <c r="DU112" s="243"/>
      <c r="DZ112" s="243"/>
      <c r="EE112" s="243"/>
      <c r="EJ112" s="243"/>
    </row>
    <row r="113">
      <c r="E113" s="245"/>
      <c r="J113" s="245"/>
      <c r="O113" s="245"/>
      <c r="T113" s="245"/>
      <c r="Y113" s="245"/>
      <c r="AD113" s="245"/>
      <c r="AI113" s="245"/>
      <c r="AN113" s="245"/>
      <c r="AS113" s="245"/>
      <c r="AX113" s="245"/>
      <c r="BC113" s="245"/>
      <c r="BH113" s="245"/>
      <c r="BM113" s="245"/>
      <c r="BR113" s="245"/>
      <c r="BW113" s="245"/>
      <c r="CB113" s="245"/>
      <c r="CG113" s="245"/>
      <c r="CL113" s="245"/>
      <c r="CQ113" s="245"/>
      <c r="CV113" s="245"/>
      <c r="DA113" s="245"/>
      <c r="DF113" s="245"/>
      <c r="DG113" s="291"/>
      <c r="DH113" s="291"/>
      <c r="DI113" s="291"/>
      <c r="DJ113" s="291"/>
      <c r="DK113" s="245"/>
      <c r="DL113" s="291"/>
      <c r="DM113" s="291"/>
      <c r="DN113" s="291"/>
      <c r="DO113" s="291"/>
      <c r="DP113" s="243"/>
      <c r="DU113" s="243"/>
      <c r="DZ113" s="243"/>
      <c r="EE113" s="243"/>
      <c r="EJ113" s="243"/>
    </row>
    <row r="114">
      <c r="E114" s="245"/>
      <c r="J114" s="245"/>
      <c r="O114" s="245"/>
      <c r="T114" s="245"/>
      <c r="Y114" s="245"/>
      <c r="AD114" s="245"/>
      <c r="AI114" s="245"/>
      <c r="AN114" s="245"/>
      <c r="AS114" s="245"/>
      <c r="AX114" s="245"/>
      <c r="BC114" s="245"/>
      <c r="BH114" s="245"/>
      <c r="BM114" s="245"/>
      <c r="BR114" s="245"/>
      <c r="BW114" s="245"/>
      <c r="CB114" s="245"/>
      <c r="CG114" s="245"/>
      <c r="CL114" s="245"/>
      <c r="CQ114" s="245"/>
      <c r="CV114" s="245"/>
      <c r="DA114" s="245"/>
      <c r="DF114" s="245"/>
      <c r="DG114" s="291"/>
      <c r="DH114" s="291"/>
      <c r="DI114" s="291"/>
      <c r="DJ114" s="291"/>
      <c r="DK114" s="245"/>
      <c r="DL114" s="291"/>
      <c r="DM114" s="291"/>
      <c r="DN114" s="291"/>
      <c r="DO114" s="291"/>
      <c r="DP114" s="243"/>
      <c r="DU114" s="243"/>
      <c r="DZ114" s="243"/>
      <c r="EE114" s="243"/>
      <c r="EJ114" s="243"/>
    </row>
    <row r="115">
      <c r="E115" s="245"/>
      <c r="J115" s="245"/>
      <c r="O115" s="245"/>
      <c r="T115" s="245"/>
      <c r="Y115" s="245"/>
      <c r="AD115" s="245"/>
      <c r="AI115" s="245"/>
      <c r="AN115" s="245"/>
      <c r="AS115" s="245"/>
      <c r="AX115" s="245"/>
      <c r="BC115" s="245"/>
      <c r="BH115" s="245"/>
      <c r="BM115" s="245"/>
      <c r="BR115" s="245"/>
      <c r="BW115" s="245"/>
      <c r="CB115" s="245"/>
      <c r="CG115" s="245"/>
      <c r="CL115" s="245"/>
      <c r="CQ115" s="245"/>
      <c r="CV115" s="245"/>
      <c r="DA115" s="245"/>
      <c r="DF115" s="245"/>
      <c r="DG115" s="291"/>
      <c r="DH115" s="291"/>
      <c r="DI115" s="291"/>
      <c r="DJ115" s="291"/>
      <c r="DK115" s="245"/>
      <c r="DL115" s="291"/>
      <c r="DM115" s="291"/>
      <c r="DN115" s="291"/>
      <c r="DO115" s="291"/>
      <c r="DP115" s="243"/>
      <c r="DU115" s="243"/>
      <c r="DZ115" s="243"/>
      <c r="EE115" s="243"/>
      <c r="EJ115" s="243"/>
    </row>
    <row r="116">
      <c r="E116" s="245"/>
      <c r="J116" s="245"/>
      <c r="O116" s="245"/>
      <c r="T116" s="245"/>
      <c r="Y116" s="245"/>
      <c r="AD116" s="245"/>
      <c r="AI116" s="245"/>
      <c r="AN116" s="245"/>
      <c r="AS116" s="245"/>
      <c r="AX116" s="245"/>
      <c r="BC116" s="245"/>
      <c r="BH116" s="245"/>
      <c r="BM116" s="245"/>
      <c r="BR116" s="245"/>
      <c r="BW116" s="245"/>
      <c r="CB116" s="245"/>
      <c r="CG116" s="245"/>
      <c r="CL116" s="245"/>
      <c r="CQ116" s="245"/>
      <c r="CV116" s="245"/>
      <c r="DA116" s="245"/>
      <c r="DF116" s="245"/>
      <c r="DG116" s="291"/>
      <c r="DH116" s="291"/>
      <c r="DI116" s="291"/>
      <c r="DJ116" s="291"/>
      <c r="DK116" s="245"/>
      <c r="DL116" s="291"/>
      <c r="DM116" s="291"/>
      <c r="DN116" s="291"/>
      <c r="DO116" s="291"/>
      <c r="DP116" s="243"/>
      <c r="DU116" s="243"/>
      <c r="DZ116" s="243"/>
      <c r="EE116" s="243"/>
      <c r="EJ116" s="243"/>
    </row>
    <row r="117">
      <c r="E117" s="245"/>
      <c r="J117" s="245"/>
      <c r="O117" s="245"/>
      <c r="T117" s="245"/>
      <c r="Y117" s="245"/>
      <c r="AD117" s="245"/>
      <c r="AI117" s="245"/>
      <c r="AN117" s="245"/>
      <c r="AS117" s="245"/>
      <c r="AX117" s="245"/>
      <c r="BC117" s="245"/>
      <c r="BH117" s="245"/>
      <c r="BM117" s="245"/>
      <c r="BR117" s="245"/>
      <c r="BW117" s="245"/>
      <c r="CB117" s="245"/>
      <c r="CG117" s="245"/>
      <c r="CL117" s="245"/>
      <c r="CQ117" s="245"/>
      <c r="CV117" s="245"/>
      <c r="DA117" s="245"/>
      <c r="DF117" s="245"/>
      <c r="DG117" s="291"/>
      <c r="DH117" s="291"/>
      <c r="DI117" s="291"/>
      <c r="DJ117" s="291"/>
      <c r="DK117" s="245"/>
      <c r="DL117" s="291"/>
      <c r="DM117" s="291"/>
      <c r="DN117" s="291"/>
      <c r="DO117" s="291"/>
      <c r="DP117" s="243"/>
      <c r="DU117" s="243"/>
      <c r="DZ117" s="243"/>
      <c r="EE117" s="243"/>
      <c r="EJ117" s="243"/>
    </row>
    <row r="118">
      <c r="E118" s="245"/>
      <c r="J118" s="245"/>
      <c r="O118" s="245"/>
      <c r="T118" s="245"/>
      <c r="Y118" s="245"/>
      <c r="AD118" s="245"/>
      <c r="AI118" s="245"/>
      <c r="AN118" s="245"/>
      <c r="AS118" s="245"/>
      <c r="AX118" s="245"/>
      <c r="BC118" s="245"/>
      <c r="BH118" s="245"/>
      <c r="BM118" s="245"/>
      <c r="BR118" s="245"/>
      <c r="BW118" s="245"/>
      <c r="CB118" s="245"/>
      <c r="CG118" s="245"/>
      <c r="CL118" s="245"/>
      <c r="CQ118" s="245"/>
      <c r="CV118" s="245"/>
      <c r="DA118" s="245"/>
      <c r="DF118" s="245"/>
      <c r="DG118" s="291"/>
      <c r="DH118" s="291"/>
      <c r="DI118" s="291"/>
      <c r="DJ118" s="291"/>
      <c r="DK118" s="245"/>
      <c r="DL118" s="291"/>
      <c r="DM118" s="291"/>
      <c r="DN118" s="291"/>
      <c r="DO118" s="291"/>
      <c r="DP118" s="243"/>
      <c r="DU118" s="243"/>
      <c r="DZ118" s="243"/>
      <c r="EE118" s="243"/>
      <c r="EJ118" s="243"/>
    </row>
    <row r="119">
      <c r="E119" s="245"/>
      <c r="J119" s="245"/>
      <c r="O119" s="245"/>
      <c r="T119" s="245"/>
      <c r="Y119" s="245"/>
      <c r="AD119" s="245"/>
      <c r="AI119" s="245"/>
      <c r="AN119" s="245"/>
      <c r="AS119" s="245"/>
      <c r="AX119" s="245"/>
      <c r="BC119" s="245"/>
      <c r="BH119" s="245"/>
      <c r="BM119" s="245"/>
      <c r="BR119" s="245"/>
      <c r="BW119" s="245"/>
      <c r="CB119" s="245"/>
      <c r="CG119" s="245"/>
      <c r="CL119" s="245"/>
      <c r="CQ119" s="245"/>
      <c r="CV119" s="245"/>
      <c r="DA119" s="245"/>
      <c r="DF119" s="245"/>
      <c r="DG119" s="291"/>
      <c r="DH119" s="291"/>
      <c r="DI119" s="291"/>
      <c r="DJ119" s="291"/>
      <c r="DK119" s="245"/>
      <c r="DL119" s="291"/>
      <c r="DM119" s="291"/>
      <c r="DN119" s="291"/>
      <c r="DO119" s="291"/>
      <c r="DP119" s="243"/>
      <c r="DU119" s="243"/>
      <c r="DZ119" s="243"/>
      <c r="EE119" s="243"/>
      <c r="EJ119" s="243"/>
    </row>
    <row r="120">
      <c r="E120" s="245"/>
      <c r="J120" s="245"/>
      <c r="O120" s="245"/>
      <c r="T120" s="245"/>
      <c r="Y120" s="245"/>
      <c r="AD120" s="245"/>
      <c r="AI120" s="245"/>
      <c r="AN120" s="245"/>
      <c r="AS120" s="245"/>
      <c r="AX120" s="245"/>
      <c r="BC120" s="245"/>
      <c r="BH120" s="245"/>
      <c r="BM120" s="245"/>
      <c r="BR120" s="245"/>
      <c r="BW120" s="245"/>
      <c r="CB120" s="245"/>
      <c r="CG120" s="245"/>
      <c r="CL120" s="245"/>
      <c r="CQ120" s="245"/>
      <c r="CV120" s="245"/>
      <c r="DA120" s="245"/>
      <c r="DF120" s="245"/>
      <c r="DG120" s="291"/>
      <c r="DH120" s="291"/>
      <c r="DI120" s="291"/>
      <c r="DJ120" s="291"/>
      <c r="DK120" s="245"/>
      <c r="DL120" s="291"/>
      <c r="DM120" s="291"/>
      <c r="DN120" s="291"/>
      <c r="DO120" s="291"/>
      <c r="DP120" s="243"/>
      <c r="DU120" s="243"/>
      <c r="DZ120" s="243"/>
      <c r="EE120" s="243"/>
      <c r="EJ120" s="243"/>
    </row>
    <row r="121">
      <c r="E121" s="245"/>
      <c r="J121" s="245"/>
      <c r="O121" s="245"/>
      <c r="T121" s="245"/>
      <c r="Y121" s="245"/>
      <c r="AD121" s="245"/>
      <c r="AI121" s="245"/>
      <c r="AN121" s="245"/>
      <c r="AS121" s="245"/>
      <c r="AX121" s="245"/>
      <c r="BC121" s="245"/>
      <c r="BH121" s="245"/>
      <c r="BM121" s="245"/>
      <c r="BR121" s="245"/>
      <c r="BW121" s="245"/>
      <c r="CB121" s="245"/>
      <c r="CG121" s="245"/>
      <c r="CL121" s="245"/>
      <c r="CQ121" s="245"/>
      <c r="CV121" s="245"/>
      <c r="DA121" s="245"/>
      <c r="DF121" s="245"/>
      <c r="DG121" s="291"/>
      <c r="DH121" s="291"/>
      <c r="DI121" s="291"/>
      <c r="DJ121" s="291"/>
      <c r="DK121" s="245"/>
      <c r="DL121" s="291"/>
      <c r="DM121" s="291"/>
      <c r="DN121" s="291"/>
      <c r="DO121" s="291"/>
      <c r="DP121" s="243"/>
      <c r="DU121" s="243"/>
      <c r="DZ121" s="243"/>
      <c r="EE121" s="243"/>
      <c r="EJ121" s="243"/>
    </row>
    <row r="122">
      <c r="E122" s="245"/>
      <c r="J122" s="245"/>
      <c r="O122" s="245"/>
      <c r="T122" s="245"/>
      <c r="Y122" s="245"/>
      <c r="AD122" s="245"/>
      <c r="AI122" s="245"/>
      <c r="AN122" s="245"/>
      <c r="AS122" s="245"/>
      <c r="AX122" s="245"/>
      <c r="BC122" s="245"/>
      <c r="BH122" s="245"/>
      <c r="BM122" s="245"/>
      <c r="BR122" s="245"/>
      <c r="BW122" s="245"/>
      <c r="CB122" s="245"/>
      <c r="CG122" s="245"/>
      <c r="CL122" s="245"/>
      <c r="CQ122" s="245"/>
      <c r="CV122" s="245"/>
      <c r="DA122" s="245"/>
      <c r="DF122" s="245"/>
      <c r="DG122" s="291"/>
      <c r="DH122" s="291"/>
      <c r="DI122" s="291"/>
      <c r="DJ122" s="291"/>
      <c r="DK122" s="245"/>
      <c r="DL122" s="291"/>
      <c r="DM122" s="291"/>
      <c r="DN122" s="291"/>
      <c r="DO122" s="291"/>
      <c r="DP122" s="243"/>
      <c r="DU122" s="243"/>
      <c r="DZ122" s="243"/>
      <c r="EE122" s="243"/>
      <c r="EJ122" s="243"/>
    </row>
    <row r="123">
      <c r="E123" s="245"/>
      <c r="J123" s="245"/>
      <c r="O123" s="245"/>
      <c r="T123" s="245"/>
      <c r="Y123" s="245"/>
      <c r="AD123" s="245"/>
      <c r="AI123" s="245"/>
      <c r="AN123" s="245"/>
      <c r="AS123" s="245"/>
      <c r="AX123" s="245"/>
      <c r="BC123" s="245"/>
      <c r="BH123" s="245"/>
      <c r="BM123" s="245"/>
      <c r="BR123" s="245"/>
      <c r="BW123" s="245"/>
      <c r="CB123" s="245"/>
      <c r="CG123" s="245"/>
      <c r="CL123" s="245"/>
      <c r="CQ123" s="245"/>
      <c r="CV123" s="245"/>
      <c r="DA123" s="245"/>
      <c r="DF123" s="245"/>
      <c r="DG123" s="291"/>
      <c r="DH123" s="291"/>
      <c r="DI123" s="291"/>
      <c r="DJ123" s="291"/>
      <c r="DK123" s="245"/>
      <c r="DL123" s="291"/>
      <c r="DM123" s="291"/>
      <c r="DN123" s="291"/>
      <c r="DO123" s="291"/>
      <c r="DP123" s="243"/>
      <c r="DU123" s="243"/>
      <c r="DZ123" s="243"/>
      <c r="EE123" s="243"/>
      <c r="EJ123" s="243"/>
    </row>
    <row r="124">
      <c r="E124" s="245"/>
      <c r="J124" s="245"/>
      <c r="O124" s="245"/>
      <c r="T124" s="245"/>
      <c r="Y124" s="245"/>
      <c r="AD124" s="245"/>
      <c r="AI124" s="245"/>
      <c r="AN124" s="245"/>
      <c r="AS124" s="245"/>
      <c r="AX124" s="245"/>
      <c r="BC124" s="245"/>
      <c r="BH124" s="245"/>
      <c r="BM124" s="245"/>
      <c r="BR124" s="245"/>
      <c r="BW124" s="245"/>
      <c r="CB124" s="245"/>
      <c r="CG124" s="245"/>
      <c r="CL124" s="245"/>
      <c r="CQ124" s="245"/>
      <c r="CV124" s="245"/>
      <c r="DA124" s="245"/>
      <c r="DF124" s="245"/>
      <c r="DG124" s="291"/>
      <c r="DH124" s="291"/>
      <c r="DI124" s="291"/>
      <c r="DJ124" s="291"/>
      <c r="DK124" s="245"/>
      <c r="DL124" s="291"/>
      <c r="DM124" s="291"/>
      <c r="DN124" s="291"/>
      <c r="DO124" s="291"/>
      <c r="DP124" s="243"/>
      <c r="DU124" s="243"/>
      <c r="DZ124" s="243"/>
      <c r="EE124" s="243"/>
      <c r="EJ124" s="243"/>
    </row>
    <row r="125">
      <c r="E125" s="245"/>
      <c r="J125" s="245"/>
      <c r="O125" s="245"/>
      <c r="T125" s="245"/>
      <c r="Y125" s="245"/>
      <c r="AD125" s="245"/>
      <c r="AI125" s="245"/>
      <c r="AN125" s="245"/>
      <c r="AS125" s="245"/>
      <c r="AX125" s="245"/>
      <c r="BC125" s="245"/>
      <c r="BH125" s="245"/>
      <c r="BM125" s="245"/>
      <c r="BR125" s="245"/>
      <c r="BW125" s="245"/>
      <c r="CB125" s="245"/>
      <c r="CG125" s="245"/>
      <c r="CL125" s="245"/>
      <c r="CQ125" s="245"/>
      <c r="CV125" s="245"/>
      <c r="DA125" s="245"/>
      <c r="DF125" s="245"/>
      <c r="DG125" s="291"/>
      <c r="DH125" s="291"/>
      <c r="DI125" s="291"/>
      <c r="DJ125" s="291"/>
      <c r="DK125" s="245"/>
      <c r="DL125" s="291"/>
      <c r="DM125" s="291"/>
      <c r="DN125" s="291"/>
      <c r="DO125" s="291"/>
      <c r="DP125" s="243"/>
      <c r="DU125" s="243"/>
      <c r="DZ125" s="243"/>
      <c r="EE125" s="243"/>
      <c r="EJ125" s="243"/>
    </row>
    <row r="126">
      <c r="E126" s="245"/>
      <c r="J126" s="245"/>
      <c r="O126" s="245"/>
      <c r="T126" s="245"/>
      <c r="Y126" s="245"/>
      <c r="AD126" s="245"/>
      <c r="AI126" s="245"/>
      <c r="AN126" s="245"/>
      <c r="AS126" s="245"/>
      <c r="AX126" s="245"/>
      <c r="BC126" s="245"/>
      <c r="BH126" s="245"/>
      <c r="BM126" s="245"/>
      <c r="BR126" s="245"/>
      <c r="BW126" s="245"/>
      <c r="CB126" s="245"/>
      <c r="CG126" s="245"/>
      <c r="CL126" s="245"/>
      <c r="CQ126" s="245"/>
      <c r="CV126" s="245"/>
      <c r="DA126" s="245"/>
      <c r="DF126" s="245"/>
      <c r="DG126" s="291"/>
      <c r="DH126" s="291"/>
      <c r="DI126" s="291"/>
      <c r="DJ126" s="291"/>
      <c r="DK126" s="245"/>
      <c r="DL126" s="291"/>
      <c r="DM126" s="291"/>
      <c r="DN126" s="291"/>
      <c r="DO126" s="291"/>
      <c r="DP126" s="243"/>
      <c r="DU126" s="243"/>
      <c r="DZ126" s="243"/>
      <c r="EE126" s="243"/>
      <c r="EJ126" s="243"/>
    </row>
    <row r="127">
      <c r="E127" s="245"/>
      <c r="J127" s="245"/>
      <c r="O127" s="245"/>
      <c r="T127" s="245"/>
      <c r="Y127" s="245"/>
      <c r="AD127" s="245"/>
      <c r="AI127" s="245"/>
      <c r="AN127" s="245"/>
      <c r="AS127" s="245"/>
      <c r="AX127" s="245"/>
      <c r="BC127" s="245"/>
      <c r="BH127" s="245"/>
      <c r="BM127" s="245"/>
      <c r="BR127" s="245"/>
      <c r="BW127" s="245"/>
      <c r="CB127" s="245"/>
      <c r="CG127" s="245"/>
      <c r="CL127" s="245"/>
      <c r="CQ127" s="245"/>
      <c r="CV127" s="245"/>
      <c r="DA127" s="245"/>
      <c r="DF127" s="245"/>
      <c r="DG127" s="291"/>
      <c r="DH127" s="291"/>
      <c r="DI127" s="291"/>
      <c r="DJ127" s="291"/>
      <c r="DK127" s="245"/>
      <c r="DL127" s="291"/>
      <c r="DM127" s="291"/>
      <c r="DN127" s="291"/>
      <c r="DO127" s="291"/>
      <c r="DP127" s="243"/>
      <c r="DU127" s="243"/>
      <c r="DZ127" s="243"/>
      <c r="EE127" s="243"/>
      <c r="EJ127" s="243"/>
    </row>
    <row r="128">
      <c r="E128" s="245"/>
      <c r="J128" s="245"/>
      <c r="O128" s="245"/>
      <c r="T128" s="245"/>
      <c r="Y128" s="245"/>
      <c r="AD128" s="245"/>
      <c r="AI128" s="245"/>
      <c r="AN128" s="245"/>
      <c r="AS128" s="245"/>
      <c r="AX128" s="245"/>
      <c r="BC128" s="245"/>
      <c r="BH128" s="245"/>
      <c r="BM128" s="245"/>
      <c r="BR128" s="245"/>
      <c r="BW128" s="245"/>
      <c r="CB128" s="245"/>
      <c r="CG128" s="245"/>
      <c r="CL128" s="245"/>
      <c r="CQ128" s="245"/>
      <c r="CV128" s="245"/>
      <c r="DA128" s="245"/>
      <c r="DF128" s="245"/>
      <c r="DG128" s="291"/>
      <c r="DH128" s="291"/>
      <c r="DI128" s="291"/>
      <c r="DJ128" s="291"/>
      <c r="DK128" s="245"/>
      <c r="DL128" s="291"/>
      <c r="DM128" s="291"/>
      <c r="DN128" s="291"/>
      <c r="DO128" s="291"/>
      <c r="DP128" s="243"/>
      <c r="DU128" s="243"/>
      <c r="DZ128" s="243"/>
      <c r="EE128" s="243"/>
      <c r="EJ128" s="243"/>
    </row>
    <row r="129">
      <c r="E129" s="245"/>
      <c r="J129" s="245"/>
      <c r="O129" s="245"/>
      <c r="T129" s="245"/>
      <c r="Y129" s="245"/>
      <c r="AD129" s="245"/>
      <c r="AI129" s="245"/>
      <c r="AN129" s="245"/>
      <c r="AS129" s="245"/>
      <c r="AX129" s="245"/>
      <c r="BC129" s="245"/>
      <c r="BH129" s="245"/>
      <c r="BM129" s="245"/>
      <c r="BR129" s="245"/>
      <c r="BW129" s="245"/>
      <c r="CB129" s="245"/>
      <c r="CG129" s="245"/>
      <c r="CL129" s="245"/>
      <c r="CQ129" s="245"/>
      <c r="CV129" s="245"/>
      <c r="DA129" s="245"/>
      <c r="DF129" s="245"/>
      <c r="DG129" s="291"/>
      <c r="DH129" s="291"/>
      <c r="DI129" s="291"/>
      <c r="DJ129" s="291"/>
      <c r="DK129" s="245"/>
      <c r="DL129" s="291"/>
      <c r="DM129" s="291"/>
      <c r="DN129" s="291"/>
      <c r="DO129" s="291"/>
      <c r="DP129" s="243"/>
      <c r="DU129" s="243"/>
      <c r="DZ129" s="243"/>
      <c r="EE129" s="243"/>
      <c r="EJ129" s="243"/>
    </row>
    <row r="130">
      <c r="E130" s="245"/>
      <c r="J130" s="245"/>
      <c r="O130" s="245"/>
      <c r="T130" s="245"/>
      <c r="Y130" s="245"/>
      <c r="AD130" s="245"/>
      <c r="AI130" s="245"/>
      <c r="AN130" s="245"/>
      <c r="AS130" s="245"/>
      <c r="AX130" s="245"/>
      <c r="BC130" s="245"/>
      <c r="BH130" s="245"/>
      <c r="BM130" s="245"/>
      <c r="BR130" s="245"/>
      <c r="BW130" s="245"/>
      <c r="CB130" s="245"/>
      <c r="CG130" s="245"/>
      <c r="CL130" s="245"/>
      <c r="CQ130" s="245"/>
      <c r="CV130" s="245"/>
      <c r="DA130" s="245"/>
      <c r="DF130" s="245"/>
      <c r="DG130" s="291"/>
      <c r="DH130" s="291"/>
      <c r="DI130" s="291"/>
      <c r="DJ130" s="291"/>
      <c r="DK130" s="245"/>
      <c r="DL130" s="291"/>
      <c r="DM130" s="291"/>
      <c r="DN130" s="291"/>
      <c r="DO130" s="291"/>
      <c r="DP130" s="243"/>
      <c r="DU130" s="243"/>
      <c r="DZ130" s="243"/>
      <c r="EE130" s="243"/>
      <c r="EJ130" s="243"/>
    </row>
    <row r="131">
      <c r="E131" s="245"/>
      <c r="J131" s="245"/>
      <c r="O131" s="245"/>
      <c r="T131" s="245"/>
      <c r="Y131" s="245"/>
      <c r="AD131" s="245"/>
      <c r="AI131" s="245"/>
      <c r="AN131" s="245"/>
      <c r="AS131" s="245"/>
      <c r="AX131" s="245"/>
      <c r="BC131" s="245"/>
      <c r="BH131" s="245"/>
      <c r="BM131" s="245"/>
      <c r="BR131" s="245"/>
      <c r="BW131" s="245"/>
      <c r="CB131" s="245"/>
      <c r="CG131" s="245"/>
      <c r="CL131" s="245"/>
      <c r="CQ131" s="245"/>
      <c r="CV131" s="245"/>
      <c r="DA131" s="245"/>
      <c r="DF131" s="245"/>
      <c r="DG131" s="291"/>
      <c r="DH131" s="291"/>
      <c r="DI131" s="291"/>
      <c r="DJ131" s="291"/>
      <c r="DK131" s="245"/>
      <c r="DL131" s="291"/>
      <c r="DM131" s="291"/>
      <c r="DN131" s="291"/>
      <c r="DO131" s="291"/>
      <c r="DP131" s="243"/>
      <c r="DU131" s="243"/>
      <c r="DZ131" s="243"/>
      <c r="EE131" s="243"/>
      <c r="EJ131" s="243"/>
    </row>
    <row r="132">
      <c r="E132" s="245"/>
      <c r="J132" s="245"/>
      <c r="O132" s="245"/>
      <c r="T132" s="245"/>
      <c r="Y132" s="245"/>
      <c r="AD132" s="245"/>
      <c r="AI132" s="245"/>
      <c r="AN132" s="245"/>
      <c r="AS132" s="245"/>
      <c r="AX132" s="245"/>
      <c r="BC132" s="245"/>
      <c r="BH132" s="245"/>
      <c r="BM132" s="245"/>
      <c r="BR132" s="245"/>
      <c r="BW132" s="245"/>
      <c r="CB132" s="245"/>
      <c r="CG132" s="245"/>
      <c r="CL132" s="245"/>
      <c r="CQ132" s="245"/>
      <c r="CV132" s="245"/>
      <c r="DA132" s="245"/>
      <c r="DF132" s="245"/>
      <c r="DG132" s="291"/>
      <c r="DH132" s="291"/>
      <c r="DI132" s="291"/>
      <c r="DJ132" s="291"/>
      <c r="DK132" s="245"/>
      <c r="DL132" s="291"/>
      <c r="DM132" s="291"/>
      <c r="DN132" s="291"/>
      <c r="DO132" s="291"/>
      <c r="DP132" s="243"/>
      <c r="DU132" s="243"/>
      <c r="DZ132" s="243"/>
      <c r="EE132" s="243"/>
      <c r="EJ132" s="243"/>
    </row>
    <row r="133">
      <c r="E133" s="245"/>
      <c r="J133" s="245"/>
      <c r="O133" s="245"/>
      <c r="T133" s="245"/>
      <c r="Y133" s="245"/>
      <c r="AD133" s="245"/>
      <c r="AI133" s="245"/>
      <c r="AN133" s="245"/>
      <c r="AS133" s="245"/>
      <c r="AX133" s="245"/>
      <c r="BC133" s="245"/>
      <c r="BH133" s="245"/>
      <c r="BM133" s="245"/>
      <c r="BR133" s="245"/>
      <c r="BW133" s="245"/>
      <c r="CB133" s="245"/>
      <c r="CG133" s="245"/>
      <c r="CL133" s="245"/>
      <c r="CQ133" s="245"/>
      <c r="CV133" s="245"/>
      <c r="DA133" s="245"/>
      <c r="DF133" s="245"/>
      <c r="DG133" s="291"/>
      <c r="DH133" s="291"/>
      <c r="DI133" s="291"/>
      <c r="DJ133" s="291"/>
      <c r="DK133" s="245"/>
      <c r="DL133" s="291"/>
      <c r="DM133" s="291"/>
      <c r="DN133" s="291"/>
      <c r="DO133" s="291"/>
      <c r="DP133" s="243"/>
      <c r="DU133" s="243"/>
      <c r="DZ133" s="243"/>
      <c r="EE133" s="243"/>
      <c r="EJ133" s="243"/>
    </row>
    <row r="134">
      <c r="E134" s="245"/>
      <c r="J134" s="245"/>
      <c r="O134" s="245"/>
      <c r="T134" s="245"/>
      <c r="Y134" s="245"/>
      <c r="AD134" s="245"/>
      <c r="AI134" s="245"/>
      <c r="AN134" s="245"/>
      <c r="AS134" s="245"/>
      <c r="AX134" s="245"/>
      <c r="BC134" s="245"/>
      <c r="BH134" s="245"/>
      <c r="BM134" s="245"/>
      <c r="BR134" s="245"/>
      <c r="BW134" s="245"/>
      <c r="CB134" s="245"/>
      <c r="CG134" s="245"/>
      <c r="CL134" s="245"/>
      <c r="CQ134" s="245"/>
      <c r="CV134" s="245"/>
      <c r="DA134" s="245"/>
      <c r="DF134" s="245"/>
      <c r="DG134" s="291"/>
      <c r="DH134" s="291"/>
      <c r="DI134" s="291"/>
      <c r="DJ134" s="291"/>
      <c r="DK134" s="245"/>
      <c r="DL134" s="291"/>
      <c r="DM134" s="291"/>
      <c r="DN134" s="291"/>
      <c r="DO134" s="291"/>
      <c r="DP134" s="243"/>
      <c r="DU134" s="243"/>
      <c r="DZ134" s="243"/>
      <c r="EE134" s="243"/>
      <c r="EJ134" s="243"/>
    </row>
    <row r="135">
      <c r="E135" s="245"/>
      <c r="J135" s="245"/>
      <c r="O135" s="245"/>
      <c r="T135" s="245"/>
      <c r="Y135" s="245"/>
      <c r="AD135" s="245"/>
      <c r="AI135" s="245"/>
      <c r="AN135" s="245"/>
      <c r="AS135" s="245"/>
      <c r="AX135" s="245"/>
      <c r="BC135" s="245"/>
      <c r="BH135" s="245"/>
      <c r="BM135" s="245"/>
      <c r="BR135" s="245"/>
      <c r="BW135" s="245"/>
      <c r="CB135" s="245"/>
      <c r="CG135" s="245"/>
      <c r="CL135" s="245"/>
      <c r="CQ135" s="245"/>
      <c r="CV135" s="245"/>
      <c r="DA135" s="245"/>
      <c r="DF135" s="245"/>
      <c r="DG135" s="291"/>
      <c r="DH135" s="291"/>
      <c r="DI135" s="291"/>
      <c r="DJ135" s="291"/>
      <c r="DK135" s="245"/>
      <c r="DL135" s="291"/>
      <c r="DM135" s="291"/>
      <c r="DN135" s="291"/>
      <c r="DO135" s="291"/>
      <c r="DP135" s="243"/>
      <c r="DU135" s="243"/>
      <c r="DZ135" s="243"/>
      <c r="EE135" s="243"/>
      <c r="EJ135" s="243"/>
    </row>
    <row r="136">
      <c r="E136" s="245"/>
      <c r="J136" s="245"/>
      <c r="O136" s="245"/>
      <c r="T136" s="245"/>
      <c r="Y136" s="245"/>
      <c r="AD136" s="245"/>
      <c r="AI136" s="245"/>
      <c r="AN136" s="245"/>
      <c r="AS136" s="245"/>
      <c r="AX136" s="245"/>
      <c r="BC136" s="245"/>
      <c r="BH136" s="245"/>
      <c r="BM136" s="245"/>
      <c r="BR136" s="245"/>
      <c r="BW136" s="245"/>
      <c r="CB136" s="245"/>
      <c r="CG136" s="245"/>
      <c r="CL136" s="245"/>
      <c r="CQ136" s="245"/>
      <c r="CV136" s="245"/>
      <c r="DA136" s="245"/>
      <c r="DF136" s="245"/>
      <c r="DG136" s="291"/>
      <c r="DH136" s="291"/>
      <c r="DI136" s="291"/>
      <c r="DJ136" s="291"/>
      <c r="DK136" s="245"/>
      <c r="DL136" s="291"/>
      <c r="DM136" s="291"/>
      <c r="DN136" s="291"/>
      <c r="DO136" s="291"/>
      <c r="DP136" s="243"/>
      <c r="DU136" s="243"/>
      <c r="DZ136" s="243"/>
      <c r="EE136" s="243"/>
      <c r="EJ136" s="243"/>
    </row>
    <row r="137">
      <c r="E137" s="245"/>
      <c r="J137" s="245"/>
      <c r="O137" s="245"/>
      <c r="T137" s="245"/>
      <c r="Y137" s="245"/>
      <c r="AD137" s="245"/>
      <c r="AI137" s="245"/>
      <c r="AN137" s="245"/>
      <c r="AS137" s="245"/>
      <c r="AX137" s="245"/>
      <c r="BC137" s="245"/>
      <c r="BH137" s="245"/>
      <c r="BM137" s="245"/>
      <c r="BR137" s="245"/>
      <c r="BW137" s="245"/>
      <c r="CB137" s="245"/>
      <c r="CG137" s="245"/>
      <c r="CL137" s="245"/>
      <c r="CQ137" s="245"/>
      <c r="CV137" s="245"/>
      <c r="DA137" s="245"/>
      <c r="DF137" s="245"/>
      <c r="DG137" s="291"/>
      <c r="DH137" s="291"/>
      <c r="DI137" s="291"/>
      <c r="DJ137" s="291"/>
      <c r="DK137" s="245"/>
      <c r="DL137" s="291"/>
      <c r="DM137" s="291"/>
      <c r="DN137" s="291"/>
      <c r="DO137" s="291"/>
      <c r="DP137" s="243"/>
      <c r="DU137" s="243"/>
      <c r="DZ137" s="243"/>
      <c r="EE137" s="243"/>
      <c r="EJ137" s="243"/>
    </row>
    <row r="138">
      <c r="E138" s="245"/>
      <c r="J138" s="245"/>
      <c r="O138" s="245"/>
      <c r="T138" s="245"/>
      <c r="Y138" s="245"/>
      <c r="AD138" s="245"/>
      <c r="AI138" s="245"/>
      <c r="AN138" s="245"/>
      <c r="AS138" s="245"/>
      <c r="AX138" s="245"/>
      <c r="BC138" s="245"/>
      <c r="BH138" s="245"/>
      <c r="BM138" s="245"/>
      <c r="BR138" s="245"/>
      <c r="BW138" s="245"/>
      <c r="CB138" s="245"/>
      <c r="CG138" s="245"/>
      <c r="CL138" s="245"/>
      <c r="CQ138" s="245"/>
      <c r="CV138" s="245"/>
      <c r="DA138" s="245"/>
      <c r="DF138" s="245"/>
      <c r="DG138" s="291"/>
      <c r="DH138" s="291"/>
      <c r="DI138" s="291"/>
      <c r="DJ138" s="291"/>
      <c r="DK138" s="245"/>
      <c r="DL138" s="291"/>
      <c r="DM138" s="291"/>
      <c r="DN138" s="291"/>
      <c r="DO138" s="291"/>
      <c r="DP138" s="243"/>
      <c r="DU138" s="243"/>
      <c r="DZ138" s="243"/>
      <c r="EE138" s="243"/>
      <c r="EJ138" s="243"/>
    </row>
    <row r="139">
      <c r="E139" s="245"/>
      <c r="J139" s="245"/>
      <c r="O139" s="245"/>
      <c r="T139" s="245"/>
      <c r="Y139" s="245"/>
      <c r="AD139" s="245"/>
      <c r="AI139" s="245"/>
      <c r="AN139" s="245"/>
      <c r="AS139" s="245"/>
      <c r="AX139" s="245"/>
      <c r="BC139" s="245"/>
      <c r="BH139" s="245"/>
      <c r="BM139" s="245"/>
      <c r="BR139" s="245"/>
      <c r="BW139" s="245"/>
      <c r="CB139" s="245"/>
      <c r="CG139" s="245"/>
      <c r="CL139" s="245"/>
      <c r="CQ139" s="245"/>
      <c r="CV139" s="245"/>
      <c r="DA139" s="245"/>
      <c r="DF139" s="245"/>
      <c r="DG139" s="291"/>
      <c r="DH139" s="291"/>
      <c r="DI139" s="291"/>
      <c r="DJ139" s="291"/>
      <c r="DK139" s="245"/>
      <c r="DL139" s="291"/>
      <c r="DM139" s="291"/>
      <c r="DN139" s="291"/>
      <c r="DO139" s="291"/>
      <c r="DP139" s="243"/>
      <c r="DU139" s="243"/>
      <c r="DZ139" s="243"/>
      <c r="EE139" s="243"/>
      <c r="EJ139" s="243"/>
    </row>
    <row r="140">
      <c r="E140" s="245"/>
      <c r="J140" s="245"/>
      <c r="O140" s="245"/>
      <c r="T140" s="245"/>
      <c r="Y140" s="245"/>
      <c r="AD140" s="245"/>
      <c r="AI140" s="245"/>
      <c r="AN140" s="245"/>
      <c r="AS140" s="245"/>
      <c r="AX140" s="245"/>
      <c r="BC140" s="245"/>
      <c r="BH140" s="245"/>
      <c r="BM140" s="245"/>
      <c r="BR140" s="245"/>
      <c r="BW140" s="245"/>
      <c r="CB140" s="245"/>
      <c r="CG140" s="245"/>
      <c r="CL140" s="245"/>
      <c r="CQ140" s="245"/>
      <c r="CV140" s="245"/>
      <c r="DA140" s="245"/>
      <c r="DF140" s="245"/>
      <c r="DG140" s="291"/>
      <c r="DH140" s="291"/>
      <c r="DI140" s="291"/>
      <c r="DJ140" s="291"/>
      <c r="DK140" s="245"/>
      <c r="DL140" s="291"/>
      <c r="DM140" s="291"/>
      <c r="DN140" s="291"/>
      <c r="DO140" s="291"/>
      <c r="DP140" s="243"/>
      <c r="DU140" s="243"/>
      <c r="DZ140" s="243"/>
      <c r="EE140" s="243"/>
      <c r="EJ140" s="243"/>
    </row>
    <row r="141">
      <c r="E141" s="245"/>
      <c r="J141" s="245"/>
      <c r="O141" s="245"/>
      <c r="T141" s="245"/>
      <c r="Y141" s="245"/>
      <c r="AD141" s="245"/>
      <c r="AI141" s="245"/>
      <c r="AN141" s="245"/>
      <c r="AS141" s="245"/>
      <c r="AX141" s="245"/>
      <c r="BC141" s="245"/>
      <c r="BH141" s="245"/>
      <c r="BM141" s="245"/>
      <c r="BR141" s="245"/>
      <c r="BW141" s="245"/>
      <c r="CB141" s="245"/>
      <c r="CG141" s="245"/>
      <c r="CL141" s="245"/>
      <c r="CQ141" s="245"/>
      <c r="CV141" s="245"/>
      <c r="DA141" s="245"/>
      <c r="DF141" s="245"/>
      <c r="DG141" s="291"/>
      <c r="DH141" s="291"/>
      <c r="DI141" s="291"/>
      <c r="DJ141" s="291"/>
      <c r="DK141" s="245"/>
      <c r="DL141" s="291"/>
      <c r="DM141" s="291"/>
      <c r="DN141" s="291"/>
      <c r="DO141" s="291"/>
      <c r="DP141" s="243"/>
      <c r="DU141" s="243"/>
      <c r="DZ141" s="243"/>
      <c r="EE141" s="243"/>
      <c r="EJ141" s="243"/>
    </row>
    <row r="142">
      <c r="E142" s="245"/>
      <c r="J142" s="245"/>
      <c r="O142" s="245"/>
      <c r="T142" s="245"/>
      <c r="Y142" s="245"/>
      <c r="AD142" s="245"/>
      <c r="AI142" s="245"/>
      <c r="AN142" s="245"/>
      <c r="AS142" s="245"/>
      <c r="AX142" s="245"/>
      <c r="BC142" s="245"/>
      <c r="BH142" s="245"/>
      <c r="BM142" s="245"/>
      <c r="BR142" s="245"/>
      <c r="BW142" s="245"/>
      <c r="CB142" s="245"/>
      <c r="CG142" s="245"/>
      <c r="CL142" s="245"/>
      <c r="CQ142" s="245"/>
      <c r="CV142" s="245"/>
      <c r="DA142" s="245"/>
      <c r="DF142" s="245"/>
      <c r="DG142" s="291"/>
      <c r="DH142" s="291"/>
      <c r="DI142" s="291"/>
      <c r="DJ142" s="291"/>
      <c r="DK142" s="245"/>
      <c r="DL142" s="291"/>
      <c r="DM142" s="291"/>
      <c r="DN142" s="291"/>
      <c r="DO142" s="291"/>
      <c r="DP142" s="243"/>
      <c r="DU142" s="243"/>
      <c r="DZ142" s="243"/>
      <c r="EE142" s="243"/>
      <c r="EJ142" s="243"/>
    </row>
    <row r="143">
      <c r="E143" s="245"/>
      <c r="J143" s="245"/>
      <c r="O143" s="245"/>
      <c r="T143" s="245"/>
      <c r="Y143" s="245"/>
      <c r="AD143" s="245"/>
      <c r="AI143" s="245"/>
      <c r="AN143" s="245"/>
      <c r="AS143" s="245"/>
      <c r="AX143" s="245"/>
      <c r="BC143" s="245"/>
      <c r="BH143" s="245"/>
      <c r="BM143" s="245"/>
      <c r="BR143" s="245"/>
      <c r="BW143" s="245"/>
      <c r="CB143" s="245"/>
      <c r="CG143" s="245"/>
      <c r="CL143" s="245"/>
      <c r="CQ143" s="245"/>
      <c r="CV143" s="245"/>
      <c r="DA143" s="245"/>
      <c r="DF143" s="245"/>
      <c r="DG143" s="291"/>
      <c r="DH143" s="291"/>
      <c r="DI143" s="291"/>
      <c r="DJ143" s="291"/>
      <c r="DK143" s="245"/>
      <c r="DL143" s="291"/>
      <c r="DM143" s="291"/>
      <c r="DN143" s="291"/>
      <c r="DO143" s="291"/>
      <c r="DP143" s="243"/>
      <c r="DU143" s="243"/>
      <c r="DZ143" s="243"/>
      <c r="EE143" s="243"/>
      <c r="EJ143" s="243"/>
    </row>
    <row r="144">
      <c r="E144" s="245"/>
      <c r="J144" s="245"/>
      <c r="O144" s="245"/>
      <c r="T144" s="245"/>
      <c r="Y144" s="245"/>
      <c r="AD144" s="245"/>
      <c r="AI144" s="245"/>
      <c r="AN144" s="245"/>
      <c r="AS144" s="245"/>
      <c r="AX144" s="245"/>
      <c r="BC144" s="245"/>
      <c r="BH144" s="245"/>
      <c r="BM144" s="245"/>
      <c r="BR144" s="245"/>
      <c r="BW144" s="245"/>
      <c r="CB144" s="245"/>
      <c r="CG144" s="245"/>
      <c r="CL144" s="245"/>
      <c r="CQ144" s="245"/>
      <c r="CV144" s="245"/>
      <c r="DA144" s="245"/>
      <c r="DF144" s="245"/>
      <c r="DG144" s="291"/>
      <c r="DH144" s="291"/>
      <c r="DI144" s="291"/>
      <c r="DJ144" s="291"/>
      <c r="DK144" s="245"/>
      <c r="DL144" s="291"/>
      <c r="DM144" s="291"/>
      <c r="DN144" s="291"/>
      <c r="DO144" s="291"/>
      <c r="DP144" s="243"/>
      <c r="DU144" s="243"/>
      <c r="DZ144" s="243"/>
      <c r="EE144" s="243"/>
      <c r="EJ144" s="243"/>
    </row>
    <row r="145">
      <c r="E145" s="245"/>
      <c r="J145" s="245"/>
      <c r="O145" s="245"/>
      <c r="T145" s="245"/>
      <c r="Y145" s="245"/>
      <c r="AD145" s="245"/>
      <c r="AI145" s="245"/>
      <c r="AN145" s="245"/>
      <c r="AS145" s="245"/>
      <c r="AX145" s="245"/>
      <c r="BC145" s="245"/>
      <c r="BH145" s="245"/>
      <c r="BM145" s="245"/>
      <c r="BR145" s="245"/>
      <c r="BW145" s="245"/>
      <c r="CB145" s="245"/>
      <c r="CG145" s="245"/>
      <c r="CL145" s="245"/>
      <c r="CQ145" s="245"/>
      <c r="CV145" s="245"/>
      <c r="DA145" s="245"/>
      <c r="DF145" s="245"/>
      <c r="DG145" s="291"/>
      <c r="DH145" s="291"/>
      <c r="DI145" s="291"/>
      <c r="DJ145" s="291"/>
      <c r="DK145" s="245"/>
      <c r="DL145" s="291"/>
      <c r="DM145" s="291"/>
      <c r="DN145" s="291"/>
      <c r="DO145" s="291"/>
      <c r="DP145" s="243"/>
      <c r="DU145" s="243"/>
      <c r="DZ145" s="243"/>
      <c r="EE145" s="243"/>
      <c r="EJ145" s="243"/>
    </row>
    <row r="146">
      <c r="E146" s="245"/>
      <c r="J146" s="245"/>
      <c r="O146" s="245"/>
      <c r="T146" s="245"/>
      <c r="Y146" s="245"/>
      <c r="AD146" s="245"/>
      <c r="AI146" s="245"/>
      <c r="AN146" s="245"/>
      <c r="AS146" s="245"/>
      <c r="AX146" s="245"/>
      <c r="BC146" s="245"/>
      <c r="BH146" s="245"/>
      <c r="BM146" s="245"/>
      <c r="BR146" s="245"/>
      <c r="BW146" s="245"/>
      <c r="CB146" s="245"/>
      <c r="CG146" s="245"/>
      <c r="CL146" s="245"/>
      <c r="CQ146" s="245"/>
      <c r="CV146" s="245"/>
      <c r="DA146" s="245"/>
      <c r="DF146" s="245"/>
      <c r="DG146" s="291"/>
      <c r="DH146" s="291"/>
      <c r="DI146" s="291"/>
      <c r="DJ146" s="291"/>
      <c r="DK146" s="245"/>
      <c r="DL146" s="291"/>
      <c r="DM146" s="291"/>
      <c r="DN146" s="291"/>
      <c r="DO146" s="291"/>
      <c r="DP146" s="243"/>
      <c r="DU146" s="243"/>
      <c r="DZ146" s="243"/>
      <c r="EE146" s="243"/>
      <c r="EJ146" s="243"/>
    </row>
    <row r="147">
      <c r="E147" s="245"/>
      <c r="J147" s="245"/>
      <c r="O147" s="245"/>
      <c r="T147" s="245"/>
      <c r="Y147" s="245"/>
      <c r="AD147" s="245"/>
      <c r="AI147" s="245"/>
      <c r="AN147" s="245"/>
      <c r="AS147" s="245"/>
      <c r="AX147" s="245"/>
      <c r="BC147" s="245"/>
      <c r="BH147" s="245"/>
      <c r="BM147" s="245"/>
      <c r="BR147" s="245"/>
      <c r="BW147" s="245"/>
      <c r="CB147" s="245"/>
      <c r="CG147" s="245"/>
      <c r="CL147" s="245"/>
      <c r="CQ147" s="245"/>
      <c r="CV147" s="245"/>
      <c r="DA147" s="245"/>
      <c r="DF147" s="245"/>
      <c r="DG147" s="291"/>
      <c r="DH147" s="291"/>
      <c r="DI147" s="291"/>
      <c r="DJ147" s="291"/>
      <c r="DK147" s="245"/>
      <c r="DL147" s="291"/>
      <c r="DM147" s="291"/>
      <c r="DN147" s="291"/>
      <c r="DO147" s="291"/>
      <c r="DP147" s="243"/>
      <c r="DU147" s="243"/>
      <c r="DZ147" s="243"/>
      <c r="EE147" s="243"/>
      <c r="EJ147" s="243"/>
    </row>
    <row r="148">
      <c r="E148" s="245"/>
      <c r="J148" s="245"/>
      <c r="O148" s="245"/>
      <c r="T148" s="245"/>
      <c r="Y148" s="245"/>
      <c r="AD148" s="245"/>
      <c r="AI148" s="245"/>
      <c r="AN148" s="245"/>
      <c r="AS148" s="245"/>
      <c r="AX148" s="245"/>
      <c r="BC148" s="245"/>
      <c r="BH148" s="245"/>
      <c r="BM148" s="245"/>
      <c r="BR148" s="245"/>
      <c r="BW148" s="245"/>
      <c r="CB148" s="245"/>
      <c r="CG148" s="245"/>
      <c r="CL148" s="245"/>
      <c r="CQ148" s="245"/>
      <c r="CV148" s="245"/>
      <c r="DA148" s="245"/>
      <c r="DF148" s="245"/>
      <c r="DG148" s="291"/>
      <c r="DH148" s="291"/>
      <c r="DI148" s="291"/>
      <c r="DJ148" s="291"/>
      <c r="DK148" s="245"/>
      <c r="DL148" s="291"/>
      <c r="DM148" s="291"/>
      <c r="DN148" s="291"/>
      <c r="DO148" s="291"/>
      <c r="DP148" s="243"/>
      <c r="DU148" s="243"/>
      <c r="DZ148" s="243"/>
      <c r="EE148" s="243"/>
      <c r="EJ148" s="243"/>
    </row>
    <row r="149">
      <c r="E149" s="245"/>
      <c r="J149" s="245"/>
      <c r="O149" s="245"/>
      <c r="T149" s="245"/>
      <c r="Y149" s="245"/>
      <c r="AD149" s="245"/>
      <c r="AI149" s="245"/>
      <c r="AN149" s="245"/>
      <c r="AS149" s="245"/>
      <c r="AX149" s="245"/>
      <c r="BC149" s="245"/>
      <c r="BH149" s="245"/>
      <c r="BM149" s="245"/>
      <c r="BR149" s="245"/>
      <c r="BW149" s="245"/>
      <c r="CB149" s="245"/>
      <c r="CG149" s="245"/>
      <c r="CL149" s="245"/>
      <c r="CQ149" s="245"/>
      <c r="CV149" s="245"/>
      <c r="DA149" s="245"/>
      <c r="DF149" s="245"/>
      <c r="DG149" s="291"/>
      <c r="DH149" s="291"/>
      <c r="DI149" s="291"/>
      <c r="DJ149" s="291"/>
      <c r="DK149" s="245"/>
      <c r="DL149" s="291"/>
      <c r="DM149" s="291"/>
      <c r="DN149" s="291"/>
      <c r="DO149" s="291"/>
      <c r="DP149" s="243"/>
      <c r="DU149" s="243"/>
      <c r="DZ149" s="243"/>
      <c r="EE149" s="243"/>
      <c r="EJ149" s="243"/>
    </row>
    <row r="150">
      <c r="E150" s="245"/>
      <c r="J150" s="245"/>
      <c r="O150" s="245"/>
      <c r="T150" s="245"/>
      <c r="Y150" s="245"/>
      <c r="AD150" s="245"/>
      <c r="AI150" s="245"/>
      <c r="AN150" s="245"/>
      <c r="AS150" s="245"/>
      <c r="AX150" s="245"/>
      <c r="BC150" s="245"/>
      <c r="BH150" s="245"/>
      <c r="BM150" s="245"/>
      <c r="BR150" s="245"/>
      <c r="BW150" s="245"/>
      <c r="CB150" s="245"/>
      <c r="CG150" s="245"/>
      <c r="CL150" s="245"/>
      <c r="CQ150" s="245"/>
      <c r="CV150" s="245"/>
      <c r="DA150" s="245"/>
      <c r="DF150" s="245"/>
      <c r="DG150" s="291"/>
      <c r="DH150" s="291"/>
      <c r="DI150" s="291"/>
      <c r="DJ150" s="291"/>
      <c r="DK150" s="245"/>
      <c r="DL150" s="291"/>
      <c r="DM150" s="291"/>
      <c r="DN150" s="291"/>
      <c r="DO150" s="291"/>
      <c r="DP150" s="243"/>
      <c r="DU150" s="243"/>
      <c r="DZ150" s="243"/>
      <c r="EE150" s="243"/>
      <c r="EJ150" s="243"/>
    </row>
    <row r="151">
      <c r="E151" s="245"/>
      <c r="J151" s="245"/>
      <c r="O151" s="245"/>
      <c r="T151" s="245"/>
      <c r="Y151" s="245"/>
      <c r="AD151" s="245"/>
      <c r="AI151" s="245"/>
      <c r="AN151" s="245"/>
      <c r="AS151" s="245"/>
      <c r="AX151" s="245"/>
      <c r="BC151" s="245"/>
      <c r="BH151" s="245"/>
      <c r="BM151" s="245"/>
      <c r="BR151" s="245"/>
      <c r="BW151" s="245"/>
      <c r="CB151" s="245"/>
      <c r="CG151" s="245"/>
      <c r="CL151" s="245"/>
      <c r="CQ151" s="245"/>
      <c r="CV151" s="245"/>
      <c r="DA151" s="245"/>
      <c r="DF151" s="245"/>
      <c r="DG151" s="291"/>
      <c r="DH151" s="291"/>
      <c r="DI151" s="291"/>
      <c r="DJ151" s="291"/>
      <c r="DK151" s="245"/>
      <c r="DL151" s="291"/>
      <c r="DM151" s="291"/>
      <c r="DN151" s="291"/>
      <c r="DO151" s="291"/>
      <c r="DP151" s="243"/>
      <c r="DU151" s="243"/>
      <c r="DZ151" s="243"/>
      <c r="EE151" s="243"/>
      <c r="EJ151" s="243"/>
    </row>
    <row r="152">
      <c r="E152" s="245"/>
      <c r="J152" s="245"/>
      <c r="O152" s="245"/>
      <c r="T152" s="245"/>
      <c r="Y152" s="245"/>
      <c r="AD152" s="245"/>
      <c r="AI152" s="245"/>
      <c r="AN152" s="245"/>
      <c r="AS152" s="245"/>
      <c r="AX152" s="245"/>
      <c r="BC152" s="245"/>
      <c r="BH152" s="245"/>
      <c r="BM152" s="245"/>
      <c r="BR152" s="245"/>
      <c r="BW152" s="245"/>
      <c r="CB152" s="245"/>
      <c r="CG152" s="245"/>
      <c r="CL152" s="245"/>
      <c r="CQ152" s="245"/>
      <c r="CV152" s="245"/>
      <c r="DA152" s="245"/>
      <c r="DF152" s="245"/>
      <c r="DG152" s="291"/>
      <c r="DH152" s="291"/>
      <c r="DI152" s="291"/>
      <c r="DJ152" s="291"/>
      <c r="DK152" s="245"/>
      <c r="DL152" s="291"/>
      <c r="DM152" s="291"/>
      <c r="DN152" s="291"/>
      <c r="DO152" s="291"/>
      <c r="DP152" s="243"/>
      <c r="DU152" s="243"/>
      <c r="DZ152" s="243"/>
      <c r="EE152" s="243"/>
      <c r="EJ152" s="243"/>
    </row>
    <row r="153">
      <c r="E153" s="245"/>
      <c r="J153" s="245"/>
      <c r="O153" s="245"/>
      <c r="T153" s="245"/>
      <c r="Y153" s="245"/>
      <c r="AD153" s="245"/>
      <c r="AI153" s="245"/>
      <c r="AN153" s="245"/>
      <c r="AS153" s="245"/>
      <c r="AX153" s="245"/>
      <c r="BC153" s="245"/>
      <c r="BH153" s="245"/>
      <c r="BM153" s="245"/>
      <c r="BR153" s="245"/>
      <c r="BW153" s="245"/>
      <c r="CB153" s="245"/>
      <c r="CG153" s="245"/>
      <c r="CL153" s="245"/>
      <c r="CQ153" s="245"/>
      <c r="CV153" s="245"/>
      <c r="DA153" s="245"/>
      <c r="DF153" s="245"/>
      <c r="DG153" s="291"/>
      <c r="DH153" s="291"/>
      <c r="DI153" s="291"/>
      <c r="DJ153" s="291"/>
      <c r="DK153" s="245"/>
      <c r="DL153" s="291"/>
      <c r="DM153" s="291"/>
      <c r="DN153" s="291"/>
      <c r="DO153" s="291"/>
      <c r="DP153" s="243"/>
      <c r="DU153" s="243"/>
      <c r="DZ153" s="243"/>
      <c r="EE153" s="243"/>
      <c r="EJ153" s="243"/>
    </row>
    <row r="154">
      <c r="E154" s="245"/>
      <c r="J154" s="245"/>
      <c r="O154" s="245"/>
      <c r="T154" s="245"/>
      <c r="Y154" s="245"/>
      <c r="AD154" s="245"/>
      <c r="AI154" s="245"/>
      <c r="AN154" s="245"/>
      <c r="AS154" s="245"/>
      <c r="AX154" s="245"/>
      <c r="BC154" s="245"/>
      <c r="BH154" s="245"/>
      <c r="BM154" s="245"/>
      <c r="BR154" s="245"/>
      <c r="BW154" s="245"/>
      <c r="CB154" s="245"/>
      <c r="CG154" s="245"/>
      <c r="CL154" s="245"/>
      <c r="CQ154" s="245"/>
      <c r="CV154" s="245"/>
      <c r="DA154" s="245"/>
      <c r="DF154" s="245"/>
      <c r="DG154" s="291"/>
      <c r="DH154" s="291"/>
      <c r="DI154" s="291"/>
      <c r="DJ154" s="291"/>
      <c r="DK154" s="245"/>
      <c r="DL154" s="291"/>
      <c r="DM154" s="291"/>
      <c r="DN154" s="291"/>
      <c r="DO154" s="291"/>
      <c r="DP154" s="243"/>
      <c r="DU154" s="243"/>
      <c r="DZ154" s="243"/>
      <c r="EE154" s="243"/>
      <c r="EJ154" s="243"/>
    </row>
    <row r="155">
      <c r="E155" s="245"/>
      <c r="J155" s="245"/>
      <c r="O155" s="245"/>
      <c r="T155" s="245"/>
      <c r="Y155" s="245"/>
      <c r="AD155" s="245"/>
      <c r="AI155" s="245"/>
      <c r="AN155" s="245"/>
      <c r="AS155" s="245"/>
      <c r="AX155" s="245"/>
      <c r="BC155" s="245"/>
      <c r="BH155" s="245"/>
      <c r="BM155" s="245"/>
      <c r="BR155" s="245"/>
      <c r="BW155" s="245"/>
      <c r="CB155" s="245"/>
      <c r="CG155" s="245"/>
      <c r="CL155" s="245"/>
      <c r="CQ155" s="245"/>
      <c r="CV155" s="245"/>
      <c r="DA155" s="245"/>
      <c r="DF155" s="245"/>
      <c r="DG155" s="291"/>
      <c r="DH155" s="291"/>
      <c r="DI155" s="291"/>
      <c r="DJ155" s="291"/>
      <c r="DK155" s="245"/>
      <c r="DL155" s="291"/>
      <c r="DM155" s="291"/>
      <c r="DN155" s="291"/>
      <c r="DO155" s="291"/>
      <c r="DP155" s="243"/>
      <c r="DU155" s="243"/>
      <c r="DZ155" s="243"/>
      <c r="EE155" s="243"/>
      <c r="EJ155" s="243"/>
    </row>
    <row r="156">
      <c r="E156" s="245"/>
      <c r="J156" s="245"/>
      <c r="O156" s="245"/>
      <c r="T156" s="245"/>
      <c r="Y156" s="245"/>
      <c r="AD156" s="245"/>
      <c r="AI156" s="245"/>
      <c r="AN156" s="245"/>
      <c r="AS156" s="245"/>
      <c r="AX156" s="245"/>
      <c r="BC156" s="245"/>
      <c r="BH156" s="245"/>
      <c r="BM156" s="245"/>
      <c r="BR156" s="245"/>
      <c r="BW156" s="245"/>
      <c r="CB156" s="245"/>
      <c r="CG156" s="245"/>
      <c r="CL156" s="245"/>
      <c r="CQ156" s="245"/>
      <c r="CV156" s="245"/>
      <c r="DA156" s="245"/>
      <c r="DF156" s="245"/>
      <c r="DG156" s="291"/>
      <c r="DH156" s="291"/>
      <c r="DI156" s="291"/>
      <c r="DJ156" s="291"/>
      <c r="DK156" s="245"/>
      <c r="DL156" s="291"/>
      <c r="DM156" s="291"/>
      <c r="DN156" s="291"/>
      <c r="DO156" s="291"/>
      <c r="DP156" s="243"/>
      <c r="DU156" s="243"/>
      <c r="DZ156" s="243"/>
      <c r="EE156" s="243"/>
      <c r="EJ156" s="243"/>
    </row>
    <row r="157">
      <c r="E157" s="245"/>
      <c r="J157" s="245"/>
      <c r="O157" s="245"/>
      <c r="T157" s="245"/>
      <c r="Y157" s="245"/>
      <c r="AD157" s="245"/>
      <c r="AI157" s="245"/>
      <c r="AN157" s="245"/>
      <c r="AS157" s="245"/>
      <c r="AX157" s="245"/>
      <c r="BC157" s="245"/>
      <c r="BH157" s="245"/>
      <c r="BM157" s="245"/>
      <c r="BR157" s="245"/>
      <c r="BW157" s="245"/>
      <c r="CB157" s="245"/>
      <c r="CG157" s="245"/>
      <c r="CL157" s="245"/>
      <c r="CQ157" s="245"/>
      <c r="CV157" s="245"/>
      <c r="DA157" s="245"/>
      <c r="DF157" s="245"/>
      <c r="DG157" s="291"/>
      <c r="DH157" s="291"/>
      <c r="DI157" s="291"/>
      <c r="DJ157" s="291"/>
      <c r="DK157" s="245"/>
      <c r="DL157" s="291"/>
      <c r="DM157" s="291"/>
      <c r="DN157" s="291"/>
      <c r="DO157" s="291"/>
      <c r="DP157" s="243"/>
      <c r="DU157" s="243"/>
      <c r="DZ157" s="243"/>
      <c r="EE157" s="243"/>
      <c r="EJ157" s="243"/>
    </row>
    <row r="158">
      <c r="E158" s="245"/>
      <c r="J158" s="245"/>
      <c r="O158" s="245"/>
      <c r="T158" s="245"/>
      <c r="Y158" s="245"/>
      <c r="AD158" s="245"/>
      <c r="AI158" s="245"/>
      <c r="AN158" s="245"/>
      <c r="AS158" s="245"/>
      <c r="AX158" s="245"/>
      <c r="BC158" s="245"/>
      <c r="BH158" s="245"/>
      <c r="BM158" s="245"/>
      <c r="BR158" s="245"/>
      <c r="BW158" s="245"/>
      <c r="CB158" s="245"/>
      <c r="CG158" s="245"/>
      <c r="CL158" s="245"/>
      <c r="CQ158" s="245"/>
      <c r="CV158" s="245"/>
      <c r="DA158" s="245"/>
      <c r="DF158" s="245"/>
      <c r="DG158" s="291"/>
      <c r="DH158" s="291"/>
      <c r="DI158" s="291"/>
      <c r="DJ158" s="291"/>
      <c r="DK158" s="245"/>
      <c r="DL158" s="291"/>
      <c r="DM158" s="291"/>
      <c r="DN158" s="291"/>
      <c r="DO158" s="291"/>
      <c r="DP158" s="243"/>
      <c r="DU158" s="243"/>
      <c r="DZ158" s="243"/>
      <c r="EE158" s="243"/>
      <c r="EJ158" s="243"/>
    </row>
    <row r="159">
      <c r="E159" s="245"/>
      <c r="J159" s="245"/>
      <c r="O159" s="245"/>
      <c r="T159" s="245"/>
      <c r="Y159" s="245"/>
      <c r="AD159" s="245"/>
      <c r="AI159" s="245"/>
      <c r="AN159" s="245"/>
      <c r="AS159" s="245"/>
      <c r="AX159" s="245"/>
      <c r="BC159" s="245"/>
      <c r="BH159" s="245"/>
      <c r="BM159" s="245"/>
      <c r="BR159" s="245"/>
      <c r="BW159" s="245"/>
      <c r="CB159" s="245"/>
      <c r="CG159" s="245"/>
      <c r="CL159" s="245"/>
      <c r="CQ159" s="245"/>
      <c r="CV159" s="245"/>
      <c r="DA159" s="245"/>
      <c r="DF159" s="245"/>
      <c r="DG159" s="291"/>
      <c r="DH159" s="291"/>
      <c r="DI159" s="291"/>
      <c r="DJ159" s="291"/>
      <c r="DK159" s="245"/>
      <c r="DL159" s="291"/>
      <c r="DM159" s="291"/>
      <c r="DN159" s="291"/>
      <c r="DO159" s="291"/>
      <c r="DP159" s="243"/>
      <c r="DU159" s="243"/>
      <c r="DZ159" s="243"/>
      <c r="EE159" s="243"/>
      <c r="EJ159" s="243"/>
    </row>
    <row r="160">
      <c r="E160" s="245"/>
      <c r="J160" s="245"/>
      <c r="O160" s="245"/>
      <c r="T160" s="245"/>
      <c r="Y160" s="245"/>
      <c r="AD160" s="245"/>
      <c r="AI160" s="245"/>
      <c r="AN160" s="245"/>
      <c r="AS160" s="245"/>
      <c r="AX160" s="245"/>
      <c r="BC160" s="245"/>
      <c r="BH160" s="245"/>
      <c r="BM160" s="245"/>
      <c r="BR160" s="245"/>
      <c r="BW160" s="245"/>
      <c r="CB160" s="245"/>
      <c r="CG160" s="245"/>
      <c r="CL160" s="245"/>
      <c r="CQ160" s="245"/>
      <c r="CV160" s="245"/>
      <c r="DA160" s="245"/>
      <c r="DF160" s="245"/>
      <c r="DG160" s="291"/>
      <c r="DH160" s="291"/>
      <c r="DI160" s="291"/>
      <c r="DJ160" s="291"/>
      <c r="DK160" s="245"/>
      <c r="DL160" s="291"/>
      <c r="DM160" s="291"/>
      <c r="DN160" s="291"/>
      <c r="DO160" s="291"/>
      <c r="DP160" s="243"/>
      <c r="DU160" s="243"/>
      <c r="DZ160" s="243"/>
      <c r="EE160" s="243"/>
      <c r="EJ160" s="243"/>
    </row>
    <row r="161">
      <c r="E161" s="245"/>
      <c r="J161" s="245"/>
      <c r="O161" s="245"/>
      <c r="T161" s="245"/>
      <c r="Y161" s="245"/>
      <c r="AD161" s="245"/>
      <c r="AI161" s="245"/>
      <c r="AN161" s="245"/>
      <c r="AS161" s="245"/>
      <c r="AX161" s="245"/>
      <c r="BC161" s="245"/>
      <c r="BH161" s="245"/>
      <c r="BM161" s="245"/>
      <c r="BR161" s="245"/>
      <c r="BW161" s="245"/>
      <c r="CB161" s="245"/>
      <c r="CG161" s="245"/>
      <c r="CL161" s="245"/>
      <c r="CQ161" s="245"/>
      <c r="CV161" s="245"/>
      <c r="DA161" s="245"/>
      <c r="DF161" s="245"/>
      <c r="DG161" s="291"/>
      <c r="DH161" s="291"/>
      <c r="DI161" s="291"/>
      <c r="DJ161" s="291"/>
      <c r="DK161" s="245"/>
      <c r="DL161" s="291"/>
      <c r="DM161" s="291"/>
      <c r="DN161" s="291"/>
      <c r="DO161" s="291"/>
      <c r="DP161" s="243"/>
      <c r="DU161" s="243"/>
      <c r="DZ161" s="243"/>
      <c r="EE161" s="243"/>
      <c r="EJ161" s="243"/>
    </row>
    <row r="162">
      <c r="E162" s="245"/>
      <c r="J162" s="245"/>
      <c r="O162" s="245"/>
      <c r="T162" s="245"/>
      <c r="Y162" s="245"/>
      <c r="AD162" s="245"/>
      <c r="AI162" s="245"/>
      <c r="AN162" s="245"/>
      <c r="AS162" s="245"/>
      <c r="AX162" s="245"/>
      <c r="BC162" s="245"/>
      <c r="BH162" s="245"/>
      <c r="BM162" s="245"/>
      <c r="BR162" s="245"/>
      <c r="BW162" s="245"/>
      <c r="CB162" s="245"/>
      <c r="CG162" s="245"/>
      <c r="CL162" s="245"/>
      <c r="CQ162" s="245"/>
      <c r="CV162" s="245"/>
      <c r="DA162" s="245"/>
      <c r="DF162" s="245"/>
      <c r="DG162" s="291"/>
      <c r="DH162" s="291"/>
      <c r="DI162" s="291"/>
      <c r="DJ162" s="291"/>
      <c r="DK162" s="245"/>
      <c r="DL162" s="291"/>
      <c r="DM162" s="291"/>
      <c r="DN162" s="291"/>
      <c r="DO162" s="291"/>
      <c r="DP162" s="243"/>
      <c r="DU162" s="243"/>
      <c r="DZ162" s="243"/>
      <c r="EE162" s="243"/>
      <c r="EJ162" s="243"/>
    </row>
    <row r="163">
      <c r="E163" s="245"/>
      <c r="J163" s="245"/>
      <c r="O163" s="245"/>
      <c r="T163" s="245"/>
      <c r="Y163" s="245"/>
      <c r="AD163" s="245"/>
      <c r="AI163" s="245"/>
      <c r="AN163" s="245"/>
      <c r="AS163" s="245"/>
      <c r="AX163" s="245"/>
      <c r="BC163" s="245"/>
      <c r="BH163" s="245"/>
      <c r="BM163" s="245"/>
      <c r="BR163" s="245"/>
      <c r="BW163" s="245"/>
      <c r="CB163" s="245"/>
      <c r="CG163" s="245"/>
      <c r="CL163" s="245"/>
      <c r="CQ163" s="245"/>
      <c r="CV163" s="245"/>
      <c r="DA163" s="245"/>
      <c r="DF163" s="245"/>
      <c r="DG163" s="291"/>
      <c r="DH163" s="291"/>
      <c r="DI163" s="291"/>
      <c r="DJ163" s="291"/>
      <c r="DK163" s="245"/>
      <c r="DL163" s="291"/>
      <c r="DM163" s="291"/>
      <c r="DN163" s="291"/>
      <c r="DO163" s="291"/>
      <c r="DP163" s="243"/>
      <c r="DU163" s="243"/>
      <c r="DZ163" s="243"/>
      <c r="EE163" s="243"/>
      <c r="EJ163" s="243"/>
    </row>
    <row r="164">
      <c r="E164" s="245"/>
      <c r="J164" s="245"/>
      <c r="O164" s="245"/>
      <c r="T164" s="245"/>
      <c r="Y164" s="245"/>
      <c r="AD164" s="245"/>
      <c r="AI164" s="245"/>
      <c r="AN164" s="245"/>
      <c r="AS164" s="245"/>
      <c r="AX164" s="245"/>
      <c r="BC164" s="245"/>
      <c r="BH164" s="245"/>
      <c r="BM164" s="245"/>
      <c r="BR164" s="245"/>
      <c r="BW164" s="245"/>
      <c r="CB164" s="245"/>
      <c r="CG164" s="245"/>
      <c r="CL164" s="245"/>
      <c r="CQ164" s="245"/>
      <c r="CV164" s="245"/>
      <c r="DA164" s="245"/>
      <c r="DF164" s="245"/>
      <c r="DG164" s="291"/>
      <c r="DH164" s="291"/>
      <c r="DI164" s="291"/>
      <c r="DJ164" s="291"/>
      <c r="DK164" s="245"/>
      <c r="DL164" s="291"/>
      <c r="DM164" s="291"/>
      <c r="DN164" s="291"/>
      <c r="DO164" s="291"/>
      <c r="DP164" s="243"/>
      <c r="DU164" s="243"/>
      <c r="DZ164" s="243"/>
      <c r="EE164" s="243"/>
      <c r="EJ164" s="243"/>
    </row>
    <row r="165">
      <c r="E165" s="245"/>
      <c r="J165" s="245"/>
      <c r="O165" s="245"/>
      <c r="T165" s="245"/>
      <c r="Y165" s="245"/>
      <c r="AD165" s="245"/>
      <c r="AI165" s="245"/>
      <c r="AN165" s="245"/>
      <c r="AS165" s="245"/>
      <c r="AX165" s="245"/>
      <c r="BC165" s="245"/>
      <c r="BH165" s="245"/>
      <c r="BM165" s="245"/>
      <c r="BR165" s="245"/>
      <c r="BW165" s="245"/>
      <c r="CB165" s="245"/>
      <c r="CG165" s="245"/>
      <c r="CL165" s="245"/>
      <c r="CQ165" s="245"/>
      <c r="CV165" s="245"/>
      <c r="DA165" s="245"/>
      <c r="DF165" s="245"/>
      <c r="DG165" s="291"/>
      <c r="DH165" s="291"/>
      <c r="DI165" s="291"/>
      <c r="DJ165" s="291"/>
      <c r="DK165" s="245"/>
      <c r="DL165" s="291"/>
      <c r="DM165" s="291"/>
      <c r="DN165" s="291"/>
      <c r="DO165" s="291"/>
      <c r="DP165" s="243"/>
      <c r="DU165" s="243"/>
      <c r="DZ165" s="243"/>
      <c r="EE165" s="243"/>
      <c r="EJ165" s="243"/>
    </row>
    <row r="166">
      <c r="E166" s="245"/>
      <c r="J166" s="245"/>
      <c r="O166" s="245"/>
      <c r="T166" s="245"/>
      <c r="Y166" s="245"/>
      <c r="AD166" s="245"/>
      <c r="AI166" s="245"/>
      <c r="AN166" s="245"/>
      <c r="AS166" s="245"/>
      <c r="AX166" s="245"/>
      <c r="BC166" s="245"/>
      <c r="BH166" s="245"/>
      <c r="BM166" s="245"/>
      <c r="BR166" s="245"/>
      <c r="BW166" s="245"/>
      <c r="CB166" s="245"/>
      <c r="CG166" s="245"/>
      <c r="CL166" s="245"/>
      <c r="CQ166" s="245"/>
      <c r="CV166" s="245"/>
      <c r="DA166" s="245"/>
      <c r="DF166" s="245"/>
      <c r="DG166" s="291"/>
      <c r="DH166" s="291"/>
      <c r="DI166" s="291"/>
      <c r="DJ166" s="291"/>
      <c r="DK166" s="245"/>
      <c r="DL166" s="291"/>
      <c r="DM166" s="291"/>
      <c r="DN166" s="291"/>
      <c r="DO166" s="291"/>
      <c r="DP166" s="243"/>
      <c r="DU166" s="243"/>
      <c r="DZ166" s="243"/>
      <c r="EE166" s="243"/>
      <c r="EJ166" s="243"/>
    </row>
    <row r="167">
      <c r="E167" s="245"/>
      <c r="J167" s="245"/>
      <c r="O167" s="245"/>
      <c r="T167" s="245"/>
      <c r="Y167" s="245"/>
      <c r="AD167" s="245"/>
      <c r="AI167" s="245"/>
      <c r="AN167" s="245"/>
      <c r="AS167" s="245"/>
      <c r="AX167" s="245"/>
      <c r="BC167" s="245"/>
      <c r="BH167" s="245"/>
      <c r="BM167" s="245"/>
      <c r="BR167" s="245"/>
      <c r="BW167" s="245"/>
      <c r="CB167" s="245"/>
      <c r="CG167" s="245"/>
      <c r="CL167" s="245"/>
      <c r="CQ167" s="245"/>
      <c r="CV167" s="245"/>
      <c r="DA167" s="245"/>
      <c r="DF167" s="245"/>
      <c r="DG167" s="291"/>
      <c r="DH167" s="291"/>
      <c r="DI167" s="291"/>
      <c r="DJ167" s="291"/>
      <c r="DK167" s="245"/>
      <c r="DL167" s="291"/>
      <c r="DM167" s="291"/>
      <c r="DN167" s="291"/>
      <c r="DO167" s="291"/>
      <c r="DP167" s="243"/>
      <c r="DU167" s="243"/>
      <c r="DZ167" s="243"/>
      <c r="EE167" s="243"/>
      <c r="EJ167" s="243"/>
    </row>
    <row r="168">
      <c r="E168" s="245"/>
      <c r="J168" s="245"/>
      <c r="O168" s="245"/>
      <c r="T168" s="245"/>
      <c r="Y168" s="245"/>
      <c r="AD168" s="245"/>
      <c r="AI168" s="245"/>
      <c r="AN168" s="245"/>
      <c r="AS168" s="245"/>
      <c r="AX168" s="245"/>
      <c r="BC168" s="245"/>
      <c r="BH168" s="245"/>
      <c r="BM168" s="245"/>
      <c r="BR168" s="245"/>
      <c r="BW168" s="245"/>
      <c r="CB168" s="245"/>
      <c r="CG168" s="245"/>
      <c r="CL168" s="245"/>
      <c r="CQ168" s="245"/>
      <c r="CV168" s="245"/>
      <c r="DA168" s="245"/>
      <c r="DF168" s="245"/>
      <c r="DG168" s="291"/>
      <c r="DH168" s="291"/>
      <c r="DI168" s="291"/>
      <c r="DJ168" s="291"/>
      <c r="DK168" s="245"/>
      <c r="DL168" s="291"/>
      <c r="DM168" s="291"/>
      <c r="DN168" s="291"/>
      <c r="DO168" s="291"/>
      <c r="DP168" s="243"/>
      <c r="DU168" s="243"/>
      <c r="DZ168" s="243"/>
      <c r="EE168" s="243"/>
      <c r="EJ168" s="243"/>
    </row>
    <row r="169">
      <c r="E169" s="245"/>
      <c r="J169" s="245"/>
      <c r="O169" s="245"/>
      <c r="T169" s="245"/>
      <c r="Y169" s="245"/>
      <c r="AD169" s="245"/>
      <c r="AI169" s="245"/>
      <c r="AN169" s="245"/>
      <c r="AS169" s="245"/>
      <c r="AX169" s="245"/>
      <c r="BC169" s="245"/>
      <c r="BH169" s="245"/>
      <c r="BM169" s="245"/>
      <c r="BR169" s="245"/>
      <c r="BW169" s="245"/>
      <c r="CB169" s="245"/>
      <c r="CG169" s="245"/>
      <c r="CL169" s="245"/>
      <c r="CQ169" s="245"/>
      <c r="CV169" s="245"/>
      <c r="DA169" s="245"/>
      <c r="DF169" s="245"/>
      <c r="DG169" s="291"/>
      <c r="DH169" s="291"/>
      <c r="DI169" s="291"/>
      <c r="DJ169" s="291"/>
      <c r="DK169" s="245"/>
      <c r="DL169" s="291"/>
      <c r="DM169" s="291"/>
      <c r="DN169" s="291"/>
      <c r="DO169" s="291"/>
      <c r="DP169" s="243"/>
      <c r="DU169" s="243"/>
      <c r="DZ169" s="243"/>
      <c r="EE169" s="243"/>
      <c r="EJ169" s="243"/>
    </row>
    <row r="170">
      <c r="E170" s="245"/>
      <c r="J170" s="245"/>
      <c r="O170" s="245"/>
      <c r="T170" s="245"/>
      <c r="Y170" s="245"/>
      <c r="AD170" s="245"/>
      <c r="AI170" s="245"/>
      <c r="AN170" s="245"/>
      <c r="AS170" s="245"/>
      <c r="AX170" s="245"/>
      <c r="BC170" s="245"/>
      <c r="BH170" s="245"/>
      <c r="BM170" s="245"/>
      <c r="BR170" s="245"/>
      <c r="BW170" s="245"/>
      <c r="CB170" s="245"/>
      <c r="CG170" s="245"/>
      <c r="CL170" s="245"/>
      <c r="CQ170" s="245"/>
      <c r="CV170" s="245"/>
      <c r="DA170" s="245"/>
      <c r="DF170" s="245"/>
      <c r="DG170" s="291"/>
      <c r="DH170" s="291"/>
      <c r="DI170" s="291"/>
      <c r="DJ170" s="291"/>
      <c r="DK170" s="245"/>
      <c r="DL170" s="291"/>
      <c r="DM170" s="291"/>
      <c r="DN170" s="291"/>
      <c r="DO170" s="291"/>
      <c r="DP170" s="243"/>
      <c r="DU170" s="243"/>
      <c r="DZ170" s="243"/>
      <c r="EE170" s="243"/>
      <c r="EJ170" s="243"/>
    </row>
    <row r="171">
      <c r="E171" s="245"/>
      <c r="J171" s="245"/>
      <c r="O171" s="245"/>
      <c r="T171" s="245"/>
      <c r="Y171" s="245"/>
      <c r="AD171" s="245"/>
      <c r="AI171" s="245"/>
      <c r="AN171" s="245"/>
      <c r="AS171" s="245"/>
      <c r="AX171" s="245"/>
      <c r="BC171" s="245"/>
      <c r="BH171" s="245"/>
      <c r="BM171" s="245"/>
      <c r="BR171" s="245"/>
      <c r="BW171" s="245"/>
      <c r="CB171" s="245"/>
      <c r="CG171" s="245"/>
      <c r="CL171" s="245"/>
      <c r="CQ171" s="245"/>
      <c r="CV171" s="245"/>
      <c r="DA171" s="245"/>
      <c r="DF171" s="245"/>
      <c r="DG171" s="291"/>
      <c r="DH171" s="291"/>
      <c r="DI171" s="291"/>
      <c r="DJ171" s="291"/>
      <c r="DK171" s="245"/>
      <c r="DL171" s="291"/>
      <c r="DM171" s="291"/>
      <c r="DN171" s="291"/>
      <c r="DO171" s="291"/>
      <c r="DP171" s="243"/>
      <c r="DU171" s="243"/>
      <c r="DZ171" s="243"/>
      <c r="EE171" s="243"/>
      <c r="EJ171" s="243"/>
    </row>
    <row r="172">
      <c r="E172" s="245"/>
      <c r="J172" s="245"/>
      <c r="O172" s="245"/>
      <c r="T172" s="245"/>
      <c r="Y172" s="245"/>
      <c r="AD172" s="245"/>
      <c r="AI172" s="245"/>
      <c r="AN172" s="245"/>
      <c r="AS172" s="245"/>
      <c r="AX172" s="245"/>
      <c r="BC172" s="245"/>
      <c r="BH172" s="245"/>
      <c r="BM172" s="245"/>
      <c r="BR172" s="245"/>
      <c r="BW172" s="245"/>
      <c r="CB172" s="245"/>
      <c r="CG172" s="245"/>
      <c r="CL172" s="245"/>
      <c r="CQ172" s="245"/>
      <c r="CV172" s="245"/>
      <c r="DA172" s="245"/>
      <c r="DF172" s="245"/>
      <c r="DG172" s="291"/>
      <c r="DH172" s="291"/>
      <c r="DI172" s="291"/>
      <c r="DJ172" s="291"/>
      <c r="DK172" s="245"/>
      <c r="DL172" s="291"/>
      <c r="DM172" s="291"/>
      <c r="DN172" s="291"/>
      <c r="DO172" s="291"/>
      <c r="DP172" s="243"/>
      <c r="DU172" s="243"/>
      <c r="DZ172" s="243"/>
      <c r="EE172" s="243"/>
      <c r="EJ172" s="243"/>
    </row>
    <row r="173">
      <c r="E173" s="245"/>
      <c r="J173" s="245"/>
      <c r="O173" s="245"/>
      <c r="T173" s="245"/>
      <c r="Y173" s="245"/>
      <c r="AD173" s="245"/>
      <c r="AI173" s="245"/>
      <c r="AN173" s="245"/>
      <c r="AS173" s="245"/>
      <c r="AX173" s="245"/>
      <c r="BC173" s="245"/>
      <c r="BH173" s="245"/>
      <c r="BM173" s="245"/>
      <c r="BR173" s="245"/>
      <c r="BW173" s="245"/>
      <c r="CB173" s="245"/>
      <c r="CG173" s="245"/>
      <c r="CL173" s="245"/>
      <c r="CQ173" s="245"/>
      <c r="CV173" s="245"/>
      <c r="DA173" s="245"/>
      <c r="DF173" s="245"/>
      <c r="DG173" s="291"/>
      <c r="DH173" s="291"/>
      <c r="DI173" s="291"/>
      <c r="DJ173" s="291"/>
      <c r="DK173" s="245"/>
      <c r="DL173" s="291"/>
      <c r="DM173" s="291"/>
      <c r="DN173" s="291"/>
      <c r="DO173" s="291"/>
      <c r="DP173" s="243"/>
      <c r="DU173" s="243"/>
      <c r="DZ173" s="243"/>
      <c r="EE173" s="243"/>
      <c r="EJ173" s="243"/>
    </row>
    <row r="174">
      <c r="E174" s="245"/>
      <c r="J174" s="245"/>
      <c r="O174" s="245"/>
      <c r="T174" s="245"/>
      <c r="Y174" s="245"/>
      <c r="AD174" s="245"/>
      <c r="AI174" s="245"/>
      <c r="AN174" s="245"/>
      <c r="AS174" s="245"/>
      <c r="AX174" s="245"/>
      <c r="BC174" s="245"/>
      <c r="BH174" s="245"/>
      <c r="BM174" s="245"/>
      <c r="BR174" s="245"/>
      <c r="BW174" s="245"/>
      <c r="CB174" s="245"/>
      <c r="CG174" s="245"/>
      <c r="CL174" s="245"/>
      <c r="CQ174" s="245"/>
      <c r="CV174" s="245"/>
      <c r="DA174" s="245"/>
      <c r="DF174" s="245"/>
      <c r="DG174" s="291"/>
      <c r="DH174" s="291"/>
      <c r="DI174" s="291"/>
      <c r="DJ174" s="291"/>
      <c r="DK174" s="245"/>
      <c r="DL174" s="291"/>
      <c r="DM174" s="291"/>
      <c r="DN174" s="291"/>
      <c r="DO174" s="291"/>
      <c r="DP174" s="243"/>
      <c r="DU174" s="243"/>
      <c r="DZ174" s="243"/>
      <c r="EE174" s="243"/>
      <c r="EJ174" s="243"/>
    </row>
    <row r="175">
      <c r="E175" s="245"/>
      <c r="J175" s="245"/>
      <c r="O175" s="245"/>
      <c r="T175" s="245"/>
      <c r="Y175" s="245"/>
      <c r="AD175" s="245"/>
      <c r="AI175" s="245"/>
      <c r="AN175" s="245"/>
      <c r="AS175" s="245"/>
      <c r="AX175" s="245"/>
      <c r="BC175" s="245"/>
      <c r="BH175" s="245"/>
      <c r="BM175" s="245"/>
      <c r="BR175" s="245"/>
      <c r="BW175" s="245"/>
      <c r="CB175" s="245"/>
      <c r="CG175" s="245"/>
      <c r="CL175" s="245"/>
      <c r="CQ175" s="245"/>
      <c r="CV175" s="245"/>
      <c r="DA175" s="245"/>
      <c r="DF175" s="245"/>
      <c r="DG175" s="291"/>
      <c r="DH175" s="291"/>
      <c r="DI175" s="291"/>
      <c r="DJ175" s="291"/>
      <c r="DK175" s="245"/>
      <c r="DL175" s="291"/>
      <c r="DM175" s="291"/>
      <c r="DN175" s="291"/>
      <c r="DO175" s="291"/>
      <c r="DP175" s="243"/>
      <c r="DU175" s="243"/>
      <c r="DZ175" s="243"/>
      <c r="EE175" s="243"/>
      <c r="EJ175" s="243"/>
    </row>
    <row r="176">
      <c r="E176" s="245"/>
      <c r="J176" s="245"/>
      <c r="O176" s="245"/>
      <c r="T176" s="245"/>
      <c r="Y176" s="245"/>
      <c r="AD176" s="245"/>
      <c r="AI176" s="245"/>
      <c r="AN176" s="245"/>
      <c r="AS176" s="245"/>
      <c r="AX176" s="245"/>
      <c r="BC176" s="245"/>
      <c r="BH176" s="245"/>
      <c r="BM176" s="245"/>
      <c r="BR176" s="245"/>
      <c r="BW176" s="245"/>
      <c r="CB176" s="245"/>
      <c r="CG176" s="245"/>
      <c r="CL176" s="245"/>
      <c r="CQ176" s="245"/>
      <c r="CV176" s="245"/>
      <c r="DA176" s="245"/>
      <c r="DF176" s="245"/>
      <c r="DG176" s="291"/>
      <c r="DH176" s="291"/>
      <c r="DI176" s="291"/>
      <c r="DJ176" s="291"/>
      <c r="DK176" s="245"/>
      <c r="DL176" s="291"/>
      <c r="DM176" s="291"/>
      <c r="DN176" s="291"/>
      <c r="DO176" s="291"/>
      <c r="DP176" s="243"/>
      <c r="DU176" s="243"/>
      <c r="DZ176" s="243"/>
      <c r="EE176" s="243"/>
      <c r="EJ176" s="243"/>
    </row>
    <row r="177">
      <c r="E177" s="245"/>
      <c r="J177" s="245"/>
      <c r="O177" s="245"/>
      <c r="T177" s="245"/>
      <c r="Y177" s="245"/>
      <c r="AD177" s="245"/>
      <c r="AI177" s="245"/>
      <c r="AN177" s="245"/>
      <c r="AS177" s="245"/>
      <c r="AX177" s="245"/>
      <c r="BC177" s="245"/>
      <c r="BH177" s="245"/>
      <c r="BM177" s="245"/>
      <c r="BR177" s="245"/>
      <c r="BW177" s="245"/>
      <c r="CB177" s="245"/>
      <c r="CG177" s="245"/>
      <c r="CL177" s="245"/>
      <c r="CQ177" s="245"/>
      <c r="CV177" s="245"/>
      <c r="DA177" s="245"/>
      <c r="DF177" s="245"/>
      <c r="DG177" s="291"/>
      <c r="DH177" s="291"/>
      <c r="DI177" s="291"/>
      <c r="DJ177" s="291"/>
      <c r="DK177" s="245"/>
      <c r="DL177" s="291"/>
      <c r="DM177" s="291"/>
      <c r="DN177" s="291"/>
      <c r="DO177" s="291"/>
      <c r="DP177" s="243"/>
      <c r="DU177" s="243"/>
      <c r="DZ177" s="243"/>
      <c r="EE177" s="243"/>
      <c r="EJ177" s="243"/>
    </row>
    <row r="178">
      <c r="E178" s="245"/>
      <c r="J178" s="245"/>
      <c r="O178" s="245"/>
      <c r="T178" s="245"/>
      <c r="Y178" s="245"/>
      <c r="AD178" s="245"/>
      <c r="AI178" s="245"/>
      <c r="AN178" s="245"/>
      <c r="AS178" s="245"/>
      <c r="AX178" s="245"/>
      <c r="BC178" s="245"/>
      <c r="BH178" s="245"/>
      <c r="BM178" s="245"/>
      <c r="BR178" s="245"/>
      <c r="BW178" s="245"/>
      <c r="CB178" s="245"/>
      <c r="CG178" s="245"/>
      <c r="CL178" s="245"/>
      <c r="CQ178" s="245"/>
      <c r="CV178" s="245"/>
      <c r="DA178" s="245"/>
      <c r="DF178" s="245"/>
      <c r="DG178" s="291"/>
      <c r="DH178" s="291"/>
      <c r="DI178" s="291"/>
      <c r="DJ178" s="291"/>
      <c r="DK178" s="245"/>
      <c r="DL178" s="291"/>
      <c r="DM178" s="291"/>
      <c r="DN178" s="291"/>
      <c r="DO178" s="291"/>
      <c r="DP178" s="243"/>
      <c r="DU178" s="243"/>
      <c r="DZ178" s="243"/>
      <c r="EE178" s="243"/>
      <c r="EJ178" s="243"/>
    </row>
    <row r="179">
      <c r="E179" s="245"/>
      <c r="J179" s="245"/>
      <c r="O179" s="245"/>
      <c r="T179" s="245"/>
      <c r="Y179" s="245"/>
      <c r="AD179" s="245"/>
      <c r="AI179" s="245"/>
      <c r="AN179" s="245"/>
      <c r="AS179" s="245"/>
      <c r="AX179" s="245"/>
      <c r="BC179" s="245"/>
      <c r="BH179" s="245"/>
      <c r="BM179" s="245"/>
      <c r="BR179" s="245"/>
      <c r="BW179" s="245"/>
      <c r="CB179" s="245"/>
      <c r="CG179" s="245"/>
      <c r="CL179" s="245"/>
      <c r="CQ179" s="245"/>
      <c r="CV179" s="245"/>
      <c r="DA179" s="245"/>
      <c r="DF179" s="245"/>
      <c r="DG179" s="291"/>
      <c r="DH179" s="291"/>
      <c r="DI179" s="291"/>
      <c r="DJ179" s="291"/>
      <c r="DK179" s="245"/>
      <c r="DL179" s="291"/>
      <c r="DM179" s="291"/>
      <c r="DN179" s="291"/>
      <c r="DO179" s="291"/>
      <c r="DP179" s="243"/>
      <c r="DU179" s="243"/>
      <c r="DZ179" s="243"/>
      <c r="EE179" s="243"/>
      <c r="EJ179" s="243"/>
    </row>
    <row r="180">
      <c r="E180" s="245"/>
      <c r="J180" s="245"/>
      <c r="O180" s="245"/>
      <c r="T180" s="245"/>
      <c r="Y180" s="245"/>
      <c r="AD180" s="245"/>
      <c r="AI180" s="245"/>
      <c r="AN180" s="245"/>
      <c r="AS180" s="245"/>
      <c r="AX180" s="245"/>
      <c r="BC180" s="245"/>
      <c r="BH180" s="245"/>
      <c r="BM180" s="245"/>
      <c r="BR180" s="245"/>
      <c r="BW180" s="245"/>
      <c r="CB180" s="245"/>
      <c r="CG180" s="245"/>
      <c r="CL180" s="245"/>
      <c r="CQ180" s="245"/>
      <c r="CV180" s="245"/>
      <c r="DA180" s="245"/>
      <c r="DF180" s="245"/>
      <c r="DG180" s="291"/>
      <c r="DH180" s="291"/>
      <c r="DI180" s="291"/>
      <c r="DJ180" s="291"/>
      <c r="DK180" s="245"/>
      <c r="DL180" s="291"/>
      <c r="DM180" s="291"/>
      <c r="DN180" s="291"/>
      <c r="DO180" s="291"/>
      <c r="DP180" s="243"/>
      <c r="DU180" s="243"/>
      <c r="DZ180" s="243"/>
      <c r="EE180" s="243"/>
      <c r="EJ180" s="243"/>
    </row>
    <row r="181">
      <c r="E181" s="245"/>
      <c r="J181" s="245"/>
      <c r="O181" s="245"/>
      <c r="T181" s="245"/>
      <c r="Y181" s="245"/>
      <c r="AD181" s="245"/>
      <c r="AI181" s="245"/>
      <c r="AN181" s="245"/>
      <c r="AS181" s="245"/>
      <c r="AX181" s="245"/>
      <c r="BC181" s="245"/>
      <c r="BH181" s="245"/>
      <c r="BM181" s="245"/>
      <c r="BR181" s="245"/>
      <c r="BW181" s="245"/>
      <c r="CB181" s="245"/>
      <c r="CG181" s="245"/>
      <c r="CL181" s="245"/>
      <c r="CQ181" s="245"/>
      <c r="CV181" s="245"/>
      <c r="DA181" s="245"/>
      <c r="DF181" s="245"/>
      <c r="DG181" s="291"/>
      <c r="DH181" s="291"/>
      <c r="DI181" s="291"/>
      <c r="DJ181" s="291"/>
      <c r="DK181" s="245"/>
      <c r="DL181" s="291"/>
      <c r="DM181" s="291"/>
      <c r="DN181" s="291"/>
      <c r="DO181" s="291"/>
      <c r="DP181" s="243"/>
      <c r="DU181" s="243"/>
      <c r="DZ181" s="243"/>
      <c r="EE181" s="243"/>
      <c r="EJ181" s="243"/>
    </row>
    <row r="182">
      <c r="E182" s="245"/>
      <c r="J182" s="245"/>
      <c r="O182" s="245"/>
      <c r="T182" s="245"/>
      <c r="Y182" s="245"/>
      <c r="AD182" s="245"/>
      <c r="AI182" s="245"/>
      <c r="AN182" s="245"/>
      <c r="AS182" s="245"/>
      <c r="AX182" s="245"/>
      <c r="BC182" s="245"/>
      <c r="BH182" s="245"/>
      <c r="BM182" s="245"/>
      <c r="BR182" s="245"/>
      <c r="BW182" s="245"/>
      <c r="CB182" s="245"/>
      <c r="CG182" s="245"/>
      <c r="CL182" s="245"/>
      <c r="CQ182" s="245"/>
      <c r="CV182" s="245"/>
      <c r="DA182" s="245"/>
      <c r="DF182" s="245"/>
      <c r="DG182" s="291"/>
      <c r="DH182" s="291"/>
      <c r="DI182" s="291"/>
      <c r="DJ182" s="291"/>
      <c r="DK182" s="245"/>
      <c r="DL182" s="291"/>
      <c r="DM182" s="291"/>
      <c r="DN182" s="291"/>
      <c r="DO182" s="291"/>
      <c r="DP182" s="243"/>
      <c r="DU182" s="243"/>
      <c r="DZ182" s="243"/>
      <c r="EE182" s="243"/>
      <c r="EJ182" s="243"/>
    </row>
    <row r="183">
      <c r="E183" s="245"/>
      <c r="J183" s="245"/>
      <c r="O183" s="245"/>
      <c r="T183" s="245"/>
      <c r="Y183" s="245"/>
      <c r="AD183" s="245"/>
      <c r="AI183" s="245"/>
      <c r="AN183" s="245"/>
      <c r="AS183" s="245"/>
      <c r="AX183" s="245"/>
      <c r="BC183" s="245"/>
      <c r="BH183" s="245"/>
      <c r="BM183" s="245"/>
      <c r="BR183" s="245"/>
      <c r="BW183" s="245"/>
      <c r="CB183" s="245"/>
      <c r="CG183" s="245"/>
      <c r="CL183" s="245"/>
      <c r="CQ183" s="245"/>
      <c r="CV183" s="245"/>
      <c r="DA183" s="245"/>
      <c r="DF183" s="245"/>
      <c r="DG183" s="291"/>
      <c r="DH183" s="291"/>
      <c r="DI183" s="291"/>
      <c r="DJ183" s="291"/>
      <c r="DK183" s="245"/>
      <c r="DL183" s="291"/>
      <c r="DM183" s="291"/>
      <c r="DN183" s="291"/>
      <c r="DO183" s="291"/>
      <c r="DP183" s="243"/>
      <c r="DU183" s="243"/>
      <c r="DZ183" s="243"/>
      <c r="EE183" s="243"/>
      <c r="EJ183" s="243"/>
    </row>
    <row r="184">
      <c r="E184" s="245"/>
      <c r="J184" s="245"/>
      <c r="O184" s="245"/>
      <c r="T184" s="245"/>
      <c r="Y184" s="245"/>
      <c r="AD184" s="245"/>
      <c r="AI184" s="245"/>
      <c r="AN184" s="245"/>
      <c r="AS184" s="245"/>
      <c r="AX184" s="245"/>
      <c r="BC184" s="245"/>
      <c r="BH184" s="245"/>
      <c r="BM184" s="245"/>
      <c r="BR184" s="245"/>
      <c r="BW184" s="245"/>
      <c r="CB184" s="245"/>
      <c r="CG184" s="245"/>
      <c r="CL184" s="245"/>
      <c r="CQ184" s="245"/>
      <c r="CV184" s="245"/>
      <c r="DA184" s="245"/>
      <c r="DF184" s="245"/>
      <c r="DG184" s="291"/>
      <c r="DH184" s="291"/>
      <c r="DI184" s="291"/>
      <c r="DJ184" s="291"/>
      <c r="DK184" s="245"/>
      <c r="DL184" s="291"/>
      <c r="DM184" s="291"/>
      <c r="DN184" s="291"/>
      <c r="DO184" s="291"/>
      <c r="DP184" s="243"/>
      <c r="DU184" s="243"/>
      <c r="DZ184" s="243"/>
      <c r="EE184" s="243"/>
      <c r="EJ184" s="243"/>
    </row>
    <row r="185">
      <c r="E185" s="245"/>
      <c r="J185" s="245"/>
      <c r="O185" s="245"/>
      <c r="T185" s="245"/>
      <c r="Y185" s="245"/>
      <c r="AD185" s="245"/>
      <c r="AI185" s="245"/>
      <c r="AN185" s="245"/>
      <c r="AS185" s="245"/>
      <c r="AX185" s="245"/>
      <c r="BC185" s="245"/>
      <c r="BH185" s="245"/>
      <c r="BM185" s="245"/>
      <c r="BR185" s="245"/>
      <c r="BW185" s="245"/>
      <c r="CB185" s="245"/>
      <c r="CG185" s="245"/>
      <c r="CL185" s="245"/>
      <c r="CQ185" s="245"/>
      <c r="CV185" s="245"/>
      <c r="DA185" s="245"/>
      <c r="DF185" s="245"/>
      <c r="DG185" s="291"/>
      <c r="DH185" s="291"/>
      <c r="DI185" s="291"/>
      <c r="DJ185" s="291"/>
      <c r="DK185" s="245"/>
      <c r="DL185" s="291"/>
      <c r="DM185" s="291"/>
      <c r="DN185" s="291"/>
      <c r="DO185" s="291"/>
      <c r="DP185" s="243"/>
      <c r="DU185" s="243"/>
      <c r="DZ185" s="243"/>
      <c r="EE185" s="243"/>
      <c r="EJ185" s="243"/>
    </row>
    <row r="186">
      <c r="E186" s="245"/>
      <c r="J186" s="245"/>
      <c r="O186" s="245"/>
      <c r="T186" s="245"/>
      <c r="Y186" s="245"/>
      <c r="AD186" s="245"/>
      <c r="AI186" s="245"/>
      <c r="AN186" s="245"/>
      <c r="AS186" s="245"/>
      <c r="AX186" s="245"/>
      <c r="BC186" s="245"/>
      <c r="BH186" s="245"/>
      <c r="BM186" s="245"/>
      <c r="BR186" s="245"/>
      <c r="BW186" s="245"/>
      <c r="CB186" s="245"/>
      <c r="CG186" s="245"/>
      <c r="CL186" s="245"/>
      <c r="CQ186" s="245"/>
      <c r="CV186" s="245"/>
      <c r="DA186" s="245"/>
      <c r="DF186" s="245"/>
      <c r="DG186" s="291"/>
      <c r="DH186" s="291"/>
      <c r="DI186" s="291"/>
      <c r="DJ186" s="291"/>
      <c r="DK186" s="245"/>
      <c r="DL186" s="291"/>
      <c r="DM186" s="291"/>
      <c r="DN186" s="291"/>
      <c r="DO186" s="291"/>
      <c r="DP186" s="243"/>
      <c r="DU186" s="243"/>
      <c r="DZ186" s="243"/>
      <c r="EE186" s="243"/>
      <c r="EJ186" s="243"/>
    </row>
    <row r="187">
      <c r="E187" s="245"/>
      <c r="J187" s="245"/>
      <c r="O187" s="245"/>
      <c r="T187" s="245"/>
      <c r="Y187" s="245"/>
      <c r="AD187" s="245"/>
      <c r="AI187" s="245"/>
      <c r="AN187" s="245"/>
      <c r="AS187" s="245"/>
      <c r="AX187" s="245"/>
      <c r="BC187" s="245"/>
      <c r="BH187" s="245"/>
      <c r="BM187" s="245"/>
      <c r="BR187" s="245"/>
      <c r="BW187" s="245"/>
      <c r="CB187" s="245"/>
      <c r="CG187" s="245"/>
      <c r="CL187" s="245"/>
      <c r="CQ187" s="245"/>
      <c r="CV187" s="245"/>
      <c r="DA187" s="245"/>
      <c r="DF187" s="245"/>
      <c r="DG187" s="291"/>
      <c r="DH187" s="291"/>
      <c r="DI187" s="291"/>
      <c r="DJ187" s="291"/>
      <c r="DK187" s="245"/>
      <c r="DL187" s="291"/>
      <c r="DM187" s="291"/>
      <c r="DN187" s="291"/>
      <c r="DO187" s="291"/>
      <c r="DP187" s="243"/>
      <c r="DU187" s="243"/>
      <c r="DZ187" s="243"/>
      <c r="EE187" s="243"/>
      <c r="EJ187" s="243"/>
    </row>
    <row r="188">
      <c r="E188" s="245"/>
      <c r="J188" s="245"/>
      <c r="O188" s="245"/>
      <c r="T188" s="245"/>
      <c r="Y188" s="245"/>
      <c r="AD188" s="245"/>
      <c r="AI188" s="245"/>
      <c r="AN188" s="245"/>
      <c r="AS188" s="245"/>
      <c r="AX188" s="245"/>
      <c r="BC188" s="245"/>
      <c r="BH188" s="245"/>
      <c r="BM188" s="245"/>
      <c r="BR188" s="245"/>
      <c r="BW188" s="245"/>
      <c r="CB188" s="245"/>
      <c r="CG188" s="245"/>
      <c r="CL188" s="245"/>
      <c r="CQ188" s="245"/>
      <c r="CV188" s="245"/>
      <c r="DA188" s="245"/>
      <c r="DF188" s="245"/>
      <c r="DG188" s="291"/>
      <c r="DH188" s="291"/>
      <c r="DI188" s="291"/>
      <c r="DJ188" s="291"/>
      <c r="DK188" s="245"/>
      <c r="DL188" s="291"/>
      <c r="DM188" s="291"/>
      <c r="DN188" s="291"/>
      <c r="DO188" s="291"/>
      <c r="DP188" s="243"/>
      <c r="DU188" s="243"/>
      <c r="DZ188" s="243"/>
      <c r="EE188" s="243"/>
      <c r="EJ188" s="243"/>
    </row>
    <row r="189">
      <c r="E189" s="245"/>
      <c r="J189" s="245"/>
      <c r="O189" s="245"/>
      <c r="T189" s="245"/>
      <c r="Y189" s="245"/>
      <c r="AD189" s="245"/>
      <c r="AI189" s="245"/>
      <c r="AN189" s="245"/>
      <c r="AS189" s="245"/>
      <c r="AX189" s="245"/>
      <c r="BC189" s="245"/>
      <c r="BH189" s="245"/>
      <c r="BM189" s="245"/>
      <c r="BR189" s="245"/>
      <c r="BW189" s="245"/>
      <c r="CB189" s="245"/>
      <c r="CG189" s="245"/>
      <c r="CL189" s="245"/>
      <c r="CQ189" s="245"/>
      <c r="CV189" s="245"/>
      <c r="DA189" s="245"/>
      <c r="DF189" s="245"/>
      <c r="DG189" s="291"/>
      <c r="DH189" s="291"/>
      <c r="DI189" s="291"/>
      <c r="DJ189" s="291"/>
      <c r="DK189" s="245"/>
      <c r="DL189" s="291"/>
      <c r="DM189" s="291"/>
      <c r="DN189" s="291"/>
      <c r="DO189" s="291"/>
      <c r="DP189" s="243"/>
      <c r="DU189" s="243"/>
      <c r="DZ189" s="243"/>
      <c r="EE189" s="243"/>
      <c r="EJ189" s="243"/>
    </row>
    <row r="190">
      <c r="E190" s="245"/>
      <c r="J190" s="245"/>
      <c r="O190" s="245"/>
      <c r="T190" s="245"/>
      <c r="Y190" s="245"/>
      <c r="AD190" s="245"/>
      <c r="AI190" s="245"/>
      <c r="AN190" s="245"/>
      <c r="AS190" s="245"/>
      <c r="AX190" s="245"/>
      <c r="BC190" s="245"/>
      <c r="BH190" s="245"/>
      <c r="BM190" s="245"/>
      <c r="BR190" s="245"/>
      <c r="BW190" s="245"/>
      <c r="CB190" s="245"/>
      <c r="CG190" s="245"/>
      <c r="CL190" s="245"/>
      <c r="CQ190" s="245"/>
      <c r="CV190" s="245"/>
      <c r="DA190" s="245"/>
      <c r="DF190" s="245"/>
      <c r="DG190" s="291"/>
      <c r="DH190" s="291"/>
      <c r="DI190" s="291"/>
      <c r="DJ190" s="291"/>
      <c r="DK190" s="245"/>
      <c r="DL190" s="291"/>
      <c r="DM190" s="291"/>
      <c r="DN190" s="291"/>
      <c r="DO190" s="291"/>
      <c r="DP190" s="243"/>
      <c r="DU190" s="243"/>
      <c r="DZ190" s="243"/>
      <c r="EE190" s="243"/>
      <c r="EJ190" s="243"/>
    </row>
    <row r="191">
      <c r="E191" s="245"/>
      <c r="J191" s="245"/>
      <c r="O191" s="245"/>
      <c r="T191" s="245"/>
      <c r="Y191" s="245"/>
      <c r="AD191" s="245"/>
      <c r="AI191" s="245"/>
      <c r="AN191" s="245"/>
      <c r="AS191" s="245"/>
      <c r="AX191" s="245"/>
      <c r="BC191" s="245"/>
      <c r="BH191" s="245"/>
      <c r="BM191" s="245"/>
      <c r="BR191" s="245"/>
      <c r="BW191" s="245"/>
      <c r="CB191" s="245"/>
      <c r="CG191" s="245"/>
      <c r="CL191" s="245"/>
      <c r="CQ191" s="245"/>
      <c r="CV191" s="245"/>
      <c r="DA191" s="245"/>
      <c r="DF191" s="245"/>
      <c r="DG191" s="291"/>
      <c r="DH191" s="291"/>
      <c r="DI191" s="291"/>
      <c r="DJ191" s="291"/>
      <c r="DK191" s="245"/>
      <c r="DL191" s="291"/>
      <c r="DM191" s="291"/>
      <c r="DN191" s="291"/>
      <c r="DO191" s="291"/>
      <c r="DP191" s="243"/>
      <c r="DU191" s="243"/>
      <c r="DZ191" s="243"/>
      <c r="EE191" s="243"/>
      <c r="EJ191" s="243"/>
    </row>
    <row r="192">
      <c r="E192" s="245"/>
      <c r="J192" s="245"/>
      <c r="O192" s="245"/>
      <c r="T192" s="245"/>
      <c r="Y192" s="245"/>
      <c r="AD192" s="245"/>
      <c r="AI192" s="245"/>
      <c r="AN192" s="245"/>
      <c r="AS192" s="245"/>
      <c r="AX192" s="245"/>
      <c r="BC192" s="245"/>
      <c r="BH192" s="245"/>
      <c r="BM192" s="245"/>
      <c r="BR192" s="245"/>
      <c r="BW192" s="245"/>
      <c r="CB192" s="245"/>
      <c r="CG192" s="245"/>
      <c r="CL192" s="245"/>
      <c r="CQ192" s="245"/>
      <c r="CV192" s="245"/>
      <c r="DA192" s="245"/>
      <c r="DF192" s="245"/>
      <c r="DG192" s="291"/>
      <c r="DH192" s="291"/>
      <c r="DI192" s="291"/>
      <c r="DJ192" s="291"/>
      <c r="DK192" s="245"/>
      <c r="DL192" s="291"/>
      <c r="DM192" s="291"/>
      <c r="DN192" s="291"/>
      <c r="DO192" s="291"/>
      <c r="DP192" s="243"/>
      <c r="DU192" s="243"/>
      <c r="DZ192" s="243"/>
      <c r="EE192" s="243"/>
      <c r="EJ192" s="243"/>
    </row>
    <row r="193">
      <c r="E193" s="245"/>
      <c r="J193" s="245"/>
      <c r="O193" s="245"/>
      <c r="T193" s="245"/>
      <c r="Y193" s="245"/>
      <c r="AD193" s="245"/>
      <c r="AI193" s="245"/>
      <c r="AN193" s="245"/>
      <c r="AS193" s="245"/>
      <c r="AX193" s="245"/>
      <c r="BC193" s="245"/>
      <c r="BH193" s="245"/>
      <c r="BM193" s="245"/>
      <c r="BR193" s="245"/>
      <c r="BW193" s="245"/>
      <c r="CB193" s="245"/>
      <c r="CG193" s="245"/>
      <c r="CL193" s="245"/>
      <c r="CQ193" s="245"/>
      <c r="CV193" s="245"/>
      <c r="DA193" s="245"/>
      <c r="DF193" s="245"/>
      <c r="DG193" s="291"/>
      <c r="DH193" s="291"/>
      <c r="DI193" s="291"/>
      <c r="DJ193" s="291"/>
      <c r="DK193" s="245"/>
      <c r="DL193" s="291"/>
      <c r="DM193" s="291"/>
      <c r="DN193" s="291"/>
      <c r="DO193" s="291"/>
      <c r="DP193" s="243"/>
      <c r="DU193" s="243"/>
      <c r="DZ193" s="243"/>
      <c r="EE193" s="243"/>
      <c r="EJ193" s="243"/>
    </row>
    <row r="194">
      <c r="E194" s="245"/>
      <c r="J194" s="245"/>
      <c r="O194" s="245"/>
      <c r="T194" s="245"/>
      <c r="Y194" s="245"/>
      <c r="AD194" s="245"/>
      <c r="AI194" s="245"/>
      <c r="AN194" s="245"/>
      <c r="AS194" s="245"/>
      <c r="AX194" s="245"/>
      <c r="BC194" s="245"/>
      <c r="BH194" s="245"/>
      <c r="BM194" s="245"/>
      <c r="BR194" s="245"/>
      <c r="BW194" s="245"/>
      <c r="CB194" s="245"/>
      <c r="CG194" s="245"/>
      <c r="CL194" s="245"/>
      <c r="CQ194" s="245"/>
      <c r="CV194" s="245"/>
      <c r="DA194" s="245"/>
      <c r="DF194" s="245"/>
      <c r="DG194" s="291"/>
      <c r="DH194" s="291"/>
      <c r="DI194" s="291"/>
      <c r="DJ194" s="291"/>
      <c r="DK194" s="245"/>
      <c r="DL194" s="291"/>
      <c r="DM194" s="291"/>
      <c r="DN194" s="291"/>
      <c r="DO194" s="291"/>
      <c r="DP194" s="243"/>
      <c r="DU194" s="243"/>
      <c r="DZ194" s="243"/>
      <c r="EE194" s="243"/>
      <c r="EJ194" s="243"/>
    </row>
    <row r="195">
      <c r="E195" s="245"/>
      <c r="J195" s="245"/>
      <c r="O195" s="245"/>
      <c r="T195" s="245"/>
      <c r="Y195" s="245"/>
      <c r="AD195" s="245"/>
      <c r="AI195" s="245"/>
      <c r="AN195" s="245"/>
      <c r="AS195" s="245"/>
      <c r="AX195" s="245"/>
      <c r="BC195" s="245"/>
      <c r="BH195" s="245"/>
      <c r="BM195" s="245"/>
      <c r="BR195" s="245"/>
      <c r="BW195" s="245"/>
      <c r="CB195" s="245"/>
      <c r="CG195" s="245"/>
      <c r="CL195" s="245"/>
      <c r="CQ195" s="245"/>
      <c r="CV195" s="245"/>
      <c r="DA195" s="245"/>
      <c r="DF195" s="245"/>
      <c r="DG195" s="291"/>
      <c r="DH195" s="291"/>
      <c r="DI195" s="291"/>
      <c r="DJ195" s="291"/>
      <c r="DK195" s="245"/>
      <c r="DL195" s="291"/>
      <c r="DM195" s="291"/>
      <c r="DN195" s="291"/>
      <c r="DO195" s="291"/>
      <c r="DP195" s="243"/>
      <c r="DU195" s="243"/>
      <c r="DZ195" s="243"/>
      <c r="EE195" s="243"/>
      <c r="EJ195" s="243"/>
    </row>
    <row r="196">
      <c r="E196" s="245"/>
      <c r="J196" s="245"/>
      <c r="O196" s="245"/>
      <c r="T196" s="245"/>
      <c r="Y196" s="245"/>
      <c r="AD196" s="245"/>
      <c r="AI196" s="245"/>
      <c r="AN196" s="245"/>
      <c r="AS196" s="245"/>
      <c r="AX196" s="245"/>
      <c r="BC196" s="245"/>
      <c r="BH196" s="245"/>
      <c r="BM196" s="245"/>
      <c r="BR196" s="245"/>
      <c r="BW196" s="245"/>
      <c r="CB196" s="245"/>
      <c r="CG196" s="245"/>
      <c r="CL196" s="245"/>
      <c r="CQ196" s="245"/>
      <c r="CV196" s="245"/>
      <c r="DA196" s="245"/>
      <c r="DF196" s="245"/>
      <c r="DG196" s="291"/>
      <c r="DH196" s="291"/>
      <c r="DI196" s="291"/>
      <c r="DJ196" s="291"/>
      <c r="DK196" s="245"/>
      <c r="DL196" s="291"/>
      <c r="DM196" s="291"/>
      <c r="DN196" s="291"/>
      <c r="DO196" s="291"/>
      <c r="DP196" s="243"/>
      <c r="DU196" s="243"/>
      <c r="DZ196" s="243"/>
      <c r="EE196" s="243"/>
      <c r="EJ196" s="243"/>
    </row>
    <row r="197">
      <c r="E197" s="245"/>
      <c r="J197" s="245"/>
      <c r="O197" s="245"/>
      <c r="T197" s="245"/>
      <c r="Y197" s="245"/>
      <c r="AD197" s="245"/>
      <c r="AI197" s="245"/>
      <c r="AN197" s="245"/>
      <c r="AS197" s="245"/>
      <c r="AX197" s="245"/>
      <c r="BC197" s="245"/>
      <c r="BH197" s="245"/>
      <c r="BM197" s="245"/>
      <c r="BR197" s="245"/>
      <c r="BW197" s="245"/>
      <c r="CB197" s="245"/>
      <c r="CG197" s="245"/>
      <c r="CL197" s="245"/>
      <c r="CQ197" s="245"/>
      <c r="CV197" s="245"/>
      <c r="DA197" s="245"/>
      <c r="DF197" s="245"/>
      <c r="DG197" s="291"/>
      <c r="DH197" s="291"/>
      <c r="DI197" s="291"/>
      <c r="DJ197" s="291"/>
      <c r="DK197" s="245"/>
      <c r="DL197" s="291"/>
      <c r="DM197" s="291"/>
      <c r="DN197" s="291"/>
      <c r="DO197" s="291"/>
      <c r="DP197" s="243"/>
      <c r="DU197" s="243"/>
      <c r="DZ197" s="243"/>
      <c r="EE197" s="243"/>
      <c r="EJ197" s="243"/>
    </row>
    <row r="198">
      <c r="E198" s="245"/>
      <c r="J198" s="245"/>
      <c r="O198" s="245"/>
      <c r="T198" s="245"/>
      <c r="Y198" s="245"/>
      <c r="AD198" s="245"/>
      <c r="AI198" s="245"/>
      <c r="AN198" s="245"/>
      <c r="AS198" s="245"/>
      <c r="AX198" s="245"/>
      <c r="BC198" s="245"/>
      <c r="BH198" s="245"/>
      <c r="BM198" s="245"/>
      <c r="BR198" s="245"/>
      <c r="BW198" s="245"/>
      <c r="CB198" s="245"/>
      <c r="CG198" s="245"/>
      <c r="CL198" s="245"/>
      <c r="CQ198" s="245"/>
      <c r="CV198" s="245"/>
      <c r="DA198" s="245"/>
      <c r="DF198" s="245"/>
      <c r="DG198" s="291"/>
      <c r="DH198" s="291"/>
      <c r="DI198" s="291"/>
      <c r="DJ198" s="291"/>
      <c r="DK198" s="245"/>
      <c r="DL198" s="291"/>
      <c r="DM198" s="291"/>
      <c r="DN198" s="291"/>
      <c r="DO198" s="291"/>
      <c r="DP198" s="243"/>
      <c r="DU198" s="243"/>
      <c r="DZ198" s="243"/>
      <c r="EE198" s="243"/>
      <c r="EJ198" s="243"/>
    </row>
    <row r="199">
      <c r="E199" s="245"/>
      <c r="J199" s="245"/>
      <c r="O199" s="245"/>
      <c r="T199" s="245"/>
      <c r="Y199" s="245"/>
      <c r="AD199" s="245"/>
      <c r="AI199" s="245"/>
      <c r="AN199" s="245"/>
      <c r="AS199" s="245"/>
      <c r="AX199" s="245"/>
      <c r="BC199" s="245"/>
      <c r="BH199" s="245"/>
      <c r="BM199" s="245"/>
      <c r="BR199" s="245"/>
      <c r="BW199" s="245"/>
      <c r="CB199" s="245"/>
      <c r="CG199" s="245"/>
      <c r="CL199" s="245"/>
      <c r="CQ199" s="245"/>
      <c r="CV199" s="245"/>
      <c r="DA199" s="245"/>
      <c r="DF199" s="245"/>
      <c r="DG199" s="291"/>
      <c r="DH199" s="291"/>
      <c r="DI199" s="291"/>
      <c r="DJ199" s="291"/>
      <c r="DK199" s="245"/>
      <c r="DL199" s="291"/>
      <c r="DM199" s="291"/>
      <c r="DN199" s="291"/>
      <c r="DO199" s="291"/>
      <c r="DP199" s="243"/>
      <c r="DU199" s="243"/>
      <c r="DZ199" s="243"/>
      <c r="EE199" s="243"/>
      <c r="EJ199" s="243"/>
    </row>
    <row r="200">
      <c r="E200" s="245"/>
      <c r="J200" s="245"/>
      <c r="O200" s="245"/>
      <c r="T200" s="245"/>
      <c r="Y200" s="245"/>
      <c r="AD200" s="245"/>
      <c r="AI200" s="245"/>
      <c r="AN200" s="245"/>
      <c r="AS200" s="245"/>
      <c r="AX200" s="245"/>
      <c r="BC200" s="245"/>
      <c r="BH200" s="245"/>
      <c r="BM200" s="245"/>
      <c r="BR200" s="245"/>
      <c r="BW200" s="245"/>
      <c r="CB200" s="245"/>
      <c r="CG200" s="245"/>
      <c r="CL200" s="245"/>
      <c r="CQ200" s="245"/>
      <c r="CV200" s="245"/>
      <c r="DA200" s="245"/>
      <c r="DF200" s="245"/>
      <c r="DG200" s="291"/>
      <c r="DH200" s="291"/>
      <c r="DI200" s="291"/>
      <c r="DJ200" s="291"/>
      <c r="DK200" s="245"/>
      <c r="DL200" s="291"/>
      <c r="DM200" s="291"/>
      <c r="DN200" s="291"/>
      <c r="DO200" s="291"/>
      <c r="DP200" s="243"/>
      <c r="DU200" s="243"/>
      <c r="DZ200" s="243"/>
      <c r="EE200" s="243"/>
      <c r="EJ200" s="243"/>
    </row>
    <row r="201">
      <c r="E201" s="245"/>
      <c r="J201" s="245"/>
      <c r="O201" s="245"/>
      <c r="T201" s="245"/>
      <c r="Y201" s="245"/>
      <c r="AD201" s="245"/>
      <c r="AI201" s="245"/>
      <c r="AN201" s="245"/>
      <c r="AS201" s="245"/>
      <c r="AX201" s="245"/>
      <c r="BC201" s="245"/>
      <c r="BH201" s="245"/>
      <c r="BM201" s="245"/>
      <c r="BR201" s="245"/>
      <c r="BW201" s="245"/>
      <c r="CB201" s="245"/>
      <c r="CG201" s="245"/>
      <c r="CL201" s="245"/>
      <c r="CQ201" s="245"/>
      <c r="CV201" s="245"/>
      <c r="DA201" s="245"/>
      <c r="DF201" s="245"/>
      <c r="DG201" s="291"/>
      <c r="DH201" s="291"/>
      <c r="DI201" s="291"/>
      <c r="DJ201" s="291"/>
      <c r="DK201" s="245"/>
      <c r="DL201" s="291"/>
      <c r="DM201" s="291"/>
      <c r="DN201" s="291"/>
      <c r="DO201" s="291"/>
      <c r="DP201" s="243"/>
      <c r="DU201" s="243"/>
      <c r="DZ201" s="243"/>
      <c r="EE201" s="243"/>
      <c r="EJ201" s="243"/>
    </row>
    <row r="202">
      <c r="E202" s="245"/>
      <c r="J202" s="245"/>
      <c r="O202" s="245"/>
      <c r="T202" s="245"/>
      <c r="Y202" s="245"/>
      <c r="AD202" s="245"/>
      <c r="AI202" s="245"/>
      <c r="AN202" s="245"/>
      <c r="AS202" s="245"/>
      <c r="AX202" s="245"/>
      <c r="BC202" s="245"/>
      <c r="BH202" s="245"/>
      <c r="BM202" s="245"/>
      <c r="BR202" s="245"/>
      <c r="BW202" s="245"/>
      <c r="CB202" s="245"/>
      <c r="CG202" s="245"/>
      <c r="CL202" s="245"/>
      <c r="CQ202" s="245"/>
      <c r="CV202" s="245"/>
      <c r="DA202" s="245"/>
      <c r="DF202" s="245"/>
      <c r="DG202" s="291"/>
      <c r="DH202" s="291"/>
      <c r="DI202" s="291"/>
      <c r="DJ202" s="291"/>
      <c r="DK202" s="245"/>
      <c r="DL202" s="291"/>
      <c r="DM202" s="291"/>
      <c r="DN202" s="291"/>
      <c r="DO202" s="291"/>
      <c r="DP202" s="243"/>
      <c r="DU202" s="243"/>
      <c r="DZ202" s="243"/>
      <c r="EE202" s="243"/>
      <c r="EJ202" s="243"/>
    </row>
    <row r="203">
      <c r="E203" s="245"/>
      <c r="J203" s="245"/>
      <c r="O203" s="245"/>
      <c r="T203" s="245"/>
      <c r="Y203" s="245"/>
      <c r="AD203" s="245"/>
      <c r="AI203" s="245"/>
      <c r="AN203" s="245"/>
      <c r="AS203" s="245"/>
      <c r="AX203" s="245"/>
      <c r="BC203" s="245"/>
      <c r="BH203" s="245"/>
      <c r="BM203" s="245"/>
      <c r="BR203" s="245"/>
      <c r="BW203" s="245"/>
      <c r="CB203" s="245"/>
      <c r="CG203" s="245"/>
      <c r="CL203" s="245"/>
      <c r="CQ203" s="245"/>
      <c r="CV203" s="245"/>
      <c r="DA203" s="245"/>
      <c r="DF203" s="245"/>
      <c r="DG203" s="291"/>
      <c r="DH203" s="291"/>
      <c r="DI203" s="291"/>
      <c r="DJ203" s="291"/>
      <c r="DK203" s="245"/>
      <c r="DL203" s="291"/>
      <c r="DM203" s="291"/>
      <c r="DN203" s="291"/>
      <c r="DO203" s="291"/>
      <c r="DP203" s="243"/>
      <c r="DU203" s="243"/>
      <c r="DZ203" s="243"/>
      <c r="EE203" s="243"/>
      <c r="EJ203" s="243"/>
    </row>
    <row r="204">
      <c r="E204" s="245"/>
      <c r="J204" s="245"/>
      <c r="O204" s="245"/>
      <c r="T204" s="245"/>
      <c r="Y204" s="245"/>
      <c r="AD204" s="245"/>
      <c r="AI204" s="245"/>
      <c r="AN204" s="245"/>
      <c r="AS204" s="245"/>
      <c r="AX204" s="245"/>
      <c r="BC204" s="245"/>
      <c r="BH204" s="245"/>
      <c r="BM204" s="245"/>
      <c r="BR204" s="245"/>
      <c r="BW204" s="245"/>
      <c r="CB204" s="245"/>
      <c r="CG204" s="245"/>
      <c r="CL204" s="245"/>
      <c r="CQ204" s="245"/>
      <c r="CV204" s="245"/>
      <c r="DA204" s="245"/>
      <c r="DF204" s="245"/>
      <c r="DG204" s="291"/>
      <c r="DH204" s="291"/>
      <c r="DI204" s="291"/>
      <c r="DJ204" s="291"/>
      <c r="DK204" s="245"/>
      <c r="DL204" s="291"/>
      <c r="DM204" s="291"/>
      <c r="DN204" s="291"/>
      <c r="DO204" s="291"/>
      <c r="DP204" s="243"/>
      <c r="DU204" s="243"/>
      <c r="DZ204" s="243"/>
      <c r="EE204" s="243"/>
      <c r="EJ204" s="243"/>
    </row>
    <row r="205">
      <c r="E205" s="245"/>
      <c r="J205" s="245"/>
      <c r="O205" s="245"/>
      <c r="T205" s="245"/>
      <c r="Y205" s="245"/>
      <c r="AD205" s="245"/>
      <c r="AI205" s="245"/>
      <c r="AN205" s="245"/>
      <c r="AS205" s="245"/>
      <c r="AX205" s="245"/>
      <c r="BC205" s="245"/>
      <c r="BH205" s="245"/>
      <c r="BM205" s="245"/>
      <c r="BR205" s="245"/>
      <c r="BW205" s="245"/>
      <c r="CB205" s="245"/>
      <c r="CG205" s="245"/>
      <c r="CL205" s="245"/>
      <c r="CQ205" s="245"/>
      <c r="CV205" s="245"/>
      <c r="DA205" s="245"/>
      <c r="DF205" s="245"/>
      <c r="DG205" s="291"/>
      <c r="DH205" s="291"/>
      <c r="DI205" s="291"/>
      <c r="DJ205" s="291"/>
      <c r="DK205" s="245"/>
      <c r="DL205" s="291"/>
      <c r="DM205" s="291"/>
      <c r="DN205" s="291"/>
      <c r="DO205" s="291"/>
      <c r="DP205" s="243"/>
      <c r="DU205" s="243"/>
      <c r="DZ205" s="243"/>
      <c r="EE205" s="243"/>
      <c r="EJ205" s="243"/>
    </row>
    <row r="206">
      <c r="E206" s="245"/>
      <c r="J206" s="245"/>
      <c r="O206" s="245"/>
      <c r="T206" s="245"/>
      <c r="Y206" s="245"/>
      <c r="AD206" s="245"/>
      <c r="AI206" s="245"/>
      <c r="AN206" s="245"/>
      <c r="AS206" s="245"/>
      <c r="AX206" s="245"/>
      <c r="BC206" s="245"/>
      <c r="BH206" s="245"/>
      <c r="BM206" s="245"/>
      <c r="BR206" s="245"/>
      <c r="BW206" s="245"/>
      <c r="CB206" s="245"/>
      <c r="CG206" s="245"/>
      <c r="CL206" s="245"/>
      <c r="CQ206" s="245"/>
      <c r="CV206" s="245"/>
      <c r="DA206" s="245"/>
      <c r="DF206" s="245"/>
      <c r="DG206" s="291"/>
      <c r="DH206" s="291"/>
      <c r="DI206" s="291"/>
      <c r="DJ206" s="291"/>
      <c r="DK206" s="245"/>
      <c r="DL206" s="291"/>
      <c r="DM206" s="291"/>
      <c r="DN206" s="291"/>
      <c r="DO206" s="291"/>
      <c r="DP206" s="243"/>
      <c r="DU206" s="243"/>
      <c r="DZ206" s="243"/>
      <c r="EE206" s="243"/>
      <c r="EJ206" s="243"/>
    </row>
    <row r="207">
      <c r="E207" s="245"/>
      <c r="J207" s="245"/>
      <c r="O207" s="245"/>
      <c r="T207" s="245"/>
      <c r="Y207" s="245"/>
      <c r="AD207" s="245"/>
      <c r="AI207" s="245"/>
      <c r="AN207" s="245"/>
      <c r="AS207" s="245"/>
      <c r="AX207" s="245"/>
      <c r="BC207" s="245"/>
      <c r="BH207" s="245"/>
      <c r="BM207" s="245"/>
      <c r="BR207" s="245"/>
      <c r="BW207" s="245"/>
      <c r="CB207" s="245"/>
      <c r="CG207" s="245"/>
      <c r="CL207" s="245"/>
      <c r="CQ207" s="245"/>
      <c r="CV207" s="245"/>
      <c r="DA207" s="245"/>
      <c r="DF207" s="245"/>
      <c r="DG207" s="291"/>
      <c r="DH207" s="291"/>
      <c r="DI207" s="291"/>
      <c r="DJ207" s="291"/>
      <c r="DK207" s="245"/>
      <c r="DL207" s="291"/>
      <c r="DM207" s="291"/>
      <c r="DN207" s="291"/>
      <c r="DO207" s="291"/>
      <c r="DP207" s="243"/>
      <c r="DU207" s="243"/>
      <c r="DZ207" s="243"/>
      <c r="EE207" s="243"/>
      <c r="EJ207" s="243"/>
    </row>
    <row r="208">
      <c r="E208" s="245"/>
      <c r="J208" s="245"/>
      <c r="O208" s="245"/>
      <c r="T208" s="245"/>
      <c r="Y208" s="245"/>
      <c r="AD208" s="245"/>
      <c r="AI208" s="245"/>
      <c r="AN208" s="245"/>
      <c r="AS208" s="245"/>
      <c r="AX208" s="245"/>
      <c r="BC208" s="245"/>
      <c r="BH208" s="245"/>
      <c r="BM208" s="245"/>
      <c r="BR208" s="245"/>
      <c r="BW208" s="245"/>
      <c r="CB208" s="245"/>
      <c r="CG208" s="245"/>
      <c r="CL208" s="245"/>
      <c r="CQ208" s="245"/>
      <c r="CV208" s="245"/>
      <c r="DA208" s="245"/>
      <c r="DF208" s="245"/>
      <c r="DG208" s="291"/>
      <c r="DH208" s="291"/>
      <c r="DI208" s="291"/>
      <c r="DJ208" s="291"/>
      <c r="DK208" s="245"/>
      <c r="DL208" s="291"/>
      <c r="DM208" s="291"/>
      <c r="DN208" s="291"/>
      <c r="DO208" s="291"/>
      <c r="DP208" s="243"/>
      <c r="DU208" s="243"/>
      <c r="DZ208" s="243"/>
      <c r="EE208" s="243"/>
      <c r="EJ208" s="243"/>
    </row>
    <row r="209">
      <c r="E209" s="245"/>
      <c r="J209" s="245"/>
      <c r="O209" s="245"/>
      <c r="T209" s="245"/>
      <c r="Y209" s="245"/>
      <c r="AD209" s="245"/>
      <c r="AI209" s="245"/>
      <c r="AN209" s="245"/>
      <c r="AS209" s="245"/>
      <c r="AX209" s="245"/>
      <c r="BC209" s="245"/>
      <c r="BH209" s="245"/>
      <c r="BM209" s="245"/>
      <c r="BR209" s="245"/>
      <c r="BW209" s="245"/>
      <c r="CB209" s="245"/>
      <c r="CG209" s="245"/>
      <c r="CL209" s="245"/>
      <c r="CQ209" s="245"/>
      <c r="CV209" s="245"/>
      <c r="DA209" s="245"/>
      <c r="DF209" s="245"/>
      <c r="DG209" s="291"/>
      <c r="DH209" s="291"/>
      <c r="DI209" s="291"/>
      <c r="DJ209" s="291"/>
      <c r="DK209" s="245"/>
      <c r="DL209" s="291"/>
      <c r="DM209" s="291"/>
      <c r="DN209" s="291"/>
      <c r="DO209" s="291"/>
      <c r="DP209" s="243"/>
      <c r="DU209" s="243"/>
      <c r="DZ209" s="243"/>
      <c r="EE209" s="243"/>
      <c r="EJ209" s="243"/>
    </row>
    <row r="210">
      <c r="E210" s="245"/>
      <c r="J210" s="245"/>
      <c r="O210" s="245"/>
      <c r="T210" s="245"/>
      <c r="Y210" s="245"/>
      <c r="AD210" s="245"/>
      <c r="AI210" s="245"/>
      <c r="AN210" s="245"/>
      <c r="AS210" s="245"/>
      <c r="AX210" s="245"/>
      <c r="BC210" s="245"/>
      <c r="BH210" s="245"/>
      <c r="BM210" s="245"/>
      <c r="BR210" s="245"/>
      <c r="BW210" s="245"/>
      <c r="CB210" s="245"/>
      <c r="CG210" s="245"/>
      <c r="CL210" s="245"/>
      <c r="CQ210" s="245"/>
      <c r="CV210" s="245"/>
      <c r="DA210" s="245"/>
      <c r="DF210" s="245"/>
      <c r="DG210" s="291"/>
      <c r="DH210" s="291"/>
      <c r="DI210" s="291"/>
      <c r="DJ210" s="291"/>
      <c r="DK210" s="245"/>
      <c r="DL210" s="291"/>
      <c r="DM210" s="291"/>
      <c r="DN210" s="291"/>
      <c r="DO210" s="291"/>
      <c r="DP210" s="243"/>
      <c r="DU210" s="243"/>
      <c r="DZ210" s="243"/>
      <c r="EE210" s="243"/>
      <c r="EJ210" s="243"/>
    </row>
    <row r="211">
      <c r="E211" s="245"/>
      <c r="J211" s="245"/>
      <c r="O211" s="245"/>
      <c r="T211" s="245"/>
      <c r="Y211" s="245"/>
      <c r="AD211" s="245"/>
      <c r="AI211" s="245"/>
      <c r="AN211" s="245"/>
      <c r="AS211" s="245"/>
      <c r="AX211" s="245"/>
      <c r="BC211" s="245"/>
      <c r="BH211" s="245"/>
      <c r="BM211" s="245"/>
      <c r="BR211" s="245"/>
      <c r="BW211" s="245"/>
      <c r="CB211" s="245"/>
      <c r="CG211" s="245"/>
      <c r="CL211" s="245"/>
      <c r="CQ211" s="245"/>
      <c r="CV211" s="245"/>
      <c r="DA211" s="245"/>
      <c r="DF211" s="245"/>
      <c r="DG211" s="291"/>
      <c r="DH211" s="291"/>
      <c r="DI211" s="291"/>
      <c r="DJ211" s="291"/>
      <c r="DK211" s="245"/>
      <c r="DL211" s="291"/>
      <c r="DM211" s="291"/>
      <c r="DN211" s="291"/>
      <c r="DO211" s="291"/>
      <c r="DP211" s="243"/>
      <c r="DU211" s="243"/>
      <c r="DZ211" s="243"/>
      <c r="EE211" s="243"/>
      <c r="EJ211" s="243"/>
    </row>
    <row r="212">
      <c r="E212" s="245"/>
      <c r="J212" s="245"/>
      <c r="O212" s="245"/>
      <c r="T212" s="245"/>
      <c r="Y212" s="245"/>
      <c r="AD212" s="245"/>
      <c r="AI212" s="245"/>
      <c r="AN212" s="245"/>
      <c r="AS212" s="245"/>
      <c r="AX212" s="245"/>
      <c r="BC212" s="245"/>
      <c r="BH212" s="245"/>
      <c r="BM212" s="245"/>
      <c r="BR212" s="245"/>
      <c r="BW212" s="245"/>
      <c r="CB212" s="245"/>
      <c r="CG212" s="245"/>
      <c r="CL212" s="245"/>
      <c r="CQ212" s="245"/>
      <c r="CV212" s="245"/>
      <c r="DA212" s="245"/>
      <c r="DF212" s="245"/>
      <c r="DG212" s="291"/>
      <c r="DH212" s="291"/>
      <c r="DI212" s="291"/>
      <c r="DJ212" s="291"/>
      <c r="DK212" s="245"/>
      <c r="DL212" s="291"/>
      <c r="DM212" s="291"/>
      <c r="DN212" s="291"/>
      <c r="DO212" s="291"/>
      <c r="DP212" s="243"/>
      <c r="DU212" s="243"/>
      <c r="DZ212" s="243"/>
      <c r="EE212" s="243"/>
      <c r="EJ212" s="243"/>
    </row>
    <row r="213">
      <c r="E213" s="245"/>
      <c r="J213" s="245"/>
      <c r="O213" s="245"/>
      <c r="T213" s="245"/>
      <c r="Y213" s="245"/>
      <c r="AD213" s="245"/>
      <c r="AI213" s="245"/>
      <c r="AN213" s="245"/>
      <c r="AS213" s="245"/>
      <c r="AX213" s="245"/>
      <c r="BC213" s="245"/>
      <c r="BH213" s="245"/>
      <c r="BM213" s="245"/>
      <c r="BR213" s="245"/>
      <c r="BW213" s="245"/>
      <c r="CB213" s="245"/>
      <c r="CG213" s="245"/>
      <c r="CL213" s="245"/>
      <c r="CQ213" s="245"/>
      <c r="CV213" s="245"/>
      <c r="DA213" s="245"/>
      <c r="DF213" s="245"/>
      <c r="DG213" s="291"/>
      <c r="DH213" s="291"/>
      <c r="DI213" s="291"/>
      <c r="DJ213" s="291"/>
      <c r="DK213" s="245"/>
      <c r="DL213" s="291"/>
      <c r="DM213" s="291"/>
      <c r="DN213" s="291"/>
      <c r="DO213" s="291"/>
      <c r="DP213" s="243"/>
      <c r="DU213" s="243"/>
      <c r="DZ213" s="243"/>
      <c r="EE213" s="243"/>
      <c r="EJ213" s="243"/>
    </row>
    <row r="214">
      <c r="E214" s="245"/>
      <c r="J214" s="245"/>
      <c r="O214" s="245"/>
      <c r="T214" s="245"/>
      <c r="Y214" s="245"/>
      <c r="AD214" s="245"/>
      <c r="AI214" s="245"/>
      <c r="AN214" s="245"/>
      <c r="AS214" s="245"/>
      <c r="AX214" s="245"/>
      <c r="BC214" s="245"/>
      <c r="BH214" s="245"/>
      <c r="BM214" s="245"/>
      <c r="BR214" s="245"/>
      <c r="BW214" s="245"/>
      <c r="CB214" s="245"/>
      <c r="CG214" s="245"/>
      <c r="CL214" s="245"/>
      <c r="CQ214" s="245"/>
      <c r="CV214" s="245"/>
      <c r="DA214" s="245"/>
      <c r="DF214" s="245"/>
      <c r="DG214" s="291"/>
      <c r="DH214" s="291"/>
      <c r="DI214" s="291"/>
      <c r="DJ214" s="291"/>
      <c r="DK214" s="245"/>
      <c r="DL214" s="291"/>
      <c r="DM214" s="291"/>
      <c r="DN214" s="291"/>
      <c r="DO214" s="291"/>
      <c r="DP214" s="243"/>
      <c r="DU214" s="243"/>
      <c r="DZ214" s="243"/>
      <c r="EE214" s="243"/>
      <c r="EJ214" s="243"/>
    </row>
    <row r="215">
      <c r="E215" s="245"/>
      <c r="J215" s="245"/>
      <c r="O215" s="245"/>
      <c r="T215" s="245"/>
      <c r="Y215" s="245"/>
      <c r="AD215" s="245"/>
      <c r="AI215" s="245"/>
      <c r="AN215" s="245"/>
      <c r="AS215" s="245"/>
      <c r="AX215" s="245"/>
      <c r="BC215" s="245"/>
      <c r="BH215" s="245"/>
      <c r="BM215" s="245"/>
      <c r="BR215" s="245"/>
      <c r="BW215" s="245"/>
      <c r="CB215" s="245"/>
      <c r="CG215" s="245"/>
      <c r="CL215" s="245"/>
      <c r="CQ215" s="245"/>
      <c r="CV215" s="245"/>
      <c r="DA215" s="245"/>
      <c r="DF215" s="245"/>
      <c r="DG215" s="291"/>
      <c r="DH215" s="291"/>
      <c r="DI215" s="291"/>
      <c r="DJ215" s="291"/>
      <c r="DK215" s="245"/>
      <c r="DL215" s="291"/>
      <c r="DM215" s="291"/>
      <c r="DN215" s="291"/>
      <c r="DO215" s="291"/>
      <c r="DP215" s="243"/>
      <c r="DU215" s="243"/>
      <c r="DZ215" s="243"/>
      <c r="EE215" s="243"/>
      <c r="EJ215" s="243"/>
    </row>
    <row r="216">
      <c r="E216" s="245"/>
      <c r="J216" s="245"/>
      <c r="O216" s="245"/>
      <c r="T216" s="245"/>
      <c r="Y216" s="245"/>
      <c r="AD216" s="245"/>
      <c r="AI216" s="245"/>
      <c r="AN216" s="245"/>
      <c r="AS216" s="245"/>
      <c r="AX216" s="245"/>
      <c r="BC216" s="245"/>
      <c r="BH216" s="245"/>
      <c r="BM216" s="245"/>
      <c r="BR216" s="245"/>
      <c r="BW216" s="245"/>
      <c r="CB216" s="245"/>
      <c r="CG216" s="245"/>
      <c r="CL216" s="245"/>
      <c r="CQ216" s="245"/>
      <c r="CV216" s="245"/>
      <c r="DA216" s="245"/>
      <c r="DF216" s="245"/>
      <c r="DG216" s="291"/>
      <c r="DH216" s="291"/>
      <c r="DI216" s="291"/>
      <c r="DJ216" s="291"/>
      <c r="DK216" s="245"/>
      <c r="DL216" s="291"/>
      <c r="DM216" s="291"/>
      <c r="DN216" s="291"/>
      <c r="DO216" s="291"/>
      <c r="DP216" s="243"/>
      <c r="DU216" s="243"/>
      <c r="DZ216" s="243"/>
      <c r="EE216" s="243"/>
      <c r="EJ216" s="243"/>
    </row>
    <row r="217">
      <c r="E217" s="245"/>
      <c r="J217" s="245"/>
      <c r="O217" s="245"/>
      <c r="T217" s="245"/>
      <c r="Y217" s="245"/>
      <c r="AD217" s="245"/>
      <c r="AI217" s="245"/>
      <c r="AN217" s="245"/>
      <c r="AS217" s="245"/>
      <c r="AX217" s="245"/>
      <c r="BC217" s="245"/>
      <c r="BH217" s="245"/>
      <c r="BM217" s="245"/>
      <c r="BR217" s="245"/>
      <c r="BW217" s="245"/>
      <c r="CB217" s="245"/>
      <c r="CG217" s="245"/>
      <c r="CL217" s="245"/>
      <c r="CQ217" s="245"/>
      <c r="CV217" s="245"/>
      <c r="DA217" s="245"/>
      <c r="DF217" s="245"/>
      <c r="DG217" s="291"/>
      <c r="DH217" s="291"/>
      <c r="DI217" s="291"/>
      <c r="DJ217" s="291"/>
      <c r="DK217" s="245"/>
      <c r="DL217" s="291"/>
      <c r="DM217" s="291"/>
      <c r="DN217" s="291"/>
      <c r="DO217" s="291"/>
      <c r="DP217" s="243"/>
      <c r="DU217" s="243"/>
      <c r="DZ217" s="243"/>
      <c r="EE217" s="243"/>
      <c r="EJ217" s="243"/>
    </row>
    <row r="218">
      <c r="E218" s="245"/>
      <c r="J218" s="245"/>
      <c r="O218" s="245"/>
      <c r="T218" s="245"/>
      <c r="Y218" s="245"/>
      <c r="AD218" s="245"/>
      <c r="AI218" s="245"/>
      <c r="AN218" s="245"/>
      <c r="AS218" s="245"/>
      <c r="AX218" s="245"/>
      <c r="BC218" s="245"/>
      <c r="BH218" s="245"/>
      <c r="BM218" s="245"/>
      <c r="BR218" s="245"/>
      <c r="BW218" s="245"/>
      <c r="CB218" s="245"/>
      <c r="CG218" s="245"/>
      <c r="CL218" s="245"/>
      <c r="CQ218" s="245"/>
      <c r="CV218" s="245"/>
      <c r="DA218" s="245"/>
      <c r="DF218" s="245"/>
      <c r="DG218" s="291"/>
      <c r="DH218" s="291"/>
      <c r="DI218" s="291"/>
      <c r="DJ218" s="291"/>
      <c r="DK218" s="245"/>
      <c r="DL218" s="291"/>
      <c r="DM218" s="291"/>
      <c r="DN218" s="291"/>
      <c r="DO218" s="291"/>
      <c r="DP218" s="243"/>
      <c r="DU218" s="243"/>
      <c r="DZ218" s="243"/>
      <c r="EE218" s="243"/>
      <c r="EJ218" s="243"/>
    </row>
    <row r="219">
      <c r="E219" s="245"/>
      <c r="J219" s="245"/>
      <c r="O219" s="245"/>
      <c r="T219" s="245"/>
      <c r="Y219" s="245"/>
      <c r="AD219" s="245"/>
      <c r="AI219" s="245"/>
      <c r="AN219" s="245"/>
      <c r="AS219" s="245"/>
      <c r="AX219" s="245"/>
      <c r="BC219" s="245"/>
      <c r="BH219" s="245"/>
      <c r="BM219" s="245"/>
      <c r="BR219" s="245"/>
      <c r="BW219" s="245"/>
      <c r="CB219" s="245"/>
      <c r="CG219" s="245"/>
      <c r="CL219" s="245"/>
      <c r="CQ219" s="245"/>
      <c r="CV219" s="245"/>
      <c r="DA219" s="245"/>
      <c r="DF219" s="245"/>
      <c r="DG219" s="291"/>
      <c r="DH219" s="291"/>
      <c r="DI219" s="291"/>
      <c r="DJ219" s="291"/>
      <c r="DK219" s="245"/>
      <c r="DL219" s="291"/>
      <c r="DM219" s="291"/>
      <c r="DN219" s="291"/>
      <c r="DO219" s="291"/>
      <c r="DP219" s="243"/>
      <c r="DU219" s="243"/>
      <c r="DZ219" s="243"/>
      <c r="EE219" s="243"/>
      <c r="EJ219" s="243"/>
    </row>
    <row r="220">
      <c r="E220" s="245"/>
      <c r="J220" s="245"/>
      <c r="O220" s="245"/>
      <c r="T220" s="245"/>
      <c r="Y220" s="245"/>
      <c r="AD220" s="245"/>
      <c r="AI220" s="245"/>
      <c r="AN220" s="245"/>
      <c r="AS220" s="245"/>
      <c r="AX220" s="245"/>
      <c r="BC220" s="245"/>
      <c r="BH220" s="245"/>
      <c r="BM220" s="245"/>
      <c r="BR220" s="245"/>
      <c r="BW220" s="245"/>
      <c r="CB220" s="245"/>
      <c r="CG220" s="245"/>
      <c r="CL220" s="245"/>
      <c r="CQ220" s="245"/>
      <c r="CV220" s="245"/>
      <c r="DA220" s="245"/>
      <c r="DF220" s="245"/>
      <c r="DG220" s="291"/>
      <c r="DH220" s="291"/>
      <c r="DI220" s="291"/>
      <c r="DJ220" s="291"/>
      <c r="DK220" s="245"/>
      <c r="DL220" s="291"/>
      <c r="DM220" s="291"/>
      <c r="DN220" s="291"/>
      <c r="DO220" s="291"/>
      <c r="DP220" s="243"/>
      <c r="DU220" s="243"/>
      <c r="DZ220" s="243"/>
      <c r="EE220" s="243"/>
      <c r="EJ220" s="243"/>
    </row>
    <row r="221">
      <c r="E221" s="245"/>
      <c r="J221" s="245"/>
      <c r="O221" s="245"/>
      <c r="T221" s="245"/>
      <c r="Y221" s="245"/>
      <c r="AD221" s="245"/>
      <c r="AI221" s="245"/>
      <c r="AN221" s="245"/>
      <c r="AS221" s="245"/>
      <c r="AX221" s="245"/>
      <c r="BC221" s="245"/>
      <c r="BH221" s="245"/>
      <c r="BM221" s="245"/>
      <c r="BR221" s="245"/>
      <c r="BW221" s="245"/>
      <c r="CB221" s="245"/>
      <c r="CG221" s="245"/>
      <c r="CL221" s="245"/>
      <c r="CQ221" s="245"/>
      <c r="CV221" s="245"/>
      <c r="DA221" s="245"/>
      <c r="DF221" s="245"/>
      <c r="DG221" s="291"/>
      <c r="DH221" s="291"/>
      <c r="DI221" s="291"/>
      <c r="DJ221" s="291"/>
      <c r="DK221" s="245"/>
      <c r="DL221" s="291"/>
      <c r="DM221" s="291"/>
      <c r="DN221" s="291"/>
      <c r="DO221" s="291"/>
      <c r="DP221" s="243"/>
      <c r="DU221" s="243"/>
      <c r="DZ221" s="243"/>
      <c r="EE221" s="243"/>
      <c r="EJ221" s="243"/>
    </row>
    <row r="222">
      <c r="E222" s="245"/>
      <c r="J222" s="245"/>
      <c r="O222" s="245"/>
      <c r="T222" s="245"/>
      <c r="Y222" s="245"/>
      <c r="AD222" s="245"/>
      <c r="AI222" s="245"/>
      <c r="AN222" s="245"/>
      <c r="AS222" s="245"/>
      <c r="AX222" s="245"/>
      <c r="BC222" s="245"/>
      <c r="BH222" s="245"/>
      <c r="BM222" s="245"/>
      <c r="BR222" s="245"/>
      <c r="BW222" s="245"/>
      <c r="CB222" s="245"/>
      <c r="CG222" s="245"/>
      <c r="CL222" s="245"/>
      <c r="CQ222" s="245"/>
      <c r="CV222" s="245"/>
      <c r="DA222" s="245"/>
      <c r="DF222" s="245"/>
      <c r="DG222" s="291"/>
      <c r="DH222" s="291"/>
      <c r="DI222" s="291"/>
      <c r="DJ222" s="291"/>
      <c r="DK222" s="245"/>
      <c r="DL222" s="291"/>
      <c r="DM222" s="291"/>
      <c r="DN222" s="291"/>
      <c r="DO222" s="291"/>
      <c r="DP222" s="243"/>
      <c r="DU222" s="243"/>
      <c r="DZ222" s="243"/>
      <c r="EE222" s="243"/>
      <c r="EJ222" s="243"/>
    </row>
    <row r="223">
      <c r="E223" s="245"/>
      <c r="J223" s="245"/>
      <c r="O223" s="245"/>
      <c r="T223" s="245"/>
      <c r="Y223" s="245"/>
      <c r="AD223" s="245"/>
      <c r="AI223" s="245"/>
      <c r="AN223" s="245"/>
      <c r="AS223" s="245"/>
      <c r="AX223" s="245"/>
      <c r="BC223" s="245"/>
      <c r="BH223" s="245"/>
      <c r="BM223" s="245"/>
      <c r="BR223" s="245"/>
      <c r="BW223" s="245"/>
      <c r="CB223" s="245"/>
      <c r="CG223" s="245"/>
      <c r="CL223" s="245"/>
      <c r="CQ223" s="245"/>
      <c r="CV223" s="245"/>
      <c r="DA223" s="245"/>
      <c r="DF223" s="245"/>
      <c r="DG223" s="291"/>
      <c r="DH223" s="291"/>
      <c r="DI223" s="291"/>
      <c r="DJ223" s="291"/>
      <c r="DK223" s="245"/>
      <c r="DL223" s="291"/>
      <c r="DM223" s="291"/>
      <c r="DN223" s="291"/>
      <c r="DO223" s="291"/>
      <c r="DP223" s="243"/>
      <c r="DU223" s="243"/>
      <c r="DZ223" s="243"/>
      <c r="EE223" s="243"/>
      <c r="EJ223" s="243"/>
    </row>
    <row r="224">
      <c r="E224" s="245"/>
      <c r="J224" s="245"/>
      <c r="O224" s="245"/>
      <c r="T224" s="245"/>
      <c r="Y224" s="245"/>
      <c r="AD224" s="245"/>
      <c r="AI224" s="245"/>
      <c r="AN224" s="245"/>
      <c r="AS224" s="245"/>
      <c r="AX224" s="245"/>
      <c r="BC224" s="245"/>
      <c r="BH224" s="245"/>
      <c r="BM224" s="245"/>
      <c r="BR224" s="245"/>
      <c r="BW224" s="245"/>
      <c r="CB224" s="245"/>
      <c r="CG224" s="245"/>
      <c r="CL224" s="245"/>
      <c r="CQ224" s="245"/>
      <c r="CV224" s="245"/>
      <c r="DA224" s="245"/>
      <c r="DF224" s="245"/>
      <c r="DG224" s="291"/>
      <c r="DH224" s="291"/>
      <c r="DI224" s="291"/>
      <c r="DJ224" s="291"/>
      <c r="DK224" s="245"/>
      <c r="DL224" s="291"/>
      <c r="DM224" s="291"/>
      <c r="DN224" s="291"/>
      <c r="DO224" s="291"/>
      <c r="DP224" s="243"/>
      <c r="DU224" s="243"/>
      <c r="DZ224" s="243"/>
      <c r="EE224" s="243"/>
      <c r="EJ224" s="243"/>
    </row>
    <row r="225">
      <c r="E225" s="245"/>
      <c r="J225" s="245"/>
      <c r="O225" s="245"/>
      <c r="T225" s="245"/>
      <c r="Y225" s="245"/>
      <c r="AD225" s="245"/>
      <c r="AI225" s="245"/>
      <c r="AN225" s="245"/>
      <c r="AS225" s="245"/>
      <c r="AX225" s="245"/>
      <c r="BC225" s="245"/>
      <c r="BH225" s="245"/>
      <c r="BM225" s="245"/>
      <c r="BR225" s="245"/>
      <c r="BW225" s="245"/>
      <c r="CB225" s="245"/>
      <c r="CG225" s="245"/>
      <c r="CL225" s="245"/>
      <c r="CQ225" s="245"/>
      <c r="CV225" s="245"/>
      <c r="DA225" s="245"/>
      <c r="DF225" s="245"/>
      <c r="DG225" s="291"/>
      <c r="DH225" s="291"/>
      <c r="DI225" s="291"/>
      <c r="DJ225" s="291"/>
      <c r="DK225" s="245"/>
      <c r="DL225" s="291"/>
      <c r="DM225" s="291"/>
      <c r="DN225" s="291"/>
      <c r="DO225" s="291"/>
      <c r="DP225" s="243"/>
      <c r="DU225" s="243"/>
      <c r="DZ225" s="243"/>
      <c r="EE225" s="243"/>
      <c r="EJ225" s="243"/>
    </row>
    <row r="226">
      <c r="E226" s="245"/>
      <c r="J226" s="245"/>
      <c r="O226" s="245"/>
      <c r="T226" s="245"/>
      <c r="Y226" s="245"/>
      <c r="AD226" s="245"/>
      <c r="AI226" s="245"/>
      <c r="AN226" s="245"/>
      <c r="AS226" s="245"/>
      <c r="AX226" s="245"/>
      <c r="BC226" s="245"/>
      <c r="BH226" s="245"/>
      <c r="BM226" s="245"/>
      <c r="BR226" s="245"/>
      <c r="BW226" s="245"/>
      <c r="CB226" s="245"/>
      <c r="CG226" s="245"/>
      <c r="CL226" s="245"/>
      <c r="CQ226" s="245"/>
      <c r="CV226" s="245"/>
      <c r="DA226" s="245"/>
      <c r="DF226" s="245"/>
      <c r="DG226" s="291"/>
      <c r="DH226" s="291"/>
      <c r="DI226" s="291"/>
      <c r="DJ226" s="291"/>
      <c r="DK226" s="245"/>
      <c r="DL226" s="291"/>
      <c r="DM226" s="291"/>
      <c r="DN226" s="291"/>
      <c r="DO226" s="291"/>
      <c r="DP226" s="243"/>
      <c r="DU226" s="243"/>
      <c r="DZ226" s="243"/>
      <c r="EE226" s="243"/>
      <c r="EJ226" s="243"/>
    </row>
    <row r="227">
      <c r="E227" s="245"/>
      <c r="J227" s="245"/>
      <c r="O227" s="245"/>
      <c r="T227" s="245"/>
      <c r="Y227" s="245"/>
      <c r="AD227" s="245"/>
      <c r="AI227" s="245"/>
      <c r="AN227" s="245"/>
      <c r="AS227" s="245"/>
      <c r="AX227" s="245"/>
      <c r="BC227" s="245"/>
      <c r="BH227" s="245"/>
      <c r="BM227" s="245"/>
      <c r="BR227" s="245"/>
      <c r="BW227" s="245"/>
      <c r="CB227" s="245"/>
      <c r="CG227" s="245"/>
      <c r="CL227" s="245"/>
      <c r="CQ227" s="245"/>
      <c r="CV227" s="245"/>
      <c r="DA227" s="245"/>
      <c r="DF227" s="245"/>
      <c r="DG227" s="291"/>
      <c r="DH227" s="291"/>
      <c r="DI227" s="291"/>
      <c r="DJ227" s="291"/>
      <c r="DK227" s="245"/>
      <c r="DL227" s="291"/>
      <c r="DM227" s="291"/>
      <c r="DN227" s="291"/>
      <c r="DO227" s="291"/>
      <c r="DP227" s="243"/>
      <c r="DU227" s="243"/>
      <c r="DZ227" s="243"/>
      <c r="EE227" s="243"/>
      <c r="EJ227" s="243"/>
    </row>
    <row r="228">
      <c r="E228" s="245"/>
      <c r="J228" s="245"/>
      <c r="O228" s="245"/>
      <c r="T228" s="245"/>
      <c r="Y228" s="245"/>
      <c r="AD228" s="245"/>
      <c r="AI228" s="245"/>
      <c r="AN228" s="245"/>
      <c r="AS228" s="245"/>
      <c r="AX228" s="245"/>
      <c r="BC228" s="245"/>
      <c r="BH228" s="245"/>
      <c r="BM228" s="245"/>
      <c r="BR228" s="245"/>
      <c r="BW228" s="245"/>
      <c r="CB228" s="245"/>
      <c r="CG228" s="245"/>
      <c r="CL228" s="245"/>
      <c r="CQ228" s="245"/>
      <c r="CV228" s="245"/>
      <c r="DA228" s="245"/>
      <c r="DF228" s="245"/>
      <c r="DG228" s="291"/>
      <c r="DH228" s="291"/>
      <c r="DI228" s="291"/>
      <c r="DJ228" s="291"/>
      <c r="DK228" s="245"/>
      <c r="DL228" s="291"/>
      <c r="DM228" s="291"/>
      <c r="DN228" s="291"/>
      <c r="DO228" s="291"/>
      <c r="DP228" s="243"/>
      <c r="DU228" s="243"/>
      <c r="DZ228" s="243"/>
      <c r="EE228" s="243"/>
      <c r="EJ228" s="243"/>
    </row>
    <row r="229">
      <c r="E229" s="245"/>
      <c r="J229" s="245"/>
      <c r="O229" s="245"/>
      <c r="T229" s="245"/>
      <c r="Y229" s="245"/>
      <c r="AD229" s="245"/>
      <c r="AI229" s="245"/>
      <c r="AN229" s="245"/>
      <c r="AS229" s="245"/>
      <c r="AX229" s="245"/>
      <c r="BC229" s="245"/>
      <c r="BH229" s="245"/>
      <c r="BM229" s="245"/>
      <c r="BR229" s="245"/>
      <c r="BW229" s="245"/>
      <c r="CB229" s="245"/>
      <c r="CG229" s="245"/>
      <c r="CL229" s="245"/>
      <c r="CQ229" s="245"/>
      <c r="CV229" s="245"/>
      <c r="DA229" s="245"/>
      <c r="DF229" s="245"/>
      <c r="DG229" s="291"/>
      <c r="DH229" s="291"/>
      <c r="DI229" s="291"/>
      <c r="DJ229" s="291"/>
      <c r="DK229" s="245"/>
      <c r="DL229" s="291"/>
      <c r="DM229" s="291"/>
      <c r="DN229" s="291"/>
      <c r="DO229" s="291"/>
      <c r="DP229" s="243"/>
      <c r="DU229" s="243"/>
      <c r="DZ229" s="243"/>
      <c r="EE229" s="243"/>
      <c r="EJ229" s="243"/>
    </row>
    <row r="230">
      <c r="E230" s="245"/>
      <c r="J230" s="245"/>
      <c r="O230" s="245"/>
      <c r="T230" s="245"/>
      <c r="Y230" s="245"/>
      <c r="AD230" s="245"/>
      <c r="AI230" s="245"/>
      <c r="AN230" s="245"/>
      <c r="AS230" s="245"/>
      <c r="AX230" s="245"/>
      <c r="BC230" s="245"/>
      <c r="BH230" s="245"/>
      <c r="BM230" s="245"/>
      <c r="BR230" s="245"/>
      <c r="BW230" s="245"/>
      <c r="CB230" s="245"/>
      <c r="CG230" s="245"/>
      <c r="CL230" s="245"/>
      <c r="CQ230" s="245"/>
      <c r="CV230" s="245"/>
      <c r="DA230" s="245"/>
      <c r="DF230" s="245"/>
      <c r="DG230" s="291"/>
      <c r="DH230" s="291"/>
      <c r="DI230" s="291"/>
      <c r="DJ230" s="291"/>
      <c r="DK230" s="245"/>
      <c r="DL230" s="291"/>
      <c r="DM230" s="291"/>
      <c r="DN230" s="291"/>
      <c r="DO230" s="291"/>
      <c r="DP230" s="243"/>
      <c r="DU230" s="243"/>
      <c r="DZ230" s="243"/>
      <c r="EE230" s="243"/>
      <c r="EJ230" s="243"/>
    </row>
    <row r="231">
      <c r="E231" s="245"/>
      <c r="J231" s="245"/>
      <c r="O231" s="245"/>
      <c r="T231" s="245"/>
      <c r="Y231" s="245"/>
      <c r="AD231" s="245"/>
      <c r="AI231" s="245"/>
      <c r="AN231" s="245"/>
      <c r="AS231" s="245"/>
      <c r="AX231" s="245"/>
      <c r="BC231" s="245"/>
      <c r="BH231" s="245"/>
      <c r="BM231" s="245"/>
      <c r="BR231" s="245"/>
      <c r="BW231" s="245"/>
      <c r="CB231" s="245"/>
      <c r="CG231" s="245"/>
      <c r="CL231" s="245"/>
      <c r="CQ231" s="245"/>
      <c r="CV231" s="245"/>
      <c r="DA231" s="245"/>
      <c r="DF231" s="245"/>
      <c r="DG231" s="291"/>
      <c r="DH231" s="291"/>
      <c r="DI231" s="291"/>
      <c r="DJ231" s="291"/>
      <c r="DK231" s="245"/>
      <c r="DL231" s="291"/>
      <c r="DM231" s="291"/>
      <c r="DN231" s="291"/>
      <c r="DO231" s="291"/>
      <c r="DP231" s="243"/>
      <c r="DU231" s="243"/>
      <c r="DZ231" s="243"/>
      <c r="EE231" s="243"/>
      <c r="EJ231" s="243"/>
    </row>
    <row r="232">
      <c r="E232" s="245"/>
      <c r="J232" s="245"/>
      <c r="O232" s="245"/>
      <c r="T232" s="245"/>
      <c r="Y232" s="245"/>
      <c r="AD232" s="245"/>
      <c r="AI232" s="245"/>
      <c r="AN232" s="245"/>
      <c r="AS232" s="245"/>
      <c r="AX232" s="245"/>
      <c r="BC232" s="245"/>
      <c r="BH232" s="245"/>
      <c r="BM232" s="245"/>
      <c r="BR232" s="245"/>
      <c r="BW232" s="245"/>
      <c r="CB232" s="245"/>
      <c r="CG232" s="245"/>
      <c r="CL232" s="245"/>
      <c r="CQ232" s="245"/>
      <c r="CV232" s="245"/>
      <c r="DA232" s="245"/>
      <c r="DF232" s="245"/>
      <c r="DG232" s="291"/>
      <c r="DH232" s="291"/>
      <c r="DI232" s="291"/>
      <c r="DJ232" s="291"/>
      <c r="DK232" s="245"/>
      <c r="DL232" s="291"/>
      <c r="DM232" s="291"/>
      <c r="DN232" s="291"/>
      <c r="DO232" s="291"/>
      <c r="DP232" s="243"/>
      <c r="DU232" s="243"/>
      <c r="DZ232" s="243"/>
      <c r="EE232" s="243"/>
      <c r="EJ232" s="243"/>
    </row>
    <row r="233">
      <c r="E233" s="245"/>
      <c r="J233" s="245"/>
      <c r="O233" s="245"/>
      <c r="T233" s="245"/>
      <c r="Y233" s="245"/>
      <c r="AD233" s="245"/>
      <c r="AI233" s="245"/>
      <c r="AN233" s="245"/>
      <c r="AS233" s="245"/>
      <c r="AX233" s="245"/>
      <c r="BC233" s="245"/>
      <c r="BH233" s="245"/>
      <c r="BM233" s="245"/>
      <c r="BR233" s="245"/>
      <c r="BW233" s="245"/>
      <c r="CB233" s="245"/>
      <c r="CG233" s="245"/>
      <c r="CL233" s="245"/>
      <c r="CQ233" s="245"/>
      <c r="CV233" s="245"/>
      <c r="DA233" s="245"/>
      <c r="DF233" s="245"/>
      <c r="DG233" s="291"/>
      <c r="DH233" s="291"/>
      <c r="DI233" s="291"/>
      <c r="DJ233" s="291"/>
      <c r="DK233" s="245"/>
      <c r="DL233" s="291"/>
      <c r="DM233" s="291"/>
      <c r="DN233" s="291"/>
      <c r="DO233" s="291"/>
      <c r="DP233" s="243"/>
      <c r="DU233" s="243"/>
      <c r="DZ233" s="243"/>
      <c r="EE233" s="243"/>
      <c r="EJ233" s="243"/>
    </row>
    <row r="234">
      <c r="E234" s="245"/>
      <c r="J234" s="245"/>
      <c r="O234" s="245"/>
      <c r="T234" s="245"/>
      <c r="Y234" s="245"/>
      <c r="AD234" s="245"/>
      <c r="AI234" s="245"/>
      <c r="AN234" s="245"/>
      <c r="AS234" s="245"/>
      <c r="AX234" s="245"/>
      <c r="BC234" s="245"/>
      <c r="BH234" s="245"/>
      <c r="BM234" s="245"/>
      <c r="BR234" s="245"/>
      <c r="BW234" s="245"/>
      <c r="CB234" s="245"/>
      <c r="CG234" s="245"/>
      <c r="CL234" s="245"/>
      <c r="CQ234" s="245"/>
      <c r="CV234" s="245"/>
      <c r="DA234" s="245"/>
      <c r="DF234" s="245"/>
      <c r="DG234" s="291"/>
      <c r="DH234" s="291"/>
      <c r="DI234" s="291"/>
      <c r="DJ234" s="291"/>
      <c r="DK234" s="245"/>
      <c r="DL234" s="291"/>
      <c r="DM234" s="291"/>
      <c r="DN234" s="291"/>
      <c r="DO234" s="291"/>
      <c r="DP234" s="243"/>
      <c r="DU234" s="243"/>
      <c r="DZ234" s="243"/>
      <c r="EE234" s="243"/>
      <c r="EJ234" s="243"/>
    </row>
    <row r="235">
      <c r="E235" s="245"/>
      <c r="J235" s="245"/>
      <c r="O235" s="245"/>
      <c r="T235" s="245"/>
      <c r="Y235" s="245"/>
      <c r="AD235" s="245"/>
      <c r="AI235" s="245"/>
      <c r="AN235" s="245"/>
      <c r="AS235" s="245"/>
      <c r="AX235" s="245"/>
      <c r="BC235" s="245"/>
      <c r="BH235" s="245"/>
      <c r="BM235" s="245"/>
      <c r="BR235" s="245"/>
      <c r="BW235" s="245"/>
      <c r="CB235" s="245"/>
      <c r="CG235" s="245"/>
      <c r="CL235" s="245"/>
      <c r="CQ235" s="245"/>
      <c r="CV235" s="245"/>
      <c r="DA235" s="245"/>
      <c r="DF235" s="245"/>
      <c r="DG235" s="291"/>
      <c r="DH235" s="291"/>
      <c r="DI235" s="291"/>
      <c r="DJ235" s="291"/>
      <c r="DK235" s="245"/>
      <c r="DL235" s="291"/>
      <c r="DM235" s="291"/>
      <c r="DN235" s="291"/>
      <c r="DO235" s="291"/>
      <c r="DP235" s="243"/>
      <c r="DU235" s="243"/>
      <c r="DZ235" s="243"/>
      <c r="EE235" s="243"/>
      <c r="EJ235" s="243"/>
    </row>
    <row r="236">
      <c r="E236" s="245"/>
      <c r="J236" s="245"/>
      <c r="O236" s="245"/>
      <c r="T236" s="245"/>
      <c r="Y236" s="245"/>
      <c r="AD236" s="245"/>
      <c r="AI236" s="245"/>
      <c r="AN236" s="245"/>
      <c r="AS236" s="245"/>
      <c r="AX236" s="245"/>
      <c r="BC236" s="245"/>
      <c r="BH236" s="245"/>
      <c r="BM236" s="245"/>
      <c r="BR236" s="245"/>
      <c r="BW236" s="245"/>
      <c r="CB236" s="245"/>
      <c r="CG236" s="245"/>
      <c r="CL236" s="245"/>
      <c r="CQ236" s="245"/>
      <c r="CV236" s="245"/>
      <c r="DA236" s="245"/>
      <c r="DF236" s="245"/>
      <c r="DG236" s="291"/>
      <c r="DH236" s="291"/>
      <c r="DI236" s="291"/>
      <c r="DJ236" s="291"/>
      <c r="DK236" s="245"/>
      <c r="DL236" s="291"/>
      <c r="DM236" s="291"/>
      <c r="DN236" s="291"/>
      <c r="DO236" s="291"/>
      <c r="DP236" s="243"/>
      <c r="DU236" s="243"/>
      <c r="DZ236" s="243"/>
      <c r="EE236" s="243"/>
      <c r="EJ236" s="243"/>
    </row>
    <row r="237">
      <c r="E237" s="245"/>
      <c r="J237" s="245"/>
      <c r="O237" s="245"/>
      <c r="T237" s="245"/>
      <c r="Y237" s="245"/>
      <c r="AD237" s="245"/>
      <c r="AI237" s="245"/>
      <c r="AN237" s="245"/>
      <c r="AS237" s="245"/>
      <c r="AX237" s="245"/>
      <c r="BC237" s="245"/>
      <c r="BH237" s="245"/>
      <c r="BM237" s="245"/>
      <c r="BR237" s="245"/>
      <c r="BW237" s="245"/>
      <c r="CB237" s="245"/>
      <c r="CG237" s="245"/>
      <c r="CL237" s="245"/>
      <c r="CQ237" s="245"/>
      <c r="CV237" s="245"/>
      <c r="DA237" s="245"/>
      <c r="DF237" s="245"/>
      <c r="DG237" s="291"/>
      <c r="DH237" s="291"/>
      <c r="DI237" s="291"/>
      <c r="DJ237" s="291"/>
      <c r="DK237" s="245"/>
      <c r="DL237" s="291"/>
      <c r="DM237" s="291"/>
      <c r="DN237" s="291"/>
      <c r="DO237" s="291"/>
      <c r="DP237" s="243"/>
      <c r="DU237" s="243"/>
      <c r="DZ237" s="243"/>
      <c r="EE237" s="243"/>
      <c r="EJ237" s="243"/>
    </row>
    <row r="238">
      <c r="E238" s="245"/>
      <c r="J238" s="245"/>
      <c r="O238" s="245"/>
      <c r="T238" s="245"/>
      <c r="Y238" s="245"/>
      <c r="AD238" s="245"/>
      <c r="AI238" s="245"/>
      <c r="AN238" s="245"/>
      <c r="AS238" s="245"/>
      <c r="AX238" s="245"/>
      <c r="BC238" s="245"/>
      <c r="BH238" s="245"/>
      <c r="BM238" s="245"/>
      <c r="BR238" s="245"/>
      <c r="BW238" s="245"/>
      <c r="CB238" s="245"/>
      <c r="CG238" s="245"/>
      <c r="CL238" s="245"/>
      <c r="CQ238" s="245"/>
      <c r="CV238" s="245"/>
      <c r="DA238" s="245"/>
      <c r="DF238" s="245"/>
      <c r="DG238" s="291"/>
      <c r="DH238" s="291"/>
      <c r="DI238" s="291"/>
      <c r="DJ238" s="291"/>
      <c r="DK238" s="245"/>
      <c r="DL238" s="291"/>
      <c r="DM238" s="291"/>
      <c r="DN238" s="291"/>
      <c r="DO238" s="291"/>
      <c r="DP238" s="243"/>
      <c r="DU238" s="243"/>
      <c r="DZ238" s="243"/>
      <c r="EE238" s="243"/>
      <c r="EJ238" s="243"/>
    </row>
    <row r="239">
      <c r="E239" s="245"/>
      <c r="J239" s="245"/>
      <c r="O239" s="245"/>
      <c r="T239" s="245"/>
      <c r="Y239" s="245"/>
      <c r="AD239" s="245"/>
      <c r="AI239" s="245"/>
      <c r="AN239" s="245"/>
      <c r="AS239" s="245"/>
      <c r="AX239" s="245"/>
      <c r="BC239" s="245"/>
      <c r="BH239" s="245"/>
      <c r="BM239" s="245"/>
      <c r="BR239" s="245"/>
      <c r="BW239" s="245"/>
      <c r="CB239" s="245"/>
      <c r="CG239" s="245"/>
      <c r="CL239" s="245"/>
      <c r="CQ239" s="245"/>
      <c r="CV239" s="245"/>
      <c r="DA239" s="245"/>
      <c r="DF239" s="245"/>
      <c r="DG239" s="291"/>
      <c r="DH239" s="291"/>
      <c r="DI239" s="291"/>
      <c r="DJ239" s="291"/>
      <c r="DK239" s="245"/>
      <c r="DL239" s="291"/>
      <c r="DM239" s="291"/>
      <c r="DN239" s="291"/>
      <c r="DO239" s="291"/>
      <c r="DP239" s="243"/>
      <c r="DU239" s="243"/>
      <c r="DZ239" s="243"/>
      <c r="EE239" s="243"/>
      <c r="EJ239" s="243"/>
    </row>
    <row r="240">
      <c r="E240" s="245"/>
      <c r="J240" s="245"/>
      <c r="O240" s="245"/>
      <c r="T240" s="245"/>
      <c r="Y240" s="245"/>
      <c r="AD240" s="245"/>
      <c r="AI240" s="245"/>
      <c r="AN240" s="245"/>
      <c r="AS240" s="245"/>
      <c r="AX240" s="245"/>
      <c r="BC240" s="245"/>
      <c r="BH240" s="245"/>
      <c r="BM240" s="245"/>
      <c r="BR240" s="245"/>
      <c r="BW240" s="245"/>
      <c r="CB240" s="245"/>
      <c r="CG240" s="245"/>
      <c r="CL240" s="245"/>
      <c r="CQ240" s="245"/>
      <c r="CV240" s="245"/>
      <c r="DA240" s="245"/>
      <c r="DF240" s="245"/>
      <c r="DG240" s="291"/>
      <c r="DH240" s="291"/>
      <c r="DI240" s="291"/>
      <c r="DJ240" s="291"/>
      <c r="DK240" s="245"/>
      <c r="DL240" s="291"/>
      <c r="DM240" s="291"/>
      <c r="DN240" s="291"/>
      <c r="DO240" s="291"/>
      <c r="DP240" s="243"/>
      <c r="DU240" s="243"/>
      <c r="DZ240" s="243"/>
      <c r="EE240" s="243"/>
      <c r="EJ240" s="243"/>
    </row>
    <row r="241">
      <c r="E241" s="245"/>
      <c r="J241" s="245"/>
      <c r="O241" s="245"/>
      <c r="T241" s="245"/>
      <c r="Y241" s="245"/>
      <c r="AD241" s="245"/>
      <c r="AI241" s="245"/>
      <c r="AN241" s="245"/>
      <c r="AS241" s="245"/>
      <c r="AX241" s="245"/>
      <c r="BC241" s="245"/>
      <c r="BH241" s="245"/>
      <c r="BM241" s="245"/>
      <c r="BR241" s="245"/>
      <c r="BW241" s="245"/>
      <c r="CB241" s="245"/>
      <c r="CG241" s="245"/>
      <c r="CL241" s="245"/>
      <c r="CQ241" s="245"/>
      <c r="CV241" s="245"/>
      <c r="DA241" s="245"/>
      <c r="DF241" s="245"/>
      <c r="DG241" s="291"/>
      <c r="DH241" s="291"/>
      <c r="DI241" s="291"/>
      <c r="DJ241" s="291"/>
      <c r="DK241" s="245"/>
      <c r="DL241" s="291"/>
      <c r="DM241" s="291"/>
      <c r="DN241" s="291"/>
      <c r="DO241" s="291"/>
      <c r="DP241" s="243"/>
      <c r="DU241" s="243"/>
      <c r="DZ241" s="243"/>
      <c r="EE241" s="243"/>
      <c r="EJ241" s="243"/>
    </row>
    <row r="242">
      <c r="E242" s="245"/>
      <c r="J242" s="245"/>
      <c r="O242" s="245"/>
      <c r="T242" s="245"/>
      <c r="Y242" s="245"/>
      <c r="AD242" s="245"/>
      <c r="AI242" s="245"/>
      <c r="AN242" s="245"/>
      <c r="AS242" s="245"/>
      <c r="AX242" s="245"/>
      <c r="BC242" s="245"/>
      <c r="BH242" s="245"/>
      <c r="BM242" s="245"/>
      <c r="BR242" s="245"/>
      <c r="BW242" s="245"/>
      <c r="CB242" s="245"/>
      <c r="CG242" s="245"/>
      <c r="CL242" s="245"/>
      <c r="CQ242" s="245"/>
      <c r="CV242" s="245"/>
      <c r="DA242" s="245"/>
      <c r="DF242" s="245"/>
      <c r="DG242" s="291"/>
      <c r="DH242" s="291"/>
      <c r="DI242" s="291"/>
      <c r="DJ242" s="291"/>
      <c r="DK242" s="245"/>
      <c r="DL242" s="291"/>
      <c r="DM242" s="291"/>
      <c r="DN242" s="291"/>
      <c r="DO242" s="291"/>
      <c r="DP242" s="243"/>
      <c r="DU242" s="243"/>
      <c r="DZ242" s="243"/>
      <c r="EE242" s="243"/>
      <c r="EJ242" s="243"/>
    </row>
    <row r="243">
      <c r="E243" s="245"/>
      <c r="J243" s="245"/>
      <c r="O243" s="245"/>
      <c r="T243" s="245"/>
      <c r="Y243" s="245"/>
      <c r="AD243" s="245"/>
      <c r="AI243" s="245"/>
      <c r="AN243" s="245"/>
      <c r="AS243" s="245"/>
      <c r="AX243" s="245"/>
      <c r="BC243" s="245"/>
      <c r="BH243" s="245"/>
      <c r="BM243" s="245"/>
      <c r="BR243" s="245"/>
      <c r="BW243" s="245"/>
      <c r="CB243" s="245"/>
      <c r="CG243" s="245"/>
      <c r="CL243" s="245"/>
      <c r="CQ243" s="245"/>
      <c r="CV243" s="245"/>
      <c r="DA243" s="245"/>
      <c r="DF243" s="245"/>
      <c r="DG243" s="291"/>
      <c r="DH243" s="291"/>
      <c r="DI243" s="291"/>
      <c r="DJ243" s="291"/>
      <c r="DK243" s="245"/>
      <c r="DL243" s="291"/>
      <c r="DM243" s="291"/>
      <c r="DN243" s="291"/>
      <c r="DO243" s="291"/>
      <c r="DP243" s="243"/>
      <c r="DU243" s="243"/>
      <c r="DZ243" s="243"/>
      <c r="EE243" s="243"/>
      <c r="EJ243" s="243"/>
    </row>
    <row r="244">
      <c r="E244" s="245"/>
      <c r="J244" s="245"/>
      <c r="O244" s="245"/>
      <c r="T244" s="245"/>
      <c r="Y244" s="245"/>
      <c r="AD244" s="245"/>
      <c r="AI244" s="245"/>
      <c r="AN244" s="245"/>
      <c r="AS244" s="245"/>
      <c r="AX244" s="245"/>
      <c r="BC244" s="245"/>
      <c r="BH244" s="245"/>
      <c r="BM244" s="245"/>
      <c r="BR244" s="245"/>
      <c r="BW244" s="245"/>
      <c r="CB244" s="245"/>
      <c r="CG244" s="245"/>
      <c r="CL244" s="245"/>
      <c r="CQ244" s="245"/>
      <c r="CV244" s="245"/>
      <c r="DA244" s="245"/>
      <c r="DF244" s="245"/>
      <c r="DG244" s="291"/>
      <c r="DH244" s="291"/>
      <c r="DI244" s="291"/>
      <c r="DJ244" s="291"/>
      <c r="DK244" s="245"/>
      <c r="DL244" s="291"/>
      <c r="DM244" s="291"/>
      <c r="DN244" s="291"/>
      <c r="DO244" s="291"/>
      <c r="DP244" s="243"/>
      <c r="DU244" s="243"/>
      <c r="DZ244" s="243"/>
      <c r="EE244" s="243"/>
      <c r="EJ244" s="243"/>
    </row>
    <row r="245">
      <c r="E245" s="245"/>
      <c r="J245" s="245"/>
      <c r="O245" s="245"/>
      <c r="T245" s="245"/>
      <c r="Y245" s="245"/>
      <c r="AD245" s="245"/>
      <c r="AI245" s="245"/>
      <c r="AN245" s="245"/>
      <c r="AS245" s="245"/>
      <c r="AX245" s="245"/>
      <c r="BC245" s="245"/>
      <c r="BH245" s="245"/>
      <c r="BM245" s="245"/>
      <c r="BR245" s="245"/>
      <c r="BW245" s="245"/>
      <c r="CB245" s="245"/>
      <c r="CG245" s="245"/>
      <c r="CL245" s="245"/>
      <c r="CQ245" s="245"/>
      <c r="CV245" s="245"/>
      <c r="DA245" s="245"/>
      <c r="DF245" s="245"/>
      <c r="DG245" s="291"/>
      <c r="DH245" s="291"/>
      <c r="DI245" s="291"/>
      <c r="DJ245" s="291"/>
      <c r="DK245" s="245"/>
      <c r="DL245" s="291"/>
      <c r="DM245" s="291"/>
      <c r="DN245" s="291"/>
      <c r="DO245" s="291"/>
      <c r="DP245" s="243"/>
      <c r="DU245" s="243"/>
      <c r="DZ245" s="243"/>
      <c r="EE245" s="243"/>
      <c r="EJ245" s="243"/>
    </row>
    <row r="246">
      <c r="E246" s="245"/>
      <c r="J246" s="245"/>
      <c r="O246" s="245"/>
      <c r="T246" s="245"/>
      <c r="Y246" s="245"/>
      <c r="AD246" s="245"/>
      <c r="AI246" s="245"/>
      <c r="AN246" s="245"/>
      <c r="AS246" s="245"/>
      <c r="AX246" s="245"/>
      <c r="BC246" s="245"/>
      <c r="BH246" s="245"/>
      <c r="BM246" s="245"/>
      <c r="BR246" s="245"/>
      <c r="BW246" s="245"/>
      <c r="CB246" s="245"/>
      <c r="CG246" s="245"/>
      <c r="CL246" s="245"/>
      <c r="CQ246" s="245"/>
      <c r="CV246" s="245"/>
      <c r="DA246" s="245"/>
      <c r="DF246" s="245"/>
      <c r="DG246" s="291"/>
      <c r="DH246" s="291"/>
      <c r="DI246" s="291"/>
      <c r="DJ246" s="291"/>
      <c r="DK246" s="245"/>
      <c r="DL246" s="291"/>
      <c r="DM246" s="291"/>
      <c r="DN246" s="291"/>
      <c r="DO246" s="291"/>
      <c r="DP246" s="243"/>
      <c r="DU246" s="243"/>
      <c r="DZ246" s="243"/>
      <c r="EE246" s="243"/>
      <c r="EJ246" s="243"/>
    </row>
    <row r="247">
      <c r="E247" s="245"/>
      <c r="J247" s="245"/>
      <c r="O247" s="245"/>
      <c r="T247" s="245"/>
      <c r="Y247" s="245"/>
      <c r="AD247" s="245"/>
      <c r="AI247" s="245"/>
      <c r="AN247" s="245"/>
      <c r="AS247" s="245"/>
      <c r="AX247" s="245"/>
      <c r="BC247" s="245"/>
      <c r="BH247" s="245"/>
      <c r="BM247" s="245"/>
      <c r="BR247" s="245"/>
      <c r="BW247" s="245"/>
      <c r="CB247" s="245"/>
      <c r="CG247" s="245"/>
      <c r="CL247" s="245"/>
      <c r="CQ247" s="245"/>
      <c r="CV247" s="245"/>
      <c r="DA247" s="245"/>
      <c r="DF247" s="245"/>
      <c r="DG247" s="291"/>
      <c r="DH247" s="291"/>
      <c r="DI247" s="291"/>
      <c r="DJ247" s="291"/>
      <c r="DK247" s="245"/>
      <c r="DL247" s="291"/>
      <c r="DM247" s="291"/>
      <c r="DN247" s="291"/>
      <c r="DO247" s="291"/>
      <c r="DP247" s="243"/>
      <c r="DU247" s="243"/>
      <c r="DZ247" s="243"/>
      <c r="EE247" s="243"/>
      <c r="EJ247" s="243"/>
    </row>
    <row r="248">
      <c r="E248" s="245"/>
      <c r="J248" s="245"/>
      <c r="O248" s="245"/>
      <c r="T248" s="245"/>
      <c r="Y248" s="245"/>
      <c r="AD248" s="245"/>
      <c r="AI248" s="245"/>
      <c r="AN248" s="245"/>
      <c r="AS248" s="245"/>
      <c r="AX248" s="245"/>
      <c r="BC248" s="245"/>
      <c r="BH248" s="245"/>
      <c r="BM248" s="245"/>
      <c r="BR248" s="245"/>
      <c r="BW248" s="245"/>
      <c r="CB248" s="245"/>
      <c r="CG248" s="245"/>
      <c r="CL248" s="245"/>
      <c r="CQ248" s="245"/>
      <c r="CV248" s="245"/>
      <c r="DA248" s="245"/>
      <c r="DF248" s="245"/>
      <c r="DG248" s="291"/>
      <c r="DH248" s="291"/>
      <c r="DI248" s="291"/>
      <c r="DJ248" s="291"/>
      <c r="DK248" s="245"/>
      <c r="DL248" s="291"/>
      <c r="DM248" s="291"/>
      <c r="DN248" s="291"/>
      <c r="DO248" s="291"/>
      <c r="DP248" s="243"/>
      <c r="DU248" s="243"/>
      <c r="DZ248" s="243"/>
      <c r="EE248" s="243"/>
      <c r="EJ248" s="243"/>
    </row>
    <row r="249">
      <c r="E249" s="245"/>
      <c r="J249" s="245"/>
      <c r="O249" s="245"/>
      <c r="T249" s="245"/>
      <c r="Y249" s="245"/>
      <c r="AD249" s="245"/>
      <c r="AI249" s="245"/>
      <c r="AN249" s="245"/>
      <c r="AS249" s="245"/>
      <c r="AX249" s="245"/>
      <c r="BC249" s="245"/>
      <c r="BH249" s="245"/>
      <c r="BM249" s="245"/>
      <c r="BR249" s="245"/>
      <c r="BW249" s="245"/>
      <c r="CB249" s="245"/>
      <c r="CG249" s="245"/>
      <c r="CL249" s="245"/>
      <c r="CQ249" s="245"/>
      <c r="CV249" s="245"/>
      <c r="DA249" s="245"/>
      <c r="DF249" s="245"/>
      <c r="DG249" s="291"/>
      <c r="DH249" s="291"/>
      <c r="DI249" s="291"/>
      <c r="DJ249" s="291"/>
      <c r="DK249" s="245"/>
      <c r="DL249" s="291"/>
      <c r="DM249" s="291"/>
      <c r="DN249" s="291"/>
      <c r="DO249" s="291"/>
      <c r="DP249" s="243"/>
      <c r="DU249" s="243"/>
      <c r="DZ249" s="243"/>
      <c r="EE249" s="243"/>
      <c r="EJ249" s="243"/>
    </row>
    <row r="250">
      <c r="E250" s="245"/>
      <c r="J250" s="245"/>
      <c r="O250" s="245"/>
      <c r="T250" s="245"/>
      <c r="Y250" s="245"/>
      <c r="AD250" s="245"/>
      <c r="AI250" s="245"/>
      <c r="AN250" s="245"/>
      <c r="AS250" s="245"/>
      <c r="AX250" s="245"/>
      <c r="BC250" s="245"/>
      <c r="BH250" s="245"/>
      <c r="BM250" s="245"/>
      <c r="BR250" s="245"/>
      <c r="BW250" s="245"/>
      <c r="CB250" s="245"/>
      <c r="CG250" s="245"/>
      <c r="CL250" s="245"/>
      <c r="CQ250" s="245"/>
      <c r="CV250" s="245"/>
      <c r="DA250" s="245"/>
      <c r="DF250" s="245"/>
      <c r="DG250" s="291"/>
      <c r="DH250" s="291"/>
      <c r="DI250" s="291"/>
      <c r="DJ250" s="291"/>
      <c r="DK250" s="245"/>
      <c r="DL250" s="291"/>
      <c r="DM250" s="291"/>
      <c r="DN250" s="291"/>
      <c r="DO250" s="291"/>
      <c r="DP250" s="243"/>
      <c r="DU250" s="243"/>
      <c r="DZ250" s="243"/>
      <c r="EE250" s="243"/>
      <c r="EJ250" s="243"/>
    </row>
    <row r="251">
      <c r="E251" s="245"/>
      <c r="J251" s="245"/>
      <c r="O251" s="245"/>
      <c r="T251" s="245"/>
      <c r="Y251" s="245"/>
      <c r="AD251" s="245"/>
      <c r="AI251" s="245"/>
      <c r="AN251" s="245"/>
      <c r="AS251" s="245"/>
      <c r="AX251" s="245"/>
      <c r="BC251" s="245"/>
      <c r="BH251" s="245"/>
      <c r="BM251" s="245"/>
      <c r="BR251" s="245"/>
      <c r="BW251" s="245"/>
      <c r="CB251" s="245"/>
      <c r="CG251" s="245"/>
      <c r="CL251" s="245"/>
      <c r="CQ251" s="245"/>
      <c r="CV251" s="245"/>
      <c r="DA251" s="245"/>
      <c r="DF251" s="245"/>
      <c r="DG251" s="291"/>
      <c r="DH251" s="291"/>
      <c r="DI251" s="291"/>
      <c r="DJ251" s="291"/>
      <c r="DK251" s="245"/>
      <c r="DL251" s="291"/>
      <c r="DM251" s="291"/>
      <c r="DN251" s="291"/>
      <c r="DO251" s="291"/>
      <c r="DP251" s="243"/>
      <c r="DU251" s="243"/>
      <c r="DZ251" s="243"/>
      <c r="EE251" s="243"/>
      <c r="EJ251" s="243"/>
    </row>
    <row r="252">
      <c r="E252" s="245"/>
      <c r="J252" s="245"/>
      <c r="O252" s="245"/>
      <c r="T252" s="245"/>
      <c r="Y252" s="245"/>
      <c r="AD252" s="245"/>
      <c r="AI252" s="245"/>
      <c r="AN252" s="245"/>
      <c r="AS252" s="245"/>
      <c r="AX252" s="245"/>
      <c r="BC252" s="245"/>
      <c r="BH252" s="245"/>
      <c r="BM252" s="245"/>
      <c r="BR252" s="245"/>
      <c r="BW252" s="245"/>
      <c r="CB252" s="245"/>
      <c r="CG252" s="245"/>
      <c r="CL252" s="245"/>
      <c r="CQ252" s="245"/>
      <c r="CV252" s="245"/>
      <c r="DA252" s="245"/>
      <c r="DF252" s="245"/>
      <c r="DG252" s="291"/>
      <c r="DH252" s="291"/>
      <c r="DI252" s="291"/>
      <c r="DJ252" s="291"/>
      <c r="DK252" s="245"/>
      <c r="DL252" s="291"/>
      <c r="DM252" s="291"/>
      <c r="DN252" s="291"/>
      <c r="DO252" s="291"/>
      <c r="DP252" s="243"/>
      <c r="DU252" s="243"/>
      <c r="DZ252" s="243"/>
      <c r="EE252" s="243"/>
      <c r="EJ252" s="243"/>
    </row>
    <row r="253">
      <c r="E253" s="245"/>
      <c r="J253" s="245"/>
      <c r="O253" s="245"/>
      <c r="T253" s="245"/>
      <c r="Y253" s="245"/>
      <c r="AD253" s="245"/>
      <c r="AI253" s="245"/>
      <c r="AN253" s="245"/>
      <c r="AS253" s="245"/>
      <c r="AX253" s="245"/>
      <c r="BC253" s="245"/>
      <c r="BH253" s="245"/>
      <c r="BM253" s="245"/>
      <c r="BR253" s="245"/>
      <c r="BW253" s="245"/>
      <c r="CB253" s="245"/>
      <c r="CG253" s="245"/>
      <c r="CL253" s="245"/>
      <c r="CQ253" s="245"/>
      <c r="CV253" s="245"/>
      <c r="DA253" s="245"/>
      <c r="DF253" s="245"/>
      <c r="DG253" s="291"/>
      <c r="DH253" s="291"/>
      <c r="DI253" s="291"/>
      <c r="DJ253" s="291"/>
      <c r="DK253" s="245"/>
      <c r="DL253" s="291"/>
      <c r="DM253" s="291"/>
      <c r="DN253" s="291"/>
      <c r="DO253" s="291"/>
      <c r="DP253" s="243"/>
      <c r="DU253" s="243"/>
      <c r="DZ253" s="243"/>
      <c r="EE253" s="243"/>
      <c r="EJ253" s="243"/>
    </row>
    <row r="254">
      <c r="E254" s="245"/>
      <c r="J254" s="245"/>
      <c r="O254" s="245"/>
      <c r="T254" s="245"/>
      <c r="Y254" s="245"/>
      <c r="AD254" s="245"/>
      <c r="AI254" s="245"/>
      <c r="AN254" s="245"/>
      <c r="AS254" s="245"/>
      <c r="AX254" s="245"/>
      <c r="BC254" s="245"/>
      <c r="BH254" s="245"/>
      <c r="BM254" s="245"/>
      <c r="BR254" s="245"/>
      <c r="BW254" s="245"/>
      <c r="CB254" s="245"/>
      <c r="CG254" s="245"/>
      <c r="CL254" s="245"/>
      <c r="CQ254" s="245"/>
      <c r="CV254" s="245"/>
      <c r="DA254" s="245"/>
      <c r="DF254" s="245"/>
      <c r="DG254" s="291"/>
      <c r="DH254" s="291"/>
      <c r="DI254" s="291"/>
      <c r="DJ254" s="291"/>
      <c r="DK254" s="245"/>
      <c r="DL254" s="291"/>
      <c r="DM254" s="291"/>
      <c r="DN254" s="291"/>
      <c r="DO254" s="291"/>
      <c r="DP254" s="243"/>
      <c r="DU254" s="243"/>
      <c r="DZ254" s="243"/>
      <c r="EE254" s="243"/>
      <c r="EJ254" s="243"/>
    </row>
    <row r="255">
      <c r="E255" s="245"/>
      <c r="J255" s="245"/>
      <c r="O255" s="245"/>
      <c r="T255" s="245"/>
      <c r="Y255" s="245"/>
      <c r="AD255" s="245"/>
      <c r="AI255" s="245"/>
      <c r="AN255" s="245"/>
      <c r="AS255" s="245"/>
      <c r="AX255" s="245"/>
      <c r="BC255" s="245"/>
      <c r="BH255" s="245"/>
      <c r="BM255" s="245"/>
      <c r="BR255" s="245"/>
      <c r="BW255" s="245"/>
      <c r="CB255" s="245"/>
      <c r="CG255" s="245"/>
      <c r="CL255" s="245"/>
      <c r="CQ255" s="245"/>
      <c r="CV255" s="245"/>
      <c r="DA255" s="245"/>
      <c r="DF255" s="245"/>
      <c r="DG255" s="291"/>
      <c r="DH255" s="291"/>
      <c r="DI255" s="291"/>
      <c r="DJ255" s="291"/>
      <c r="DK255" s="245"/>
      <c r="DL255" s="291"/>
      <c r="DM255" s="291"/>
      <c r="DN255" s="291"/>
      <c r="DO255" s="291"/>
      <c r="DP255" s="243"/>
      <c r="DU255" s="243"/>
      <c r="DZ255" s="243"/>
      <c r="EE255" s="243"/>
      <c r="EJ255" s="243"/>
    </row>
    <row r="256">
      <c r="E256" s="245"/>
      <c r="J256" s="245"/>
      <c r="O256" s="245"/>
      <c r="T256" s="245"/>
      <c r="Y256" s="245"/>
      <c r="AD256" s="245"/>
      <c r="AI256" s="245"/>
      <c r="AN256" s="245"/>
      <c r="AS256" s="245"/>
      <c r="AX256" s="245"/>
      <c r="BC256" s="245"/>
      <c r="BH256" s="245"/>
      <c r="BM256" s="245"/>
      <c r="BR256" s="245"/>
      <c r="BW256" s="245"/>
      <c r="CB256" s="245"/>
      <c r="CG256" s="245"/>
      <c r="CL256" s="245"/>
      <c r="CQ256" s="245"/>
      <c r="CV256" s="245"/>
      <c r="DA256" s="245"/>
      <c r="DF256" s="245"/>
      <c r="DG256" s="291"/>
      <c r="DH256" s="291"/>
      <c r="DI256" s="291"/>
      <c r="DJ256" s="291"/>
      <c r="DK256" s="245"/>
      <c r="DL256" s="291"/>
      <c r="DM256" s="291"/>
      <c r="DN256" s="291"/>
      <c r="DO256" s="291"/>
      <c r="DP256" s="243"/>
      <c r="DU256" s="243"/>
      <c r="DZ256" s="243"/>
      <c r="EE256" s="243"/>
      <c r="EJ256" s="243"/>
    </row>
    <row r="257">
      <c r="E257" s="245"/>
      <c r="J257" s="245"/>
      <c r="O257" s="245"/>
      <c r="T257" s="245"/>
      <c r="Y257" s="245"/>
      <c r="AD257" s="245"/>
      <c r="AI257" s="245"/>
      <c r="AN257" s="245"/>
      <c r="AS257" s="245"/>
      <c r="AX257" s="245"/>
      <c r="BC257" s="245"/>
      <c r="BH257" s="245"/>
      <c r="BM257" s="245"/>
      <c r="BR257" s="245"/>
      <c r="BW257" s="245"/>
      <c r="CB257" s="245"/>
      <c r="CG257" s="245"/>
      <c r="CL257" s="245"/>
      <c r="CQ257" s="245"/>
      <c r="CV257" s="245"/>
      <c r="DA257" s="245"/>
      <c r="DF257" s="245"/>
      <c r="DG257" s="291"/>
      <c r="DH257" s="291"/>
      <c r="DI257" s="291"/>
      <c r="DJ257" s="291"/>
      <c r="DK257" s="245"/>
      <c r="DL257" s="291"/>
      <c r="DM257" s="291"/>
      <c r="DN257" s="291"/>
      <c r="DO257" s="291"/>
      <c r="DP257" s="243"/>
      <c r="DU257" s="243"/>
      <c r="DZ257" s="243"/>
      <c r="EE257" s="243"/>
      <c r="EJ257" s="243"/>
    </row>
    <row r="258">
      <c r="E258" s="245"/>
      <c r="J258" s="245"/>
      <c r="O258" s="245"/>
      <c r="T258" s="245"/>
      <c r="Y258" s="245"/>
      <c r="AD258" s="245"/>
      <c r="AI258" s="245"/>
      <c r="AN258" s="245"/>
      <c r="AS258" s="245"/>
      <c r="AX258" s="245"/>
      <c r="BC258" s="245"/>
      <c r="BH258" s="245"/>
      <c r="BM258" s="245"/>
      <c r="BR258" s="245"/>
      <c r="BW258" s="245"/>
      <c r="CB258" s="245"/>
      <c r="CG258" s="245"/>
      <c r="CL258" s="245"/>
      <c r="CQ258" s="245"/>
      <c r="CV258" s="245"/>
      <c r="DA258" s="245"/>
      <c r="DF258" s="245"/>
      <c r="DG258" s="291"/>
      <c r="DH258" s="291"/>
      <c r="DI258" s="291"/>
      <c r="DJ258" s="291"/>
      <c r="DK258" s="245"/>
      <c r="DL258" s="291"/>
      <c r="DM258" s="291"/>
      <c r="DN258" s="291"/>
      <c r="DO258" s="291"/>
      <c r="DP258" s="243"/>
      <c r="DU258" s="243"/>
      <c r="DZ258" s="243"/>
      <c r="EE258" s="243"/>
      <c r="EJ258" s="243"/>
    </row>
    <row r="259">
      <c r="E259" s="245"/>
      <c r="J259" s="245"/>
      <c r="O259" s="245"/>
      <c r="T259" s="245"/>
      <c r="Y259" s="245"/>
      <c r="AD259" s="245"/>
      <c r="AI259" s="245"/>
      <c r="AN259" s="245"/>
      <c r="AS259" s="245"/>
      <c r="AX259" s="245"/>
      <c r="BC259" s="245"/>
      <c r="BH259" s="245"/>
      <c r="BM259" s="245"/>
      <c r="BR259" s="245"/>
      <c r="BW259" s="245"/>
      <c r="CB259" s="245"/>
      <c r="CG259" s="245"/>
      <c r="CL259" s="245"/>
      <c r="CQ259" s="245"/>
      <c r="CV259" s="245"/>
      <c r="DA259" s="245"/>
      <c r="DF259" s="245"/>
      <c r="DG259" s="291"/>
      <c r="DH259" s="291"/>
      <c r="DI259" s="291"/>
      <c r="DJ259" s="291"/>
      <c r="DK259" s="245"/>
      <c r="DL259" s="291"/>
      <c r="DM259" s="291"/>
      <c r="DN259" s="291"/>
      <c r="DO259" s="291"/>
      <c r="DP259" s="243"/>
      <c r="DU259" s="243"/>
      <c r="DZ259" s="243"/>
      <c r="EE259" s="243"/>
      <c r="EJ259" s="243"/>
    </row>
    <row r="260">
      <c r="E260" s="245"/>
      <c r="J260" s="245"/>
      <c r="O260" s="245"/>
      <c r="T260" s="245"/>
      <c r="Y260" s="245"/>
      <c r="AD260" s="245"/>
      <c r="AI260" s="245"/>
      <c r="AN260" s="245"/>
      <c r="AS260" s="245"/>
      <c r="AX260" s="245"/>
      <c r="BC260" s="245"/>
      <c r="BH260" s="245"/>
      <c r="BM260" s="245"/>
      <c r="BR260" s="245"/>
      <c r="BW260" s="245"/>
      <c r="CB260" s="245"/>
      <c r="CG260" s="245"/>
      <c r="CL260" s="245"/>
      <c r="CQ260" s="245"/>
      <c r="CV260" s="245"/>
      <c r="DA260" s="245"/>
      <c r="DF260" s="245"/>
      <c r="DG260" s="291"/>
      <c r="DH260" s="291"/>
      <c r="DI260" s="291"/>
      <c r="DJ260" s="291"/>
      <c r="DK260" s="245"/>
      <c r="DL260" s="291"/>
      <c r="DM260" s="291"/>
      <c r="DN260" s="291"/>
      <c r="DO260" s="291"/>
      <c r="DP260" s="243"/>
      <c r="DU260" s="243"/>
      <c r="DZ260" s="243"/>
      <c r="EE260" s="243"/>
      <c r="EJ260" s="243"/>
    </row>
    <row r="261">
      <c r="E261" s="245"/>
      <c r="J261" s="245"/>
      <c r="O261" s="245"/>
      <c r="T261" s="245"/>
      <c r="Y261" s="245"/>
      <c r="AD261" s="245"/>
      <c r="AI261" s="245"/>
      <c r="AN261" s="245"/>
      <c r="AS261" s="245"/>
      <c r="AX261" s="245"/>
      <c r="BC261" s="245"/>
      <c r="BH261" s="245"/>
      <c r="BM261" s="245"/>
      <c r="BR261" s="245"/>
      <c r="BW261" s="245"/>
      <c r="CB261" s="245"/>
      <c r="CG261" s="245"/>
      <c r="CL261" s="245"/>
      <c r="CQ261" s="245"/>
      <c r="CV261" s="245"/>
      <c r="DA261" s="245"/>
      <c r="DF261" s="245"/>
      <c r="DG261" s="291"/>
      <c r="DH261" s="291"/>
      <c r="DI261" s="291"/>
      <c r="DJ261" s="291"/>
      <c r="DK261" s="245"/>
      <c r="DL261" s="291"/>
      <c r="DM261" s="291"/>
      <c r="DN261" s="291"/>
      <c r="DO261" s="291"/>
      <c r="DP261" s="243"/>
      <c r="DU261" s="243"/>
      <c r="DZ261" s="243"/>
      <c r="EE261" s="243"/>
      <c r="EJ261" s="243"/>
    </row>
    <row r="262">
      <c r="E262" s="245"/>
      <c r="J262" s="245"/>
      <c r="O262" s="245"/>
      <c r="T262" s="245"/>
      <c r="Y262" s="245"/>
      <c r="AD262" s="245"/>
      <c r="AI262" s="245"/>
      <c r="AN262" s="245"/>
      <c r="AS262" s="245"/>
      <c r="AX262" s="245"/>
      <c r="BC262" s="245"/>
      <c r="BH262" s="245"/>
      <c r="BM262" s="245"/>
      <c r="BR262" s="245"/>
      <c r="BW262" s="245"/>
      <c r="CB262" s="245"/>
      <c r="CG262" s="245"/>
      <c r="CL262" s="245"/>
      <c r="CQ262" s="245"/>
      <c r="CV262" s="245"/>
      <c r="DA262" s="245"/>
      <c r="DF262" s="245"/>
      <c r="DG262" s="291"/>
      <c r="DH262" s="291"/>
      <c r="DI262" s="291"/>
      <c r="DJ262" s="291"/>
      <c r="DK262" s="245"/>
      <c r="DL262" s="291"/>
      <c r="DM262" s="291"/>
      <c r="DN262" s="291"/>
      <c r="DO262" s="291"/>
      <c r="DP262" s="243"/>
      <c r="DU262" s="243"/>
      <c r="DZ262" s="243"/>
      <c r="EE262" s="243"/>
      <c r="EJ262" s="243"/>
    </row>
    <row r="263">
      <c r="E263" s="245"/>
      <c r="J263" s="245"/>
      <c r="O263" s="245"/>
      <c r="T263" s="245"/>
      <c r="Y263" s="245"/>
      <c r="AD263" s="245"/>
      <c r="AI263" s="245"/>
      <c r="AN263" s="245"/>
      <c r="AS263" s="245"/>
      <c r="AX263" s="245"/>
      <c r="BC263" s="245"/>
      <c r="BH263" s="245"/>
      <c r="BM263" s="245"/>
      <c r="BR263" s="245"/>
      <c r="BW263" s="245"/>
      <c r="CB263" s="245"/>
      <c r="CG263" s="245"/>
      <c r="CL263" s="245"/>
      <c r="CQ263" s="245"/>
      <c r="CV263" s="245"/>
      <c r="DA263" s="245"/>
      <c r="DF263" s="245"/>
      <c r="DG263" s="291"/>
      <c r="DH263" s="291"/>
      <c r="DI263" s="291"/>
      <c r="DJ263" s="291"/>
      <c r="DK263" s="245"/>
      <c r="DL263" s="291"/>
      <c r="DM263" s="291"/>
      <c r="DN263" s="291"/>
      <c r="DO263" s="291"/>
      <c r="DP263" s="243"/>
      <c r="DU263" s="243"/>
      <c r="DZ263" s="243"/>
      <c r="EE263" s="243"/>
      <c r="EJ263" s="243"/>
    </row>
    <row r="264">
      <c r="E264" s="245"/>
      <c r="J264" s="245"/>
      <c r="O264" s="245"/>
      <c r="T264" s="245"/>
      <c r="Y264" s="245"/>
      <c r="AD264" s="245"/>
      <c r="AI264" s="245"/>
      <c r="AN264" s="245"/>
      <c r="AS264" s="245"/>
      <c r="AX264" s="245"/>
      <c r="BC264" s="245"/>
      <c r="BH264" s="245"/>
      <c r="BM264" s="245"/>
      <c r="BR264" s="245"/>
      <c r="BW264" s="245"/>
      <c r="CB264" s="245"/>
      <c r="CG264" s="245"/>
      <c r="CL264" s="245"/>
      <c r="CQ264" s="245"/>
      <c r="CV264" s="245"/>
      <c r="DA264" s="245"/>
      <c r="DF264" s="245"/>
      <c r="DG264" s="291"/>
      <c r="DH264" s="291"/>
      <c r="DI264" s="291"/>
      <c r="DJ264" s="291"/>
      <c r="DK264" s="245"/>
      <c r="DL264" s="291"/>
      <c r="DM264" s="291"/>
      <c r="DN264" s="291"/>
      <c r="DO264" s="291"/>
      <c r="DP264" s="243"/>
      <c r="DU264" s="243"/>
      <c r="DZ264" s="243"/>
      <c r="EE264" s="243"/>
      <c r="EJ264" s="243"/>
    </row>
    <row r="265">
      <c r="E265" s="245"/>
      <c r="J265" s="245"/>
      <c r="O265" s="245"/>
      <c r="T265" s="245"/>
      <c r="Y265" s="245"/>
      <c r="AD265" s="245"/>
      <c r="AI265" s="245"/>
      <c r="AN265" s="245"/>
      <c r="AS265" s="245"/>
      <c r="AX265" s="245"/>
      <c r="BC265" s="245"/>
      <c r="BH265" s="245"/>
      <c r="BM265" s="245"/>
      <c r="BR265" s="245"/>
      <c r="BW265" s="245"/>
      <c r="CB265" s="245"/>
      <c r="CG265" s="245"/>
      <c r="CL265" s="245"/>
      <c r="CQ265" s="245"/>
      <c r="CV265" s="245"/>
      <c r="DA265" s="245"/>
      <c r="DF265" s="245"/>
      <c r="DG265" s="291"/>
      <c r="DH265" s="291"/>
      <c r="DI265" s="291"/>
      <c r="DJ265" s="291"/>
      <c r="DK265" s="245"/>
      <c r="DL265" s="291"/>
      <c r="DM265" s="291"/>
      <c r="DN265" s="291"/>
      <c r="DO265" s="291"/>
      <c r="DP265" s="243"/>
      <c r="DU265" s="243"/>
      <c r="DZ265" s="243"/>
      <c r="EE265" s="243"/>
      <c r="EJ265" s="243"/>
    </row>
    <row r="266">
      <c r="E266" s="245"/>
      <c r="J266" s="245"/>
      <c r="O266" s="245"/>
      <c r="T266" s="245"/>
      <c r="Y266" s="245"/>
      <c r="AD266" s="245"/>
      <c r="AI266" s="245"/>
      <c r="AN266" s="245"/>
      <c r="AS266" s="245"/>
      <c r="AX266" s="245"/>
      <c r="BC266" s="245"/>
      <c r="BH266" s="245"/>
      <c r="BM266" s="245"/>
      <c r="BR266" s="245"/>
      <c r="BW266" s="245"/>
      <c r="CB266" s="245"/>
      <c r="CG266" s="245"/>
      <c r="CL266" s="245"/>
      <c r="CQ266" s="245"/>
      <c r="CV266" s="245"/>
      <c r="DA266" s="245"/>
      <c r="DF266" s="245"/>
      <c r="DG266" s="291"/>
      <c r="DH266" s="291"/>
      <c r="DI266" s="291"/>
      <c r="DJ266" s="291"/>
      <c r="DK266" s="245"/>
      <c r="DL266" s="291"/>
      <c r="DM266" s="291"/>
      <c r="DN266" s="291"/>
      <c r="DO266" s="291"/>
      <c r="DP266" s="243"/>
      <c r="DU266" s="243"/>
      <c r="DZ266" s="243"/>
      <c r="EE266" s="243"/>
      <c r="EJ266" s="243"/>
    </row>
    <row r="267">
      <c r="E267" s="245"/>
      <c r="J267" s="245"/>
      <c r="O267" s="245"/>
      <c r="T267" s="245"/>
      <c r="Y267" s="245"/>
      <c r="AD267" s="245"/>
      <c r="AI267" s="245"/>
      <c r="AN267" s="245"/>
      <c r="AS267" s="245"/>
      <c r="AX267" s="245"/>
      <c r="BC267" s="245"/>
      <c r="BH267" s="245"/>
      <c r="BM267" s="245"/>
      <c r="BR267" s="245"/>
      <c r="BW267" s="245"/>
      <c r="CB267" s="245"/>
      <c r="CG267" s="245"/>
      <c r="CL267" s="245"/>
      <c r="CQ267" s="245"/>
      <c r="CV267" s="245"/>
      <c r="DA267" s="245"/>
      <c r="DF267" s="245"/>
      <c r="DG267" s="291"/>
      <c r="DH267" s="291"/>
      <c r="DI267" s="291"/>
      <c r="DJ267" s="291"/>
      <c r="DK267" s="245"/>
      <c r="DL267" s="291"/>
      <c r="DM267" s="291"/>
      <c r="DN267" s="291"/>
      <c r="DO267" s="291"/>
      <c r="DP267" s="243"/>
      <c r="DU267" s="243"/>
      <c r="DZ267" s="243"/>
      <c r="EE267" s="243"/>
      <c r="EJ267" s="243"/>
    </row>
    <row r="268">
      <c r="E268" s="245"/>
      <c r="J268" s="245"/>
      <c r="O268" s="245"/>
      <c r="T268" s="245"/>
      <c r="Y268" s="245"/>
      <c r="AD268" s="245"/>
      <c r="AI268" s="245"/>
      <c r="AN268" s="245"/>
      <c r="AS268" s="245"/>
      <c r="AX268" s="245"/>
      <c r="BC268" s="245"/>
      <c r="BH268" s="245"/>
      <c r="BM268" s="245"/>
      <c r="BR268" s="245"/>
      <c r="BW268" s="245"/>
      <c r="CB268" s="245"/>
      <c r="CG268" s="245"/>
      <c r="CL268" s="245"/>
      <c r="CQ268" s="245"/>
      <c r="CV268" s="245"/>
      <c r="DA268" s="245"/>
      <c r="DF268" s="245"/>
      <c r="DG268" s="291"/>
      <c r="DH268" s="291"/>
      <c r="DI268" s="291"/>
      <c r="DJ268" s="291"/>
      <c r="DK268" s="245"/>
      <c r="DL268" s="291"/>
      <c r="DM268" s="291"/>
      <c r="DN268" s="291"/>
      <c r="DO268" s="291"/>
      <c r="DP268" s="243"/>
      <c r="DU268" s="243"/>
      <c r="DZ268" s="243"/>
      <c r="EE268" s="243"/>
      <c r="EJ268" s="243"/>
    </row>
    <row r="269">
      <c r="E269" s="245"/>
      <c r="J269" s="245"/>
      <c r="O269" s="245"/>
      <c r="T269" s="245"/>
      <c r="Y269" s="245"/>
      <c r="AD269" s="245"/>
      <c r="AI269" s="245"/>
      <c r="AN269" s="245"/>
      <c r="AS269" s="245"/>
      <c r="AX269" s="245"/>
      <c r="BC269" s="245"/>
      <c r="BH269" s="245"/>
      <c r="BM269" s="245"/>
      <c r="BR269" s="245"/>
      <c r="BW269" s="245"/>
      <c r="CB269" s="245"/>
      <c r="CG269" s="245"/>
      <c r="CL269" s="245"/>
      <c r="CQ269" s="245"/>
      <c r="CV269" s="245"/>
      <c r="DA269" s="245"/>
      <c r="DF269" s="245"/>
      <c r="DG269" s="291"/>
      <c r="DH269" s="291"/>
      <c r="DI269" s="291"/>
      <c r="DJ269" s="291"/>
      <c r="DK269" s="245"/>
      <c r="DL269" s="291"/>
      <c r="DM269" s="291"/>
      <c r="DN269" s="291"/>
      <c r="DO269" s="291"/>
      <c r="DP269" s="243"/>
      <c r="DU269" s="243"/>
      <c r="DZ269" s="243"/>
      <c r="EE269" s="243"/>
      <c r="EJ269" s="243"/>
    </row>
    <row r="270">
      <c r="E270" s="245"/>
      <c r="J270" s="245"/>
      <c r="O270" s="245"/>
      <c r="T270" s="245"/>
      <c r="Y270" s="245"/>
      <c r="AD270" s="245"/>
      <c r="AI270" s="245"/>
      <c r="AN270" s="245"/>
      <c r="AS270" s="245"/>
      <c r="AX270" s="245"/>
      <c r="BC270" s="245"/>
      <c r="BH270" s="245"/>
      <c r="BM270" s="245"/>
      <c r="BR270" s="245"/>
      <c r="BW270" s="245"/>
      <c r="CB270" s="245"/>
      <c r="CG270" s="245"/>
      <c r="CL270" s="245"/>
      <c r="CQ270" s="245"/>
      <c r="CV270" s="245"/>
      <c r="DA270" s="245"/>
      <c r="DF270" s="245"/>
      <c r="DG270" s="291"/>
      <c r="DH270" s="291"/>
      <c r="DI270" s="291"/>
      <c r="DJ270" s="291"/>
      <c r="DK270" s="245"/>
      <c r="DL270" s="291"/>
      <c r="DM270" s="291"/>
      <c r="DN270" s="291"/>
      <c r="DO270" s="291"/>
      <c r="DP270" s="243"/>
      <c r="DU270" s="243"/>
      <c r="DZ270" s="243"/>
      <c r="EE270" s="243"/>
      <c r="EJ270" s="243"/>
    </row>
    <row r="271">
      <c r="E271" s="245"/>
      <c r="J271" s="245"/>
      <c r="O271" s="245"/>
      <c r="T271" s="245"/>
      <c r="Y271" s="245"/>
      <c r="AD271" s="245"/>
      <c r="AI271" s="245"/>
      <c r="AN271" s="245"/>
      <c r="AS271" s="245"/>
      <c r="AX271" s="245"/>
      <c r="BC271" s="245"/>
      <c r="BH271" s="245"/>
      <c r="BM271" s="245"/>
      <c r="BR271" s="245"/>
      <c r="BW271" s="245"/>
      <c r="CB271" s="245"/>
      <c r="CG271" s="245"/>
      <c r="CL271" s="245"/>
      <c r="CQ271" s="245"/>
      <c r="CV271" s="245"/>
      <c r="DA271" s="245"/>
      <c r="DF271" s="245"/>
      <c r="DG271" s="291"/>
      <c r="DH271" s="291"/>
      <c r="DI271" s="291"/>
      <c r="DJ271" s="291"/>
      <c r="DK271" s="245"/>
      <c r="DL271" s="291"/>
      <c r="DM271" s="291"/>
      <c r="DN271" s="291"/>
      <c r="DO271" s="291"/>
      <c r="DP271" s="243"/>
      <c r="DU271" s="243"/>
      <c r="DZ271" s="243"/>
      <c r="EE271" s="243"/>
      <c r="EJ271" s="243"/>
    </row>
    <row r="272">
      <c r="E272" s="245"/>
      <c r="J272" s="245"/>
      <c r="O272" s="245"/>
      <c r="T272" s="245"/>
      <c r="Y272" s="245"/>
      <c r="AD272" s="245"/>
      <c r="AI272" s="245"/>
      <c r="AN272" s="245"/>
      <c r="AS272" s="245"/>
      <c r="AX272" s="245"/>
      <c r="BC272" s="245"/>
      <c r="BH272" s="245"/>
      <c r="BM272" s="245"/>
      <c r="BR272" s="245"/>
      <c r="BW272" s="245"/>
      <c r="CB272" s="245"/>
      <c r="CG272" s="245"/>
      <c r="CL272" s="245"/>
      <c r="CQ272" s="245"/>
      <c r="CV272" s="245"/>
      <c r="DA272" s="245"/>
      <c r="DF272" s="245"/>
      <c r="DG272" s="291"/>
      <c r="DH272" s="291"/>
      <c r="DI272" s="291"/>
      <c r="DJ272" s="291"/>
      <c r="DK272" s="245"/>
      <c r="DL272" s="291"/>
      <c r="DM272" s="291"/>
      <c r="DN272" s="291"/>
      <c r="DO272" s="291"/>
      <c r="DP272" s="243"/>
      <c r="DU272" s="243"/>
      <c r="DZ272" s="243"/>
      <c r="EE272" s="243"/>
      <c r="EJ272" s="243"/>
    </row>
    <row r="273">
      <c r="E273" s="245"/>
      <c r="J273" s="245"/>
      <c r="O273" s="245"/>
      <c r="T273" s="245"/>
      <c r="Y273" s="245"/>
      <c r="AD273" s="245"/>
      <c r="AI273" s="245"/>
      <c r="AN273" s="245"/>
      <c r="AS273" s="245"/>
      <c r="AX273" s="245"/>
      <c r="BC273" s="245"/>
      <c r="BH273" s="245"/>
      <c r="BM273" s="245"/>
      <c r="BR273" s="245"/>
      <c r="BW273" s="245"/>
      <c r="CB273" s="245"/>
      <c r="CG273" s="245"/>
      <c r="CL273" s="245"/>
      <c r="CQ273" s="245"/>
      <c r="CV273" s="245"/>
      <c r="DA273" s="245"/>
      <c r="DF273" s="245"/>
      <c r="DG273" s="291"/>
      <c r="DH273" s="291"/>
      <c r="DI273" s="291"/>
      <c r="DJ273" s="291"/>
      <c r="DK273" s="245"/>
      <c r="DL273" s="291"/>
      <c r="DM273" s="291"/>
      <c r="DN273" s="291"/>
      <c r="DO273" s="291"/>
      <c r="DP273" s="243"/>
      <c r="DU273" s="243"/>
      <c r="DZ273" s="243"/>
      <c r="EE273" s="243"/>
      <c r="EJ273" s="243"/>
    </row>
    <row r="274">
      <c r="E274" s="245"/>
      <c r="J274" s="245"/>
      <c r="O274" s="245"/>
      <c r="T274" s="245"/>
      <c r="Y274" s="245"/>
      <c r="AD274" s="245"/>
      <c r="AI274" s="245"/>
      <c r="AN274" s="245"/>
      <c r="AS274" s="245"/>
      <c r="AX274" s="245"/>
      <c r="BC274" s="245"/>
      <c r="BH274" s="245"/>
      <c r="BM274" s="245"/>
      <c r="BR274" s="245"/>
      <c r="BW274" s="245"/>
      <c r="CB274" s="245"/>
      <c r="CG274" s="245"/>
      <c r="CL274" s="245"/>
      <c r="CQ274" s="245"/>
      <c r="CV274" s="245"/>
      <c r="DA274" s="245"/>
      <c r="DF274" s="245"/>
      <c r="DG274" s="291"/>
      <c r="DH274" s="291"/>
      <c r="DI274" s="291"/>
      <c r="DJ274" s="291"/>
      <c r="DK274" s="245"/>
      <c r="DL274" s="291"/>
      <c r="DM274" s="291"/>
      <c r="DN274" s="291"/>
      <c r="DO274" s="291"/>
      <c r="DP274" s="243"/>
      <c r="DU274" s="243"/>
      <c r="DZ274" s="243"/>
      <c r="EE274" s="243"/>
      <c r="EJ274" s="243"/>
    </row>
    <row r="275">
      <c r="E275" s="245"/>
      <c r="J275" s="245"/>
      <c r="O275" s="245"/>
      <c r="T275" s="245"/>
      <c r="Y275" s="245"/>
      <c r="AD275" s="245"/>
      <c r="AI275" s="245"/>
      <c r="AN275" s="245"/>
      <c r="AS275" s="245"/>
      <c r="AX275" s="245"/>
      <c r="BC275" s="245"/>
      <c r="BH275" s="245"/>
      <c r="BM275" s="245"/>
      <c r="BR275" s="245"/>
      <c r="BW275" s="245"/>
      <c r="CB275" s="245"/>
      <c r="CG275" s="245"/>
      <c r="CL275" s="245"/>
      <c r="CQ275" s="245"/>
      <c r="CV275" s="245"/>
      <c r="DA275" s="245"/>
      <c r="DF275" s="245"/>
      <c r="DG275" s="291"/>
      <c r="DH275" s="291"/>
      <c r="DI275" s="291"/>
      <c r="DJ275" s="291"/>
      <c r="DK275" s="245"/>
      <c r="DL275" s="291"/>
      <c r="DM275" s="291"/>
      <c r="DN275" s="291"/>
      <c r="DO275" s="291"/>
      <c r="DP275" s="243"/>
      <c r="DU275" s="243"/>
      <c r="DZ275" s="243"/>
      <c r="EE275" s="243"/>
      <c r="EJ275" s="243"/>
    </row>
    <row r="276">
      <c r="E276" s="245"/>
      <c r="J276" s="245"/>
      <c r="O276" s="245"/>
      <c r="T276" s="245"/>
      <c r="Y276" s="245"/>
      <c r="AD276" s="245"/>
      <c r="AI276" s="245"/>
      <c r="AN276" s="245"/>
      <c r="AS276" s="245"/>
      <c r="AX276" s="245"/>
      <c r="BC276" s="245"/>
      <c r="BH276" s="245"/>
      <c r="BM276" s="245"/>
      <c r="BR276" s="245"/>
      <c r="BW276" s="245"/>
      <c r="CB276" s="245"/>
      <c r="CG276" s="245"/>
      <c r="CL276" s="245"/>
      <c r="CQ276" s="245"/>
      <c r="CV276" s="245"/>
      <c r="DA276" s="245"/>
      <c r="DF276" s="245"/>
      <c r="DG276" s="291"/>
      <c r="DH276" s="291"/>
      <c r="DI276" s="291"/>
      <c r="DJ276" s="291"/>
      <c r="DK276" s="245"/>
      <c r="DL276" s="291"/>
      <c r="DM276" s="291"/>
      <c r="DN276" s="291"/>
      <c r="DO276" s="291"/>
      <c r="DP276" s="243"/>
      <c r="DU276" s="243"/>
      <c r="DZ276" s="243"/>
      <c r="EE276" s="243"/>
      <c r="EJ276" s="243"/>
    </row>
    <row r="277">
      <c r="E277" s="245"/>
      <c r="J277" s="245"/>
      <c r="O277" s="245"/>
      <c r="T277" s="245"/>
      <c r="Y277" s="245"/>
      <c r="AD277" s="245"/>
      <c r="AI277" s="245"/>
      <c r="AN277" s="245"/>
      <c r="AS277" s="245"/>
      <c r="AX277" s="245"/>
      <c r="BC277" s="245"/>
      <c r="BH277" s="245"/>
      <c r="BM277" s="245"/>
      <c r="BR277" s="245"/>
      <c r="BW277" s="245"/>
      <c r="CB277" s="245"/>
      <c r="CG277" s="245"/>
      <c r="CL277" s="245"/>
      <c r="CQ277" s="245"/>
      <c r="CV277" s="245"/>
      <c r="DA277" s="245"/>
      <c r="DF277" s="245"/>
      <c r="DG277" s="291"/>
      <c r="DH277" s="291"/>
      <c r="DI277" s="291"/>
      <c r="DJ277" s="291"/>
      <c r="DK277" s="245"/>
      <c r="DL277" s="291"/>
      <c r="DM277" s="291"/>
      <c r="DN277" s="291"/>
      <c r="DO277" s="291"/>
      <c r="DP277" s="243"/>
      <c r="DU277" s="243"/>
      <c r="DZ277" s="243"/>
      <c r="EE277" s="243"/>
      <c r="EJ277" s="243"/>
    </row>
    <row r="278">
      <c r="E278" s="245"/>
      <c r="J278" s="245"/>
      <c r="O278" s="245"/>
      <c r="T278" s="245"/>
      <c r="Y278" s="245"/>
      <c r="AD278" s="245"/>
      <c r="AI278" s="245"/>
      <c r="AN278" s="245"/>
      <c r="AS278" s="245"/>
      <c r="AX278" s="245"/>
      <c r="BC278" s="245"/>
      <c r="BH278" s="245"/>
      <c r="BM278" s="245"/>
      <c r="BR278" s="245"/>
      <c r="BW278" s="245"/>
      <c r="CB278" s="245"/>
      <c r="CG278" s="245"/>
      <c r="CL278" s="245"/>
      <c r="CQ278" s="245"/>
      <c r="CV278" s="245"/>
      <c r="DA278" s="245"/>
      <c r="DF278" s="245"/>
      <c r="DG278" s="291"/>
      <c r="DH278" s="291"/>
      <c r="DI278" s="291"/>
      <c r="DJ278" s="291"/>
      <c r="DK278" s="245"/>
      <c r="DL278" s="291"/>
      <c r="DM278" s="291"/>
      <c r="DN278" s="291"/>
      <c r="DO278" s="291"/>
      <c r="DP278" s="243"/>
      <c r="DU278" s="243"/>
      <c r="DZ278" s="243"/>
      <c r="EE278" s="243"/>
      <c r="EJ278" s="243"/>
    </row>
    <row r="279">
      <c r="E279" s="245"/>
      <c r="J279" s="245"/>
      <c r="O279" s="245"/>
      <c r="T279" s="245"/>
      <c r="Y279" s="245"/>
      <c r="AD279" s="245"/>
      <c r="AI279" s="245"/>
      <c r="AN279" s="245"/>
      <c r="AS279" s="245"/>
      <c r="AX279" s="245"/>
      <c r="BC279" s="245"/>
      <c r="BH279" s="245"/>
      <c r="BM279" s="245"/>
      <c r="BR279" s="245"/>
      <c r="BW279" s="245"/>
      <c r="CB279" s="245"/>
      <c r="CG279" s="245"/>
      <c r="CL279" s="245"/>
      <c r="CQ279" s="245"/>
      <c r="CV279" s="245"/>
      <c r="DA279" s="245"/>
      <c r="DF279" s="245"/>
      <c r="DG279" s="291"/>
      <c r="DH279" s="291"/>
      <c r="DI279" s="291"/>
      <c r="DJ279" s="291"/>
      <c r="DK279" s="245"/>
      <c r="DL279" s="291"/>
      <c r="DM279" s="291"/>
      <c r="DN279" s="291"/>
      <c r="DO279" s="291"/>
      <c r="DP279" s="243"/>
      <c r="DU279" s="243"/>
      <c r="DZ279" s="243"/>
      <c r="EE279" s="243"/>
      <c r="EJ279" s="243"/>
    </row>
    <row r="280">
      <c r="E280" s="245"/>
      <c r="J280" s="245"/>
      <c r="O280" s="245"/>
      <c r="T280" s="245"/>
      <c r="Y280" s="245"/>
      <c r="AD280" s="245"/>
      <c r="AI280" s="245"/>
      <c r="AN280" s="245"/>
      <c r="AS280" s="245"/>
      <c r="AX280" s="245"/>
      <c r="BC280" s="245"/>
      <c r="BH280" s="245"/>
      <c r="BM280" s="245"/>
      <c r="BR280" s="245"/>
      <c r="BW280" s="245"/>
      <c r="CB280" s="245"/>
      <c r="CG280" s="245"/>
      <c r="CL280" s="245"/>
      <c r="CQ280" s="245"/>
      <c r="CV280" s="245"/>
      <c r="DA280" s="245"/>
      <c r="DF280" s="245"/>
      <c r="DG280" s="291"/>
      <c r="DH280" s="291"/>
      <c r="DI280" s="291"/>
      <c r="DJ280" s="291"/>
      <c r="DK280" s="245"/>
      <c r="DL280" s="291"/>
      <c r="DM280" s="291"/>
      <c r="DN280" s="291"/>
      <c r="DO280" s="291"/>
      <c r="DP280" s="243"/>
      <c r="DU280" s="243"/>
      <c r="DZ280" s="243"/>
      <c r="EE280" s="243"/>
      <c r="EJ280" s="243"/>
    </row>
    <row r="281">
      <c r="E281" s="245"/>
      <c r="J281" s="245"/>
      <c r="O281" s="245"/>
      <c r="T281" s="245"/>
      <c r="Y281" s="245"/>
      <c r="AD281" s="245"/>
      <c r="AI281" s="245"/>
      <c r="AN281" s="245"/>
      <c r="AS281" s="245"/>
      <c r="AX281" s="245"/>
      <c r="BC281" s="245"/>
      <c r="BH281" s="245"/>
      <c r="BM281" s="245"/>
      <c r="BR281" s="245"/>
      <c r="BW281" s="245"/>
      <c r="CB281" s="245"/>
      <c r="CG281" s="245"/>
      <c r="CL281" s="245"/>
      <c r="CQ281" s="245"/>
      <c r="CV281" s="245"/>
      <c r="DA281" s="245"/>
      <c r="DF281" s="245"/>
      <c r="DG281" s="291"/>
      <c r="DH281" s="291"/>
      <c r="DI281" s="291"/>
      <c r="DJ281" s="291"/>
      <c r="DK281" s="245"/>
      <c r="DL281" s="291"/>
      <c r="DM281" s="291"/>
      <c r="DN281" s="291"/>
      <c r="DO281" s="291"/>
      <c r="DP281" s="243"/>
      <c r="DU281" s="243"/>
      <c r="DZ281" s="243"/>
      <c r="EE281" s="243"/>
      <c r="EJ281" s="243"/>
    </row>
    <row r="282">
      <c r="E282" s="245"/>
      <c r="J282" s="245"/>
      <c r="O282" s="245"/>
      <c r="T282" s="245"/>
      <c r="Y282" s="245"/>
      <c r="AD282" s="245"/>
      <c r="AI282" s="245"/>
      <c r="AN282" s="245"/>
      <c r="AS282" s="245"/>
      <c r="AX282" s="245"/>
      <c r="BC282" s="245"/>
      <c r="BH282" s="245"/>
      <c r="BM282" s="245"/>
      <c r="BR282" s="245"/>
      <c r="BW282" s="245"/>
      <c r="CB282" s="245"/>
      <c r="CG282" s="245"/>
      <c r="CL282" s="245"/>
      <c r="CQ282" s="245"/>
      <c r="CV282" s="245"/>
      <c r="DA282" s="245"/>
      <c r="DF282" s="245"/>
      <c r="DG282" s="291"/>
      <c r="DH282" s="291"/>
      <c r="DI282" s="291"/>
      <c r="DJ282" s="291"/>
      <c r="DK282" s="245"/>
      <c r="DL282" s="291"/>
      <c r="DM282" s="291"/>
      <c r="DN282" s="291"/>
      <c r="DO282" s="291"/>
      <c r="DP282" s="243"/>
      <c r="DU282" s="243"/>
      <c r="DZ282" s="243"/>
      <c r="EE282" s="243"/>
      <c r="EJ282" s="243"/>
    </row>
    <row r="283">
      <c r="E283" s="245"/>
      <c r="J283" s="245"/>
      <c r="O283" s="245"/>
      <c r="T283" s="245"/>
      <c r="Y283" s="245"/>
      <c r="AD283" s="245"/>
      <c r="AI283" s="245"/>
      <c r="AN283" s="245"/>
      <c r="AS283" s="245"/>
      <c r="AX283" s="245"/>
      <c r="BC283" s="245"/>
      <c r="BH283" s="245"/>
      <c r="BM283" s="245"/>
      <c r="BR283" s="245"/>
      <c r="BW283" s="245"/>
      <c r="CB283" s="245"/>
      <c r="CG283" s="245"/>
      <c r="CL283" s="245"/>
      <c r="CQ283" s="245"/>
      <c r="CV283" s="245"/>
      <c r="DA283" s="245"/>
      <c r="DF283" s="245"/>
      <c r="DG283" s="291"/>
      <c r="DH283" s="291"/>
      <c r="DI283" s="291"/>
      <c r="DJ283" s="291"/>
      <c r="DK283" s="245"/>
      <c r="DL283" s="291"/>
      <c r="DM283" s="291"/>
      <c r="DN283" s="291"/>
      <c r="DO283" s="291"/>
      <c r="DP283" s="243"/>
      <c r="DU283" s="243"/>
      <c r="DZ283" s="243"/>
      <c r="EE283" s="243"/>
      <c r="EJ283" s="243"/>
    </row>
    <row r="284">
      <c r="E284" s="245"/>
      <c r="J284" s="245"/>
      <c r="O284" s="245"/>
      <c r="T284" s="245"/>
      <c r="Y284" s="245"/>
      <c r="AD284" s="245"/>
      <c r="AI284" s="245"/>
      <c r="AN284" s="245"/>
      <c r="AS284" s="245"/>
      <c r="AX284" s="245"/>
      <c r="BC284" s="245"/>
      <c r="BH284" s="245"/>
      <c r="BM284" s="245"/>
      <c r="BR284" s="245"/>
      <c r="BW284" s="245"/>
      <c r="CB284" s="245"/>
      <c r="CG284" s="245"/>
      <c r="CL284" s="245"/>
      <c r="CQ284" s="245"/>
      <c r="CV284" s="245"/>
      <c r="DA284" s="245"/>
      <c r="DF284" s="245"/>
      <c r="DG284" s="291"/>
      <c r="DH284" s="291"/>
      <c r="DI284" s="291"/>
      <c r="DJ284" s="291"/>
      <c r="DK284" s="245"/>
      <c r="DL284" s="291"/>
      <c r="DM284" s="291"/>
      <c r="DN284" s="291"/>
      <c r="DO284" s="291"/>
      <c r="DP284" s="243"/>
      <c r="DU284" s="243"/>
      <c r="DZ284" s="243"/>
      <c r="EE284" s="243"/>
      <c r="EJ284" s="243"/>
    </row>
    <row r="285">
      <c r="E285" s="245"/>
      <c r="J285" s="245"/>
      <c r="O285" s="245"/>
      <c r="T285" s="245"/>
      <c r="Y285" s="245"/>
      <c r="AD285" s="245"/>
      <c r="AI285" s="245"/>
      <c r="AN285" s="245"/>
      <c r="AS285" s="245"/>
      <c r="AX285" s="245"/>
      <c r="BC285" s="245"/>
      <c r="BH285" s="245"/>
      <c r="BM285" s="245"/>
      <c r="BR285" s="245"/>
      <c r="BW285" s="245"/>
      <c r="CB285" s="245"/>
      <c r="CG285" s="245"/>
      <c r="CL285" s="245"/>
      <c r="CQ285" s="245"/>
      <c r="CV285" s="245"/>
      <c r="DA285" s="245"/>
      <c r="DF285" s="245"/>
      <c r="DG285" s="291"/>
      <c r="DH285" s="291"/>
      <c r="DI285" s="291"/>
      <c r="DJ285" s="291"/>
      <c r="DK285" s="245"/>
      <c r="DL285" s="291"/>
      <c r="DM285" s="291"/>
      <c r="DN285" s="291"/>
      <c r="DO285" s="291"/>
      <c r="DP285" s="243"/>
      <c r="DU285" s="243"/>
      <c r="DZ285" s="243"/>
      <c r="EE285" s="243"/>
      <c r="EJ285" s="243"/>
    </row>
    <row r="286">
      <c r="E286" s="245"/>
      <c r="J286" s="245"/>
      <c r="O286" s="245"/>
      <c r="T286" s="245"/>
      <c r="Y286" s="245"/>
      <c r="AD286" s="245"/>
      <c r="AI286" s="245"/>
      <c r="AN286" s="245"/>
      <c r="AS286" s="245"/>
      <c r="AX286" s="245"/>
      <c r="BC286" s="245"/>
      <c r="BH286" s="245"/>
      <c r="BM286" s="245"/>
      <c r="BR286" s="245"/>
      <c r="BW286" s="245"/>
      <c r="CB286" s="245"/>
      <c r="CG286" s="245"/>
      <c r="CL286" s="245"/>
      <c r="CQ286" s="245"/>
      <c r="CV286" s="245"/>
      <c r="DA286" s="245"/>
      <c r="DF286" s="245"/>
      <c r="DG286" s="291"/>
      <c r="DH286" s="291"/>
      <c r="DI286" s="291"/>
      <c r="DJ286" s="291"/>
      <c r="DK286" s="245"/>
      <c r="DL286" s="291"/>
      <c r="DM286" s="291"/>
      <c r="DN286" s="291"/>
      <c r="DO286" s="291"/>
      <c r="DP286" s="243"/>
      <c r="DU286" s="243"/>
      <c r="DZ286" s="243"/>
      <c r="EE286" s="243"/>
      <c r="EJ286" s="243"/>
    </row>
    <row r="287">
      <c r="E287" s="245"/>
      <c r="J287" s="245"/>
      <c r="O287" s="245"/>
      <c r="T287" s="245"/>
      <c r="Y287" s="245"/>
      <c r="AD287" s="245"/>
      <c r="AI287" s="245"/>
      <c r="AN287" s="245"/>
      <c r="AS287" s="245"/>
      <c r="AX287" s="245"/>
      <c r="BC287" s="245"/>
      <c r="BH287" s="245"/>
      <c r="BM287" s="245"/>
      <c r="BR287" s="245"/>
      <c r="BW287" s="245"/>
      <c r="CB287" s="245"/>
      <c r="CG287" s="245"/>
      <c r="CL287" s="245"/>
      <c r="CQ287" s="245"/>
      <c r="CV287" s="245"/>
      <c r="DA287" s="245"/>
      <c r="DF287" s="245"/>
      <c r="DG287" s="291"/>
      <c r="DH287" s="291"/>
      <c r="DI287" s="291"/>
      <c r="DJ287" s="291"/>
      <c r="DK287" s="245"/>
      <c r="DL287" s="291"/>
      <c r="DM287" s="291"/>
      <c r="DN287" s="291"/>
      <c r="DO287" s="291"/>
      <c r="DP287" s="243"/>
      <c r="DU287" s="243"/>
      <c r="DZ287" s="243"/>
      <c r="EE287" s="243"/>
      <c r="EJ287" s="243"/>
    </row>
    <row r="288">
      <c r="E288" s="245"/>
      <c r="J288" s="245"/>
      <c r="O288" s="245"/>
      <c r="T288" s="245"/>
      <c r="Y288" s="245"/>
      <c r="AD288" s="245"/>
      <c r="AI288" s="245"/>
      <c r="AN288" s="245"/>
      <c r="AS288" s="245"/>
      <c r="AX288" s="245"/>
      <c r="BC288" s="245"/>
      <c r="BH288" s="245"/>
      <c r="BM288" s="245"/>
      <c r="BR288" s="245"/>
      <c r="BW288" s="245"/>
      <c r="CB288" s="245"/>
      <c r="CG288" s="245"/>
      <c r="CL288" s="245"/>
      <c r="CQ288" s="245"/>
      <c r="CV288" s="245"/>
      <c r="DA288" s="245"/>
      <c r="DF288" s="245"/>
      <c r="DG288" s="291"/>
      <c r="DH288" s="291"/>
      <c r="DI288" s="291"/>
      <c r="DJ288" s="291"/>
      <c r="DK288" s="245"/>
      <c r="DL288" s="291"/>
      <c r="DM288" s="291"/>
      <c r="DN288" s="291"/>
      <c r="DO288" s="291"/>
      <c r="DP288" s="243"/>
      <c r="DU288" s="243"/>
      <c r="DZ288" s="243"/>
      <c r="EE288" s="243"/>
      <c r="EJ288" s="243"/>
    </row>
    <row r="289">
      <c r="E289" s="245"/>
      <c r="J289" s="245"/>
      <c r="O289" s="245"/>
      <c r="T289" s="245"/>
      <c r="Y289" s="245"/>
      <c r="AD289" s="245"/>
      <c r="AI289" s="245"/>
      <c r="AN289" s="245"/>
      <c r="AS289" s="245"/>
      <c r="AX289" s="245"/>
      <c r="BC289" s="245"/>
      <c r="BH289" s="245"/>
      <c r="BM289" s="245"/>
      <c r="BR289" s="245"/>
      <c r="BW289" s="245"/>
      <c r="CB289" s="245"/>
      <c r="CG289" s="245"/>
      <c r="CL289" s="245"/>
      <c r="CQ289" s="245"/>
      <c r="CV289" s="245"/>
      <c r="DA289" s="245"/>
      <c r="DF289" s="245"/>
      <c r="DG289" s="291"/>
      <c r="DH289" s="291"/>
      <c r="DI289" s="291"/>
      <c r="DJ289" s="291"/>
      <c r="DK289" s="245"/>
      <c r="DL289" s="291"/>
      <c r="DM289" s="291"/>
      <c r="DN289" s="291"/>
      <c r="DO289" s="291"/>
      <c r="DP289" s="243"/>
      <c r="DU289" s="243"/>
      <c r="DZ289" s="243"/>
      <c r="EE289" s="243"/>
      <c r="EJ289" s="243"/>
    </row>
    <row r="290">
      <c r="E290" s="245"/>
      <c r="J290" s="245"/>
      <c r="O290" s="245"/>
      <c r="T290" s="245"/>
      <c r="Y290" s="245"/>
      <c r="AD290" s="245"/>
      <c r="AI290" s="245"/>
      <c r="AN290" s="245"/>
      <c r="AS290" s="245"/>
      <c r="AX290" s="245"/>
      <c r="BC290" s="245"/>
      <c r="BH290" s="245"/>
      <c r="BM290" s="245"/>
      <c r="BR290" s="245"/>
      <c r="BW290" s="245"/>
      <c r="CB290" s="245"/>
      <c r="CG290" s="245"/>
      <c r="CL290" s="245"/>
      <c r="CQ290" s="245"/>
      <c r="CV290" s="245"/>
      <c r="DA290" s="245"/>
      <c r="DF290" s="245"/>
      <c r="DG290" s="291"/>
      <c r="DH290" s="291"/>
      <c r="DI290" s="291"/>
      <c r="DJ290" s="291"/>
      <c r="DK290" s="245"/>
      <c r="DL290" s="291"/>
      <c r="DM290" s="291"/>
      <c r="DN290" s="291"/>
      <c r="DO290" s="291"/>
      <c r="DP290" s="243"/>
      <c r="DU290" s="243"/>
      <c r="DZ290" s="243"/>
      <c r="EE290" s="243"/>
      <c r="EJ290" s="243"/>
    </row>
    <row r="291">
      <c r="E291" s="245"/>
      <c r="J291" s="245"/>
      <c r="O291" s="245"/>
      <c r="T291" s="245"/>
      <c r="Y291" s="245"/>
      <c r="AD291" s="245"/>
      <c r="AI291" s="245"/>
      <c r="AN291" s="245"/>
      <c r="AS291" s="245"/>
      <c r="AX291" s="245"/>
      <c r="BC291" s="245"/>
      <c r="BH291" s="245"/>
      <c r="BM291" s="245"/>
      <c r="BR291" s="245"/>
      <c r="BW291" s="245"/>
      <c r="CB291" s="245"/>
      <c r="CG291" s="245"/>
      <c r="CL291" s="245"/>
      <c r="CQ291" s="245"/>
      <c r="CV291" s="245"/>
      <c r="DA291" s="245"/>
      <c r="DF291" s="245"/>
      <c r="DG291" s="291"/>
      <c r="DH291" s="291"/>
      <c r="DI291" s="291"/>
      <c r="DJ291" s="291"/>
      <c r="DK291" s="245"/>
      <c r="DL291" s="291"/>
      <c r="DM291" s="291"/>
      <c r="DN291" s="291"/>
      <c r="DO291" s="291"/>
      <c r="DP291" s="243"/>
      <c r="DU291" s="243"/>
      <c r="DZ291" s="243"/>
      <c r="EE291" s="243"/>
      <c r="EJ291" s="243"/>
    </row>
    <row r="292">
      <c r="E292" s="245"/>
      <c r="J292" s="245"/>
      <c r="O292" s="245"/>
      <c r="T292" s="245"/>
      <c r="Y292" s="245"/>
      <c r="AD292" s="245"/>
      <c r="AI292" s="245"/>
      <c r="AN292" s="245"/>
      <c r="AS292" s="245"/>
      <c r="AX292" s="245"/>
      <c r="BC292" s="245"/>
      <c r="BH292" s="245"/>
      <c r="BM292" s="245"/>
      <c r="BR292" s="245"/>
      <c r="BW292" s="245"/>
      <c r="CB292" s="245"/>
      <c r="CG292" s="245"/>
      <c r="CL292" s="245"/>
      <c r="CQ292" s="245"/>
      <c r="CV292" s="245"/>
      <c r="DA292" s="245"/>
      <c r="DF292" s="245"/>
      <c r="DG292" s="291"/>
      <c r="DH292" s="291"/>
      <c r="DI292" s="291"/>
      <c r="DJ292" s="291"/>
      <c r="DK292" s="245"/>
      <c r="DL292" s="291"/>
      <c r="DM292" s="291"/>
      <c r="DN292" s="291"/>
      <c r="DO292" s="291"/>
      <c r="DP292" s="243"/>
      <c r="DU292" s="243"/>
      <c r="DZ292" s="243"/>
      <c r="EE292" s="243"/>
      <c r="EJ292" s="243"/>
    </row>
    <row r="293">
      <c r="E293" s="245"/>
      <c r="J293" s="245"/>
      <c r="O293" s="245"/>
      <c r="T293" s="245"/>
      <c r="Y293" s="245"/>
      <c r="AD293" s="245"/>
      <c r="AI293" s="245"/>
      <c r="AN293" s="245"/>
      <c r="AS293" s="245"/>
      <c r="AX293" s="245"/>
      <c r="BC293" s="245"/>
      <c r="BH293" s="245"/>
      <c r="BM293" s="245"/>
      <c r="BR293" s="245"/>
      <c r="BW293" s="245"/>
      <c r="CB293" s="245"/>
      <c r="CG293" s="245"/>
      <c r="CL293" s="245"/>
      <c r="CQ293" s="245"/>
      <c r="CV293" s="245"/>
      <c r="DA293" s="245"/>
      <c r="DF293" s="245"/>
      <c r="DG293" s="291"/>
      <c r="DH293" s="291"/>
      <c r="DI293" s="291"/>
      <c r="DJ293" s="291"/>
      <c r="DK293" s="245"/>
      <c r="DL293" s="291"/>
      <c r="DM293" s="291"/>
      <c r="DN293" s="291"/>
      <c r="DO293" s="291"/>
      <c r="DP293" s="243"/>
      <c r="DU293" s="243"/>
      <c r="DZ293" s="243"/>
      <c r="EE293" s="243"/>
      <c r="EJ293" s="243"/>
    </row>
    <row r="294">
      <c r="E294" s="245"/>
      <c r="J294" s="245"/>
      <c r="O294" s="245"/>
      <c r="T294" s="245"/>
      <c r="Y294" s="245"/>
      <c r="AD294" s="245"/>
      <c r="AI294" s="245"/>
      <c r="AN294" s="245"/>
      <c r="AS294" s="245"/>
      <c r="AX294" s="245"/>
      <c r="BC294" s="245"/>
      <c r="BH294" s="245"/>
      <c r="BM294" s="245"/>
      <c r="BR294" s="245"/>
      <c r="BW294" s="245"/>
      <c r="CB294" s="245"/>
      <c r="CG294" s="245"/>
      <c r="CL294" s="245"/>
      <c r="CQ294" s="245"/>
      <c r="CV294" s="245"/>
      <c r="DA294" s="245"/>
      <c r="DF294" s="245"/>
      <c r="DG294" s="291"/>
      <c r="DH294" s="291"/>
      <c r="DI294" s="291"/>
      <c r="DJ294" s="291"/>
      <c r="DK294" s="245"/>
      <c r="DL294" s="291"/>
      <c r="DM294" s="291"/>
      <c r="DN294" s="291"/>
      <c r="DO294" s="291"/>
      <c r="DP294" s="243"/>
      <c r="DU294" s="243"/>
      <c r="DZ294" s="243"/>
      <c r="EE294" s="243"/>
      <c r="EJ294" s="243"/>
    </row>
    <row r="295">
      <c r="E295" s="245"/>
      <c r="J295" s="245"/>
      <c r="O295" s="245"/>
      <c r="T295" s="245"/>
      <c r="Y295" s="245"/>
      <c r="AD295" s="245"/>
      <c r="AI295" s="245"/>
      <c r="AN295" s="245"/>
      <c r="AS295" s="245"/>
      <c r="AX295" s="245"/>
      <c r="BC295" s="245"/>
      <c r="BH295" s="245"/>
      <c r="BM295" s="245"/>
      <c r="BR295" s="245"/>
      <c r="BW295" s="245"/>
      <c r="CB295" s="245"/>
      <c r="CG295" s="245"/>
      <c r="CL295" s="245"/>
      <c r="CQ295" s="245"/>
      <c r="CV295" s="245"/>
      <c r="DA295" s="245"/>
      <c r="DF295" s="245"/>
      <c r="DG295" s="291"/>
      <c r="DH295" s="291"/>
      <c r="DI295" s="291"/>
      <c r="DJ295" s="291"/>
      <c r="DK295" s="245"/>
      <c r="DL295" s="291"/>
      <c r="DM295" s="291"/>
      <c r="DN295" s="291"/>
      <c r="DO295" s="291"/>
      <c r="DP295" s="243"/>
      <c r="DU295" s="243"/>
      <c r="DZ295" s="243"/>
      <c r="EE295" s="243"/>
      <c r="EJ295" s="243"/>
    </row>
    <row r="296">
      <c r="E296" s="245"/>
      <c r="J296" s="245"/>
      <c r="O296" s="245"/>
      <c r="T296" s="245"/>
      <c r="Y296" s="245"/>
      <c r="AD296" s="245"/>
      <c r="AI296" s="245"/>
      <c r="AN296" s="245"/>
      <c r="AS296" s="245"/>
      <c r="AX296" s="245"/>
      <c r="BC296" s="245"/>
      <c r="BH296" s="245"/>
      <c r="BM296" s="245"/>
      <c r="BR296" s="245"/>
      <c r="BW296" s="245"/>
      <c r="CB296" s="245"/>
      <c r="CG296" s="245"/>
      <c r="CL296" s="245"/>
      <c r="CQ296" s="245"/>
      <c r="CV296" s="245"/>
      <c r="DA296" s="245"/>
      <c r="DF296" s="245"/>
      <c r="DG296" s="291"/>
      <c r="DH296" s="291"/>
      <c r="DI296" s="291"/>
      <c r="DJ296" s="291"/>
      <c r="DK296" s="245"/>
      <c r="DL296" s="291"/>
      <c r="DM296" s="291"/>
      <c r="DN296" s="291"/>
      <c r="DO296" s="291"/>
      <c r="DP296" s="243"/>
      <c r="DU296" s="243"/>
      <c r="DZ296" s="243"/>
      <c r="EE296" s="243"/>
      <c r="EJ296" s="243"/>
    </row>
    <row r="297">
      <c r="E297" s="245"/>
      <c r="J297" s="245"/>
      <c r="O297" s="245"/>
      <c r="T297" s="245"/>
      <c r="Y297" s="245"/>
      <c r="AD297" s="245"/>
      <c r="AI297" s="245"/>
      <c r="AN297" s="245"/>
      <c r="AS297" s="245"/>
      <c r="AX297" s="245"/>
      <c r="BC297" s="245"/>
      <c r="BH297" s="245"/>
      <c r="BM297" s="245"/>
      <c r="BR297" s="245"/>
      <c r="BW297" s="245"/>
      <c r="CB297" s="245"/>
      <c r="CG297" s="245"/>
      <c r="CL297" s="245"/>
      <c r="CQ297" s="245"/>
      <c r="CV297" s="245"/>
      <c r="DA297" s="245"/>
      <c r="DF297" s="245"/>
      <c r="DG297" s="291"/>
      <c r="DH297" s="291"/>
      <c r="DI297" s="291"/>
      <c r="DJ297" s="291"/>
      <c r="DK297" s="245"/>
      <c r="DL297" s="291"/>
      <c r="DM297" s="291"/>
      <c r="DN297" s="291"/>
      <c r="DO297" s="291"/>
      <c r="DP297" s="243"/>
      <c r="DU297" s="243"/>
      <c r="DZ297" s="243"/>
      <c r="EE297" s="243"/>
      <c r="EJ297" s="243"/>
    </row>
    <row r="298">
      <c r="E298" s="245"/>
      <c r="J298" s="245"/>
      <c r="O298" s="245"/>
      <c r="T298" s="245"/>
      <c r="Y298" s="245"/>
      <c r="AD298" s="245"/>
      <c r="AI298" s="245"/>
      <c r="AN298" s="245"/>
      <c r="AS298" s="245"/>
      <c r="AX298" s="245"/>
      <c r="BC298" s="245"/>
      <c r="BH298" s="245"/>
      <c r="BM298" s="245"/>
      <c r="BR298" s="245"/>
      <c r="BW298" s="245"/>
      <c r="CB298" s="245"/>
      <c r="CG298" s="245"/>
      <c r="CL298" s="245"/>
      <c r="CQ298" s="245"/>
      <c r="CV298" s="245"/>
      <c r="DA298" s="245"/>
      <c r="DF298" s="245"/>
      <c r="DG298" s="291"/>
      <c r="DH298" s="291"/>
      <c r="DI298" s="291"/>
      <c r="DJ298" s="291"/>
      <c r="DK298" s="245"/>
      <c r="DL298" s="291"/>
      <c r="DM298" s="291"/>
      <c r="DN298" s="291"/>
      <c r="DO298" s="291"/>
      <c r="DP298" s="243"/>
      <c r="DU298" s="243"/>
      <c r="DZ298" s="243"/>
      <c r="EE298" s="243"/>
      <c r="EJ298" s="243"/>
    </row>
    <row r="299">
      <c r="E299" s="245"/>
      <c r="J299" s="245"/>
      <c r="O299" s="245"/>
      <c r="T299" s="245"/>
      <c r="Y299" s="245"/>
      <c r="AD299" s="245"/>
      <c r="AI299" s="245"/>
      <c r="AN299" s="245"/>
      <c r="AS299" s="245"/>
      <c r="AX299" s="245"/>
      <c r="BC299" s="245"/>
      <c r="BH299" s="245"/>
      <c r="BM299" s="245"/>
      <c r="BR299" s="245"/>
      <c r="BW299" s="245"/>
      <c r="CB299" s="245"/>
      <c r="CG299" s="245"/>
      <c r="CL299" s="245"/>
      <c r="CQ299" s="245"/>
      <c r="CV299" s="245"/>
      <c r="DA299" s="245"/>
      <c r="DF299" s="245"/>
      <c r="DG299" s="291"/>
      <c r="DH299" s="291"/>
      <c r="DI299" s="291"/>
      <c r="DJ299" s="291"/>
      <c r="DK299" s="245"/>
      <c r="DL299" s="291"/>
      <c r="DM299" s="291"/>
      <c r="DN299" s="291"/>
      <c r="DO299" s="291"/>
      <c r="DP299" s="243"/>
      <c r="DU299" s="243"/>
      <c r="DZ299" s="243"/>
      <c r="EE299" s="243"/>
      <c r="EJ299" s="243"/>
    </row>
    <row r="300">
      <c r="E300" s="245"/>
      <c r="J300" s="245"/>
      <c r="O300" s="245"/>
      <c r="T300" s="245"/>
      <c r="Y300" s="245"/>
      <c r="AD300" s="245"/>
      <c r="AI300" s="245"/>
      <c r="AN300" s="245"/>
      <c r="AS300" s="245"/>
      <c r="AX300" s="245"/>
      <c r="BC300" s="245"/>
      <c r="BH300" s="245"/>
      <c r="BM300" s="245"/>
      <c r="BR300" s="245"/>
      <c r="BW300" s="245"/>
      <c r="CB300" s="245"/>
      <c r="CG300" s="245"/>
      <c r="CL300" s="245"/>
      <c r="CQ300" s="245"/>
      <c r="CV300" s="245"/>
      <c r="DA300" s="245"/>
      <c r="DF300" s="245"/>
      <c r="DG300" s="291"/>
      <c r="DH300" s="291"/>
      <c r="DI300" s="291"/>
      <c r="DJ300" s="291"/>
      <c r="DK300" s="245"/>
      <c r="DL300" s="291"/>
      <c r="DM300" s="291"/>
      <c r="DN300" s="291"/>
      <c r="DO300" s="291"/>
      <c r="DP300" s="243"/>
      <c r="DU300" s="243"/>
      <c r="DZ300" s="243"/>
      <c r="EE300" s="243"/>
      <c r="EJ300" s="243"/>
    </row>
    <row r="301">
      <c r="E301" s="245"/>
      <c r="J301" s="245"/>
      <c r="O301" s="245"/>
      <c r="T301" s="245"/>
      <c r="Y301" s="245"/>
      <c r="AD301" s="245"/>
      <c r="AI301" s="245"/>
      <c r="AN301" s="245"/>
      <c r="AS301" s="245"/>
      <c r="AX301" s="245"/>
      <c r="BC301" s="245"/>
      <c r="BH301" s="245"/>
      <c r="BM301" s="245"/>
      <c r="BR301" s="245"/>
      <c r="BW301" s="245"/>
      <c r="CB301" s="245"/>
      <c r="CG301" s="245"/>
      <c r="CL301" s="245"/>
      <c r="CQ301" s="245"/>
      <c r="CV301" s="245"/>
      <c r="DA301" s="245"/>
      <c r="DF301" s="245"/>
      <c r="DG301" s="291"/>
      <c r="DH301" s="291"/>
      <c r="DI301" s="291"/>
      <c r="DJ301" s="291"/>
      <c r="DK301" s="245"/>
      <c r="DL301" s="291"/>
      <c r="DM301" s="291"/>
      <c r="DN301" s="291"/>
      <c r="DO301" s="291"/>
      <c r="DP301" s="243"/>
      <c r="DU301" s="243"/>
      <c r="DZ301" s="243"/>
      <c r="EE301" s="243"/>
      <c r="EJ301" s="243"/>
    </row>
    <row r="302">
      <c r="E302" s="245"/>
      <c r="J302" s="245"/>
      <c r="O302" s="245"/>
      <c r="T302" s="245"/>
      <c r="Y302" s="245"/>
      <c r="AD302" s="245"/>
      <c r="AI302" s="245"/>
      <c r="AN302" s="245"/>
      <c r="AS302" s="245"/>
      <c r="AX302" s="245"/>
      <c r="BC302" s="245"/>
      <c r="BH302" s="245"/>
      <c r="BM302" s="245"/>
      <c r="BR302" s="245"/>
      <c r="BW302" s="245"/>
      <c r="CB302" s="245"/>
      <c r="CG302" s="245"/>
      <c r="CL302" s="245"/>
      <c r="CQ302" s="245"/>
      <c r="CV302" s="245"/>
      <c r="DA302" s="245"/>
      <c r="DF302" s="245"/>
      <c r="DG302" s="291"/>
      <c r="DH302" s="291"/>
      <c r="DI302" s="291"/>
      <c r="DJ302" s="291"/>
      <c r="DK302" s="245"/>
      <c r="DL302" s="291"/>
      <c r="DM302" s="291"/>
      <c r="DN302" s="291"/>
      <c r="DO302" s="291"/>
      <c r="DP302" s="243"/>
      <c r="DU302" s="243"/>
      <c r="DZ302" s="243"/>
      <c r="EE302" s="243"/>
      <c r="EJ302" s="243"/>
    </row>
    <row r="303">
      <c r="E303" s="245"/>
      <c r="J303" s="245"/>
      <c r="O303" s="245"/>
      <c r="T303" s="245"/>
      <c r="Y303" s="245"/>
      <c r="AD303" s="245"/>
      <c r="AI303" s="245"/>
      <c r="AN303" s="245"/>
      <c r="AS303" s="245"/>
      <c r="AX303" s="245"/>
      <c r="BC303" s="245"/>
      <c r="BH303" s="245"/>
      <c r="BM303" s="245"/>
      <c r="BR303" s="245"/>
      <c r="BW303" s="245"/>
      <c r="CB303" s="245"/>
      <c r="CG303" s="245"/>
      <c r="CL303" s="245"/>
      <c r="CQ303" s="245"/>
      <c r="CV303" s="245"/>
      <c r="DA303" s="245"/>
      <c r="DF303" s="245"/>
      <c r="DG303" s="291"/>
      <c r="DH303" s="291"/>
      <c r="DI303" s="291"/>
      <c r="DJ303" s="291"/>
      <c r="DK303" s="245"/>
      <c r="DL303" s="291"/>
      <c r="DM303" s="291"/>
      <c r="DN303" s="291"/>
      <c r="DO303" s="291"/>
      <c r="DP303" s="243"/>
      <c r="DU303" s="243"/>
      <c r="DZ303" s="243"/>
      <c r="EE303" s="243"/>
      <c r="EJ303" s="243"/>
    </row>
    <row r="304">
      <c r="E304" s="245"/>
      <c r="J304" s="245"/>
      <c r="O304" s="245"/>
      <c r="T304" s="245"/>
      <c r="Y304" s="245"/>
      <c r="AD304" s="245"/>
      <c r="AI304" s="245"/>
      <c r="AN304" s="245"/>
      <c r="AS304" s="245"/>
      <c r="AX304" s="245"/>
      <c r="BC304" s="245"/>
      <c r="BH304" s="245"/>
      <c r="BM304" s="245"/>
      <c r="BR304" s="245"/>
      <c r="BW304" s="245"/>
      <c r="CB304" s="245"/>
      <c r="CG304" s="245"/>
      <c r="CL304" s="245"/>
      <c r="CQ304" s="245"/>
      <c r="CV304" s="245"/>
      <c r="DA304" s="245"/>
      <c r="DF304" s="245"/>
      <c r="DG304" s="291"/>
      <c r="DH304" s="291"/>
      <c r="DI304" s="291"/>
      <c r="DJ304" s="291"/>
      <c r="DK304" s="245"/>
      <c r="DL304" s="291"/>
      <c r="DM304" s="291"/>
      <c r="DN304" s="291"/>
      <c r="DO304" s="291"/>
      <c r="DP304" s="243"/>
      <c r="DU304" s="243"/>
      <c r="DZ304" s="243"/>
      <c r="EE304" s="243"/>
      <c r="EJ304" s="243"/>
    </row>
    <row r="305">
      <c r="E305" s="245"/>
      <c r="J305" s="245"/>
      <c r="O305" s="245"/>
      <c r="T305" s="245"/>
      <c r="Y305" s="245"/>
      <c r="AD305" s="245"/>
      <c r="AI305" s="245"/>
      <c r="AN305" s="245"/>
      <c r="AS305" s="245"/>
      <c r="AX305" s="245"/>
      <c r="BC305" s="245"/>
      <c r="BH305" s="245"/>
      <c r="BM305" s="245"/>
      <c r="BR305" s="245"/>
      <c r="BW305" s="245"/>
      <c r="CB305" s="245"/>
      <c r="CG305" s="245"/>
      <c r="CL305" s="245"/>
      <c r="CQ305" s="245"/>
      <c r="CV305" s="245"/>
      <c r="DA305" s="245"/>
      <c r="DF305" s="245"/>
      <c r="DG305" s="291"/>
      <c r="DH305" s="291"/>
      <c r="DI305" s="291"/>
      <c r="DJ305" s="291"/>
      <c r="DK305" s="245"/>
      <c r="DL305" s="291"/>
      <c r="DM305" s="291"/>
      <c r="DN305" s="291"/>
      <c r="DO305" s="291"/>
      <c r="DP305" s="243"/>
      <c r="DU305" s="243"/>
      <c r="DZ305" s="243"/>
      <c r="EE305" s="243"/>
      <c r="EJ305" s="243"/>
    </row>
    <row r="306">
      <c r="E306" s="245"/>
      <c r="J306" s="245"/>
      <c r="O306" s="245"/>
      <c r="T306" s="245"/>
      <c r="Y306" s="245"/>
      <c r="AD306" s="245"/>
      <c r="AI306" s="245"/>
      <c r="AN306" s="245"/>
      <c r="AS306" s="245"/>
      <c r="AX306" s="245"/>
      <c r="BC306" s="245"/>
      <c r="BH306" s="245"/>
      <c r="BM306" s="245"/>
      <c r="BR306" s="245"/>
      <c r="BW306" s="245"/>
      <c r="CB306" s="245"/>
      <c r="CG306" s="245"/>
      <c r="CL306" s="245"/>
      <c r="CQ306" s="245"/>
      <c r="CV306" s="245"/>
      <c r="DA306" s="245"/>
      <c r="DF306" s="245"/>
      <c r="DG306" s="291"/>
      <c r="DH306" s="291"/>
      <c r="DI306" s="291"/>
      <c r="DJ306" s="291"/>
      <c r="DK306" s="245"/>
      <c r="DL306" s="291"/>
      <c r="DM306" s="291"/>
      <c r="DN306" s="291"/>
      <c r="DO306" s="291"/>
      <c r="DP306" s="243"/>
      <c r="DU306" s="243"/>
      <c r="DZ306" s="243"/>
      <c r="EE306" s="243"/>
      <c r="EJ306" s="243"/>
    </row>
    <row r="307">
      <c r="E307" s="245"/>
      <c r="J307" s="245"/>
      <c r="O307" s="245"/>
      <c r="T307" s="245"/>
      <c r="Y307" s="245"/>
      <c r="AD307" s="245"/>
      <c r="AI307" s="245"/>
      <c r="AN307" s="245"/>
      <c r="AS307" s="245"/>
      <c r="AX307" s="245"/>
      <c r="BC307" s="245"/>
      <c r="BH307" s="245"/>
      <c r="BM307" s="245"/>
      <c r="BR307" s="245"/>
      <c r="BW307" s="245"/>
      <c r="CB307" s="245"/>
      <c r="CG307" s="245"/>
      <c r="CL307" s="245"/>
      <c r="CQ307" s="245"/>
      <c r="CV307" s="245"/>
      <c r="DA307" s="245"/>
      <c r="DF307" s="245"/>
      <c r="DG307" s="291"/>
      <c r="DH307" s="291"/>
      <c r="DI307" s="291"/>
      <c r="DJ307" s="291"/>
      <c r="DK307" s="245"/>
      <c r="DL307" s="291"/>
      <c r="DM307" s="291"/>
      <c r="DN307" s="291"/>
      <c r="DO307" s="291"/>
      <c r="DP307" s="243"/>
      <c r="DU307" s="243"/>
      <c r="DZ307" s="243"/>
      <c r="EE307" s="243"/>
      <c r="EJ307" s="243"/>
    </row>
    <row r="308">
      <c r="E308" s="245"/>
      <c r="J308" s="245"/>
      <c r="O308" s="245"/>
      <c r="T308" s="245"/>
      <c r="Y308" s="245"/>
      <c r="AD308" s="245"/>
      <c r="AI308" s="245"/>
      <c r="AN308" s="245"/>
      <c r="AS308" s="245"/>
      <c r="AX308" s="245"/>
      <c r="BC308" s="245"/>
      <c r="BH308" s="245"/>
      <c r="BM308" s="245"/>
      <c r="BR308" s="245"/>
      <c r="BW308" s="245"/>
      <c r="CB308" s="245"/>
      <c r="CG308" s="245"/>
      <c r="CL308" s="245"/>
      <c r="CQ308" s="245"/>
      <c r="CV308" s="245"/>
      <c r="DA308" s="245"/>
      <c r="DF308" s="245"/>
      <c r="DG308" s="291"/>
      <c r="DH308" s="291"/>
      <c r="DI308" s="291"/>
      <c r="DJ308" s="291"/>
      <c r="DK308" s="245"/>
      <c r="DL308" s="291"/>
      <c r="DM308" s="291"/>
      <c r="DN308" s="291"/>
      <c r="DO308" s="291"/>
      <c r="DP308" s="243"/>
      <c r="DU308" s="243"/>
      <c r="DZ308" s="243"/>
      <c r="EE308" s="243"/>
      <c r="EJ308" s="243"/>
    </row>
    <row r="309">
      <c r="E309" s="245"/>
      <c r="J309" s="245"/>
      <c r="O309" s="245"/>
      <c r="T309" s="245"/>
      <c r="Y309" s="245"/>
      <c r="AD309" s="245"/>
      <c r="AI309" s="245"/>
      <c r="AN309" s="245"/>
      <c r="AS309" s="245"/>
      <c r="AX309" s="245"/>
      <c r="BC309" s="245"/>
      <c r="BH309" s="245"/>
      <c r="BM309" s="245"/>
      <c r="BR309" s="245"/>
      <c r="BW309" s="245"/>
      <c r="CB309" s="245"/>
      <c r="CG309" s="245"/>
      <c r="CL309" s="245"/>
      <c r="CQ309" s="245"/>
      <c r="CV309" s="245"/>
      <c r="DA309" s="245"/>
      <c r="DF309" s="245"/>
      <c r="DG309" s="291"/>
      <c r="DH309" s="291"/>
      <c r="DI309" s="291"/>
      <c r="DJ309" s="291"/>
      <c r="DK309" s="245"/>
      <c r="DL309" s="291"/>
      <c r="DM309" s="291"/>
      <c r="DN309" s="291"/>
      <c r="DO309" s="291"/>
      <c r="DP309" s="243"/>
      <c r="DU309" s="243"/>
      <c r="DZ309" s="243"/>
      <c r="EE309" s="243"/>
      <c r="EJ309" s="243"/>
    </row>
    <row r="310">
      <c r="E310" s="245"/>
      <c r="J310" s="245"/>
      <c r="O310" s="245"/>
      <c r="T310" s="245"/>
      <c r="Y310" s="245"/>
      <c r="AD310" s="245"/>
      <c r="AI310" s="245"/>
      <c r="AN310" s="245"/>
      <c r="AS310" s="245"/>
      <c r="AX310" s="245"/>
      <c r="BC310" s="245"/>
      <c r="BH310" s="245"/>
      <c r="BM310" s="245"/>
      <c r="BR310" s="245"/>
      <c r="BW310" s="245"/>
      <c r="CB310" s="245"/>
      <c r="CG310" s="245"/>
      <c r="CL310" s="245"/>
      <c r="CQ310" s="245"/>
      <c r="CV310" s="245"/>
      <c r="DA310" s="245"/>
      <c r="DF310" s="245"/>
      <c r="DG310" s="291"/>
      <c r="DH310" s="291"/>
      <c r="DI310" s="291"/>
      <c r="DJ310" s="291"/>
      <c r="DK310" s="245"/>
      <c r="DL310" s="291"/>
      <c r="DM310" s="291"/>
      <c r="DN310" s="291"/>
      <c r="DO310" s="291"/>
      <c r="DP310" s="243"/>
      <c r="DU310" s="243"/>
      <c r="DZ310" s="243"/>
      <c r="EE310" s="243"/>
      <c r="EJ310" s="243"/>
    </row>
    <row r="311">
      <c r="E311" s="245"/>
      <c r="J311" s="245"/>
      <c r="O311" s="245"/>
      <c r="T311" s="245"/>
      <c r="Y311" s="245"/>
      <c r="AD311" s="245"/>
      <c r="AI311" s="245"/>
      <c r="AN311" s="245"/>
      <c r="AS311" s="245"/>
      <c r="AX311" s="245"/>
      <c r="BC311" s="245"/>
      <c r="BH311" s="245"/>
      <c r="BM311" s="245"/>
      <c r="BR311" s="245"/>
      <c r="BW311" s="245"/>
      <c r="CB311" s="245"/>
      <c r="CG311" s="245"/>
      <c r="CL311" s="245"/>
      <c r="CQ311" s="245"/>
      <c r="CV311" s="245"/>
      <c r="DA311" s="245"/>
      <c r="DF311" s="245"/>
      <c r="DG311" s="291"/>
      <c r="DH311" s="291"/>
      <c r="DI311" s="291"/>
      <c r="DJ311" s="291"/>
      <c r="DK311" s="245"/>
      <c r="DL311" s="291"/>
      <c r="DM311" s="291"/>
      <c r="DN311" s="291"/>
      <c r="DO311" s="291"/>
      <c r="DP311" s="243"/>
      <c r="DU311" s="243"/>
      <c r="DZ311" s="243"/>
      <c r="EE311" s="243"/>
      <c r="EJ311" s="243"/>
    </row>
    <row r="312">
      <c r="E312" s="245"/>
      <c r="J312" s="245"/>
      <c r="O312" s="245"/>
      <c r="T312" s="245"/>
      <c r="Y312" s="245"/>
      <c r="AD312" s="245"/>
      <c r="AI312" s="245"/>
      <c r="AN312" s="245"/>
      <c r="AS312" s="245"/>
      <c r="AX312" s="245"/>
      <c r="BC312" s="245"/>
      <c r="BH312" s="245"/>
      <c r="BM312" s="245"/>
      <c r="BR312" s="245"/>
      <c r="BW312" s="245"/>
      <c r="CB312" s="245"/>
      <c r="CG312" s="245"/>
      <c r="CL312" s="245"/>
      <c r="CQ312" s="245"/>
      <c r="CV312" s="245"/>
      <c r="DA312" s="245"/>
      <c r="DF312" s="245"/>
      <c r="DG312" s="291"/>
      <c r="DH312" s="291"/>
      <c r="DI312" s="291"/>
      <c r="DJ312" s="291"/>
      <c r="DK312" s="245"/>
      <c r="DL312" s="291"/>
      <c r="DM312" s="291"/>
      <c r="DN312" s="291"/>
      <c r="DO312" s="291"/>
      <c r="DP312" s="243"/>
      <c r="DU312" s="243"/>
      <c r="DZ312" s="243"/>
      <c r="EE312" s="243"/>
      <c r="EJ312" s="243"/>
    </row>
    <row r="313">
      <c r="E313" s="245"/>
      <c r="J313" s="245"/>
      <c r="O313" s="245"/>
      <c r="T313" s="245"/>
      <c r="Y313" s="245"/>
      <c r="AD313" s="245"/>
      <c r="AI313" s="245"/>
      <c r="AN313" s="245"/>
      <c r="AS313" s="245"/>
      <c r="AX313" s="245"/>
      <c r="BC313" s="245"/>
      <c r="BH313" s="245"/>
      <c r="BM313" s="245"/>
      <c r="BR313" s="245"/>
      <c r="BW313" s="245"/>
      <c r="CB313" s="245"/>
      <c r="CG313" s="245"/>
      <c r="CL313" s="245"/>
      <c r="CQ313" s="245"/>
      <c r="CV313" s="245"/>
      <c r="DA313" s="245"/>
      <c r="DF313" s="245"/>
      <c r="DG313" s="291"/>
      <c r="DH313" s="291"/>
      <c r="DI313" s="291"/>
      <c r="DJ313" s="291"/>
      <c r="DK313" s="245"/>
      <c r="DL313" s="291"/>
      <c r="DM313" s="291"/>
      <c r="DN313" s="291"/>
      <c r="DO313" s="291"/>
      <c r="DP313" s="243"/>
      <c r="DU313" s="243"/>
      <c r="DZ313" s="243"/>
      <c r="EE313" s="243"/>
      <c r="EJ313" s="243"/>
    </row>
    <row r="314">
      <c r="E314" s="245"/>
      <c r="J314" s="245"/>
      <c r="O314" s="245"/>
      <c r="T314" s="245"/>
      <c r="Y314" s="245"/>
      <c r="AD314" s="245"/>
      <c r="AI314" s="245"/>
      <c r="AN314" s="245"/>
      <c r="AS314" s="245"/>
      <c r="AX314" s="245"/>
      <c r="BC314" s="245"/>
      <c r="BH314" s="245"/>
      <c r="BM314" s="245"/>
      <c r="BR314" s="245"/>
      <c r="BW314" s="245"/>
      <c r="CB314" s="245"/>
      <c r="CG314" s="245"/>
      <c r="CL314" s="245"/>
      <c r="CQ314" s="245"/>
      <c r="CV314" s="245"/>
      <c r="DA314" s="245"/>
      <c r="DF314" s="245"/>
      <c r="DG314" s="291"/>
      <c r="DH314" s="291"/>
      <c r="DI314" s="291"/>
      <c r="DJ314" s="291"/>
      <c r="DK314" s="245"/>
      <c r="DL314" s="291"/>
      <c r="DM314" s="291"/>
      <c r="DN314" s="291"/>
      <c r="DO314" s="291"/>
      <c r="DP314" s="243"/>
      <c r="DU314" s="243"/>
      <c r="DZ314" s="243"/>
      <c r="EE314" s="243"/>
      <c r="EJ314" s="243"/>
    </row>
    <row r="315">
      <c r="E315" s="245"/>
      <c r="J315" s="245"/>
      <c r="O315" s="245"/>
      <c r="T315" s="245"/>
      <c r="Y315" s="245"/>
      <c r="AD315" s="245"/>
      <c r="AI315" s="245"/>
      <c r="AN315" s="245"/>
      <c r="AS315" s="245"/>
      <c r="AX315" s="245"/>
      <c r="BC315" s="245"/>
      <c r="BH315" s="245"/>
      <c r="BM315" s="245"/>
      <c r="BR315" s="245"/>
      <c r="BW315" s="245"/>
      <c r="CB315" s="245"/>
      <c r="CG315" s="245"/>
      <c r="CL315" s="245"/>
      <c r="CQ315" s="245"/>
      <c r="CV315" s="245"/>
      <c r="DA315" s="245"/>
      <c r="DF315" s="245"/>
      <c r="DG315" s="291"/>
      <c r="DH315" s="291"/>
      <c r="DI315" s="291"/>
      <c r="DJ315" s="291"/>
      <c r="DK315" s="245"/>
      <c r="DL315" s="291"/>
      <c r="DM315" s="291"/>
      <c r="DN315" s="291"/>
      <c r="DO315" s="291"/>
      <c r="DP315" s="243"/>
      <c r="DU315" s="243"/>
      <c r="DZ315" s="243"/>
      <c r="EE315" s="243"/>
      <c r="EJ315" s="243"/>
    </row>
    <row r="316">
      <c r="E316" s="245"/>
      <c r="J316" s="245"/>
      <c r="O316" s="245"/>
      <c r="T316" s="245"/>
      <c r="Y316" s="245"/>
      <c r="AD316" s="245"/>
      <c r="AI316" s="245"/>
      <c r="AN316" s="245"/>
      <c r="AS316" s="245"/>
      <c r="AX316" s="245"/>
      <c r="BC316" s="245"/>
      <c r="BH316" s="245"/>
      <c r="BM316" s="245"/>
      <c r="BR316" s="245"/>
      <c r="BW316" s="245"/>
      <c r="CB316" s="245"/>
      <c r="CG316" s="245"/>
      <c r="CL316" s="245"/>
      <c r="CQ316" s="245"/>
      <c r="CV316" s="245"/>
      <c r="DA316" s="245"/>
      <c r="DF316" s="245"/>
      <c r="DG316" s="291"/>
      <c r="DH316" s="291"/>
      <c r="DI316" s="291"/>
      <c r="DJ316" s="291"/>
      <c r="DK316" s="245"/>
      <c r="DL316" s="291"/>
      <c r="DM316" s="291"/>
      <c r="DN316" s="291"/>
      <c r="DO316" s="291"/>
      <c r="DP316" s="243"/>
      <c r="DU316" s="243"/>
      <c r="DZ316" s="243"/>
      <c r="EE316" s="243"/>
      <c r="EJ316" s="243"/>
    </row>
    <row r="317">
      <c r="E317" s="245"/>
      <c r="J317" s="245"/>
      <c r="O317" s="245"/>
      <c r="T317" s="245"/>
      <c r="Y317" s="245"/>
      <c r="AD317" s="245"/>
      <c r="AI317" s="245"/>
      <c r="AN317" s="245"/>
      <c r="AS317" s="245"/>
      <c r="AX317" s="245"/>
      <c r="BC317" s="245"/>
      <c r="BH317" s="245"/>
      <c r="BM317" s="245"/>
      <c r="BR317" s="245"/>
      <c r="BW317" s="245"/>
      <c r="CB317" s="245"/>
      <c r="CG317" s="245"/>
      <c r="CL317" s="245"/>
      <c r="CQ317" s="245"/>
      <c r="CV317" s="245"/>
      <c r="DA317" s="245"/>
      <c r="DF317" s="245"/>
      <c r="DG317" s="291"/>
      <c r="DH317" s="291"/>
      <c r="DI317" s="291"/>
      <c r="DJ317" s="291"/>
      <c r="DK317" s="245"/>
      <c r="DL317" s="291"/>
      <c r="DM317" s="291"/>
      <c r="DN317" s="291"/>
      <c r="DO317" s="291"/>
      <c r="DP317" s="243"/>
      <c r="DU317" s="243"/>
      <c r="DZ317" s="243"/>
      <c r="EE317" s="243"/>
      <c r="EJ317" s="243"/>
    </row>
    <row r="318">
      <c r="E318" s="245"/>
      <c r="J318" s="245"/>
      <c r="O318" s="245"/>
      <c r="T318" s="245"/>
      <c r="Y318" s="245"/>
      <c r="AD318" s="245"/>
      <c r="AI318" s="245"/>
      <c r="AN318" s="245"/>
      <c r="AS318" s="245"/>
      <c r="AX318" s="245"/>
      <c r="BC318" s="245"/>
      <c r="BH318" s="245"/>
      <c r="BM318" s="245"/>
      <c r="BR318" s="245"/>
      <c r="BW318" s="245"/>
      <c r="CB318" s="245"/>
      <c r="CG318" s="245"/>
      <c r="CL318" s="245"/>
      <c r="CQ318" s="245"/>
      <c r="CV318" s="245"/>
      <c r="DA318" s="245"/>
      <c r="DF318" s="245"/>
      <c r="DG318" s="291"/>
      <c r="DH318" s="291"/>
      <c r="DI318" s="291"/>
      <c r="DJ318" s="291"/>
      <c r="DK318" s="245"/>
      <c r="DL318" s="291"/>
      <c r="DM318" s="291"/>
      <c r="DN318" s="291"/>
      <c r="DO318" s="291"/>
      <c r="DP318" s="243"/>
      <c r="DU318" s="243"/>
      <c r="DZ318" s="243"/>
      <c r="EE318" s="243"/>
      <c r="EJ318" s="243"/>
    </row>
    <row r="319">
      <c r="E319" s="245"/>
      <c r="J319" s="245"/>
      <c r="O319" s="245"/>
      <c r="T319" s="245"/>
      <c r="Y319" s="245"/>
      <c r="AD319" s="245"/>
      <c r="AI319" s="245"/>
      <c r="AN319" s="245"/>
      <c r="AS319" s="245"/>
      <c r="AX319" s="245"/>
      <c r="BC319" s="245"/>
      <c r="BH319" s="245"/>
      <c r="BM319" s="245"/>
      <c r="BR319" s="245"/>
      <c r="BW319" s="245"/>
      <c r="CB319" s="245"/>
      <c r="CG319" s="245"/>
      <c r="CL319" s="245"/>
      <c r="CQ319" s="245"/>
      <c r="CV319" s="245"/>
      <c r="DA319" s="245"/>
      <c r="DF319" s="245"/>
      <c r="DG319" s="291"/>
      <c r="DH319" s="291"/>
      <c r="DI319" s="291"/>
      <c r="DJ319" s="291"/>
      <c r="DK319" s="245"/>
      <c r="DL319" s="291"/>
      <c r="DM319" s="291"/>
      <c r="DN319" s="291"/>
      <c r="DO319" s="291"/>
      <c r="DP319" s="243"/>
      <c r="DU319" s="243"/>
      <c r="DZ319" s="243"/>
      <c r="EE319" s="243"/>
      <c r="EJ319" s="243"/>
    </row>
    <row r="320">
      <c r="E320" s="245"/>
      <c r="J320" s="245"/>
      <c r="O320" s="245"/>
      <c r="T320" s="245"/>
      <c r="Y320" s="245"/>
      <c r="AD320" s="245"/>
      <c r="AI320" s="245"/>
      <c r="AN320" s="245"/>
      <c r="AS320" s="245"/>
      <c r="AX320" s="245"/>
      <c r="BC320" s="245"/>
      <c r="BH320" s="245"/>
      <c r="BM320" s="245"/>
      <c r="BR320" s="245"/>
      <c r="BW320" s="245"/>
      <c r="CB320" s="245"/>
      <c r="CG320" s="245"/>
      <c r="CL320" s="245"/>
      <c r="CQ320" s="245"/>
      <c r="CV320" s="245"/>
      <c r="DA320" s="245"/>
      <c r="DF320" s="245"/>
      <c r="DG320" s="291"/>
      <c r="DH320" s="291"/>
      <c r="DI320" s="291"/>
      <c r="DJ320" s="291"/>
      <c r="DK320" s="245"/>
      <c r="DL320" s="291"/>
      <c r="DM320" s="291"/>
      <c r="DN320" s="291"/>
      <c r="DO320" s="291"/>
      <c r="DP320" s="243"/>
      <c r="DU320" s="243"/>
      <c r="DZ320" s="243"/>
      <c r="EE320" s="243"/>
      <c r="EJ320" s="243"/>
    </row>
    <row r="321">
      <c r="E321" s="245"/>
      <c r="J321" s="245"/>
      <c r="O321" s="245"/>
      <c r="T321" s="245"/>
      <c r="Y321" s="245"/>
      <c r="AD321" s="245"/>
      <c r="AI321" s="245"/>
      <c r="AN321" s="245"/>
      <c r="AS321" s="245"/>
      <c r="AX321" s="245"/>
      <c r="BC321" s="245"/>
      <c r="BH321" s="245"/>
      <c r="BM321" s="245"/>
      <c r="BR321" s="245"/>
      <c r="BW321" s="245"/>
      <c r="CB321" s="245"/>
      <c r="CG321" s="245"/>
      <c r="CL321" s="245"/>
      <c r="CQ321" s="245"/>
      <c r="CV321" s="245"/>
      <c r="DA321" s="245"/>
      <c r="DF321" s="245"/>
      <c r="DG321" s="291"/>
      <c r="DH321" s="291"/>
      <c r="DI321" s="291"/>
      <c r="DJ321" s="291"/>
      <c r="DK321" s="245"/>
      <c r="DL321" s="291"/>
      <c r="DM321" s="291"/>
      <c r="DN321" s="291"/>
      <c r="DO321" s="291"/>
      <c r="DP321" s="243"/>
      <c r="DU321" s="243"/>
      <c r="DZ321" s="243"/>
      <c r="EE321" s="243"/>
      <c r="EJ321" s="243"/>
    </row>
    <row r="322">
      <c r="E322" s="245"/>
      <c r="J322" s="245"/>
      <c r="O322" s="245"/>
      <c r="T322" s="245"/>
      <c r="Y322" s="245"/>
      <c r="AD322" s="245"/>
      <c r="AI322" s="245"/>
      <c r="AN322" s="245"/>
      <c r="AS322" s="245"/>
      <c r="AX322" s="245"/>
      <c r="BC322" s="245"/>
      <c r="BH322" s="245"/>
      <c r="BM322" s="245"/>
      <c r="BR322" s="245"/>
      <c r="BW322" s="245"/>
      <c r="CB322" s="245"/>
      <c r="CG322" s="245"/>
      <c r="CL322" s="245"/>
      <c r="CQ322" s="245"/>
      <c r="CV322" s="245"/>
      <c r="DA322" s="245"/>
      <c r="DF322" s="245"/>
      <c r="DG322" s="291"/>
      <c r="DH322" s="291"/>
      <c r="DI322" s="291"/>
      <c r="DJ322" s="291"/>
      <c r="DK322" s="245"/>
      <c r="DL322" s="291"/>
      <c r="DM322" s="291"/>
      <c r="DN322" s="291"/>
      <c r="DO322" s="291"/>
      <c r="DP322" s="243"/>
      <c r="DU322" s="243"/>
      <c r="DZ322" s="243"/>
      <c r="EE322" s="243"/>
      <c r="EJ322" s="243"/>
    </row>
    <row r="323">
      <c r="E323" s="245"/>
      <c r="J323" s="245"/>
      <c r="O323" s="245"/>
      <c r="T323" s="245"/>
      <c r="Y323" s="245"/>
      <c r="AD323" s="245"/>
      <c r="AI323" s="245"/>
      <c r="AN323" s="245"/>
      <c r="AS323" s="245"/>
      <c r="AX323" s="245"/>
      <c r="BC323" s="245"/>
      <c r="BH323" s="245"/>
      <c r="BM323" s="245"/>
      <c r="BR323" s="245"/>
      <c r="BW323" s="245"/>
      <c r="CB323" s="245"/>
      <c r="CG323" s="245"/>
      <c r="CL323" s="245"/>
      <c r="CQ323" s="245"/>
      <c r="CV323" s="245"/>
      <c r="DA323" s="245"/>
      <c r="DF323" s="245"/>
      <c r="DG323" s="291"/>
      <c r="DH323" s="291"/>
      <c r="DI323" s="291"/>
      <c r="DJ323" s="291"/>
      <c r="DK323" s="245"/>
      <c r="DL323" s="291"/>
      <c r="DM323" s="291"/>
      <c r="DN323" s="291"/>
      <c r="DO323" s="291"/>
      <c r="DP323" s="243"/>
      <c r="DU323" s="243"/>
      <c r="DZ323" s="243"/>
      <c r="EE323" s="243"/>
      <c r="EJ323" s="243"/>
    </row>
    <row r="324">
      <c r="E324" s="245"/>
      <c r="J324" s="245"/>
      <c r="O324" s="245"/>
      <c r="T324" s="245"/>
      <c r="Y324" s="245"/>
      <c r="AD324" s="245"/>
      <c r="AI324" s="245"/>
      <c r="AN324" s="245"/>
      <c r="AS324" s="245"/>
      <c r="AX324" s="245"/>
      <c r="BC324" s="245"/>
      <c r="BH324" s="245"/>
      <c r="BM324" s="245"/>
      <c r="BR324" s="245"/>
      <c r="BW324" s="245"/>
      <c r="CB324" s="245"/>
      <c r="CG324" s="245"/>
      <c r="CL324" s="245"/>
      <c r="CQ324" s="245"/>
      <c r="CV324" s="245"/>
      <c r="DA324" s="245"/>
      <c r="DF324" s="245"/>
      <c r="DG324" s="291"/>
      <c r="DH324" s="291"/>
      <c r="DI324" s="291"/>
      <c r="DJ324" s="291"/>
      <c r="DK324" s="245"/>
      <c r="DL324" s="291"/>
      <c r="DM324" s="291"/>
      <c r="DN324" s="291"/>
      <c r="DO324" s="291"/>
      <c r="DP324" s="243"/>
      <c r="DU324" s="243"/>
      <c r="DZ324" s="243"/>
      <c r="EE324" s="243"/>
      <c r="EJ324" s="243"/>
    </row>
    <row r="325">
      <c r="E325" s="245"/>
      <c r="J325" s="245"/>
      <c r="O325" s="245"/>
      <c r="T325" s="245"/>
      <c r="Y325" s="245"/>
      <c r="AD325" s="245"/>
      <c r="AI325" s="245"/>
      <c r="AN325" s="245"/>
      <c r="AS325" s="245"/>
      <c r="AX325" s="245"/>
      <c r="BC325" s="245"/>
      <c r="BH325" s="245"/>
      <c r="BM325" s="245"/>
      <c r="BR325" s="245"/>
      <c r="BW325" s="245"/>
      <c r="CB325" s="245"/>
      <c r="CG325" s="245"/>
      <c r="CL325" s="245"/>
      <c r="CQ325" s="245"/>
      <c r="CV325" s="245"/>
      <c r="DA325" s="245"/>
      <c r="DF325" s="245"/>
      <c r="DG325" s="291"/>
      <c r="DH325" s="291"/>
      <c r="DI325" s="291"/>
      <c r="DJ325" s="291"/>
      <c r="DK325" s="245"/>
      <c r="DL325" s="291"/>
      <c r="DM325" s="291"/>
      <c r="DN325" s="291"/>
      <c r="DO325" s="291"/>
      <c r="DP325" s="243"/>
      <c r="DU325" s="243"/>
      <c r="DZ325" s="243"/>
      <c r="EE325" s="243"/>
      <c r="EJ325" s="243"/>
    </row>
    <row r="326">
      <c r="E326" s="245"/>
      <c r="J326" s="245"/>
      <c r="O326" s="245"/>
      <c r="T326" s="245"/>
      <c r="Y326" s="245"/>
      <c r="AD326" s="245"/>
      <c r="AI326" s="245"/>
      <c r="AN326" s="245"/>
      <c r="AS326" s="245"/>
      <c r="AX326" s="245"/>
      <c r="BC326" s="245"/>
      <c r="BH326" s="245"/>
      <c r="BM326" s="245"/>
      <c r="BR326" s="245"/>
      <c r="BW326" s="245"/>
      <c r="CB326" s="245"/>
      <c r="CG326" s="245"/>
      <c r="CL326" s="245"/>
      <c r="CQ326" s="245"/>
      <c r="CV326" s="245"/>
      <c r="DA326" s="245"/>
      <c r="DF326" s="245"/>
      <c r="DG326" s="291"/>
      <c r="DH326" s="291"/>
      <c r="DI326" s="291"/>
      <c r="DJ326" s="291"/>
      <c r="DK326" s="245"/>
      <c r="DL326" s="291"/>
      <c r="DM326" s="291"/>
      <c r="DN326" s="291"/>
      <c r="DO326" s="291"/>
      <c r="DP326" s="243"/>
      <c r="DU326" s="243"/>
      <c r="DZ326" s="243"/>
      <c r="EE326" s="243"/>
      <c r="EJ326" s="243"/>
    </row>
    <row r="327">
      <c r="E327" s="245"/>
      <c r="J327" s="245"/>
      <c r="O327" s="245"/>
      <c r="T327" s="245"/>
      <c r="Y327" s="245"/>
      <c r="AD327" s="245"/>
      <c r="AI327" s="245"/>
      <c r="AN327" s="245"/>
      <c r="AS327" s="245"/>
      <c r="AX327" s="245"/>
      <c r="BC327" s="245"/>
      <c r="BH327" s="245"/>
      <c r="BM327" s="245"/>
      <c r="BR327" s="245"/>
      <c r="BW327" s="245"/>
      <c r="CB327" s="245"/>
      <c r="CG327" s="245"/>
      <c r="CL327" s="245"/>
      <c r="CQ327" s="245"/>
      <c r="CV327" s="245"/>
      <c r="DA327" s="245"/>
      <c r="DF327" s="245"/>
      <c r="DG327" s="291"/>
      <c r="DH327" s="291"/>
      <c r="DI327" s="291"/>
      <c r="DJ327" s="291"/>
      <c r="DK327" s="245"/>
      <c r="DL327" s="291"/>
      <c r="DM327" s="291"/>
      <c r="DN327" s="291"/>
      <c r="DO327" s="291"/>
      <c r="DP327" s="243"/>
      <c r="DU327" s="243"/>
      <c r="DZ327" s="243"/>
      <c r="EE327" s="243"/>
      <c r="EJ327" s="243"/>
    </row>
    <row r="328">
      <c r="E328" s="245"/>
      <c r="J328" s="245"/>
      <c r="O328" s="245"/>
      <c r="T328" s="245"/>
      <c r="Y328" s="245"/>
      <c r="AD328" s="245"/>
      <c r="AI328" s="245"/>
      <c r="AN328" s="245"/>
      <c r="AS328" s="245"/>
      <c r="AX328" s="245"/>
      <c r="BC328" s="245"/>
      <c r="BH328" s="245"/>
      <c r="BM328" s="245"/>
      <c r="BR328" s="245"/>
      <c r="BW328" s="245"/>
      <c r="CB328" s="245"/>
      <c r="CG328" s="245"/>
      <c r="CL328" s="245"/>
      <c r="CQ328" s="245"/>
      <c r="CV328" s="245"/>
      <c r="DA328" s="245"/>
      <c r="DF328" s="245"/>
      <c r="DG328" s="291"/>
      <c r="DH328" s="291"/>
      <c r="DI328" s="291"/>
      <c r="DJ328" s="291"/>
      <c r="DK328" s="245"/>
      <c r="DL328" s="291"/>
      <c r="DM328" s="291"/>
      <c r="DN328" s="291"/>
      <c r="DO328" s="291"/>
      <c r="DP328" s="243"/>
      <c r="DU328" s="243"/>
      <c r="DZ328" s="243"/>
      <c r="EE328" s="243"/>
      <c r="EJ328" s="243"/>
    </row>
    <row r="329">
      <c r="E329" s="245"/>
      <c r="J329" s="245"/>
      <c r="O329" s="245"/>
      <c r="T329" s="245"/>
      <c r="Y329" s="245"/>
      <c r="AD329" s="245"/>
      <c r="AI329" s="245"/>
      <c r="AN329" s="245"/>
      <c r="AS329" s="245"/>
      <c r="AX329" s="245"/>
      <c r="BC329" s="245"/>
      <c r="BH329" s="245"/>
      <c r="BM329" s="245"/>
      <c r="BR329" s="245"/>
      <c r="BW329" s="245"/>
      <c r="CB329" s="245"/>
      <c r="CG329" s="245"/>
      <c r="CL329" s="245"/>
      <c r="CQ329" s="245"/>
      <c r="CV329" s="245"/>
      <c r="DA329" s="245"/>
      <c r="DF329" s="245"/>
      <c r="DG329" s="291"/>
      <c r="DH329" s="291"/>
      <c r="DI329" s="291"/>
      <c r="DJ329" s="291"/>
      <c r="DK329" s="245"/>
      <c r="DL329" s="291"/>
      <c r="DM329" s="291"/>
      <c r="DN329" s="291"/>
      <c r="DO329" s="291"/>
      <c r="DP329" s="243"/>
      <c r="DU329" s="243"/>
      <c r="DZ329" s="243"/>
      <c r="EE329" s="243"/>
      <c r="EJ329" s="243"/>
    </row>
    <row r="330">
      <c r="E330" s="245"/>
      <c r="J330" s="245"/>
      <c r="O330" s="245"/>
      <c r="T330" s="245"/>
      <c r="Y330" s="245"/>
      <c r="AD330" s="245"/>
      <c r="AI330" s="245"/>
      <c r="AN330" s="245"/>
      <c r="AS330" s="245"/>
      <c r="AX330" s="245"/>
      <c r="BC330" s="245"/>
      <c r="BH330" s="245"/>
      <c r="BM330" s="245"/>
      <c r="BR330" s="245"/>
      <c r="BW330" s="245"/>
      <c r="CB330" s="245"/>
      <c r="CG330" s="245"/>
      <c r="CL330" s="245"/>
      <c r="CQ330" s="245"/>
      <c r="CV330" s="245"/>
      <c r="DA330" s="245"/>
      <c r="DF330" s="245"/>
      <c r="DG330" s="291"/>
      <c r="DH330" s="291"/>
      <c r="DI330" s="291"/>
      <c r="DJ330" s="291"/>
      <c r="DK330" s="245"/>
      <c r="DL330" s="291"/>
      <c r="DM330" s="291"/>
      <c r="DN330" s="291"/>
      <c r="DO330" s="291"/>
      <c r="DP330" s="243"/>
      <c r="DU330" s="243"/>
      <c r="DZ330" s="243"/>
      <c r="EE330" s="243"/>
      <c r="EJ330" s="243"/>
    </row>
    <row r="331">
      <c r="E331" s="245"/>
      <c r="J331" s="245"/>
      <c r="O331" s="245"/>
      <c r="T331" s="245"/>
      <c r="Y331" s="245"/>
      <c r="AD331" s="245"/>
      <c r="AI331" s="245"/>
      <c r="AN331" s="245"/>
      <c r="AS331" s="245"/>
      <c r="AX331" s="245"/>
      <c r="BC331" s="245"/>
      <c r="BH331" s="245"/>
      <c r="BM331" s="245"/>
      <c r="BR331" s="245"/>
      <c r="BW331" s="245"/>
      <c r="CB331" s="245"/>
      <c r="CG331" s="245"/>
      <c r="CL331" s="245"/>
      <c r="CQ331" s="245"/>
      <c r="CV331" s="245"/>
      <c r="DA331" s="245"/>
      <c r="DF331" s="245"/>
      <c r="DG331" s="291"/>
      <c r="DH331" s="291"/>
      <c r="DI331" s="291"/>
      <c r="DJ331" s="291"/>
      <c r="DK331" s="245"/>
      <c r="DL331" s="291"/>
      <c r="DM331" s="291"/>
      <c r="DN331" s="291"/>
      <c r="DO331" s="291"/>
      <c r="DP331" s="243"/>
      <c r="DU331" s="243"/>
      <c r="DZ331" s="243"/>
      <c r="EE331" s="243"/>
      <c r="EJ331" s="243"/>
    </row>
    <row r="332">
      <c r="E332" s="245"/>
      <c r="J332" s="245"/>
      <c r="O332" s="245"/>
      <c r="T332" s="245"/>
      <c r="Y332" s="245"/>
      <c r="AD332" s="245"/>
      <c r="AI332" s="245"/>
      <c r="AN332" s="245"/>
      <c r="AS332" s="245"/>
      <c r="AX332" s="245"/>
      <c r="BC332" s="245"/>
      <c r="BH332" s="245"/>
      <c r="BM332" s="245"/>
      <c r="BR332" s="245"/>
      <c r="BW332" s="245"/>
      <c r="CB332" s="245"/>
      <c r="CG332" s="245"/>
      <c r="CL332" s="245"/>
      <c r="CQ332" s="245"/>
      <c r="CV332" s="245"/>
      <c r="DA332" s="245"/>
      <c r="DF332" s="245"/>
      <c r="DG332" s="291"/>
      <c r="DH332" s="291"/>
      <c r="DI332" s="291"/>
      <c r="DJ332" s="291"/>
      <c r="DK332" s="245"/>
      <c r="DL332" s="291"/>
      <c r="DM332" s="291"/>
      <c r="DN332" s="291"/>
      <c r="DO332" s="291"/>
      <c r="DP332" s="243"/>
      <c r="DU332" s="243"/>
      <c r="DZ332" s="243"/>
      <c r="EE332" s="243"/>
      <c r="EJ332" s="243"/>
    </row>
    <row r="333">
      <c r="E333" s="245"/>
      <c r="J333" s="245"/>
      <c r="O333" s="245"/>
      <c r="T333" s="245"/>
      <c r="Y333" s="245"/>
      <c r="AD333" s="245"/>
      <c r="AI333" s="245"/>
      <c r="AN333" s="245"/>
      <c r="AS333" s="245"/>
      <c r="AX333" s="245"/>
      <c r="BC333" s="245"/>
      <c r="BH333" s="245"/>
      <c r="BM333" s="245"/>
      <c r="BR333" s="245"/>
      <c r="BW333" s="245"/>
      <c r="CB333" s="245"/>
      <c r="CG333" s="245"/>
      <c r="CL333" s="245"/>
      <c r="CQ333" s="245"/>
      <c r="CV333" s="245"/>
      <c r="DA333" s="245"/>
      <c r="DF333" s="245"/>
      <c r="DG333" s="291"/>
      <c r="DH333" s="291"/>
      <c r="DI333" s="291"/>
      <c r="DJ333" s="291"/>
      <c r="DK333" s="245"/>
      <c r="DL333" s="291"/>
      <c r="DM333" s="291"/>
      <c r="DN333" s="291"/>
      <c r="DO333" s="291"/>
      <c r="DP333" s="243"/>
      <c r="DU333" s="243"/>
      <c r="DZ333" s="243"/>
      <c r="EE333" s="243"/>
      <c r="EJ333" s="243"/>
    </row>
    <row r="334">
      <c r="E334" s="245"/>
      <c r="J334" s="245"/>
      <c r="O334" s="245"/>
      <c r="T334" s="245"/>
      <c r="Y334" s="245"/>
      <c r="AD334" s="245"/>
      <c r="AI334" s="245"/>
      <c r="AN334" s="245"/>
      <c r="AS334" s="245"/>
      <c r="AX334" s="245"/>
      <c r="BC334" s="245"/>
      <c r="BH334" s="245"/>
      <c r="BM334" s="245"/>
      <c r="BR334" s="245"/>
      <c r="BW334" s="245"/>
      <c r="CB334" s="245"/>
      <c r="CG334" s="245"/>
      <c r="CL334" s="245"/>
      <c r="CQ334" s="245"/>
      <c r="CV334" s="245"/>
      <c r="DA334" s="245"/>
      <c r="DF334" s="245"/>
      <c r="DG334" s="291"/>
      <c r="DH334" s="291"/>
      <c r="DI334" s="291"/>
      <c r="DJ334" s="291"/>
      <c r="DK334" s="245"/>
      <c r="DL334" s="291"/>
      <c r="DM334" s="291"/>
      <c r="DN334" s="291"/>
      <c r="DO334" s="291"/>
      <c r="DP334" s="243"/>
      <c r="DU334" s="243"/>
      <c r="DZ334" s="243"/>
      <c r="EE334" s="243"/>
      <c r="EJ334" s="243"/>
    </row>
    <row r="335">
      <c r="E335" s="245"/>
      <c r="J335" s="245"/>
      <c r="O335" s="245"/>
      <c r="T335" s="245"/>
      <c r="Y335" s="245"/>
      <c r="AD335" s="245"/>
      <c r="AI335" s="245"/>
      <c r="AN335" s="245"/>
      <c r="AS335" s="245"/>
      <c r="AX335" s="245"/>
      <c r="BC335" s="245"/>
      <c r="BH335" s="245"/>
      <c r="BM335" s="245"/>
      <c r="BR335" s="245"/>
      <c r="BW335" s="245"/>
      <c r="CB335" s="245"/>
      <c r="CG335" s="245"/>
      <c r="CL335" s="245"/>
      <c r="CQ335" s="245"/>
      <c r="CV335" s="245"/>
      <c r="DA335" s="245"/>
      <c r="DF335" s="245"/>
      <c r="DG335" s="291"/>
      <c r="DH335" s="291"/>
      <c r="DI335" s="291"/>
      <c r="DJ335" s="291"/>
      <c r="DK335" s="245"/>
      <c r="DL335" s="291"/>
      <c r="DM335" s="291"/>
      <c r="DN335" s="291"/>
      <c r="DO335" s="291"/>
      <c r="DP335" s="243"/>
      <c r="DU335" s="243"/>
      <c r="DZ335" s="243"/>
      <c r="EE335" s="243"/>
      <c r="EJ335" s="243"/>
    </row>
    <row r="336">
      <c r="E336" s="245"/>
      <c r="J336" s="245"/>
      <c r="O336" s="245"/>
      <c r="T336" s="245"/>
      <c r="Y336" s="245"/>
      <c r="AD336" s="245"/>
      <c r="AI336" s="245"/>
      <c r="AN336" s="245"/>
      <c r="AS336" s="245"/>
      <c r="AX336" s="245"/>
      <c r="BC336" s="245"/>
      <c r="BH336" s="245"/>
      <c r="BM336" s="245"/>
      <c r="BR336" s="245"/>
      <c r="BW336" s="245"/>
      <c r="CB336" s="245"/>
      <c r="CG336" s="245"/>
      <c r="CL336" s="245"/>
      <c r="CQ336" s="245"/>
      <c r="CV336" s="245"/>
      <c r="DA336" s="245"/>
      <c r="DF336" s="245"/>
      <c r="DG336" s="291"/>
      <c r="DH336" s="291"/>
      <c r="DI336" s="291"/>
      <c r="DJ336" s="291"/>
      <c r="DK336" s="245"/>
      <c r="DL336" s="291"/>
      <c r="DM336" s="291"/>
      <c r="DN336" s="291"/>
      <c r="DO336" s="291"/>
      <c r="DP336" s="243"/>
      <c r="DU336" s="243"/>
      <c r="DZ336" s="243"/>
      <c r="EE336" s="243"/>
      <c r="EJ336" s="243"/>
    </row>
    <row r="337">
      <c r="E337" s="245"/>
      <c r="J337" s="245"/>
      <c r="O337" s="245"/>
      <c r="T337" s="245"/>
      <c r="Y337" s="245"/>
      <c r="AD337" s="245"/>
      <c r="AI337" s="245"/>
      <c r="AN337" s="245"/>
      <c r="AS337" s="245"/>
      <c r="AX337" s="245"/>
      <c r="BC337" s="245"/>
      <c r="BH337" s="245"/>
      <c r="BM337" s="245"/>
      <c r="BR337" s="245"/>
      <c r="BW337" s="245"/>
      <c r="CB337" s="245"/>
      <c r="CG337" s="245"/>
      <c r="CL337" s="245"/>
      <c r="CQ337" s="245"/>
      <c r="CV337" s="245"/>
      <c r="DA337" s="245"/>
      <c r="DF337" s="245"/>
      <c r="DG337" s="291"/>
      <c r="DH337" s="291"/>
      <c r="DI337" s="291"/>
      <c r="DJ337" s="291"/>
      <c r="DK337" s="245"/>
      <c r="DL337" s="291"/>
      <c r="DM337" s="291"/>
      <c r="DN337" s="291"/>
      <c r="DO337" s="291"/>
      <c r="DP337" s="243"/>
      <c r="DU337" s="243"/>
      <c r="DZ337" s="243"/>
      <c r="EE337" s="243"/>
      <c r="EJ337" s="243"/>
    </row>
    <row r="338">
      <c r="E338" s="245"/>
      <c r="J338" s="245"/>
      <c r="O338" s="245"/>
      <c r="T338" s="245"/>
      <c r="Y338" s="245"/>
      <c r="AD338" s="245"/>
      <c r="AI338" s="245"/>
      <c r="AN338" s="245"/>
      <c r="AS338" s="245"/>
      <c r="AX338" s="245"/>
      <c r="BC338" s="245"/>
      <c r="BH338" s="245"/>
      <c r="BM338" s="245"/>
      <c r="BR338" s="245"/>
      <c r="BW338" s="245"/>
      <c r="CB338" s="245"/>
      <c r="CG338" s="245"/>
      <c r="CL338" s="245"/>
      <c r="CQ338" s="245"/>
      <c r="CV338" s="245"/>
      <c r="DA338" s="245"/>
      <c r="DF338" s="245"/>
      <c r="DG338" s="291"/>
      <c r="DH338" s="291"/>
      <c r="DI338" s="291"/>
      <c r="DJ338" s="291"/>
      <c r="DK338" s="245"/>
      <c r="DL338" s="291"/>
      <c r="DM338" s="291"/>
      <c r="DN338" s="291"/>
      <c r="DO338" s="291"/>
      <c r="DP338" s="243"/>
      <c r="DU338" s="243"/>
      <c r="DZ338" s="243"/>
      <c r="EE338" s="243"/>
      <c r="EJ338" s="243"/>
    </row>
    <row r="339">
      <c r="E339" s="245"/>
      <c r="J339" s="245"/>
      <c r="O339" s="245"/>
      <c r="T339" s="245"/>
      <c r="Y339" s="245"/>
      <c r="AD339" s="245"/>
      <c r="AI339" s="245"/>
      <c r="AN339" s="245"/>
      <c r="AS339" s="245"/>
      <c r="AX339" s="245"/>
      <c r="BC339" s="245"/>
      <c r="BH339" s="245"/>
      <c r="BM339" s="245"/>
      <c r="BR339" s="245"/>
      <c r="BW339" s="245"/>
      <c r="CB339" s="245"/>
      <c r="CG339" s="245"/>
      <c r="CL339" s="245"/>
      <c r="CQ339" s="245"/>
      <c r="CV339" s="245"/>
      <c r="DA339" s="245"/>
      <c r="DF339" s="245"/>
      <c r="DG339" s="291"/>
      <c r="DH339" s="291"/>
      <c r="DI339" s="291"/>
      <c r="DJ339" s="291"/>
      <c r="DK339" s="245"/>
      <c r="DL339" s="291"/>
      <c r="DM339" s="291"/>
      <c r="DN339" s="291"/>
      <c r="DO339" s="291"/>
      <c r="DP339" s="243"/>
      <c r="DU339" s="243"/>
      <c r="DZ339" s="243"/>
      <c r="EE339" s="243"/>
      <c r="EJ339" s="243"/>
    </row>
    <row r="340">
      <c r="E340" s="245"/>
      <c r="J340" s="245"/>
      <c r="O340" s="245"/>
      <c r="T340" s="245"/>
      <c r="Y340" s="245"/>
      <c r="AD340" s="245"/>
      <c r="AI340" s="245"/>
      <c r="AN340" s="245"/>
      <c r="AS340" s="245"/>
      <c r="AX340" s="245"/>
      <c r="BC340" s="245"/>
      <c r="BH340" s="245"/>
      <c r="BM340" s="245"/>
      <c r="BR340" s="245"/>
      <c r="BW340" s="245"/>
      <c r="CB340" s="245"/>
      <c r="CG340" s="245"/>
      <c r="CL340" s="245"/>
      <c r="CQ340" s="245"/>
      <c r="CV340" s="245"/>
      <c r="DA340" s="245"/>
      <c r="DF340" s="245"/>
      <c r="DG340" s="291"/>
      <c r="DH340" s="291"/>
      <c r="DI340" s="291"/>
      <c r="DJ340" s="291"/>
      <c r="DK340" s="245"/>
      <c r="DL340" s="291"/>
      <c r="DM340" s="291"/>
      <c r="DN340" s="291"/>
      <c r="DO340" s="291"/>
      <c r="DP340" s="243"/>
      <c r="DU340" s="243"/>
      <c r="DZ340" s="243"/>
      <c r="EE340" s="243"/>
      <c r="EJ340" s="243"/>
    </row>
    <row r="341">
      <c r="E341" s="245"/>
      <c r="J341" s="245"/>
      <c r="O341" s="245"/>
      <c r="T341" s="245"/>
      <c r="Y341" s="245"/>
      <c r="AD341" s="245"/>
      <c r="AI341" s="245"/>
      <c r="AN341" s="245"/>
      <c r="AS341" s="245"/>
      <c r="AX341" s="245"/>
      <c r="BC341" s="245"/>
      <c r="BH341" s="245"/>
      <c r="BM341" s="245"/>
      <c r="BR341" s="245"/>
      <c r="BW341" s="245"/>
      <c r="CB341" s="245"/>
      <c r="CG341" s="245"/>
      <c r="CL341" s="245"/>
      <c r="CQ341" s="245"/>
      <c r="CV341" s="245"/>
      <c r="DA341" s="245"/>
      <c r="DF341" s="245"/>
      <c r="DG341" s="291"/>
      <c r="DH341" s="291"/>
      <c r="DI341" s="291"/>
      <c r="DJ341" s="291"/>
      <c r="DK341" s="245"/>
      <c r="DL341" s="291"/>
      <c r="DM341" s="291"/>
      <c r="DN341" s="291"/>
      <c r="DO341" s="291"/>
      <c r="DP341" s="243"/>
      <c r="DU341" s="243"/>
      <c r="DZ341" s="243"/>
      <c r="EE341" s="243"/>
      <c r="EJ341" s="243"/>
    </row>
    <row r="342">
      <c r="E342" s="245"/>
      <c r="J342" s="245"/>
      <c r="O342" s="245"/>
      <c r="T342" s="245"/>
      <c r="Y342" s="245"/>
      <c r="AD342" s="245"/>
      <c r="AI342" s="245"/>
      <c r="AN342" s="245"/>
      <c r="AS342" s="245"/>
      <c r="AX342" s="245"/>
      <c r="BC342" s="245"/>
      <c r="BH342" s="245"/>
      <c r="BM342" s="245"/>
      <c r="BR342" s="245"/>
      <c r="BW342" s="245"/>
      <c r="CB342" s="245"/>
      <c r="CG342" s="245"/>
      <c r="CL342" s="245"/>
      <c r="CQ342" s="245"/>
      <c r="CV342" s="245"/>
      <c r="DA342" s="245"/>
      <c r="DF342" s="245"/>
      <c r="DG342" s="291"/>
      <c r="DH342" s="291"/>
      <c r="DI342" s="291"/>
      <c r="DJ342" s="291"/>
      <c r="DK342" s="245"/>
      <c r="DL342" s="291"/>
      <c r="DM342" s="291"/>
      <c r="DN342" s="291"/>
      <c r="DO342" s="291"/>
      <c r="DP342" s="243"/>
      <c r="DU342" s="243"/>
      <c r="DZ342" s="243"/>
      <c r="EE342" s="243"/>
      <c r="EJ342" s="243"/>
    </row>
    <row r="343">
      <c r="E343" s="245"/>
      <c r="J343" s="245"/>
      <c r="O343" s="245"/>
      <c r="T343" s="245"/>
      <c r="Y343" s="245"/>
      <c r="AD343" s="245"/>
      <c r="AI343" s="245"/>
      <c r="AN343" s="245"/>
      <c r="AS343" s="245"/>
      <c r="AX343" s="245"/>
      <c r="BC343" s="245"/>
      <c r="BH343" s="245"/>
      <c r="BM343" s="245"/>
      <c r="BR343" s="245"/>
      <c r="BW343" s="245"/>
      <c r="CB343" s="245"/>
      <c r="CG343" s="245"/>
      <c r="CL343" s="245"/>
      <c r="CQ343" s="245"/>
      <c r="CV343" s="245"/>
      <c r="DA343" s="245"/>
      <c r="DF343" s="245"/>
      <c r="DG343" s="291"/>
      <c r="DH343" s="291"/>
      <c r="DI343" s="291"/>
      <c r="DJ343" s="291"/>
      <c r="DK343" s="245"/>
      <c r="DL343" s="291"/>
      <c r="DM343" s="291"/>
      <c r="DN343" s="291"/>
      <c r="DO343" s="291"/>
      <c r="DP343" s="243"/>
      <c r="DU343" s="243"/>
      <c r="DZ343" s="243"/>
      <c r="EE343" s="243"/>
      <c r="EJ343" s="243"/>
    </row>
    <row r="344">
      <c r="E344" s="245"/>
      <c r="J344" s="245"/>
      <c r="O344" s="245"/>
      <c r="T344" s="245"/>
      <c r="Y344" s="245"/>
      <c r="AD344" s="245"/>
      <c r="AI344" s="245"/>
      <c r="AN344" s="245"/>
      <c r="AS344" s="245"/>
      <c r="AX344" s="245"/>
      <c r="BC344" s="245"/>
      <c r="BH344" s="245"/>
      <c r="BM344" s="245"/>
      <c r="BR344" s="245"/>
      <c r="BW344" s="245"/>
      <c r="CB344" s="245"/>
      <c r="CG344" s="245"/>
      <c r="CL344" s="245"/>
      <c r="CQ344" s="245"/>
      <c r="CV344" s="245"/>
      <c r="DA344" s="245"/>
      <c r="DF344" s="245"/>
      <c r="DG344" s="291"/>
      <c r="DH344" s="291"/>
      <c r="DI344" s="291"/>
      <c r="DJ344" s="291"/>
      <c r="DK344" s="245"/>
      <c r="DL344" s="291"/>
      <c r="DM344" s="291"/>
      <c r="DN344" s="291"/>
      <c r="DO344" s="291"/>
      <c r="DP344" s="243"/>
      <c r="DU344" s="243"/>
      <c r="DZ344" s="243"/>
      <c r="EE344" s="243"/>
      <c r="EJ344" s="243"/>
    </row>
    <row r="345">
      <c r="E345" s="245"/>
      <c r="J345" s="245"/>
      <c r="O345" s="245"/>
      <c r="T345" s="245"/>
      <c r="Y345" s="245"/>
      <c r="AD345" s="245"/>
      <c r="AI345" s="245"/>
      <c r="AN345" s="245"/>
      <c r="AS345" s="245"/>
      <c r="AX345" s="245"/>
      <c r="BC345" s="245"/>
      <c r="BH345" s="245"/>
      <c r="BM345" s="245"/>
      <c r="BR345" s="245"/>
      <c r="BW345" s="245"/>
      <c r="CB345" s="245"/>
      <c r="CG345" s="245"/>
      <c r="CL345" s="245"/>
      <c r="CQ345" s="245"/>
      <c r="CV345" s="245"/>
      <c r="DA345" s="245"/>
      <c r="DF345" s="245"/>
      <c r="DG345" s="291"/>
      <c r="DH345" s="291"/>
      <c r="DI345" s="291"/>
      <c r="DJ345" s="291"/>
      <c r="DK345" s="245"/>
      <c r="DL345" s="291"/>
      <c r="DM345" s="291"/>
      <c r="DN345" s="291"/>
      <c r="DO345" s="291"/>
      <c r="DP345" s="243"/>
      <c r="DU345" s="243"/>
      <c r="DZ345" s="243"/>
      <c r="EE345" s="243"/>
      <c r="EJ345" s="243"/>
    </row>
    <row r="346">
      <c r="E346" s="245"/>
      <c r="J346" s="245"/>
      <c r="O346" s="245"/>
      <c r="T346" s="245"/>
      <c r="Y346" s="245"/>
      <c r="AD346" s="245"/>
      <c r="AI346" s="245"/>
      <c r="AN346" s="245"/>
      <c r="AS346" s="245"/>
      <c r="AX346" s="245"/>
      <c r="BC346" s="245"/>
      <c r="BH346" s="245"/>
      <c r="BM346" s="245"/>
      <c r="BR346" s="245"/>
      <c r="BW346" s="245"/>
      <c r="CB346" s="245"/>
      <c r="CG346" s="245"/>
      <c r="CL346" s="245"/>
      <c r="CQ346" s="245"/>
      <c r="CV346" s="245"/>
      <c r="DA346" s="245"/>
      <c r="DF346" s="245"/>
      <c r="DG346" s="291"/>
      <c r="DH346" s="291"/>
      <c r="DI346" s="291"/>
      <c r="DJ346" s="291"/>
      <c r="DK346" s="245"/>
      <c r="DL346" s="291"/>
      <c r="DM346" s="291"/>
      <c r="DN346" s="291"/>
      <c r="DO346" s="291"/>
      <c r="DP346" s="243"/>
      <c r="DU346" s="243"/>
      <c r="DZ346" s="243"/>
      <c r="EE346" s="243"/>
      <c r="EJ346" s="243"/>
    </row>
    <row r="347">
      <c r="E347" s="245"/>
      <c r="J347" s="245"/>
      <c r="O347" s="245"/>
      <c r="T347" s="245"/>
      <c r="Y347" s="245"/>
      <c r="AD347" s="245"/>
      <c r="AI347" s="245"/>
      <c r="AN347" s="245"/>
      <c r="AS347" s="245"/>
      <c r="AX347" s="245"/>
      <c r="BC347" s="245"/>
      <c r="BH347" s="245"/>
      <c r="BM347" s="245"/>
      <c r="BR347" s="245"/>
      <c r="BW347" s="245"/>
      <c r="CB347" s="245"/>
      <c r="CG347" s="245"/>
      <c r="CL347" s="245"/>
      <c r="CQ347" s="245"/>
      <c r="CV347" s="245"/>
      <c r="DA347" s="245"/>
      <c r="DF347" s="245"/>
      <c r="DG347" s="291"/>
      <c r="DH347" s="291"/>
      <c r="DI347" s="291"/>
      <c r="DJ347" s="291"/>
      <c r="DK347" s="245"/>
      <c r="DL347" s="291"/>
      <c r="DM347" s="291"/>
      <c r="DN347" s="291"/>
      <c r="DO347" s="291"/>
      <c r="DP347" s="243"/>
      <c r="DU347" s="243"/>
      <c r="DZ347" s="243"/>
      <c r="EE347" s="243"/>
      <c r="EJ347" s="243"/>
    </row>
    <row r="348">
      <c r="E348" s="245"/>
      <c r="J348" s="245"/>
      <c r="O348" s="245"/>
      <c r="T348" s="245"/>
      <c r="Y348" s="245"/>
      <c r="AD348" s="245"/>
      <c r="AI348" s="245"/>
      <c r="AN348" s="245"/>
      <c r="AS348" s="245"/>
      <c r="AX348" s="245"/>
      <c r="BC348" s="245"/>
      <c r="BH348" s="245"/>
      <c r="BM348" s="245"/>
      <c r="BR348" s="245"/>
      <c r="BW348" s="245"/>
      <c r="CB348" s="245"/>
      <c r="CG348" s="245"/>
      <c r="CL348" s="245"/>
      <c r="CQ348" s="245"/>
      <c r="CV348" s="245"/>
      <c r="DA348" s="245"/>
      <c r="DF348" s="245"/>
      <c r="DG348" s="291"/>
      <c r="DH348" s="291"/>
      <c r="DI348" s="291"/>
      <c r="DJ348" s="291"/>
      <c r="DK348" s="245"/>
      <c r="DL348" s="291"/>
      <c r="DM348" s="291"/>
      <c r="DN348" s="291"/>
      <c r="DO348" s="291"/>
      <c r="DP348" s="243"/>
      <c r="DU348" s="243"/>
      <c r="DZ348" s="243"/>
      <c r="EE348" s="243"/>
      <c r="EJ348" s="243"/>
    </row>
    <row r="349">
      <c r="E349" s="245"/>
      <c r="J349" s="245"/>
      <c r="O349" s="245"/>
      <c r="T349" s="245"/>
      <c r="Y349" s="245"/>
      <c r="AD349" s="245"/>
      <c r="AI349" s="245"/>
      <c r="AN349" s="245"/>
      <c r="AS349" s="245"/>
      <c r="AX349" s="245"/>
      <c r="BC349" s="245"/>
      <c r="BH349" s="245"/>
      <c r="BM349" s="245"/>
      <c r="BR349" s="245"/>
      <c r="BW349" s="245"/>
      <c r="CB349" s="245"/>
      <c r="CG349" s="245"/>
      <c r="CL349" s="245"/>
      <c r="CQ349" s="245"/>
      <c r="CV349" s="245"/>
      <c r="DA349" s="245"/>
      <c r="DF349" s="245"/>
      <c r="DG349" s="291"/>
      <c r="DH349" s="291"/>
      <c r="DI349" s="291"/>
      <c r="DJ349" s="291"/>
      <c r="DK349" s="245"/>
      <c r="DL349" s="291"/>
      <c r="DM349" s="291"/>
      <c r="DN349" s="291"/>
      <c r="DO349" s="291"/>
      <c r="DP349" s="243"/>
      <c r="DU349" s="243"/>
      <c r="DZ349" s="243"/>
      <c r="EE349" s="243"/>
      <c r="EJ349" s="243"/>
    </row>
    <row r="350">
      <c r="E350" s="245"/>
      <c r="J350" s="245"/>
      <c r="O350" s="245"/>
      <c r="T350" s="245"/>
      <c r="Y350" s="245"/>
      <c r="AD350" s="245"/>
      <c r="AI350" s="245"/>
      <c r="AN350" s="245"/>
      <c r="AS350" s="245"/>
      <c r="AX350" s="245"/>
      <c r="BC350" s="245"/>
      <c r="BH350" s="245"/>
      <c r="BM350" s="245"/>
      <c r="BR350" s="245"/>
      <c r="BW350" s="245"/>
      <c r="CB350" s="245"/>
      <c r="CG350" s="245"/>
      <c r="CL350" s="245"/>
      <c r="CQ350" s="245"/>
      <c r="CV350" s="245"/>
      <c r="DA350" s="245"/>
      <c r="DF350" s="245"/>
      <c r="DG350" s="291"/>
      <c r="DH350" s="291"/>
      <c r="DI350" s="291"/>
      <c r="DJ350" s="291"/>
      <c r="DK350" s="245"/>
      <c r="DL350" s="291"/>
      <c r="DM350" s="291"/>
      <c r="DN350" s="291"/>
      <c r="DO350" s="291"/>
      <c r="DP350" s="243"/>
      <c r="DU350" s="243"/>
      <c r="DZ350" s="243"/>
      <c r="EE350" s="243"/>
      <c r="EJ350" s="243"/>
    </row>
    <row r="351">
      <c r="E351" s="245"/>
      <c r="J351" s="245"/>
      <c r="O351" s="245"/>
      <c r="T351" s="245"/>
      <c r="Y351" s="245"/>
      <c r="AD351" s="245"/>
      <c r="AI351" s="245"/>
      <c r="AN351" s="245"/>
      <c r="AS351" s="245"/>
      <c r="AX351" s="245"/>
      <c r="BC351" s="245"/>
      <c r="BH351" s="245"/>
      <c r="BM351" s="245"/>
      <c r="BR351" s="245"/>
      <c r="BW351" s="245"/>
      <c r="CB351" s="245"/>
      <c r="CG351" s="245"/>
      <c r="CL351" s="245"/>
      <c r="CQ351" s="245"/>
      <c r="CV351" s="245"/>
      <c r="DA351" s="245"/>
      <c r="DF351" s="245"/>
      <c r="DG351" s="291"/>
      <c r="DH351" s="291"/>
      <c r="DI351" s="291"/>
      <c r="DJ351" s="291"/>
      <c r="DK351" s="245"/>
      <c r="DL351" s="291"/>
      <c r="DM351" s="291"/>
      <c r="DN351" s="291"/>
      <c r="DO351" s="291"/>
      <c r="DP351" s="243"/>
      <c r="DU351" s="243"/>
      <c r="DZ351" s="243"/>
      <c r="EE351" s="243"/>
      <c r="EJ351" s="243"/>
    </row>
    <row r="352">
      <c r="E352" s="245"/>
      <c r="J352" s="245"/>
      <c r="O352" s="245"/>
      <c r="T352" s="245"/>
      <c r="Y352" s="245"/>
      <c r="AD352" s="245"/>
      <c r="AI352" s="245"/>
      <c r="AN352" s="245"/>
      <c r="AS352" s="245"/>
      <c r="AX352" s="245"/>
      <c r="BC352" s="245"/>
      <c r="BH352" s="245"/>
      <c r="BM352" s="245"/>
      <c r="BR352" s="245"/>
      <c r="BW352" s="245"/>
      <c r="CB352" s="245"/>
      <c r="CG352" s="245"/>
      <c r="CL352" s="245"/>
      <c r="CQ352" s="245"/>
      <c r="CV352" s="245"/>
      <c r="DA352" s="245"/>
      <c r="DF352" s="245"/>
      <c r="DG352" s="291"/>
      <c r="DH352" s="291"/>
      <c r="DI352" s="291"/>
      <c r="DJ352" s="291"/>
      <c r="DK352" s="245"/>
      <c r="DL352" s="291"/>
      <c r="DM352" s="291"/>
      <c r="DN352" s="291"/>
      <c r="DO352" s="291"/>
      <c r="DP352" s="243"/>
      <c r="DU352" s="243"/>
      <c r="DZ352" s="243"/>
      <c r="EE352" s="243"/>
      <c r="EJ352" s="243"/>
    </row>
    <row r="353">
      <c r="E353" s="245"/>
      <c r="J353" s="245"/>
      <c r="O353" s="245"/>
      <c r="T353" s="245"/>
      <c r="Y353" s="245"/>
      <c r="AD353" s="245"/>
      <c r="AI353" s="245"/>
      <c r="AN353" s="245"/>
      <c r="AS353" s="245"/>
      <c r="AX353" s="245"/>
      <c r="BC353" s="245"/>
      <c r="BH353" s="245"/>
      <c r="BM353" s="245"/>
      <c r="BR353" s="245"/>
      <c r="BW353" s="245"/>
      <c r="CB353" s="245"/>
      <c r="CG353" s="245"/>
      <c r="CL353" s="245"/>
      <c r="CQ353" s="245"/>
      <c r="CV353" s="245"/>
      <c r="DA353" s="245"/>
      <c r="DF353" s="245"/>
      <c r="DG353" s="291"/>
      <c r="DH353" s="291"/>
      <c r="DI353" s="291"/>
      <c r="DJ353" s="291"/>
      <c r="DK353" s="245"/>
      <c r="DL353" s="291"/>
      <c r="DM353" s="291"/>
      <c r="DN353" s="291"/>
      <c r="DO353" s="291"/>
      <c r="DP353" s="243"/>
      <c r="DU353" s="243"/>
      <c r="DZ353" s="243"/>
      <c r="EE353" s="243"/>
      <c r="EJ353" s="243"/>
    </row>
    <row r="354">
      <c r="E354" s="245"/>
      <c r="J354" s="245"/>
      <c r="O354" s="245"/>
      <c r="T354" s="245"/>
      <c r="Y354" s="245"/>
      <c r="AD354" s="245"/>
      <c r="AI354" s="245"/>
      <c r="AN354" s="245"/>
      <c r="AS354" s="245"/>
      <c r="AX354" s="245"/>
      <c r="BC354" s="245"/>
      <c r="BH354" s="245"/>
      <c r="BM354" s="245"/>
      <c r="BR354" s="245"/>
      <c r="BW354" s="245"/>
      <c r="CB354" s="245"/>
      <c r="CG354" s="245"/>
      <c r="CL354" s="245"/>
      <c r="CQ354" s="245"/>
      <c r="CV354" s="245"/>
      <c r="DA354" s="245"/>
      <c r="DF354" s="245"/>
      <c r="DG354" s="291"/>
      <c r="DH354" s="291"/>
      <c r="DI354" s="291"/>
      <c r="DJ354" s="291"/>
      <c r="DK354" s="245"/>
      <c r="DL354" s="291"/>
      <c r="DM354" s="291"/>
      <c r="DN354" s="291"/>
      <c r="DO354" s="291"/>
      <c r="DP354" s="243"/>
      <c r="DU354" s="243"/>
      <c r="DZ354" s="243"/>
      <c r="EE354" s="243"/>
      <c r="EJ354" s="243"/>
    </row>
    <row r="355">
      <c r="E355" s="245"/>
      <c r="J355" s="245"/>
      <c r="O355" s="245"/>
      <c r="T355" s="245"/>
      <c r="Y355" s="245"/>
      <c r="AD355" s="245"/>
      <c r="AI355" s="245"/>
      <c r="AN355" s="245"/>
      <c r="AS355" s="245"/>
      <c r="AX355" s="245"/>
      <c r="BC355" s="245"/>
      <c r="BH355" s="245"/>
      <c r="BM355" s="245"/>
      <c r="BR355" s="245"/>
      <c r="BW355" s="245"/>
      <c r="CB355" s="245"/>
      <c r="CG355" s="245"/>
      <c r="CL355" s="245"/>
      <c r="CQ355" s="245"/>
      <c r="CV355" s="245"/>
      <c r="DA355" s="245"/>
      <c r="DF355" s="245"/>
      <c r="DG355" s="291"/>
      <c r="DH355" s="291"/>
      <c r="DI355" s="291"/>
      <c r="DJ355" s="291"/>
      <c r="DK355" s="245"/>
      <c r="DL355" s="291"/>
      <c r="DM355" s="291"/>
      <c r="DN355" s="291"/>
      <c r="DO355" s="291"/>
      <c r="DP355" s="243"/>
      <c r="DU355" s="243"/>
      <c r="DZ355" s="243"/>
      <c r="EE355" s="243"/>
      <c r="EJ355" s="243"/>
    </row>
    <row r="356">
      <c r="E356" s="245"/>
      <c r="J356" s="245"/>
      <c r="O356" s="245"/>
      <c r="T356" s="245"/>
      <c r="Y356" s="245"/>
      <c r="AD356" s="245"/>
      <c r="AI356" s="245"/>
      <c r="AN356" s="245"/>
      <c r="AS356" s="245"/>
      <c r="AX356" s="245"/>
      <c r="BC356" s="245"/>
      <c r="BH356" s="245"/>
      <c r="BM356" s="245"/>
      <c r="BR356" s="245"/>
      <c r="BW356" s="245"/>
      <c r="CB356" s="245"/>
      <c r="CG356" s="245"/>
      <c r="CL356" s="245"/>
      <c r="CQ356" s="245"/>
      <c r="CV356" s="245"/>
      <c r="DA356" s="245"/>
      <c r="DF356" s="245"/>
      <c r="DG356" s="291"/>
      <c r="DH356" s="291"/>
      <c r="DI356" s="291"/>
      <c r="DJ356" s="291"/>
      <c r="DK356" s="245"/>
      <c r="DL356" s="291"/>
      <c r="DM356" s="291"/>
      <c r="DN356" s="291"/>
      <c r="DO356" s="291"/>
      <c r="DP356" s="243"/>
      <c r="DU356" s="243"/>
      <c r="DZ356" s="243"/>
      <c r="EE356" s="243"/>
      <c r="EJ356" s="243"/>
    </row>
    <row r="357">
      <c r="E357" s="245"/>
      <c r="J357" s="245"/>
      <c r="O357" s="245"/>
      <c r="T357" s="245"/>
      <c r="Y357" s="245"/>
      <c r="AD357" s="245"/>
      <c r="AI357" s="245"/>
      <c r="AN357" s="245"/>
      <c r="AS357" s="245"/>
      <c r="AX357" s="245"/>
      <c r="BC357" s="245"/>
      <c r="BH357" s="245"/>
      <c r="BM357" s="245"/>
      <c r="BR357" s="245"/>
      <c r="BW357" s="245"/>
      <c r="CB357" s="245"/>
      <c r="CG357" s="245"/>
      <c r="CL357" s="245"/>
      <c r="CQ357" s="245"/>
      <c r="CV357" s="245"/>
      <c r="DA357" s="245"/>
      <c r="DF357" s="245"/>
      <c r="DG357" s="291"/>
      <c r="DH357" s="291"/>
      <c r="DI357" s="291"/>
      <c r="DJ357" s="291"/>
      <c r="DK357" s="245"/>
      <c r="DL357" s="291"/>
      <c r="DM357" s="291"/>
      <c r="DN357" s="291"/>
      <c r="DO357" s="291"/>
      <c r="DP357" s="243"/>
      <c r="DU357" s="243"/>
      <c r="DZ357" s="243"/>
      <c r="EE357" s="243"/>
      <c r="EJ357" s="243"/>
    </row>
    <row r="358">
      <c r="E358" s="245"/>
      <c r="J358" s="245"/>
      <c r="O358" s="245"/>
      <c r="T358" s="245"/>
      <c r="Y358" s="245"/>
      <c r="AD358" s="245"/>
      <c r="AI358" s="245"/>
      <c r="AN358" s="245"/>
      <c r="AS358" s="245"/>
      <c r="AX358" s="245"/>
      <c r="BC358" s="245"/>
      <c r="BH358" s="245"/>
      <c r="BM358" s="245"/>
      <c r="BR358" s="245"/>
      <c r="BW358" s="245"/>
      <c r="CB358" s="245"/>
      <c r="CG358" s="245"/>
      <c r="CL358" s="245"/>
      <c r="CQ358" s="245"/>
      <c r="CV358" s="245"/>
      <c r="DA358" s="245"/>
      <c r="DF358" s="245"/>
      <c r="DG358" s="291"/>
      <c r="DH358" s="291"/>
      <c r="DI358" s="291"/>
      <c r="DJ358" s="291"/>
      <c r="DK358" s="245"/>
      <c r="DL358" s="291"/>
      <c r="DM358" s="291"/>
      <c r="DN358" s="291"/>
      <c r="DO358" s="291"/>
      <c r="DP358" s="243"/>
      <c r="DU358" s="243"/>
      <c r="DZ358" s="243"/>
      <c r="EE358" s="243"/>
      <c r="EJ358" s="243"/>
    </row>
    <row r="359">
      <c r="E359" s="245"/>
      <c r="J359" s="245"/>
      <c r="O359" s="245"/>
      <c r="T359" s="245"/>
      <c r="Y359" s="245"/>
      <c r="AD359" s="245"/>
      <c r="AI359" s="245"/>
      <c r="AN359" s="245"/>
      <c r="AS359" s="245"/>
      <c r="AX359" s="245"/>
      <c r="BC359" s="245"/>
      <c r="BH359" s="245"/>
      <c r="BM359" s="245"/>
      <c r="BR359" s="245"/>
      <c r="BW359" s="245"/>
      <c r="CB359" s="245"/>
      <c r="CG359" s="245"/>
      <c r="CL359" s="245"/>
      <c r="CQ359" s="245"/>
      <c r="CV359" s="245"/>
      <c r="DA359" s="245"/>
      <c r="DF359" s="245"/>
      <c r="DG359" s="291"/>
      <c r="DH359" s="291"/>
      <c r="DI359" s="291"/>
      <c r="DJ359" s="291"/>
      <c r="DK359" s="245"/>
      <c r="DL359" s="291"/>
      <c r="DM359" s="291"/>
      <c r="DN359" s="291"/>
      <c r="DO359" s="291"/>
      <c r="DP359" s="243"/>
      <c r="DU359" s="243"/>
      <c r="DZ359" s="243"/>
      <c r="EE359" s="243"/>
      <c r="EJ359" s="243"/>
    </row>
    <row r="360">
      <c r="E360" s="245"/>
      <c r="J360" s="245"/>
      <c r="O360" s="245"/>
      <c r="T360" s="245"/>
      <c r="Y360" s="245"/>
      <c r="AD360" s="245"/>
      <c r="AI360" s="245"/>
      <c r="AN360" s="245"/>
      <c r="AS360" s="245"/>
      <c r="AX360" s="245"/>
      <c r="BC360" s="245"/>
      <c r="BH360" s="245"/>
      <c r="BM360" s="245"/>
      <c r="BR360" s="245"/>
      <c r="BW360" s="245"/>
      <c r="CB360" s="245"/>
      <c r="CG360" s="245"/>
      <c r="CL360" s="245"/>
      <c r="CQ360" s="245"/>
      <c r="CV360" s="245"/>
      <c r="DA360" s="245"/>
      <c r="DF360" s="245"/>
      <c r="DG360" s="291"/>
      <c r="DH360" s="291"/>
      <c r="DI360" s="291"/>
      <c r="DJ360" s="291"/>
      <c r="DK360" s="245"/>
      <c r="DL360" s="291"/>
      <c r="DM360" s="291"/>
      <c r="DN360" s="291"/>
      <c r="DO360" s="291"/>
      <c r="DP360" s="243"/>
      <c r="DU360" s="243"/>
      <c r="DZ360" s="243"/>
      <c r="EE360" s="243"/>
      <c r="EJ360" s="243"/>
    </row>
    <row r="361">
      <c r="E361" s="245"/>
      <c r="J361" s="245"/>
      <c r="O361" s="245"/>
      <c r="T361" s="245"/>
      <c r="Y361" s="245"/>
      <c r="AD361" s="245"/>
      <c r="AI361" s="245"/>
      <c r="AN361" s="245"/>
      <c r="AS361" s="245"/>
      <c r="AX361" s="245"/>
      <c r="BC361" s="245"/>
      <c r="BH361" s="245"/>
      <c r="BM361" s="245"/>
      <c r="BR361" s="245"/>
      <c r="BW361" s="245"/>
      <c r="CB361" s="245"/>
      <c r="CG361" s="245"/>
      <c r="CL361" s="245"/>
      <c r="CQ361" s="245"/>
      <c r="CV361" s="245"/>
      <c r="DA361" s="245"/>
      <c r="DF361" s="245"/>
      <c r="DG361" s="291"/>
      <c r="DH361" s="291"/>
      <c r="DI361" s="291"/>
      <c r="DJ361" s="291"/>
      <c r="DK361" s="245"/>
      <c r="DL361" s="291"/>
      <c r="DM361" s="291"/>
      <c r="DN361" s="291"/>
      <c r="DO361" s="291"/>
      <c r="DP361" s="243"/>
      <c r="DU361" s="243"/>
      <c r="DZ361" s="243"/>
      <c r="EE361" s="243"/>
      <c r="EJ361" s="243"/>
    </row>
    <row r="362">
      <c r="E362" s="245"/>
      <c r="J362" s="245"/>
      <c r="O362" s="245"/>
      <c r="T362" s="245"/>
      <c r="Y362" s="245"/>
      <c r="AD362" s="245"/>
      <c r="AI362" s="245"/>
      <c r="AN362" s="245"/>
      <c r="AS362" s="245"/>
      <c r="AX362" s="245"/>
      <c r="BC362" s="245"/>
      <c r="BH362" s="245"/>
      <c r="BM362" s="245"/>
      <c r="BR362" s="245"/>
      <c r="BW362" s="245"/>
      <c r="CB362" s="245"/>
      <c r="CG362" s="245"/>
      <c r="CL362" s="245"/>
      <c r="CQ362" s="245"/>
      <c r="CV362" s="245"/>
      <c r="DA362" s="245"/>
      <c r="DF362" s="245"/>
      <c r="DG362" s="291"/>
      <c r="DH362" s="291"/>
      <c r="DI362" s="291"/>
      <c r="DJ362" s="291"/>
      <c r="DK362" s="245"/>
      <c r="DL362" s="291"/>
      <c r="DM362" s="291"/>
      <c r="DN362" s="291"/>
      <c r="DO362" s="291"/>
      <c r="DP362" s="243"/>
      <c r="DU362" s="243"/>
      <c r="DZ362" s="243"/>
      <c r="EE362" s="243"/>
      <c r="EJ362" s="243"/>
    </row>
    <row r="363">
      <c r="E363" s="245"/>
      <c r="J363" s="245"/>
      <c r="O363" s="245"/>
      <c r="T363" s="245"/>
      <c r="Y363" s="245"/>
      <c r="AD363" s="245"/>
      <c r="AI363" s="245"/>
      <c r="AN363" s="245"/>
      <c r="AS363" s="245"/>
      <c r="AX363" s="245"/>
      <c r="BC363" s="245"/>
      <c r="BH363" s="245"/>
      <c r="BM363" s="245"/>
      <c r="BR363" s="245"/>
      <c r="BW363" s="245"/>
      <c r="CB363" s="245"/>
      <c r="CG363" s="245"/>
      <c r="CL363" s="245"/>
      <c r="CQ363" s="245"/>
      <c r="CV363" s="245"/>
      <c r="DA363" s="245"/>
      <c r="DF363" s="245"/>
      <c r="DG363" s="291"/>
      <c r="DH363" s="291"/>
      <c r="DI363" s="291"/>
      <c r="DJ363" s="291"/>
      <c r="DK363" s="245"/>
      <c r="DL363" s="291"/>
      <c r="DM363" s="291"/>
      <c r="DN363" s="291"/>
      <c r="DO363" s="291"/>
      <c r="DP363" s="243"/>
      <c r="DU363" s="243"/>
      <c r="DZ363" s="243"/>
      <c r="EE363" s="243"/>
      <c r="EJ363" s="243"/>
    </row>
    <row r="364">
      <c r="E364" s="245"/>
      <c r="J364" s="245"/>
      <c r="O364" s="245"/>
      <c r="T364" s="245"/>
      <c r="Y364" s="245"/>
      <c r="AD364" s="245"/>
      <c r="AI364" s="245"/>
      <c r="AN364" s="245"/>
      <c r="AS364" s="245"/>
      <c r="AX364" s="245"/>
      <c r="BC364" s="245"/>
      <c r="BH364" s="245"/>
      <c r="BM364" s="245"/>
      <c r="BR364" s="245"/>
      <c r="BW364" s="245"/>
      <c r="CB364" s="245"/>
      <c r="CG364" s="245"/>
      <c r="CL364" s="245"/>
      <c r="CQ364" s="245"/>
      <c r="CV364" s="245"/>
      <c r="DA364" s="245"/>
      <c r="DF364" s="245"/>
      <c r="DG364" s="291"/>
      <c r="DH364" s="291"/>
      <c r="DI364" s="291"/>
      <c r="DJ364" s="291"/>
      <c r="DK364" s="245"/>
      <c r="DL364" s="291"/>
      <c r="DM364" s="291"/>
      <c r="DN364" s="291"/>
      <c r="DO364" s="291"/>
      <c r="DP364" s="243"/>
      <c r="DU364" s="243"/>
      <c r="DZ364" s="243"/>
      <c r="EE364" s="243"/>
      <c r="EJ364" s="243"/>
    </row>
    <row r="365">
      <c r="E365" s="245"/>
      <c r="J365" s="245"/>
      <c r="O365" s="245"/>
      <c r="T365" s="245"/>
      <c r="Y365" s="245"/>
      <c r="AD365" s="245"/>
      <c r="AI365" s="245"/>
      <c r="AN365" s="245"/>
      <c r="AS365" s="245"/>
      <c r="AX365" s="245"/>
      <c r="BC365" s="245"/>
      <c r="BH365" s="245"/>
      <c r="BM365" s="245"/>
      <c r="BR365" s="245"/>
      <c r="BW365" s="245"/>
      <c r="CB365" s="245"/>
      <c r="CG365" s="245"/>
      <c r="CL365" s="245"/>
      <c r="CQ365" s="245"/>
      <c r="CV365" s="245"/>
      <c r="DA365" s="245"/>
      <c r="DF365" s="245"/>
      <c r="DG365" s="291"/>
      <c r="DH365" s="291"/>
      <c r="DI365" s="291"/>
      <c r="DJ365" s="291"/>
      <c r="DK365" s="245"/>
      <c r="DL365" s="291"/>
      <c r="DM365" s="291"/>
      <c r="DN365" s="291"/>
      <c r="DO365" s="291"/>
      <c r="DP365" s="243"/>
      <c r="DU365" s="243"/>
      <c r="DZ365" s="243"/>
      <c r="EE365" s="243"/>
      <c r="EJ365" s="243"/>
    </row>
    <row r="366">
      <c r="E366" s="245"/>
      <c r="J366" s="245"/>
      <c r="O366" s="245"/>
      <c r="T366" s="245"/>
      <c r="Y366" s="245"/>
      <c r="AD366" s="245"/>
      <c r="AI366" s="245"/>
      <c r="AN366" s="245"/>
      <c r="AS366" s="245"/>
      <c r="AX366" s="245"/>
      <c r="BC366" s="245"/>
      <c r="BH366" s="245"/>
      <c r="BM366" s="245"/>
      <c r="BR366" s="245"/>
      <c r="BW366" s="245"/>
      <c r="CB366" s="245"/>
      <c r="CG366" s="245"/>
      <c r="CL366" s="245"/>
      <c r="CQ366" s="245"/>
      <c r="CV366" s="245"/>
      <c r="DA366" s="245"/>
      <c r="DF366" s="245"/>
      <c r="DG366" s="291"/>
      <c r="DH366" s="291"/>
      <c r="DI366" s="291"/>
      <c r="DJ366" s="291"/>
      <c r="DK366" s="245"/>
      <c r="DL366" s="291"/>
      <c r="DM366" s="291"/>
      <c r="DN366" s="291"/>
      <c r="DO366" s="291"/>
      <c r="DP366" s="243"/>
      <c r="DU366" s="243"/>
      <c r="DZ366" s="243"/>
      <c r="EE366" s="243"/>
      <c r="EJ366" s="243"/>
    </row>
    <row r="367">
      <c r="E367" s="245"/>
      <c r="J367" s="245"/>
      <c r="O367" s="245"/>
      <c r="T367" s="245"/>
      <c r="Y367" s="245"/>
      <c r="AD367" s="245"/>
      <c r="AI367" s="245"/>
      <c r="AN367" s="245"/>
      <c r="AS367" s="245"/>
      <c r="AX367" s="245"/>
      <c r="BC367" s="245"/>
      <c r="BH367" s="245"/>
      <c r="BM367" s="245"/>
      <c r="BR367" s="245"/>
      <c r="BW367" s="245"/>
      <c r="CB367" s="245"/>
      <c r="CG367" s="245"/>
      <c r="CL367" s="245"/>
      <c r="CQ367" s="245"/>
      <c r="CV367" s="245"/>
      <c r="DA367" s="245"/>
      <c r="DF367" s="245"/>
      <c r="DG367" s="291"/>
      <c r="DH367" s="291"/>
      <c r="DI367" s="291"/>
      <c r="DJ367" s="291"/>
      <c r="DK367" s="245"/>
      <c r="DL367" s="291"/>
      <c r="DM367" s="291"/>
      <c r="DN367" s="291"/>
      <c r="DO367" s="291"/>
      <c r="DP367" s="243"/>
      <c r="DU367" s="243"/>
      <c r="DZ367" s="243"/>
      <c r="EE367" s="243"/>
      <c r="EJ367" s="243"/>
    </row>
    <row r="368">
      <c r="E368" s="245"/>
      <c r="J368" s="245"/>
      <c r="O368" s="245"/>
      <c r="T368" s="245"/>
      <c r="Y368" s="245"/>
      <c r="AD368" s="245"/>
      <c r="AI368" s="245"/>
      <c r="AN368" s="245"/>
      <c r="AS368" s="245"/>
      <c r="AX368" s="245"/>
      <c r="BC368" s="245"/>
      <c r="BH368" s="245"/>
      <c r="BM368" s="245"/>
      <c r="BR368" s="245"/>
      <c r="BW368" s="245"/>
      <c r="CB368" s="245"/>
      <c r="CG368" s="245"/>
      <c r="CL368" s="245"/>
      <c r="CQ368" s="245"/>
      <c r="CV368" s="245"/>
      <c r="DA368" s="245"/>
      <c r="DF368" s="245"/>
      <c r="DG368" s="291"/>
      <c r="DH368" s="291"/>
      <c r="DI368" s="291"/>
      <c r="DJ368" s="291"/>
      <c r="DK368" s="245"/>
      <c r="DL368" s="291"/>
      <c r="DM368" s="291"/>
      <c r="DN368" s="291"/>
      <c r="DO368" s="291"/>
      <c r="DP368" s="243"/>
      <c r="DU368" s="243"/>
      <c r="DZ368" s="243"/>
      <c r="EE368" s="243"/>
      <c r="EJ368" s="243"/>
    </row>
    <row r="369">
      <c r="E369" s="245"/>
      <c r="J369" s="245"/>
      <c r="O369" s="245"/>
      <c r="T369" s="245"/>
      <c r="Y369" s="245"/>
      <c r="AD369" s="245"/>
      <c r="AI369" s="245"/>
      <c r="AN369" s="245"/>
      <c r="AS369" s="245"/>
      <c r="AX369" s="245"/>
      <c r="BC369" s="245"/>
      <c r="BH369" s="245"/>
      <c r="BM369" s="245"/>
      <c r="BR369" s="245"/>
      <c r="BW369" s="245"/>
      <c r="CB369" s="245"/>
      <c r="CG369" s="245"/>
      <c r="CL369" s="245"/>
      <c r="CQ369" s="245"/>
      <c r="CV369" s="245"/>
      <c r="DA369" s="245"/>
      <c r="DF369" s="245"/>
      <c r="DG369" s="291"/>
      <c r="DH369" s="291"/>
      <c r="DI369" s="291"/>
      <c r="DJ369" s="291"/>
      <c r="DK369" s="245"/>
      <c r="DL369" s="291"/>
      <c r="DM369" s="291"/>
      <c r="DN369" s="291"/>
      <c r="DO369" s="291"/>
      <c r="DP369" s="243"/>
      <c r="DU369" s="243"/>
      <c r="DZ369" s="243"/>
      <c r="EE369" s="243"/>
      <c r="EJ369" s="243"/>
    </row>
    <row r="370">
      <c r="E370" s="245"/>
      <c r="J370" s="245"/>
      <c r="O370" s="245"/>
      <c r="T370" s="245"/>
      <c r="Y370" s="245"/>
      <c r="AD370" s="245"/>
      <c r="AI370" s="245"/>
      <c r="AN370" s="245"/>
      <c r="AS370" s="245"/>
      <c r="AX370" s="245"/>
      <c r="BC370" s="245"/>
      <c r="BH370" s="245"/>
      <c r="BM370" s="245"/>
      <c r="BR370" s="245"/>
      <c r="BW370" s="245"/>
      <c r="CB370" s="245"/>
      <c r="CG370" s="245"/>
      <c r="CL370" s="245"/>
      <c r="CQ370" s="245"/>
      <c r="CV370" s="245"/>
      <c r="DA370" s="245"/>
      <c r="DF370" s="245"/>
      <c r="DG370" s="291"/>
      <c r="DH370" s="291"/>
      <c r="DI370" s="291"/>
      <c r="DJ370" s="291"/>
      <c r="DK370" s="245"/>
      <c r="DL370" s="291"/>
      <c r="DM370" s="291"/>
      <c r="DN370" s="291"/>
      <c r="DO370" s="291"/>
      <c r="DP370" s="243"/>
      <c r="DU370" s="243"/>
      <c r="DZ370" s="243"/>
      <c r="EE370" s="243"/>
      <c r="EJ370" s="243"/>
    </row>
    <row r="371">
      <c r="E371" s="245"/>
      <c r="J371" s="245"/>
      <c r="O371" s="245"/>
      <c r="T371" s="245"/>
      <c r="Y371" s="245"/>
      <c r="AD371" s="245"/>
      <c r="AI371" s="245"/>
      <c r="AN371" s="245"/>
      <c r="AS371" s="245"/>
      <c r="AX371" s="245"/>
      <c r="BC371" s="245"/>
      <c r="BH371" s="245"/>
      <c r="BM371" s="245"/>
      <c r="BR371" s="245"/>
      <c r="BW371" s="245"/>
      <c r="CB371" s="245"/>
      <c r="CG371" s="245"/>
      <c r="CL371" s="245"/>
      <c r="CQ371" s="245"/>
      <c r="CV371" s="245"/>
      <c r="DA371" s="245"/>
      <c r="DF371" s="245"/>
      <c r="DG371" s="291"/>
      <c r="DH371" s="291"/>
      <c r="DI371" s="291"/>
      <c r="DJ371" s="291"/>
      <c r="DK371" s="245"/>
      <c r="DL371" s="291"/>
      <c r="DM371" s="291"/>
      <c r="DN371" s="291"/>
      <c r="DO371" s="291"/>
      <c r="DP371" s="243"/>
      <c r="DU371" s="243"/>
      <c r="DZ371" s="243"/>
      <c r="EE371" s="243"/>
      <c r="EJ371" s="243"/>
    </row>
    <row r="372">
      <c r="E372" s="245"/>
      <c r="J372" s="245"/>
      <c r="O372" s="245"/>
      <c r="T372" s="245"/>
      <c r="Y372" s="245"/>
      <c r="AD372" s="245"/>
      <c r="AI372" s="245"/>
      <c r="AN372" s="245"/>
      <c r="AS372" s="245"/>
      <c r="AX372" s="245"/>
      <c r="BC372" s="245"/>
      <c r="BH372" s="245"/>
      <c r="BM372" s="245"/>
      <c r="BR372" s="245"/>
      <c r="BW372" s="245"/>
      <c r="CB372" s="245"/>
      <c r="CG372" s="245"/>
      <c r="CL372" s="245"/>
      <c r="CQ372" s="245"/>
      <c r="CV372" s="245"/>
      <c r="DA372" s="245"/>
      <c r="DF372" s="245"/>
      <c r="DG372" s="291"/>
      <c r="DH372" s="291"/>
      <c r="DI372" s="291"/>
      <c r="DJ372" s="291"/>
      <c r="DK372" s="245"/>
      <c r="DL372" s="291"/>
      <c r="DM372" s="291"/>
      <c r="DN372" s="291"/>
      <c r="DO372" s="291"/>
      <c r="DP372" s="243"/>
      <c r="DU372" s="243"/>
      <c r="DZ372" s="243"/>
      <c r="EE372" s="243"/>
      <c r="EJ372" s="243"/>
    </row>
    <row r="373">
      <c r="E373" s="245"/>
      <c r="J373" s="245"/>
      <c r="O373" s="245"/>
      <c r="T373" s="245"/>
      <c r="Y373" s="245"/>
      <c r="AD373" s="245"/>
      <c r="AI373" s="245"/>
      <c r="AN373" s="245"/>
      <c r="AS373" s="245"/>
      <c r="AX373" s="245"/>
      <c r="BC373" s="245"/>
      <c r="BH373" s="245"/>
      <c r="BM373" s="245"/>
      <c r="BR373" s="245"/>
      <c r="BW373" s="245"/>
      <c r="CB373" s="245"/>
      <c r="CG373" s="245"/>
      <c r="CL373" s="245"/>
      <c r="CQ373" s="245"/>
      <c r="CV373" s="245"/>
      <c r="DA373" s="245"/>
      <c r="DF373" s="245"/>
      <c r="DG373" s="291"/>
      <c r="DH373" s="291"/>
      <c r="DI373" s="291"/>
      <c r="DJ373" s="291"/>
      <c r="DK373" s="245"/>
      <c r="DL373" s="291"/>
      <c r="DM373" s="291"/>
      <c r="DN373" s="291"/>
      <c r="DO373" s="291"/>
      <c r="DP373" s="243"/>
      <c r="DU373" s="243"/>
      <c r="DZ373" s="243"/>
      <c r="EE373" s="243"/>
      <c r="EJ373" s="243"/>
    </row>
    <row r="374">
      <c r="E374" s="245"/>
      <c r="J374" s="245"/>
      <c r="O374" s="245"/>
      <c r="T374" s="245"/>
      <c r="Y374" s="245"/>
      <c r="AD374" s="245"/>
      <c r="AI374" s="245"/>
      <c r="AN374" s="245"/>
      <c r="AS374" s="245"/>
      <c r="AX374" s="245"/>
      <c r="BC374" s="245"/>
      <c r="BH374" s="245"/>
      <c r="BM374" s="245"/>
      <c r="BR374" s="245"/>
      <c r="BW374" s="245"/>
      <c r="CB374" s="245"/>
      <c r="CG374" s="245"/>
      <c r="CL374" s="245"/>
      <c r="CQ374" s="245"/>
      <c r="CV374" s="245"/>
      <c r="DA374" s="245"/>
      <c r="DF374" s="245"/>
      <c r="DG374" s="291"/>
      <c r="DH374" s="291"/>
      <c r="DI374" s="291"/>
      <c r="DJ374" s="291"/>
      <c r="DK374" s="245"/>
      <c r="DL374" s="291"/>
      <c r="DM374" s="291"/>
      <c r="DN374" s="291"/>
      <c r="DO374" s="291"/>
      <c r="DP374" s="243"/>
      <c r="DU374" s="243"/>
      <c r="DZ374" s="243"/>
      <c r="EE374" s="243"/>
      <c r="EJ374" s="243"/>
    </row>
    <row r="375">
      <c r="E375" s="245"/>
      <c r="J375" s="245"/>
      <c r="O375" s="245"/>
      <c r="T375" s="245"/>
      <c r="Y375" s="245"/>
      <c r="AD375" s="245"/>
      <c r="AI375" s="245"/>
      <c r="AN375" s="245"/>
      <c r="AS375" s="245"/>
      <c r="AX375" s="245"/>
      <c r="BC375" s="245"/>
      <c r="BH375" s="245"/>
      <c r="BM375" s="245"/>
      <c r="BR375" s="245"/>
      <c r="BW375" s="245"/>
      <c r="CB375" s="245"/>
      <c r="CG375" s="245"/>
      <c r="CL375" s="245"/>
      <c r="CQ375" s="245"/>
      <c r="CV375" s="245"/>
      <c r="DA375" s="245"/>
      <c r="DF375" s="245"/>
      <c r="DG375" s="291"/>
      <c r="DH375" s="291"/>
      <c r="DI375" s="291"/>
      <c r="DJ375" s="291"/>
      <c r="DK375" s="245"/>
      <c r="DL375" s="291"/>
      <c r="DM375" s="291"/>
      <c r="DN375" s="291"/>
      <c r="DO375" s="291"/>
      <c r="DP375" s="243"/>
      <c r="DU375" s="243"/>
      <c r="DZ375" s="243"/>
      <c r="EE375" s="243"/>
      <c r="EJ375" s="243"/>
    </row>
    <row r="376">
      <c r="E376" s="245"/>
      <c r="J376" s="245"/>
      <c r="O376" s="245"/>
      <c r="T376" s="245"/>
      <c r="Y376" s="245"/>
      <c r="AD376" s="245"/>
      <c r="AI376" s="245"/>
      <c r="AN376" s="245"/>
      <c r="AS376" s="245"/>
      <c r="AX376" s="245"/>
      <c r="BC376" s="245"/>
      <c r="BH376" s="245"/>
      <c r="BM376" s="245"/>
      <c r="BR376" s="245"/>
      <c r="BW376" s="245"/>
      <c r="CB376" s="245"/>
      <c r="CG376" s="245"/>
      <c r="CL376" s="245"/>
      <c r="CQ376" s="245"/>
      <c r="CV376" s="245"/>
      <c r="DA376" s="245"/>
      <c r="DF376" s="245"/>
      <c r="DG376" s="291"/>
      <c r="DH376" s="291"/>
      <c r="DI376" s="291"/>
      <c r="DJ376" s="291"/>
      <c r="DK376" s="245"/>
      <c r="DL376" s="291"/>
      <c r="DM376" s="291"/>
      <c r="DN376" s="291"/>
      <c r="DO376" s="291"/>
      <c r="DP376" s="243"/>
      <c r="DU376" s="243"/>
      <c r="DZ376" s="243"/>
      <c r="EE376" s="243"/>
      <c r="EJ376" s="243"/>
    </row>
    <row r="377">
      <c r="E377" s="245"/>
      <c r="J377" s="245"/>
      <c r="O377" s="245"/>
      <c r="T377" s="245"/>
      <c r="Y377" s="245"/>
      <c r="AD377" s="245"/>
      <c r="AI377" s="245"/>
      <c r="AN377" s="245"/>
      <c r="AS377" s="245"/>
      <c r="AX377" s="245"/>
      <c r="BC377" s="245"/>
      <c r="BH377" s="245"/>
      <c r="BM377" s="245"/>
      <c r="BR377" s="245"/>
      <c r="BW377" s="245"/>
      <c r="CB377" s="245"/>
      <c r="CG377" s="245"/>
      <c r="CL377" s="245"/>
      <c r="CQ377" s="245"/>
      <c r="CV377" s="245"/>
      <c r="DA377" s="245"/>
      <c r="DF377" s="245"/>
      <c r="DG377" s="291"/>
      <c r="DH377" s="291"/>
      <c r="DI377" s="291"/>
      <c r="DJ377" s="291"/>
      <c r="DK377" s="245"/>
      <c r="DL377" s="291"/>
      <c r="DM377" s="291"/>
      <c r="DN377" s="291"/>
      <c r="DO377" s="291"/>
      <c r="DP377" s="243"/>
      <c r="DU377" s="243"/>
      <c r="DZ377" s="243"/>
      <c r="EE377" s="243"/>
      <c r="EJ377" s="243"/>
    </row>
    <row r="378">
      <c r="E378" s="245"/>
      <c r="J378" s="245"/>
      <c r="O378" s="245"/>
      <c r="T378" s="245"/>
      <c r="Y378" s="245"/>
      <c r="AD378" s="245"/>
      <c r="AI378" s="245"/>
      <c r="AN378" s="245"/>
      <c r="AS378" s="245"/>
      <c r="AX378" s="245"/>
      <c r="BC378" s="245"/>
      <c r="BH378" s="245"/>
      <c r="BM378" s="245"/>
      <c r="BR378" s="245"/>
      <c r="BW378" s="245"/>
      <c r="CB378" s="245"/>
      <c r="CG378" s="245"/>
      <c r="CL378" s="245"/>
      <c r="CQ378" s="245"/>
      <c r="CV378" s="245"/>
      <c r="DA378" s="245"/>
      <c r="DF378" s="245"/>
      <c r="DG378" s="291"/>
      <c r="DH378" s="291"/>
      <c r="DI378" s="291"/>
      <c r="DJ378" s="291"/>
      <c r="DK378" s="245"/>
      <c r="DL378" s="291"/>
      <c r="DM378" s="291"/>
      <c r="DN378" s="291"/>
      <c r="DO378" s="291"/>
      <c r="DP378" s="243"/>
      <c r="DU378" s="243"/>
      <c r="DZ378" s="243"/>
      <c r="EE378" s="243"/>
      <c r="EJ378" s="243"/>
    </row>
    <row r="379">
      <c r="E379" s="245"/>
      <c r="J379" s="245"/>
      <c r="O379" s="245"/>
      <c r="T379" s="245"/>
      <c r="Y379" s="245"/>
      <c r="AD379" s="245"/>
      <c r="AI379" s="245"/>
      <c r="AN379" s="245"/>
      <c r="AS379" s="245"/>
      <c r="AX379" s="245"/>
      <c r="BC379" s="245"/>
      <c r="BH379" s="245"/>
      <c r="BM379" s="245"/>
      <c r="BR379" s="245"/>
      <c r="BW379" s="245"/>
      <c r="CB379" s="245"/>
      <c r="CG379" s="245"/>
      <c r="CL379" s="245"/>
      <c r="CQ379" s="245"/>
      <c r="CV379" s="245"/>
      <c r="DA379" s="245"/>
      <c r="DF379" s="245"/>
      <c r="DG379" s="291"/>
      <c r="DH379" s="291"/>
      <c r="DI379" s="291"/>
      <c r="DJ379" s="291"/>
      <c r="DK379" s="245"/>
      <c r="DL379" s="291"/>
      <c r="DM379" s="291"/>
      <c r="DN379" s="291"/>
      <c r="DO379" s="291"/>
      <c r="DP379" s="243"/>
      <c r="DU379" s="243"/>
      <c r="DZ379" s="243"/>
      <c r="EE379" s="243"/>
      <c r="EJ379" s="243"/>
    </row>
    <row r="380">
      <c r="E380" s="245"/>
      <c r="J380" s="245"/>
      <c r="O380" s="245"/>
      <c r="T380" s="245"/>
      <c r="Y380" s="245"/>
      <c r="AD380" s="245"/>
      <c r="AI380" s="245"/>
      <c r="AN380" s="245"/>
      <c r="AS380" s="245"/>
      <c r="AX380" s="245"/>
      <c r="BC380" s="245"/>
      <c r="BH380" s="245"/>
      <c r="BM380" s="245"/>
      <c r="BR380" s="245"/>
      <c r="BW380" s="245"/>
      <c r="CB380" s="245"/>
      <c r="CG380" s="245"/>
      <c r="CL380" s="245"/>
      <c r="CQ380" s="245"/>
      <c r="CV380" s="245"/>
      <c r="DA380" s="245"/>
      <c r="DF380" s="245"/>
      <c r="DG380" s="291"/>
      <c r="DH380" s="291"/>
      <c r="DI380" s="291"/>
      <c r="DJ380" s="291"/>
      <c r="DK380" s="245"/>
      <c r="DL380" s="291"/>
      <c r="DM380" s="291"/>
      <c r="DN380" s="291"/>
      <c r="DO380" s="291"/>
      <c r="DP380" s="243"/>
      <c r="DU380" s="243"/>
      <c r="DZ380" s="243"/>
      <c r="EE380" s="243"/>
      <c r="EJ380" s="243"/>
    </row>
    <row r="381">
      <c r="E381" s="245"/>
      <c r="J381" s="245"/>
      <c r="O381" s="245"/>
      <c r="T381" s="245"/>
      <c r="Y381" s="245"/>
      <c r="AD381" s="245"/>
      <c r="AI381" s="245"/>
      <c r="AN381" s="245"/>
      <c r="AS381" s="245"/>
      <c r="AX381" s="245"/>
      <c r="BC381" s="245"/>
      <c r="BH381" s="245"/>
      <c r="BM381" s="245"/>
      <c r="BR381" s="245"/>
      <c r="BW381" s="245"/>
      <c r="CB381" s="245"/>
      <c r="CG381" s="245"/>
      <c r="CL381" s="245"/>
      <c r="CQ381" s="245"/>
      <c r="CV381" s="245"/>
      <c r="DA381" s="245"/>
      <c r="DF381" s="245"/>
      <c r="DG381" s="291"/>
      <c r="DH381" s="291"/>
      <c r="DI381" s="291"/>
      <c r="DJ381" s="291"/>
      <c r="DK381" s="245"/>
      <c r="DL381" s="291"/>
      <c r="DM381" s="291"/>
      <c r="DN381" s="291"/>
      <c r="DO381" s="291"/>
      <c r="DP381" s="243"/>
      <c r="DU381" s="243"/>
      <c r="DZ381" s="243"/>
      <c r="EE381" s="243"/>
      <c r="EJ381" s="243"/>
    </row>
    <row r="382">
      <c r="E382" s="245"/>
      <c r="J382" s="245"/>
      <c r="O382" s="245"/>
      <c r="T382" s="245"/>
      <c r="Y382" s="245"/>
      <c r="AD382" s="245"/>
      <c r="AI382" s="245"/>
      <c r="AN382" s="245"/>
      <c r="AS382" s="245"/>
      <c r="AX382" s="245"/>
      <c r="BC382" s="245"/>
      <c r="BH382" s="245"/>
      <c r="BM382" s="245"/>
      <c r="BR382" s="245"/>
      <c r="BW382" s="245"/>
      <c r="CB382" s="245"/>
      <c r="CG382" s="245"/>
      <c r="CL382" s="245"/>
      <c r="CQ382" s="245"/>
      <c r="CV382" s="245"/>
      <c r="DA382" s="245"/>
      <c r="DF382" s="245"/>
      <c r="DG382" s="291"/>
      <c r="DH382" s="291"/>
      <c r="DI382" s="291"/>
      <c r="DJ382" s="291"/>
      <c r="DK382" s="245"/>
      <c r="DL382" s="291"/>
      <c r="DM382" s="291"/>
      <c r="DN382" s="291"/>
      <c r="DO382" s="291"/>
      <c r="DP382" s="243"/>
      <c r="DU382" s="243"/>
      <c r="DZ382" s="243"/>
      <c r="EE382" s="243"/>
      <c r="EJ382" s="243"/>
    </row>
    <row r="383">
      <c r="E383" s="245"/>
      <c r="J383" s="245"/>
      <c r="O383" s="245"/>
      <c r="T383" s="245"/>
      <c r="Y383" s="245"/>
      <c r="AD383" s="245"/>
      <c r="AI383" s="245"/>
      <c r="AN383" s="245"/>
      <c r="AS383" s="245"/>
      <c r="AX383" s="245"/>
      <c r="BC383" s="245"/>
      <c r="BH383" s="245"/>
      <c r="BM383" s="245"/>
      <c r="BR383" s="245"/>
      <c r="BW383" s="245"/>
      <c r="CB383" s="245"/>
      <c r="CG383" s="245"/>
      <c r="CL383" s="245"/>
      <c r="CQ383" s="245"/>
      <c r="CV383" s="245"/>
      <c r="DA383" s="245"/>
      <c r="DF383" s="245"/>
      <c r="DG383" s="291"/>
      <c r="DH383" s="291"/>
      <c r="DI383" s="291"/>
      <c r="DJ383" s="291"/>
      <c r="DK383" s="245"/>
      <c r="DL383" s="291"/>
      <c r="DM383" s="291"/>
      <c r="DN383" s="291"/>
      <c r="DO383" s="291"/>
      <c r="DP383" s="243"/>
      <c r="DU383" s="243"/>
      <c r="DZ383" s="243"/>
      <c r="EE383" s="243"/>
      <c r="EJ383" s="243"/>
    </row>
    <row r="384">
      <c r="E384" s="245"/>
      <c r="J384" s="245"/>
      <c r="O384" s="245"/>
      <c r="T384" s="245"/>
      <c r="Y384" s="245"/>
      <c r="AD384" s="245"/>
      <c r="AI384" s="245"/>
      <c r="AN384" s="245"/>
      <c r="AS384" s="245"/>
      <c r="AX384" s="245"/>
      <c r="BC384" s="245"/>
      <c r="BH384" s="245"/>
      <c r="BM384" s="245"/>
      <c r="BR384" s="245"/>
      <c r="BW384" s="245"/>
      <c r="CB384" s="245"/>
      <c r="CG384" s="245"/>
      <c r="CL384" s="245"/>
      <c r="CQ384" s="245"/>
      <c r="CV384" s="245"/>
      <c r="DA384" s="245"/>
      <c r="DF384" s="245"/>
      <c r="DG384" s="291"/>
      <c r="DH384" s="291"/>
      <c r="DI384" s="291"/>
      <c r="DJ384" s="291"/>
      <c r="DK384" s="245"/>
      <c r="DL384" s="291"/>
      <c r="DM384" s="291"/>
      <c r="DN384" s="291"/>
      <c r="DO384" s="291"/>
      <c r="DP384" s="243"/>
      <c r="DU384" s="243"/>
      <c r="DZ384" s="243"/>
      <c r="EE384" s="243"/>
      <c r="EJ384" s="243"/>
    </row>
    <row r="385">
      <c r="E385" s="245"/>
      <c r="J385" s="245"/>
      <c r="O385" s="245"/>
      <c r="T385" s="245"/>
      <c r="Y385" s="245"/>
      <c r="AD385" s="245"/>
      <c r="AI385" s="245"/>
      <c r="AN385" s="245"/>
      <c r="AS385" s="245"/>
      <c r="AX385" s="245"/>
      <c r="BC385" s="245"/>
      <c r="BH385" s="245"/>
      <c r="BM385" s="245"/>
      <c r="BR385" s="245"/>
      <c r="BW385" s="245"/>
      <c r="CB385" s="245"/>
      <c r="CG385" s="245"/>
      <c r="CL385" s="245"/>
      <c r="CQ385" s="245"/>
      <c r="CV385" s="245"/>
      <c r="DA385" s="245"/>
      <c r="DF385" s="245"/>
      <c r="DG385" s="291"/>
      <c r="DH385" s="291"/>
      <c r="DI385" s="291"/>
      <c r="DJ385" s="291"/>
      <c r="DK385" s="245"/>
      <c r="DL385" s="291"/>
      <c r="DM385" s="291"/>
      <c r="DN385" s="291"/>
      <c r="DO385" s="291"/>
      <c r="DP385" s="243"/>
      <c r="DU385" s="243"/>
      <c r="DZ385" s="243"/>
      <c r="EE385" s="243"/>
      <c r="EJ385" s="243"/>
    </row>
    <row r="386">
      <c r="E386" s="245"/>
      <c r="J386" s="245"/>
      <c r="O386" s="245"/>
      <c r="T386" s="245"/>
      <c r="Y386" s="245"/>
      <c r="AD386" s="245"/>
      <c r="AI386" s="245"/>
      <c r="AN386" s="245"/>
      <c r="AS386" s="245"/>
      <c r="AX386" s="245"/>
      <c r="BC386" s="245"/>
      <c r="BH386" s="245"/>
      <c r="BM386" s="245"/>
      <c r="BR386" s="245"/>
      <c r="BW386" s="245"/>
      <c r="CB386" s="245"/>
      <c r="CG386" s="245"/>
      <c r="CL386" s="245"/>
      <c r="CQ386" s="245"/>
      <c r="CV386" s="245"/>
      <c r="DA386" s="245"/>
      <c r="DF386" s="245"/>
      <c r="DG386" s="291"/>
      <c r="DH386" s="291"/>
      <c r="DI386" s="291"/>
      <c r="DJ386" s="291"/>
      <c r="DK386" s="245"/>
      <c r="DL386" s="291"/>
      <c r="DM386" s="291"/>
      <c r="DN386" s="291"/>
      <c r="DO386" s="291"/>
      <c r="DP386" s="243"/>
      <c r="DU386" s="243"/>
      <c r="DZ386" s="243"/>
      <c r="EE386" s="243"/>
      <c r="EJ386" s="243"/>
    </row>
    <row r="387">
      <c r="E387" s="245"/>
      <c r="J387" s="245"/>
      <c r="O387" s="245"/>
      <c r="T387" s="245"/>
      <c r="Y387" s="245"/>
      <c r="AD387" s="245"/>
      <c r="AI387" s="245"/>
      <c r="AN387" s="245"/>
      <c r="AS387" s="245"/>
      <c r="AX387" s="245"/>
      <c r="BC387" s="245"/>
      <c r="BH387" s="245"/>
      <c r="BM387" s="245"/>
      <c r="BR387" s="245"/>
      <c r="BW387" s="245"/>
      <c r="CB387" s="245"/>
      <c r="CG387" s="245"/>
      <c r="CL387" s="245"/>
      <c r="CQ387" s="245"/>
      <c r="CV387" s="245"/>
      <c r="DA387" s="245"/>
      <c r="DF387" s="245"/>
      <c r="DG387" s="291"/>
      <c r="DH387" s="291"/>
      <c r="DI387" s="291"/>
      <c r="DJ387" s="291"/>
      <c r="DK387" s="245"/>
      <c r="DL387" s="291"/>
      <c r="DM387" s="291"/>
      <c r="DN387" s="291"/>
      <c r="DO387" s="291"/>
      <c r="DP387" s="243"/>
      <c r="DU387" s="243"/>
      <c r="DZ387" s="243"/>
      <c r="EE387" s="243"/>
      <c r="EJ387" s="243"/>
    </row>
    <row r="388">
      <c r="E388" s="245"/>
      <c r="J388" s="245"/>
      <c r="O388" s="245"/>
      <c r="T388" s="245"/>
      <c r="Y388" s="245"/>
      <c r="AD388" s="245"/>
      <c r="AI388" s="245"/>
      <c r="AN388" s="245"/>
      <c r="AS388" s="245"/>
      <c r="AX388" s="245"/>
      <c r="BC388" s="245"/>
      <c r="BH388" s="245"/>
      <c r="BM388" s="245"/>
      <c r="BR388" s="245"/>
      <c r="BW388" s="245"/>
      <c r="CB388" s="245"/>
      <c r="CG388" s="245"/>
      <c r="CL388" s="245"/>
      <c r="CQ388" s="245"/>
      <c r="CV388" s="245"/>
      <c r="DA388" s="245"/>
      <c r="DF388" s="245"/>
      <c r="DG388" s="291"/>
      <c r="DH388" s="291"/>
      <c r="DI388" s="291"/>
      <c r="DJ388" s="291"/>
      <c r="DK388" s="245"/>
      <c r="DL388" s="291"/>
      <c r="DM388" s="291"/>
      <c r="DN388" s="291"/>
      <c r="DO388" s="291"/>
      <c r="DP388" s="243"/>
      <c r="DU388" s="243"/>
      <c r="DZ388" s="243"/>
      <c r="EE388" s="243"/>
      <c r="EJ388" s="243"/>
    </row>
    <row r="389">
      <c r="E389" s="245"/>
      <c r="J389" s="245"/>
      <c r="O389" s="245"/>
      <c r="T389" s="245"/>
      <c r="Y389" s="245"/>
      <c r="AD389" s="245"/>
      <c r="AI389" s="245"/>
      <c r="AN389" s="245"/>
      <c r="AS389" s="245"/>
      <c r="AX389" s="245"/>
      <c r="BC389" s="245"/>
      <c r="BH389" s="245"/>
      <c r="BM389" s="245"/>
      <c r="BR389" s="245"/>
      <c r="BW389" s="245"/>
      <c r="CB389" s="245"/>
      <c r="CG389" s="245"/>
      <c r="CL389" s="245"/>
      <c r="CQ389" s="245"/>
      <c r="CV389" s="245"/>
      <c r="DA389" s="245"/>
      <c r="DF389" s="245"/>
      <c r="DG389" s="291"/>
      <c r="DH389" s="291"/>
      <c r="DI389" s="291"/>
      <c r="DJ389" s="291"/>
      <c r="DK389" s="245"/>
      <c r="DL389" s="291"/>
      <c r="DM389" s="291"/>
      <c r="DN389" s="291"/>
      <c r="DO389" s="291"/>
      <c r="DP389" s="243"/>
      <c r="DU389" s="243"/>
      <c r="DZ389" s="243"/>
      <c r="EE389" s="243"/>
      <c r="EJ389" s="243"/>
    </row>
    <row r="390">
      <c r="E390" s="245"/>
      <c r="J390" s="245"/>
      <c r="O390" s="245"/>
      <c r="T390" s="245"/>
      <c r="Y390" s="245"/>
      <c r="AD390" s="245"/>
      <c r="AI390" s="245"/>
      <c r="AN390" s="245"/>
      <c r="AS390" s="245"/>
      <c r="AX390" s="245"/>
      <c r="BC390" s="245"/>
      <c r="BH390" s="245"/>
      <c r="BM390" s="245"/>
      <c r="BR390" s="245"/>
      <c r="BW390" s="245"/>
      <c r="CB390" s="245"/>
      <c r="CG390" s="245"/>
      <c r="CL390" s="245"/>
      <c r="CQ390" s="245"/>
      <c r="CV390" s="245"/>
      <c r="DA390" s="245"/>
      <c r="DF390" s="245"/>
      <c r="DG390" s="291"/>
      <c r="DH390" s="291"/>
      <c r="DI390" s="291"/>
      <c r="DJ390" s="291"/>
      <c r="DK390" s="245"/>
      <c r="DL390" s="291"/>
      <c r="DM390" s="291"/>
      <c r="DN390" s="291"/>
      <c r="DO390" s="291"/>
      <c r="DP390" s="243"/>
      <c r="DU390" s="243"/>
      <c r="DZ390" s="243"/>
      <c r="EE390" s="243"/>
      <c r="EJ390" s="243"/>
    </row>
    <row r="391">
      <c r="E391" s="245"/>
      <c r="J391" s="245"/>
      <c r="O391" s="245"/>
      <c r="T391" s="245"/>
      <c r="Y391" s="245"/>
      <c r="AD391" s="245"/>
      <c r="AI391" s="245"/>
      <c r="AN391" s="245"/>
      <c r="AS391" s="245"/>
      <c r="AX391" s="245"/>
      <c r="BC391" s="245"/>
      <c r="BH391" s="245"/>
      <c r="BM391" s="245"/>
      <c r="BR391" s="245"/>
      <c r="BW391" s="245"/>
      <c r="CB391" s="245"/>
      <c r="CG391" s="245"/>
      <c r="CL391" s="245"/>
      <c r="CQ391" s="245"/>
      <c r="CV391" s="245"/>
      <c r="DA391" s="245"/>
      <c r="DF391" s="245"/>
      <c r="DG391" s="291"/>
      <c r="DH391" s="291"/>
      <c r="DI391" s="291"/>
      <c r="DJ391" s="291"/>
      <c r="DK391" s="245"/>
      <c r="DL391" s="291"/>
      <c r="DM391" s="291"/>
      <c r="DN391" s="291"/>
      <c r="DO391" s="291"/>
      <c r="DP391" s="243"/>
      <c r="DU391" s="243"/>
      <c r="DZ391" s="243"/>
      <c r="EE391" s="243"/>
      <c r="EJ391" s="243"/>
    </row>
    <row r="392">
      <c r="E392" s="245"/>
      <c r="J392" s="245"/>
      <c r="O392" s="245"/>
      <c r="T392" s="245"/>
      <c r="Y392" s="245"/>
      <c r="AD392" s="245"/>
      <c r="AI392" s="245"/>
      <c r="AN392" s="245"/>
      <c r="AS392" s="245"/>
      <c r="AX392" s="245"/>
      <c r="BC392" s="245"/>
      <c r="BH392" s="245"/>
      <c r="BM392" s="245"/>
      <c r="BR392" s="245"/>
      <c r="BW392" s="245"/>
      <c r="CB392" s="245"/>
      <c r="CG392" s="245"/>
      <c r="CL392" s="245"/>
      <c r="CQ392" s="245"/>
      <c r="CV392" s="245"/>
      <c r="DA392" s="245"/>
      <c r="DF392" s="245"/>
      <c r="DG392" s="291"/>
      <c r="DH392" s="291"/>
      <c r="DI392" s="291"/>
      <c r="DJ392" s="291"/>
      <c r="DK392" s="245"/>
      <c r="DL392" s="291"/>
      <c r="DM392" s="291"/>
      <c r="DN392" s="291"/>
      <c r="DO392" s="291"/>
      <c r="DP392" s="243"/>
      <c r="DU392" s="243"/>
      <c r="DZ392" s="243"/>
      <c r="EE392" s="243"/>
      <c r="EJ392" s="243"/>
    </row>
    <row r="393">
      <c r="E393" s="245"/>
      <c r="J393" s="245"/>
      <c r="O393" s="245"/>
      <c r="T393" s="245"/>
      <c r="Y393" s="245"/>
      <c r="AD393" s="245"/>
      <c r="AI393" s="245"/>
      <c r="AN393" s="245"/>
      <c r="AS393" s="245"/>
      <c r="AX393" s="245"/>
      <c r="BC393" s="245"/>
      <c r="BH393" s="245"/>
      <c r="BM393" s="245"/>
      <c r="BR393" s="245"/>
      <c r="BW393" s="245"/>
      <c r="CB393" s="245"/>
      <c r="CG393" s="245"/>
      <c r="CL393" s="245"/>
      <c r="CQ393" s="245"/>
      <c r="CV393" s="245"/>
      <c r="DA393" s="245"/>
      <c r="DF393" s="245"/>
      <c r="DG393" s="291"/>
      <c r="DH393" s="291"/>
      <c r="DI393" s="291"/>
      <c r="DJ393" s="291"/>
      <c r="DK393" s="245"/>
      <c r="DL393" s="291"/>
      <c r="DM393" s="291"/>
      <c r="DN393" s="291"/>
      <c r="DO393" s="291"/>
      <c r="DP393" s="243"/>
      <c r="DU393" s="243"/>
      <c r="DZ393" s="243"/>
      <c r="EE393" s="243"/>
      <c r="EJ393" s="243"/>
    </row>
    <row r="394">
      <c r="E394" s="245"/>
      <c r="J394" s="245"/>
      <c r="O394" s="245"/>
      <c r="T394" s="245"/>
      <c r="Y394" s="245"/>
      <c r="AD394" s="245"/>
      <c r="AI394" s="245"/>
      <c r="AN394" s="245"/>
      <c r="AS394" s="245"/>
      <c r="AX394" s="245"/>
      <c r="BC394" s="245"/>
      <c r="BH394" s="245"/>
      <c r="BM394" s="245"/>
      <c r="BR394" s="245"/>
      <c r="BW394" s="245"/>
      <c r="CB394" s="245"/>
      <c r="CG394" s="245"/>
      <c r="CL394" s="245"/>
      <c r="CQ394" s="245"/>
      <c r="CV394" s="245"/>
      <c r="DA394" s="245"/>
      <c r="DF394" s="245"/>
      <c r="DG394" s="291"/>
      <c r="DH394" s="291"/>
      <c r="DI394" s="291"/>
      <c r="DJ394" s="291"/>
      <c r="DK394" s="245"/>
      <c r="DL394" s="291"/>
      <c r="DM394" s="291"/>
      <c r="DN394" s="291"/>
      <c r="DO394" s="291"/>
      <c r="DP394" s="243"/>
      <c r="DU394" s="243"/>
      <c r="DZ394" s="243"/>
      <c r="EE394" s="243"/>
      <c r="EJ394" s="243"/>
    </row>
    <row r="395">
      <c r="E395" s="245"/>
      <c r="J395" s="245"/>
      <c r="O395" s="245"/>
      <c r="T395" s="245"/>
      <c r="Y395" s="245"/>
      <c r="AD395" s="245"/>
      <c r="AI395" s="245"/>
      <c r="AN395" s="245"/>
      <c r="AS395" s="245"/>
      <c r="AX395" s="245"/>
      <c r="BC395" s="245"/>
      <c r="BH395" s="245"/>
      <c r="BM395" s="245"/>
      <c r="BR395" s="245"/>
      <c r="BW395" s="245"/>
      <c r="CB395" s="245"/>
      <c r="CG395" s="245"/>
      <c r="CL395" s="245"/>
      <c r="CQ395" s="245"/>
      <c r="CV395" s="245"/>
      <c r="DA395" s="245"/>
      <c r="DF395" s="245"/>
      <c r="DG395" s="291"/>
      <c r="DH395" s="291"/>
      <c r="DI395" s="291"/>
      <c r="DJ395" s="291"/>
      <c r="DK395" s="245"/>
      <c r="DL395" s="291"/>
      <c r="DM395" s="291"/>
      <c r="DN395" s="291"/>
      <c r="DO395" s="291"/>
      <c r="DP395" s="243"/>
      <c r="DU395" s="243"/>
      <c r="DZ395" s="243"/>
      <c r="EE395" s="243"/>
      <c r="EJ395" s="243"/>
    </row>
    <row r="396">
      <c r="E396" s="245"/>
      <c r="J396" s="245"/>
      <c r="O396" s="245"/>
      <c r="T396" s="245"/>
      <c r="Y396" s="245"/>
      <c r="AD396" s="245"/>
      <c r="AI396" s="245"/>
      <c r="AN396" s="245"/>
      <c r="AS396" s="245"/>
      <c r="AX396" s="245"/>
      <c r="BC396" s="245"/>
      <c r="BH396" s="245"/>
      <c r="BM396" s="245"/>
      <c r="BR396" s="245"/>
      <c r="BW396" s="245"/>
      <c r="CB396" s="245"/>
      <c r="CG396" s="245"/>
      <c r="CL396" s="245"/>
      <c r="CQ396" s="245"/>
      <c r="CV396" s="245"/>
      <c r="DA396" s="245"/>
      <c r="DF396" s="245"/>
      <c r="DG396" s="291"/>
      <c r="DH396" s="291"/>
      <c r="DI396" s="291"/>
      <c r="DJ396" s="291"/>
      <c r="DK396" s="245"/>
      <c r="DL396" s="291"/>
      <c r="DM396" s="291"/>
      <c r="DN396" s="291"/>
      <c r="DO396" s="291"/>
      <c r="DP396" s="243"/>
      <c r="DU396" s="243"/>
      <c r="DZ396" s="243"/>
      <c r="EE396" s="243"/>
      <c r="EJ396" s="243"/>
    </row>
    <row r="397">
      <c r="E397" s="245"/>
      <c r="J397" s="245"/>
      <c r="O397" s="245"/>
      <c r="T397" s="245"/>
      <c r="Y397" s="245"/>
      <c r="AD397" s="245"/>
      <c r="AI397" s="245"/>
      <c r="AN397" s="245"/>
      <c r="AS397" s="245"/>
      <c r="AX397" s="245"/>
      <c r="BC397" s="245"/>
      <c r="BH397" s="245"/>
      <c r="BM397" s="245"/>
      <c r="BR397" s="245"/>
      <c r="BW397" s="245"/>
      <c r="CB397" s="245"/>
      <c r="CG397" s="245"/>
      <c r="CL397" s="245"/>
      <c r="CQ397" s="245"/>
      <c r="CV397" s="245"/>
      <c r="DA397" s="245"/>
      <c r="DF397" s="245"/>
      <c r="DG397" s="291"/>
      <c r="DH397" s="291"/>
      <c r="DI397" s="291"/>
      <c r="DJ397" s="291"/>
      <c r="DK397" s="245"/>
      <c r="DL397" s="291"/>
      <c r="DM397" s="291"/>
      <c r="DN397" s="291"/>
      <c r="DO397" s="291"/>
      <c r="DP397" s="243"/>
      <c r="DU397" s="243"/>
      <c r="DZ397" s="243"/>
      <c r="EE397" s="243"/>
      <c r="EJ397" s="243"/>
    </row>
    <row r="398">
      <c r="E398" s="245"/>
      <c r="J398" s="245"/>
      <c r="O398" s="245"/>
      <c r="T398" s="245"/>
      <c r="Y398" s="245"/>
      <c r="AD398" s="245"/>
      <c r="AI398" s="245"/>
      <c r="AN398" s="245"/>
      <c r="AS398" s="245"/>
      <c r="AX398" s="245"/>
      <c r="BC398" s="245"/>
      <c r="BH398" s="245"/>
      <c r="BM398" s="245"/>
      <c r="BR398" s="245"/>
      <c r="BW398" s="245"/>
      <c r="CB398" s="245"/>
      <c r="CG398" s="245"/>
      <c r="CL398" s="245"/>
      <c r="CQ398" s="245"/>
      <c r="CV398" s="245"/>
      <c r="DA398" s="245"/>
      <c r="DF398" s="245"/>
      <c r="DG398" s="291"/>
      <c r="DH398" s="291"/>
      <c r="DI398" s="291"/>
      <c r="DJ398" s="291"/>
      <c r="DK398" s="245"/>
      <c r="DL398" s="291"/>
      <c r="DM398" s="291"/>
      <c r="DN398" s="291"/>
      <c r="DO398" s="291"/>
      <c r="DP398" s="243"/>
      <c r="DU398" s="243"/>
      <c r="DZ398" s="243"/>
      <c r="EE398" s="243"/>
      <c r="EJ398" s="243"/>
    </row>
    <row r="399">
      <c r="E399" s="245"/>
      <c r="J399" s="245"/>
      <c r="O399" s="245"/>
      <c r="T399" s="245"/>
      <c r="Y399" s="245"/>
      <c r="AD399" s="245"/>
      <c r="AI399" s="245"/>
      <c r="AN399" s="245"/>
      <c r="AS399" s="245"/>
      <c r="AX399" s="245"/>
      <c r="BC399" s="245"/>
      <c r="BH399" s="245"/>
      <c r="BM399" s="245"/>
      <c r="BR399" s="245"/>
      <c r="BW399" s="245"/>
      <c r="CB399" s="245"/>
      <c r="CG399" s="245"/>
      <c r="CL399" s="245"/>
      <c r="CQ399" s="245"/>
      <c r="CV399" s="245"/>
      <c r="DA399" s="245"/>
      <c r="DF399" s="245"/>
      <c r="DG399" s="291"/>
      <c r="DH399" s="291"/>
      <c r="DI399" s="291"/>
      <c r="DJ399" s="291"/>
      <c r="DK399" s="245"/>
      <c r="DL399" s="291"/>
      <c r="DM399" s="291"/>
      <c r="DN399" s="291"/>
      <c r="DO399" s="291"/>
      <c r="DP399" s="243"/>
      <c r="DU399" s="243"/>
      <c r="DZ399" s="243"/>
      <c r="EE399" s="243"/>
      <c r="EJ399" s="243"/>
    </row>
    <row r="400">
      <c r="E400" s="245"/>
      <c r="J400" s="245"/>
      <c r="O400" s="245"/>
      <c r="T400" s="245"/>
      <c r="Y400" s="245"/>
      <c r="AD400" s="245"/>
      <c r="AI400" s="245"/>
      <c r="AN400" s="245"/>
      <c r="AS400" s="245"/>
      <c r="AX400" s="245"/>
      <c r="BC400" s="245"/>
      <c r="BH400" s="245"/>
      <c r="BM400" s="245"/>
      <c r="BR400" s="245"/>
      <c r="BW400" s="245"/>
      <c r="CB400" s="245"/>
      <c r="CG400" s="245"/>
      <c r="CL400" s="245"/>
      <c r="CQ400" s="245"/>
      <c r="CV400" s="245"/>
      <c r="DA400" s="245"/>
      <c r="DF400" s="245"/>
      <c r="DG400" s="291"/>
      <c r="DH400" s="291"/>
      <c r="DI400" s="291"/>
      <c r="DJ400" s="291"/>
      <c r="DK400" s="245"/>
      <c r="DL400" s="291"/>
      <c r="DM400" s="291"/>
      <c r="DN400" s="291"/>
      <c r="DO400" s="291"/>
      <c r="DP400" s="243"/>
      <c r="DU400" s="243"/>
      <c r="DZ400" s="243"/>
      <c r="EE400" s="243"/>
      <c r="EJ400" s="243"/>
    </row>
    <row r="401">
      <c r="E401" s="245"/>
      <c r="J401" s="245"/>
      <c r="O401" s="245"/>
      <c r="T401" s="245"/>
      <c r="Y401" s="245"/>
      <c r="AD401" s="245"/>
      <c r="AI401" s="245"/>
      <c r="AN401" s="245"/>
      <c r="AS401" s="245"/>
      <c r="AX401" s="245"/>
      <c r="BC401" s="245"/>
      <c r="BH401" s="245"/>
      <c r="BM401" s="245"/>
      <c r="BR401" s="245"/>
      <c r="BW401" s="245"/>
      <c r="CB401" s="245"/>
      <c r="CG401" s="245"/>
      <c r="CL401" s="245"/>
      <c r="CQ401" s="245"/>
      <c r="CV401" s="245"/>
      <c r="DA401" s="245"/>
      <c r="DF401" s="245"/>
      <c r="DG401" s="291"/>
      <c r="DH401" s="291"/>
      <c r="DI401" s="291"/>
      <c r="DJ401" s="291"/>
      <c r="DK401" s="245"/>
      <c r="DL401" s="291"/>
      <c r="DM401" s="291"/>
      <c r="DN401" s="291"/>
      <c r="DO401" s="291"/>
      <c r="DP401" s="243"/>
      <c r="DU401" s="243"/>
      <c r="DZ401" s="243"/>
      <c r="EE401" s="243"/>
      <c r="EJ401" s="243"/>
    </row>
    <row r="402">
      <c r="E402" s="245"/>
      <c r="J402" s="245"/>
      <c r="O402" s="245"/>
      <c r="T402" s="245"/>
      <c r="Y402" s="245"/>
      <c r="AD402" s="245"/>
      <c r="AI402" s="245"/>
      <c r="AN402" s="245"/>
      <c r="AS402" s="245"/>
      <c r="AX402" s="245"/>
      <c r="BC402" s="245"/>
      <c r="BH402" s="245"/>
      <c r="BM402" s="245"/>
      <c r="BR402" s="245"/>
      <c r="BW402" s="245"/>
      <c r="CB402" s="245"/>
      <c r="CG402" s="245"/>
      <c r="CL402" s="245"/>
      <c r="CQ402" s="245"/>
      <c r="CV402" s="245"/>
      <c r="DA402" s="245"/>
      <c r="DF402" s="245"/>
      <c r="DG402" s="291"/>
      <c r="DH402" s="291"/>
      <c r="DI402" s="291"/>
      <c r="DJ402" s="291"/>
      <c r="DK402" s="245"/>
      <c r="DL402" s="291"/>
      <c r="DM402" s="291"/>
      <c r="DN402" s="291"/>
      <c r="DO402" s="291"/>
      <c r="DP402" s="243"/>
      <c r="DU402" s="243"/>
      <c r="DZ402" s="243"/>
      <c r="EE402" s="243"/>
      <c r="EJ402" s="243"/>
    </row>
    <row r="403">
      <c r="E403" s="245"/>
      <c r="J403" s="245"/>
      <c r="O403" s="245"/>
      <c r="T403" s="245"/>
      <c r="Y403" s="245"/>
      <c r="AD403" s="245"/>
      <c r="AI403" s="245"/>
      <c r="AN403" s="245"/>
      <c r="AS403" s="245"/>
      <c r="AX403" s="245"/>
      <c r="BC403" s="245"/>
      <c r="BH403" s="245"/>
      <c r="BM403" s="245"/>
      <c r="BR403" s="245"/>
      <c r="BW403" s="245"/>
      <c r="CB403" s="245"/>
      <c r="CG403" s="245"/>
      <c r="CL403" s="245"/>
      <c r="CQ403" s="245"/>
      <c r="CV403" s="245"/>
      <c r="DA403" s="245"/>
      <c r="DF403" s="245"/>
      <c r="DG403" s="291"/>
      <c r="DH403" s="291"/>
      <c r="DI403" s="291"/>
      <c r="DJ403" s="291"/>
      <c r="DK403" s="245"/>
      <c r="DL403" s="291"/>
      <c r="DM403" s="291"/>
      <c r="DN403" s="291"/>
      <c r="DO403" s="291"/>
      <c r="DP403" s="243"/>
      <c r="DU403" s="243"/>
      <c r="DZ403" s="243"/>
      <c r="EE403" s="243"/>
      <c r="EJ403" s="243"/>
    </row>
    <row r="404">
      <c r="E404" s="245"/>
      <c r="J404" s="245"/>
      <c r="O404" s="245"/>
      <c r="T404" s="245"/>
      <c r="Y404" s="245"/>
      <c r="AD404" s="245"/>
      <c r="AI404" s="245"/>
      <c r="AN404" s="245"/>
      <c r="AS404" s="245"/>
      <c r="AX404" s="245"/>
      <c r="BC404" s="245"/>
      <c r="BH404" s="245"/>
      <c r="BM404" s="245"/>
      <c r="BR404" s="245"/>
      <c r="BW404" s="245"/>
      <c r="CB404" s="245"/>
      <c r="CG404" s="245"/>
      <c r="CL404" s="245"/>
      <c r="CQ404" s="245"/>
      <c r="CV404" s="245"/>
      <c r="DA404" s="245"/>
      <c r="DF404" s="245"/>
      <c r="DG404" s="291"/>
      <c r="DH404" s="291"/>
      <c r="DI404" s="291"/>
      <c r="DJ404" s="291"/>
      <c r="DK404" s="245"/>
      <c r="DL404" s="291"/>
      <c r="DM404" s="291"/>
      <c r="DN404" s="291"/>
      <c r="DO404" s="291"/>
      <c r="DP404" s="243"/>
      <c r="DU404" s="243"/>
      <c r="DZ404" s="243"/>
      <c r="EE404" s="243"/>
      <c r="EJ404" s="243"/>
    </row>
    <row r="405">
      <c r="E405" s="245"/>
      <c r="J405" s="245"/>
      <c r="O405" s="245"/>
      <c r="T405" s="245"/>
      <c r="Y405" s="245"/>
      <c r="AD405" s="245"/>
      <c r="AI405" s="245"/>
      <c r="AN405" s="245"/>
      <c r="AS405" s="245"/>
      <c r="AX405" s="245"/>
      <c r="BC405" s="245"/>
      <c r="BH405" s="245"/>
      <c r="BM405" s="245"/>
      <c r="BR405" s="245"/>
      <c r="BW405" s="245"/>
      <c r="CB405" s="245"/>
      <c r="CG405" s="245"/>
      <c r="CL405" s="245"/>
      <c r="CQ405" s="245"/>
      <c r="CV405" s="245"/>
      <c r="DA405" s="245"/>
      <c r="DF405" s="245"/>
      <c r="DG405" s="291"/>
      <c r="DH405" s="291"/>
      <c r="DI405" s="291"/>
      <c r="DJ405" s="291"/>
      <c r="DK405" s="245"/>
      <c r="DL405" s="291"/>
      <c r="DM405" s="291"/>
      <c r="DN405" s="291"/>
      <c r="DO405" s="291"/>
      <c r="DP405" s="243"/>
      <c r="DU405" s="243"/>
      <c r="DZ405" s="243"/>
      <c r="EE405" s="243"/>
      <c r="EJ405" s="243"/>
    </row>
    <row r="406">
      <c r="E406" s="245"/>
      <c r="J406" s="245"/>
      <c r="O406" s="245"/>
      <c r="T406" s="245"/>
      <c r="Y406" s="245"/>
      <c r="AD406" s="245"/>
      <c r="AI406" s="245"/>
      <c r="AN406" s="245"/>
      <c r="AS406" s="245"/>
      <c r="AX406" s="245"/>
      <c r="BC406" s="245"/>
      <c r="BH406" s="245"/>
      <c r="BM406" s="245"/>
      <c r="BR406" s="245"/>
      <c r="BW406" s="245"/>
      <c r="CB406" s="245"/>
      <c r="CG406" s="245"/>
      <c r="CL406" s="245"/>
      <c r="CQ406" s="245"/>
      <c r="CV406" s="245"/>
      <c r="DA406" s="245"/>
      <c r="DF406" s="245"/>
      <c r="DG406" s="291"/>
      <c r="DH406" s="291"/>
      <c r="DI406" s="291"/>
      <c r="DJ406" s="291"/>
      <c r="DK406" s="245"/>
      <c r="DL406" s="291"/>
      <c r="DM406" s="291"/>
      <c r="DN406" s="291"/>
      <c r="DO406" s="291"/>
      <c r="DP406" s="243"/>
      <c r="DU406" s="243"/>
      <c r="DZ406" s="243"/>
      <c r="EE406" s="243"/>
      <c r="EJ406" s="243"/>
    </row>
    <row r="407">
      <c r="E407" s="245"/>
      <c r="J407" s="245"/>
      <c r="O407" s="245"/>
      <c r="T407" s="245"/>
      <c r="Y407" s="245"/>
      <c r="AD407" s="245"/>
      <c r="AI407" s="245"/>
      <c r="AN407" s="245"/>
      <c r="AS407" s="245"/>
      <c r="AX407" s="245"/>
      <c r="BC407" s="245"/>
      <c r="BH407" s="245"/>
      <c r="BM407" s="245"/>
      <c r="BR407" s="245"/>
      <c r="BW407" s="245"/>
      <c r="CB407" s="245"/>
      <c r="CG407" s="245"/>
      <c r="CL407" s="245"/>
      <c r="CQ407" s="245"/>
      <c r="CV407" s="245"/>
      <c r="DA407" s="245"/>
      <c r="DF407" s="245"/>
      <c r="DG407" s="291"/>
      <c r="DH407" s="291"/>
      <c r="DI407" s="291"/>
      <c r="DJ407" s="291"/>
      <c r="DK407" s="245"/>
      <c r="DL407" s="291"/>
      <c r="DM407" s="291"/>
      <c r="DN407" s="291"/>
      <c r="DO407" s="291"/>
      <c r="DP407" s="243"/>
      <c r="DU407" s="243"/>
      <c r="DZ407" s="243"/>
      <c r="EE407" s="243"/>
      <c r="EJ407" s="243"/>
    </row>
    <row r="408">
      <c r="E408" s="245"/>
      <c r="J408" s="245"/>
      <c r="O408" s="245"/>
      <c r="T408" s="245"/>
      <c r="Y408" s="245"/>
      <c r="AD408" s="245"/>
      <c r="AI408" s="245"/>
      <c r="AN408" s="245"/>
      <c r="AS408" s="245"/>
      <c r="AX408" s="245"/>
      <c r="BC408" s="245"/>
      <c r="BH408" s="245"/>
      <c r="BM408" s="245"/>
      <c r="BR408" s="245"/>
      <c r="BW408" s="245"/>
      <c r="CB408" s="245"/>
      <c r="CG408" s="245"/>
      <c r="CL408" s="245"/>
      <c r="CQ408" s="245"/>
      <c r="CV408" s="245"/>
      <c r="DA408" s="245"/>
      <c r="DF408" s="245"/>
      <c r="DG408" s="291"/>
      <c r="DH408" s="291"/>
      <c r="DI408" s="291"/>
      <c r="DJ408" s="291"/>
      <c r="DK408" s="245"/>
      <c r="DL408" s="291"/>
      <c r="DM408" s="291"/>
      <c r="DN408" s="291"/>
      <c r="DO408" s="291"/>
      <c r="DP408" s="243"/>
      <c r="DU408" s="243"/>
      <c r="DZ408" s="243"/>
      <c r="EE408" s="243"/>
      <c r="EJ408" s="243"/>
    </row>
    <row r="409">
      <c r="E409" s="245"/>
      <c r="J409" s="245"/>
      <c r="O409" s="245"/>
      <c r="T409" s="245"/>
      <c r="Y409" s="245"/>
      <c r="AD409" s="245"/>
      <c r="AI409" s="245"/>
      <c r="AN409" s="245"/>
      <c r="AS409" s="245"/>
      <c r="AX409" s="245"/>
      <c r="BC409" s="245"/>
      <c r="BH409" s="245"/>
      <c r="BM409" s="245"/>
      <c r="BR409" s="245"/>
      <c r="BW409" s="245"/>
      <c r="CB409" s="245"/>
      <c r="CG409" s="245"/>
      <c r="CL409" s="245"/>
      <c r="CQ409" s="245"/>
      <c r="CV409" s="245"/>
      <c r="DA409" s="245"/>
      <c r="DF409" s="245"/>
      <c r="DG409" s="291"/>
      <c r="DH409" s="291"/>
      <c r="DI409" s="291"/>
      <c r="DJ409" s="291"/>
      <c r="DK409" s="245"/>
      <c r="DL409" s="291"/>
      <c r="DM409" s="291"/>
      <c r="DN409" s="291"/>
      <c r="DO409" s="291"/>
      <c r="DP409" s="243"/>
      <c r="DU409" s="243"/>
      <c r="DZ409" s="243"/>
      <c r="EE409" s="243"/>
      <c r="EJ409" s="243"/>
    </row>
    <row r="410">
      <c r="E410" s="245"/>
      <c r="J410" s="245"/>
      <c r="O410" s="245"/>
      <c r="T410" s="245"/>
      <c r="Y410" s="245"/>
      <c r="AD410" s="245"/>
      <c r="AI410" s="245"/>
      <c r="AN410" s="245"/>
      <c r="AS410" s="245"/>
      <c r="AX410" s="245"/>
      <c r="BC410" s="245"/>
      <c r="BH410" s="245"/>
      <c r="BM410" s="245"/>
      <c r="BR410" s="245"/>
      <c r="BW410" s="245"/>
      <c r="CB410" s="245"/>
      <c r="CG410" s="245"/>
      <c r="CL410" s="245"/>
      <c r="CQ410" s="245"/>
      <c r="CV410" s="245"/>
      <c r="DA410" s="245"/>
      <c r="DF410" s="245"/>
      <c r="DG410" s="291"/>
      <c r="DH410" s="291"/>
      <c r="DI410" s="291"/>
      <c r="DJ410" s="291"/>
      <c r="DK410" s="245"/>
      <c r="DL410" s="291"/>
      <c r="DM410" s="291"/>
      <c r="DN410" s="291"/>
      <c r="DO410" s="291"/>
      <c r="DP410" s="243"/>
      <c r="DU410" s="243"/>
      <c r="DZ410" s="243"/>
      <c r="EE410" s="243"/>
      <c r="EJ410" s="243"/>
    </row>
    <row r="411">
      <c r="E411" s="245"/>
      <c r="J411" s="245"/>
      <c r="O411" s="245"/>
      <c r="T411" s="245"/>
      <c r="Y411" s="245"/>
      <c r="AD411" s="245"/>
      <c r="AI411" s="245"/>
      <c r="AN411" s="245"/>
      <c r="AS411" s="245"/>
      <c r="AX411" s="245"/>
      <c r="BC411" s="245"/>
      <c r="BH411" s="245"/>
      <c r="BM411" s="245"/>
      <c r="BR411" s="245"/>
      <c r="BW411" s="245"/>
      <c r="CB411" s="245"/>
      <c r="CG411" s="245"/>
      <c r="CL411" s="245"/>
      <c r="CQ411" s="245"/>
      <c r="CV411" s="245"/>
      <c r="DA411" s="245"/>
      <c r="DF411" s="245"/>
      <c r="DG411" s="291"/>
      <c r="DH411" s="291"/>
      <c r="DI411" s="291"/>
      <c r="DJ411" s="291"/>
      <c r="DK411" s="245"/>
      <c r="DL411" s="291"/>
      <c r="DM411" s="291"/>
      <c r="DN411" s="291"/>
      <c r="DO411" s="291"/>
      <c r="DP411" s="243"/>
      <c r="DU411" s="243"/>
      <c r="DZ411" s="243"/>
      <c r="EE411" s="243"/>
      <c r="EJ411" s="243"/>
    </row>
    <row r="412">
      <c r="E412" s="245"/>
      <c r="J412" s="245"/>
      <c r="O412" s="245"/>
      <c r="T412" s="245"/>
      <c r="Y412" s="245"/>
      <c r="AD412" s="245"/>
      <c r="AI412" s="245"/>
      <c r="AN412" s="245"/>
      <c r="AS412" s="245"/>
      <c r="AX412" s="245"/>
      <c r="BC412" s="245"/>
      <c r="BH412" s="245"/>
      <c r="BM412" s="245"/>
      <c r="BR412" s="245"/>
      <c r="BW412" s="245"/>
      <c r="CB412" s="245"/>
      <c r="CG412" s="245"/>
      <c r="CL412" s="245"/>
      <c r="CQ412" s="245"/>
      <c r="CV412" s="245"/>
      <c r="DA412" s="245"/>
      <c r="DF412" s="245"/>
      <c r="DG412" s="291"/>
      <c r="DH412" s="291"/>
      <c r="DI412" s="291"/>
      <c r="DJ412" s="291"/>
      <c r="DK412" s="245"/>
      <c r="DL412" s="291"/>
      <c r="DM412" s="291"/>
      <c r="DN412" s="291"/>
      <c r="DO412" s="291"/>
      <c r="DP412" s="243"/>
      <c r="DU412" s="243"/>
      <c r="DZ412" s="243"/>
      <c r="EE412" s="243"/>
      <c r="EJ412" s="243"/>
    </row>
    <row r="413">
      <c r="E413" s="245"/>
      <c r="J413" s="245"/>
      <c r="O413" s="245"/>
      <c r="T413" s="245"/>
      <c r="Y413" s="245"/>
      <c r="AD413" s="245"/>
      <c r="AI413" s="245"/>
      <c r="AN413" s="245"/>
      <c r="AS413" s="245"/>
      <c r="AX413" s="245"/>
      <c r="BC413" s="245"/>
      <c r="BH413" s="245"/>
      <c r="BM413" s="245"/>
      <c r="BR413" s="245"/>
      <c r="BW413" s="245"/>
      <c r="CB413" s="245"/>
      <c r="CG413" s="245"/>
      <c r="CL413" s="245"/>
      <c r="CQ413" s="245"/>
      <c r="CV413" s="245"/>
      <c r="DA413" s="245"/>
      <c r="DF413" s="245"/>
      <c r="DG413" s="291"/>
      <c r="DH413" s="291"/>
      <c r="DI413" s="291"/>
      <c r="DJ413" s="291"/>
      <c r="DK413" s="245"/>
      <c r="DL413" s="291"/>
      <c r="DM413" s="291"/>
      <c r="DN413" s="291"/>
      <c r="DO413" s="291"/>
      <c r="DP413" s="243"/>
      <c r="DU413" s="243"/>
      <c r="DZ413" s="243"/>
      <c r="EE413" s="243"/>
      <c r="EJ413" s="243"/>
    </row>
    <row r="414">
      <c r="E414" s="245"/>
      <c r="J414" s="245"/>
      <c r="O414" s="245"/>
      <c r="T414" s="245"/>
      <c r="Y414" s="245"/>
      <c r="AD414" s="245"/>
      <c r="AI414" s="245"/>
      <c r="AN414" s="245"/>
      <c r="AS414" s="245"/>
      <c r="AX414" s="245"/>
      <c r="BC414" s="245"/>
      <c r="BH414" s="245"/>
      <c r="BM414" s="245"/>
      <c r="BR414" s="245"/>
      <c r="BW414" s="245"/>
      <c r="CB414" s="245"/>
      <c r="CG414" s="245"/>
      <c r="CL414" s="245"/>
      <c r="CQ414" s="245"/>
      <c r="CV414" s="245"/>
      <c r="DA414" s="245"/>
      <c r="DF414" s="245"/>
      <c r="DG414" s="291"/>
      <c r="DH414" s="291"/>
      <c r="DI414" s="291"/>
      <c r="DJ414" s="291"/>
      <c r="DK414" s="245"/>
      <c r="DL414" s="291"/>
      <c r="DM414" s="291"/>
      <c r="DN414" s="291"/>
      <c r="DO414" s="291"/>
      <c r="DP414" s="243"/>
      <c r="DU414" s="243"/>
      <c r="DZ414" s="243"/>
      <c r="EE414" s="243"/>
      <c r="EJ414" s="243"/>
    </row>
    <row r="415">
      <c r="E415" s="245"/>
      <c r="J415" s="245"/>
      <c r="O415" s="245"/>
      <c r="T415" s="245"/>
      <c r="Y415" s="245"/>
      <c r="AD415" s="245"/>
      <c r="AI415" s="245"/>
      <c r="AN415" s="245"/>
      <c r="AS415" s="245"/>
      <c r="AX415" s="245"/>
      <c r="BC415" s="245"/>
      <c r="BH415" s="245"/>
      <c r="BM415" s="245"/>
      <c r="BR415" s="245"/>
      <c r="BW415" s="245"/>
      <c r="CB415" s="245"/>
      <c r="CG415" s="245"/>
      <c r="CL415" s="245"/>
      <c r="CQ415" s="245"/>
      <c r="CV415" s="245"/>
      <c r="DA415" s="245"/>
      <c r="DF415" s="245"/>
      <c r="DG415" s="291"/>
      <c r="DH415" s="291"/>
      <c r="DI415" s="291"/>
      <c r="DJ415" s="291"/>
      <c r="DK415" s="245"/>
      <c r="DL415" s="291"/>
      <c r="DM415" s="291"/>
      <c r="DN415" s="291"/>
      <c r="DO415" s="291"/>
      <c r="DP415" s="243"/>
      <c r="DU415" s="243"/>
      <c r="DZ415" s="243"/>
      <c r="EE415" s="243"/>
      <c r="EJ415" s="243"/>
    </row>
    <row r="416">
      <c r="E416" s="245"/>
      <c r="J416" s="245"/>
      <c r="O416" s="245"/>
      <c r="T416" s="245"/>
      <c r="Y416" s="245"/>
      <c r="AD416" s="245"/>
      <c r="AI416" s="245"/>
      <c r="AN416" s="245"/>
      <c r="AS416" s="245"/>
      <c r="AX416" s="245"/>
      <c r="BC416" s="245"/>
      <c r="BH416" s="245"/>
      <c r="BM416" s="245"/>
      <c r="BR416" s="245"/>
      <c r="BW416" s="245"/>
      <c r="CB416" s="245"/>
      <c r="CG416" s="245"/>
      <c r="CL416" s="245"/>
      <c r="CQ416" s="245"/>
      <c r="CV416" s="245"/>
      <c r="DA416" s="245"/>
      <c r="DF416" s="245"/>
      <c r="DG416" s="291"/>
      <c r="DH416" s="291"/>
      <c r="DI416" s="291"/>
      <c r="DJ416" s="291"/>
      <c r="DK416" s="245"/>
      <c r="DL416" s="291"/>
      <c r="DM416" s="291"/>
      <c r="DN416" s="291"/>
      <c r="DO416" s="291"/>
      <c r="DP416" s="243"/>
      <c r="DU416" s="243"/>
      <c r="DZ416" s="243"/>
      <c r="EE416" s="243"/>
      <c r="EJ416" s="243"/>
    </row>
    <row r="417">
      <c r="E417" s="245"/>
      <c r="J417" s="245"/>
      <c r="O417" s="245"/>
      <c r="T417" s="245"/>
      <c r="Y417" s="245"/>
      <c r="AD417" s="245"/>
      <c r="AI417" s="245"/>
      <c r="AN417" s="245"/>
      <c r="AS417" s="245"/>
      <c r="AX417" s="245"/>
      <c r="BC417" s="245"/>
      <c r="BH417" s="245"/>
      <c r="BM417" s="245"/>
      <c r="BR417" s="245"/>
      <c r="BW417" s="245"/>
      <c r="CB417" s="245"/>
      <c r="CG417" s="245"/>
      <c r="CL417" s="245"/>
      <c r="CQ417" s="245"/>
      <c r="CV417" s="245"/>
      <c r="DA417" s="245"/>
      <c r="DF417" s="245"/>
      <c r="DG417" s="291"/>
      <c r="DH417" s="291"/>
      <c r="DI417" s="291"/>
      <c r="DJ417" s="291"/>
      <c r="DK417" s="245"/>
      <c r="DL417" s="291"/>
      <c r="DM417" s="291"/>
      <c r="DN417" s="291"/>
      <c r="DO417" s="291"/>
      <c r="DP417" s="243"/>
      <c r="DU417" s="243"/>
      <c r="DZ417" s="243"/>
      <c r="EE417" s="243"/>
      <c r="EJ417" s="243"/>
    </row>
    <row r="418">
      <c r="E418" s="245"/>
      <c r="J418" s="245"/>
      <c r="O418" s="245"/>
      <c r="T418" s="245"/>
      <c r="Y418" s="245"/>
      <c r="AD418" s="245"/>
      <c r="AI418" s="245"/>
      <c r="AN418" s="245"/>
      <c r="AS418" s="245"/>
      <c r="AX418" s="245"/>
      <c r="BC418" s="245"/>
      <c r="BH418" s="245"/>
      <c r="BM418" s="245"/>
      <c r="BR418" s="245"/>
      <c r="BW418" s="245"/>
      <c r="CB418" s="245"/>
      <c r="CG418" s="245"/>
      <c r="CL418" s="245"/>
      <c r="CQ418" s="245"/>
      <c r="CV418" s="245"/>
      <c r="DA418" s="245"/>
      <c r="DF418" s="245"/>
      <c r="DG418" s="291"/>
      <c r="DH418" s="291"/>
      <c r="DI418" s="291"/>
      <c r="DJ418" s="291"/>
      <c r="DK418" s="245"/>
      <c r="DL418" s="291"/>
      <c r="DM418" s="291"/>
      <c r="DN418" s="291"/>
      <c r="DO418" s="291"/>
      <c r="DP418" s="243"/>
      <c r="DU418" s="243"/>
      <c r="DZ418" s="243"/>
      <c r="EE418" s="243"/>
      <c r="EJ418" s="243"/>
    </row>
    <row r="419">
      <c r="E419" s="245"/>
      <c r="J419" s="245"/>
      <c r="O419" s="245"/>
      <c r="T419" s="245"/>
      <c r="Y419" s="245"/>
      <c r="AD419" s="245"/>
      <c r="AI419" s="245"/>
      <c r="AN419" s="245"/>
      <c r="AS419" s="245"/>
      <c r="AX419" s="245"/>
      <c r="BC419" s="245"/>
      <c r="BH419" s="245"/>
      <c r="BM419" s="245"/>
      <c r="BR419" s="245"/>
      <c r="BW419" s="245"/>
      <c r="CB419" s="245"/>
      <c r="CG419" s="245"/>
      <c r="CL419" s="245"/>
      <c r="CQ419" s="245"/>
      <c r="CV419" s="245"/>
      <c r="DA419" s="245"/>
      <c r="DF419" s="245"/>
      <c r="DG419" s="291"/>
      <c r="DH419" s="291"/>
      <c r="DI419" s="291"/>
      <c r="DJ419" s="291"/>
      <c r="DK419" s="245"/>
      <c r="DL419" s="291"/>
      <c r="DM419" s="291"/>
      <c r="DN419" s="291"/>
      <c r="DO419" s="291"/>
      <c r="DP419" s="243"/>
      <c r="DU419" s="243"/>
      <c r="DZ419" s="243"/>
      <c r="EE419" s="243"/>
      <c r="EJ419" s="243"/>
    </row>
    <row r="420">
      <c r="E420" s="245"/>
      <c r="J420" s="245"/>
      <c r="O420" s="245"/>
      <c r="T420" s="245"/>
      <c r="Y420" s="245"/>
      <c r="AD420" s="245"/>
      <c r="AI420" s="245"/>
      <c r="AN420" s="245"/>
      <c r="AS420" s="245"/>
      <c r="AX420" s="245"/>
      <c r="BC420" s="245"/>
      <c r="BH420" s="245"/>
      <c r="BM420" s="245"/>
      <c r="BR420" s="245"/>
      <c r="BW420" s="245"/>
      <c r="CB420" s="245"/>
      <c r="CG420" s="245"/>
      <c r="CL420" s="245"/>
      <c r="CQ420" s="245"/>
      <c r="CV420" s="245"/>
      <c r="DA420" s="245"/>
      <c r="DF420" s="245"/>
      <c r="DG420" s="291"/>
      <c r="DH420" s="291"/>
      <c r="DI420" s="291"/>
      <c r="DJ420" s="291"/>
      <c r="DK420" s="245"/>
      <c r="DL420" s="291"/>
      <c r="DM420" s="291"/>
      <c r="DN420" s="291"/>
      <c r="DO420" s="291"/>
      <c r="DP420" s="243"/>
      <c r="DU420" s="243"/>
      <c r="DZ420" s="243"/>
      <c r="EE420" s="243"/>
      <c r="EJ420" s="243"/>
    </row>
    <row r="421">
      <c r="E421" s="245"/>
      <c r="J421" s="245"/>
      <c r="O421" s="245"/>
      <c r="T421" s="245"/>
      <c r="Y421" s="245"/>
      <c r="AD421" s="245"/>
      <c r="AI421" s="245"/>
      <c r="AN421" s="245"/>
      <c r="AS421" s="245"/>
      <c r="AX421" s="245"/>
      <c r="BC421" s="245"/>
      <c r="BH421" s="245"/>
      <c r="BM421" s="245"/>
      <c r="BR421" s="245"/>
      <c r="BW421" s="245"/>
      <c r="CB421" s="245"/>
      <c r="CG421" s="245"/>
      <c r="CL421" s="245"/>
      <c r="CQ421" s="245"/>
      <c r="CV421" s="245"/>
      <c r="DA421" s="245"/>
      <c r="DF421" s="245"/>
      <c r="DG421" s="291"/>
      <c r="DH421" s="291"/>
      <c r="DI421" s="291"/>
      <c r="DJ421" s="291"/>
      <c r="DK421" s="245"/>
      <c r="DL421" s="291"/>
      <c r="DM421" s="291"/>
      <c r="DN421" s="291"/>
      <c r="DO421" s="291"/>
      <c r="DP421" s="243"/>
      <c r="DU421" s="243"/>
      <c r="DZ421" s="243"/>
      <c r="EE421" s="243"/>
      <c r="EJ421" s="243"/>
    </row>
    <row r="422">
      <c r="E422" s="245"/>
      <c r="J422" s="245"/>
      <c r="O422" s="245"/>
      <c r="T422" s="245"/>
      <c r="Y422" s="245"/>
      <c r="AD422" s="245"/>
      <c r="AI422" s="245"/>
      <c r="AN422" s="245"/>
      <c r="AS422" s="245"/>
      <c r="AX422" s="245"/>
      <c r="BC422" s="245"/>
      <c r="BH422" s="245"/>
      <c r="BM422" s="245"/>
      <c r="BR422" s="245"/>
      <c r="BW422" s="245"/>
      <c r="CB422" s="245"/>
      <c r="CG422" s="245"/>
      <c r="CL422" s="245"/>
      <c r="CQ422" s="245"/>
      <c r="CV422" s="245"/>
      <c r="DA422" s="245"/>
      <c r="DF422" s="245"/>
      <c r="DG422" s="291"/>
      <c r="DH422" s="291"/>
      <c r="DI422" s="291"/>
      <c r="DJ422" s="291"/>
      <c r="DK422" s="245"/>
      <c r="DL422" s="291"/>
      <c r="DM422" s="291"/>
      <c r="DN422" s="291"/>
      <c r="DO422" s="291"/>
      <c r="DP422" s="243"/>
      <c r="DU422" s="243"/>
      <c r="DZ422" s="243"/>
      <c r="EE422" s="243"/>
      <c r="EJ422" s="243"/>
    </row>
    <row r="423">
      <c r="E423" s="245"/>
      <c r="J423" s="245"/>
      <c r="O423" s="245"/>
      <c r="T423" s="245"/>
      <c r="Y423" s="245"/>
      <c r="AD423" s="245"/>
      <c r="AI423" s="245"/>
      <c r="AN423" s="245"/>
      <c r="AS423" s="245"/>
      <c r="AX423" s="245"/>
      <c r="BC423" s="245"/>
      <c r="BH423" s="245"/>
      <c r="BM423" s="245"/>
      <c r="BR423" s="245"/>
      <c r="BW423" s="245"/>
      <c r="CB423" s="245"/>
      <c r="CG423" s="245"/>
      <c r="CL423" s="245"/>
      <c r="CQ423" s="245"/>
      <c r="CV423" s="245"/>
      <c r="DA423" s="245"/>
      <c r="DF423" s="245"/>
      <c r="DG423" s="291"/>
      <c r="DH423" s="291"/>
      <c r="DI423" s="291"/>
      <c r="DJ423" s="291"/>
      <c r="DK423" s="245"/>
      <c r="DL423" s="291"/>
      <c r="DM423" s="291"/>
      <c r="DN423" s="291"/>
      <c r="DO423" s="291"/>
      <c r="DP423" s="243"/>
      <c r="DU423" s="243"/>
      <c r="DZ423" s="243"/>
      <c r="EE423" s="243"/>
      <c r="EJ423" s="243"/>
    </row>
    <row r="424">
      <c r="E424" s="245"/>
      <c r="J424" s="245"/>
      <c r="O424" s="245"/>
      <c r="T424" s="245"/>
      <c r="Y424" s="245"/>
      <c r="AD424" s="245"/>
      <c r="AI424" s="245"/>
      <c r="AN424" s="245"/>
      <c r="AS424" s="245"/>
      <c r="AX424" s="245"/>
      <c r="BC424" s="245"/>
      <c r="BH424" s="245"/>
      <c r="BM424" s="245"/>
      <c r="BR424" s="245"/>
      <c r="BW424" s="245"/>
      <c r="CB424" s="245"/>
      <c r="CG424" s="245"/>
      <c r="CL424" s="245"/>
      <c r="CQ424" s="245"/>
      <c r="CV424" s="245"/>
      <c r="DA424" s="245"/>
      <c r="DF424" s="245"/>
      <c r="DG424" s="291"/>
      <c r="DH424" s="291"/>
      <c r="DI424" s="291"/>
      <c r="DJ424" s="291"/>
      <c r="DK424" s="245"/>
      <c r="DL424" s="291"/>
      <c r="DM424" s="291"/>
      <c r="DN424" s="291"/>
      <c r="DO424" s="291"/>
      <c r="DP424" s="243"/>
      <c r="DU424" s="243"/>
      <c r="DZ424" s="243"/>
      <c r="EE424" s="243"/>
      <c r="EJ424" s="243"/>
    </row>
    <row r="425">
      <c r="E425" s="245"/>
      <c r="J425" s="245"/>
      <c r="O425" s="245"/>
      <c r="T425" s="245"/>
      <c r="Y425" s="245"/>
      <c r="AD425" s="245"/>
      <c r="AI425" s="245"/>
      <c r="AN425" s="245"/>
      <c r="AS425" s="245"/>
      <c r="AX425" s="245"/>
      <c r="BC425" s="245"/>
      <c r="BH425" s="245"/>
      <c r="BM425" s="245"/>
      <c r="BR425" s="245"/>
      <c r="BW425" s="245"/>
      <c r="CB425" s="245"/>
      <c r="CG425" s="245"/>
      <c r="CL425" s="245"/>
      <c r="CQ425" s="245"/>
      <c r="CV425" s="245"/>
      <c r="DA425" s="245"/>
      <c r="DF425" s="245"/>
      <c r="DG425" s="291"/>
      <c r="DH425" s="291"/>
      <c r="DI425" s="291"/>
      <c r="DJ425" s="291"/>
      <c r="DK425" s="245"/>
      <c r="DL425" s="291"/>
      <c r="DM425" s="291"/>
      <c r="DN425" s="291"/>
      <c r="DO425" s="291"/>
      <c r="DP425" s="243"/>
      <c r="DU425" s="243"/>
      <c r="DZ425" s="243"/>
      <c r="EE425" s="243"/>
      <c r="EJ425" s="243"/>
    </row>
    <row r="426">
      <c r="E426" s="245"/>
      <c r="J426" s="245"/>
      <c r="O426" s="245"/>
      <c r="T426" s="245"/>
      <c r="Y426" s="245"/>
      <c r="AD426" s="245"/>
      <c r="AI426" s="245"/>
      <c r="AN426" s="245"/>
      <c r="AS426" s="245"/>
      <c r="AX426" s="245"/>
      <c r="BC426" s="245"/>
      <c r="BH426" s="245"/>
      <c r="BM426" s="245"/>
      <c r="BR426" s="245"/>
      <c r="BW426" s="245"/>
      <c r="CB426" s="245"/>
      <c r="CG426" s="245"/>
      <c r="CL426" s="245"/>
      <c r="CQ426" s="245"/>
      <c r="CV426" s="245"/>
      <c r="DA426" s="245"/>
      <c r="DF426" s="245"/>
      <c r="DG426" s="291"/>
      <c r="DH426" s="291"/>
      <c r="DI426" s="291"/>
      <c r="DJ426" s="291"/>
      <c r="DK426" s="245"/>
      <c r="DL426" s="291"/>
      <c r="DM426" s="291"/>
      <c r="DN426" s="291"/>
      <c r="DO426" s="291"/>
      <c r="DP426" s="243"/>
      <c r="DU426" s="243"/>
      <c r="DZ426" s="243"/>
      <c r="EE426" s="243"/>
      <c r="EJ426" s="243"/>
    </row>
    <row r="427">
      <c r="E427" s="245"/>
      <c r="J427" s="245"/>
      <c r="O427" s="245"/>
      <c r="T427" s="245"/>
      <c r="Y427" s="245"/>
      <c r="AD427" s="245"/>
      <c r="AI427" s="245"/>
      <c r="AN427" s="245"/>
      <c r="AS427" s="245"/>
      <c r="AX427" s="245"/>
      <c r="BC427" s="245"/>
      <c r="BH427" s="245"/>
      <c r="BM427" s="245"/>
      <c r="BR427" s="245"/>
      <c r="BW427" s="245"/>
      <c r="CB427" s="245"/>
      <c r="CG427" s="245"/>
      <c r="CL427" s="245"/>
      <c r="CQ427" s="245"/>
      <c r="CV427" s="245"/>
      <c r="DA427" s="245"/>
      <c r="DF427" s="245"/>
      <c r="DG427" s="291"/>
      <c r="DH427" s="291"/>
      <c r="DI427" s="291"/>
      <c r="DJ427" s="291"/>
      <c r="DK427" s="245"/>
      <c r="DL427" s="291"/>
      <c r="DM427" s="291"/>
      <c r="DN427" s="291"/>
      <c r="DO427" s="291"/>
      <c r="DP427" s="243"/>
      <c r="DU427" s="243"/>
      <c r="DZ427" s="243"/>
      <c r="EE427" s="243"/>
      <c r="EJ427" s="243"/>
    </row>
    <row r="428">
      <c r="E428" s="245"/>
      <c r="J428" s="245"/>
      <c r="O428" s="245"/>
      <c r="T428" s="245"/>
      <c r="Y428" s="245"/>
      <c r="AD428" s="245"/>
      <c r="AI428" s="245"/>
      <c r="AN428" s="245"/>
      <c r="AS428" s="245"/>
      <c r="AX428" s="245"/>
      <c r="BC428" s="245"/>
      <c r="BH428" s="245"/>
      <c r="BM428" s="245"/>
      <c r="BR428" s="245"/>
      <c r="BW428" s="245"/>
      <c r="CB428" s="245"/>
      <c r="CG428" s="245"/>
      <c r="CL428" s="245"/>
      <c r="CQ428" s="245"/>
      <c r="CV428" s="245"/>
      <c r="DA428" s="245"/>
      <c r="DF428" s="245"/>
      <c r="DG428" s="291"/>
      <c r="DH428" s="291"/>
      <c r="DI428" s="291"/>
      <c r="DJ428" s="291"/>
      <c r="DK428" s="245"/>
      <c r="DL428" s="291"/>
      <c r="DM428" s="291"/>
      <c r="DN428" s="291"/>
      <c r="DO428" s="291"/>
      <c r="DP428" s="243"/>
      <c r="DU428" s="243"/>
      <c r="DZ428" s="243"/>
      <c r="EE428" s="243"/>
      <c r="EJ428" s="243"/>
    </row>
    <row r="429">
      <c r="E429" s="245"/>
      <c r="J429" s="245"/>
      <c r="O429" s="245"/>
      <c r="T429" s="245"/>
      <c r="Y429" s="245"/>
      <c r="AD429" s="245"/>
      <c r="AI429" s="245"/>
      <c r="AN429" s="245"/>
      <c r="AS429" s="245"/>
      <c r="AX429" s="245"/>
      <c r="BC429" s="245"/>
      <c r="BH429" s="245"/>
      <c r="BM429" s="245"/>
      <c r="BR429" s="245"/>
      <c r="BW429" s="245"/>
      <c r="CB429" s="245"/>
      <c r="CG429" s="245"/>
      <c r="CL429" s="245"/>
      <c r="CQ429" s="245"/>
      <c r="CV429" s="245"/>
      <c r="DA429" s="245"/>
      <c r="DF429" s="245"/>
      <c r="DG429" s="291"/>
      <c r="DH429" s="291"/>
      <c r="DI429" s="291"/>
      <c r="DJ429" s="291"/>
      <c r="DK429" s="245"/>
      <c r="DL429" s="291"/>
      <c r="DM429" s="291"/>
      <c r="DN429" s="291"/>
      <c r="DO429" s="291"/>
      <c r="DP429" s="243"/>
      <c r="DU429" s="243"/>
      <c r="DZ429" s="243"/>
      <c r="EE429" s="243"/>
      <c r="EJ429" s="243"/>
    </row>
    <row r="430">
      <c r="E430" s="245"/>
      <c r="J430" s="245"/>
      <c r="O430" s="245"/>
      <c r="T430" s="245"/>
      <c r="Y430" s="245"/>
      <c r="AD430" s="245"/>
      <c r="AI430" s="245"/>
      <c r="AN430" s="245"/>
      <c r="AS430" s="245"/>
      <c r="AX430" s="245"/>
      <c r="BC430" s="245"/>
      <c r="BH430" s="245"/>
      <c r="BM430" s="245"/>
      <c r="BR430" s="245"/>
      <c r="BW430" s="245"/>
      <c r="CB430" s="245"/>
      <c r="CG430" s="245"/>
      <c r="CL430" s="245"/>
      <c r="CQ430" s="245"/>
      <c r="CV430" s="245"/>
      <c r="DA430" s="245"/>
      <c r="DF430" s="245"/>
      <c r="DG430" s="291"/>
      <c r="DH430" s="291"/>
      <c r="DI430" s="291"/>
      <c r="DJ430" s="291"/>
      <c r="DK430" s="245"/>
      <c r="DL430" s="291"/>
      <c r="DM430" s="291"/>
      <c r="DN430" s="291"/>
      <c r="DO430" s="291"/>
      <c r="DP430" s="243"/>
      <c r="DU430" s="243"/>
      <c r="DZ430" s="243"/>
      <c r="EE430" s="243"/>
      <c r="EJ430" s="243"/>
    </row>
    <row r="431">
      <c r="E431" s="245"/>
      <c r="J431" s="245"/>
      <c r="O431" s="245"/>
      <c r="T431" s="245"/>
      <c r="Y431" s="245"/>
      <c r="AD431" s="245"/>
      <c r="AI431" s="245"/>
      <c r="AN431" s="245"/>
      <c r="AS431" s="245"/>
      <c r="AX431" s="245"/>
      <c r="BC431" s="245"/>
      <c r="BH431" s="245"/>
      <c r="BM431" s="245"/>
      <c r="BR431" s="245"/>
      <c r="BW431" s="245"/>
      <c r="CB431" s="245"/>
      <c r="CG431" s="245"/>
      <c r="CL431" s="245"/>
      <c r="CQ431" s="245"/>
      <c r="CV431" s="245"/>
      <c r="DA431" s="245"/>
      <c r="DF431" s="245"/>
      <c r="DG431" s="291"/>
      <c r="DH431" s="291"/>
      <c r="DI431" s="291"/>
      <c r="DJ431" s="291"/>
      <c r="DK431" s="245"/>
      <c r="DL431" s="291"/>
      <c r="DM431" s="291"/>
      <c r="DN431" s="291"/>
      <c r="DO431" s="291"/>
      <c r="DP431" s="243"/>
      <c r="DU431" s="243"/>
      <c r="DZ431" s="243"/>
      <c r="EE431" s="243"/>
      <c r="EJ431" s="243"/>
    </row>
    <row r="432">
      <c r="E432" s="245"/>
      <c r="J432" s="245"/>
      <c r="O432" s="245"/>
      <c r="T432" s="245"/>
      <c r="Y432" s="245"/>
      <c r="AD432" s="245"/>
      <c r="AI432" s="245"/>
      <c r="AN432" s="245"/>
      <c r="AS432" s="245"/>
      <c r="AX432" s="245"/>
      <c r="BC432" s="245"/>
      <c r="BH432" s="245"/>
      <c r="BM432" s="245"/>
      <c r="BR432" s="245"/>
      <c r="BW432" s="245"/>
      <c r="CB432" s="245"/>
      <c r="CG432" s="245"/>
      <c r="CL432" s="245"/>
      <c r="CQ432" s="245"/>
      <c r="CV432" s="245"/>
      <c r="DA432" s="245"/>
      <c r="DF432" s="245"/>
      <c r="DG432" s="291"/>
      <c r="DH432" s="291"/>
      <c r="DI432" s="291"/>
      <c r="DJ432" s="291"/>
      <c r="DK432" s="245"/>
      <c r="DL432" s="291"/>
      <c r="DM432" s="291"/>
      <c r="DN432" s="291"/>
      <c r="DO432" s="291"/>
      <c r="DP432" s="243"/>
      <c r="DU432" s="243"/>
      <c r="DZ432" s="243"/>
      <c r="EE432" s="243"/>
      <c r="EJ432" s="243"/>
    </row>
    <row r="433">
      <c r="E433" s="245"/>
      <c r="J433" s="245"/>
      <c r="O433" s="245"/>
      <c r="T433" s="245"/>
      <c r="Y433" s="245"/>
      <c r="AD433" s="245"/>
      <c r="AI433" s="245"/>
      <c r="AN433" s="245"/>
      <c r="AS433" s="245"/>
      <c r="AX433" s="245"/>
      <c r="BC433" s="245"/>
      <c r="BH433" s="245"/>
      <c r="BM433" s="245"/>
      <c r="BR433" s="245"/>
      <c r="BW433" s="245"/>
      <c r="CB433" s="245"/>
      <c r="CG433" s="245"/>
      <c r="CL433" s="245"/>
      <c r="CQ433" s="245"/>
      <c r="CV433" s="245"/>
      <c r="DA433" s="245"/>
      <c r="DF433" s="245"/>
      <c r="DG433" s="291"/>
      <c r="DH433" s="291"/>
      <c r="DI433" s="291"/>
      <c r="DJ433" s="291"/>
      <c r="DK433" s="245"/>
      <c r="DL433" s="291"/>
      <c r="DM433" s="291"/>
      <c r="DN433" s="291"/>
      <c r="DO433" s="291"/>
      <c r="DP433" s="243"/>
      <c r="DU433" s="243"/>
      <c r="DZ433" s="243"/>
      <c r="EE433" s="243"/>
      <c r="EJ433" s="243"/>
    </row>
    <row r="434">
      <c r="E434" s="245"/>
      <c r="J434" s="245"/>
      <c r="O434" s="245"/>
      <c r="T434" s="245"/>
      <c r="Y434" s="245"/>
      <c r="AD434" s="245"/>
      <c r="AI434" s="245"/>
      <c r="AN434" s="245"/>
      <c r="AS434" s="245"/>
      <c r="AX434" s="245"/>
      <c r="BC434" s="245"/>
      <c r="BH434" s="245"/>
      <c r="BM434" s="245"/>
      <c r="BR434" s="245"/>
      <c r="BW434" s="245"/>
      <c r="CB434" s="245"/>
      <c r="CG434" s="245"/>
      <c r="CL434" s="245"/>
      <c r="CQ434" s="245"/>
      <c r="CV434" s="245"/>
      <c r="DA434" s="245"/>
      <c r="DF434" s="245"/>
      <c r="DG434" s="291"/>
      <c r="DH434" s="291"/>
      <c r="DI434" s="291"/>
      <c r="DJ434" s="291"/>
      <c r="DK434" s="245"/>
      <c r="DL434" s="291"/>
      <c r="DM434" s="291"/>
      <c r="DN434" s="291"/>
      <c r="DO434" s="291"/>
      <c r="DP434" s="243"/>
      <c r="DU434" s="243"/>
      <c r="DZ434" s="243"/>
      <c r="EE434" s="243"/>
      <c r="EJ434" s="243"/>
    </row>
    <row r="435">
      <c r="E435" s="245"/>
      <c r="J435" s="245"/>
      <c r="O435" s="245"/>
      <c r="T435" s="245"/>
      <c r="Y435" s="245"/>
      <c r="AD435" s="245"/>
      <c r="AI435" s="245"/>
      <c r="AN435" s="245"/>
      <c r="AS435" s="245"/>
      <c r="AX435" s="245"/>
      <c r="BC435" s="245"/>
      <c r="BH435" s="245"/>
      <c r="BM435" s="245"/>
      <c r="BR435" s="245"/>
      <c r="BW435" s="245"/>
      <c r="CB435" s="245"/>
      <c r="CG435" s="245"/>
      <c r="CL435" s="245"/>
      <c r="CQ435" s="245"/>
      <c r="CV435" s="245"/>
      <c r="DA435" s="245"/>
      <c r="DF435" s="245"/>
      <c r="DG435" s="291"/>
      <c r="DH435" s="291"/>
      <c r="DI435" s="291"/>
      <c r="DJ435" s="291"/>
      <c r="DK435" s="245"/>
      <c r="DL435" s="291"/>
      <c r="DM435" s="291"/>
      <c r="DN435" s="291"/>
      <c r="DO435" s="291"/>
      <c r="DP435" s="243"/>
      <c r="DU435" s="243"/>
      <c r="DZ435" s="243"/>
      <c r="EE435" s="243"/>
      <c r="EJ435" s="243"/>
    </row>
    <row r="436">
      <c r="E436" s="245"/>
      <c r="J436" s="245"/>
      <c r="O436" s="245"/>
      <c r="T436" s="245"/>
      <c r="Y436" s="245"/>
      <c r="AD436" s="245"/>
      <c r="AI436" s="245"/>
      <c r="AN436" s="245"/>
      <c r="AS436" s="245"/>
      <c r="AX436" s="245"/>
      <c r="BC436" s="245"/>
      <c r="BH436" s="245"/>
      <c r="BM436" s="245"/>
      <c r="BR436" s="245"/>
      <c r="BW436" s="245"/>
      <c r="CB436" s="245"/>
      <c r="CG436" s="245"/>
      <c r="CL436" s="245"/>
      <c r="CQ436" s="245"/>
      <c r="CV436" s="245"/>
      <c r="DA436" s="245"/>
      <c r="DF436" s="245"/>
      <c r="DG436" s="291"/>
      <c r="DH436" s="291"/>
      <c r="DI436" s="291"/>
      <c r="DJ436" s="291"/>
      <c r="DK436" s="245"/>
      <c r="DL436" s="291"/>
      <c r="DM436" s="291"/>
      <c r="DN436" s="291"/>
      <c r="DO436" s="291"/>
      <c r="DP436" s="243"/>
      <c r="DU436" s="243"/>
      <c r="DZ436" s="243"/>
      <c r="EE436" s="243"/>
      <c r="EJ436" s="243"/>
    </row>
    <row r="437">
      <c r="E437" s="245"/>
      <c r="J437" s="245"/>
      <c r="O437" s="245"/>
      <c r="T437" s="245"/>
      <c r="Y437" s="245"/>
      <c r="AD437" s="245"/>
      <c r="AI437" s="245"/>
      <c r="AN437" s="245"/>
      <c r="AS437" s="245"/>
      <c r="AX437" s="245"/>
      <c r="BC437" s="245"/>
      <c r="BH437" s="245"/>
      <c r="BM437" s="245"/>
      <c r="BR437" s="245"/>
      <c r="BW437" s="245"/>
      <c r="CB437" s="245"/>
      <c r="CG437" s="245"/>
      <c r="CL437" s="245"/>
      <c r="CQ437" s="245"/>
      <c r="CV437" s="245"/>
      <c r="DA437" s="245"/>
      <c r="DF437" s="245"/>
      <c r="DG437" s="291"/>
      <c r="DH437" s="291"/>
      <c r="DI437" s="291"/>
      <c r="DJ437" s="291"/>
      <c r="DK437" s="245"/>
      <c r="DL437" s="291"/>
      <c r="DM437" s="291"/>
      <c r="DN437" s="291"/>
      <c r="DO437" s="291"/>
      <c r="DP437" s="243"/>
      <c r="DU437" s="243"/>
      <c r="DZ437" s="243"/>
      <c r="EE437" s="243"/>
      <c r="EJ437" s="243"/>
    </row>
    <row r="438">
      <c r="E438" s="245"/>
      <c r="J438" s="245"/>
      <c r="O438" s="245"/>
      <c r="T438" s="245"/>
      <c r="Y438" s="245"/>
      <c r="AD438" s="245"/>
      <c r="AI438" s="245"/>
      <c r="AN438" s="245"/>
      <c r="AS438" s="245"/>
      <c r="AX438" s="245"/>
      <c r="BC438" s="245"/>
      <c r="BH438" s="245"/>
      <c r="BM438" s="245"/>
      <c r="BR438" s="245"/>
      <c r="BW438" s="245"/>
      <c r="CB438" s="245"/>
      <c r="CG438" s="245"/>
      <c r="CL438" s="245"/>
      <c r="CQ438" s="245"/>
      <c r="CV438" s="245"/>
      <c r="DA438" s="245"/>
      <c r="DF438" s="245"/>
      <c r="DG438" s="291"/>
      <c r="DH438" s="291"/>
      <c r="DI438" s="291"/>
      <c r="DJ438" s="291"/>
      <c r="DK438" s="245"/>
      <c r="DL438" s="291"/>
      <c r="DM438" s="291"/>
      <c r="DN438" s="291"/>
      <c r="DO438" s="291"/>
      <c r="DP438" s="243"/>
      <c r="DU438" s="243"/>
      <c r="DZ438" s="243"/>
      <c r="EE438" s="243"/>
      <c r="EJ438" s="243"/>
    </row>
    <row r="439">
      <c r="E439" s="245"/>
      <c r="J439" s="245"/>
      <c r="O439" s="245"/>
      <c r="T439" s="245"/>
      <c r="Y439" s="245"/>
      <c r="AD439" s="245"/>
      <c r="AI439" s="245"/>
      <c r="AN439" s="245"/>
      <c r="AS439" s="245"/>
      <c r="AX439" s="245"/>
      <c r="BC439" s="245"/>
      <c r="BH439" s="245"/>
      <c r="BM439" s="245"/>
      <c r="BR439" s="245"/>
      <c r="BW439" s="245"/>
      <c r="CB439" s="245"/>
      <c r="CG439" s="245"/>
      <c r="CL439" s="245"/>
      <c r="CQ439" s="245"/>
      <c r="CV439" s="245"/>
      <c r="DA439" s="245"/>
      <c r="DF439" s="245"/>
      <c r="DG439" s="291"/>
      <c r="DH439" s="291"/>
      <c r="DI439" s="291"/>
      <c r="DJ439" s="291"/>
      <c r="DK439" s="245"/>
      <c r="DL439" s="291"/>
      <c r="DM439" s="291"/>
      <c r="DN439" s="291"/>
      <c r="DO439" s="291"/>
      <c r="DP439" s="243"/>
      <c r="DU439" s="243"/>
      <c r="DZ439" s="243"/>
      <c r="EE439" s="243"/>
      <c r="EJ439" s="243"/>
    </row>
    <row r="440">
      <c r="E440" s="245"/>
      <c r="J440" s="245"/>
      <c r="O440" s="245"/>
      <c r="T440" s="245"/>
      <c r="Y440" s="245"/>
      <c r="AD440" s="245"/>
      <c r="AI440" s="245"/>
      <c r="AN440" s="245"/>
      <c r="AS440" s="245"/>
      <c r="AX440" s="245"/>
      <c r="BC440" s="245"/>
      <c r="BH440" s="245"/>
      <c r="BM440" s="245"/>
      <c r="BR440" s="245"/>
      <c r="BW440" s="245"/>
      <c r="CB440" s="245"/>
      <c r="CG440" s="245"/>
      <c r="CL440" s="245"/>
      <c r="CQ440" s="245"/>
      <c r="CV440" s="245"/>
      <c r="DA440" s="245"/>
      <c r="DF440" s="245"/>
      <c r="DG440" s="291"/>
      <c r="DH440" s="291"/>
      <c r="DI440" s="291"/>
      <c r="DJ440" s="291"/>
      <c r="DK440" s="245"/>
      <c r="DL440" s="291"/>
      <c r="DM440" s="291"/>
      <c r="DN440" s="291"/>
      <c r="DO440" s="291"/>
      <c r="DP440" s="243"/>
      <c r="DU440" s="243"/>
      <c r="DZ440" s="243"/>
      <c r="EE440" s="243"/>
      <c r="EJ440" s="243"/>
    </row>
    <row r="441">
      <c r="E441" s="245"/>
      <c r="J441" s="245"/>
      <c r="O441" s="245"/>
      <c r="T441" s="245"/>
      <c r="Y441" s="245"/>
      <c r="AD441" s="245"/>
      <c r="AI441" s="245"/>
      <c r="AN441" s="245"/>
      <c r="AS441" s="245"/>
      <c r="AX441" s="245"/>
      <c r="BC441" s="245"/>
      <c r="BH441" s="245"/>
      <c r="BM441" s="245"/>
      <c r="BR441" s="245"/>
      <c r="BW441" s="245"/>
      <c r="CB441" s="245"/>
      <c r="CG441" s="245"/>
      <c r="CL441" s="245"/>
      <c r="CQ441" s="245"/>
      <c r="CV441" s="245"/>
      <c r="DA441" s="245"/>
      <c r="DF441" s="245"/>
      <c r="DG441" s="291"/>
      <c r="DH441" s="291"/>
      <c r="DI441" s="291"/>
      <c r="DJ441" s="291"/>
      <c r="DK441" s="245"/>
      <c r="DL441" s="291"/>
      <c r="DM441" s="291"/>
      <c r="DN441" s="291"/>
      <c r="DO441" s="291"/>
      <c r="DP441" s="243"/>
      <c r="DU441" s="243"/>
      <c r="DZ441" s="243"/>
      <c r="EE441" s="243"/>
      <c r="EJ441" s="243"/>
    </row>
    <row r="442">
      <c r="E442" s="245"/>
      <c r="J442" s="245"/>
      <c r="O442" s="245"/>
      <c r="T442" s="245"/>
      <c r="Y442" s="245"/>
      <c r="AD442" s="245"/>
      <c r="AI442" s="245"/>
      <c r="AN442" s="245"/>
      <c r="AS442" s="245"/>
      <c r="AX442" s="245"/>
      <c r="BC442" s="245"/>
      <c r="BH442" s="245"/>
      <c r="BM442" s="245"/>
      <c r="BR442" s="245"/>
      <c r="BW442" s="245"/>
      <c r="CB442" s="245"/>
      <c r="CG442" s="245"/>
      <c r="CL442" s="245"/>
      <c r="CQ442" s="245"/>
      <c r="CV442" s="245"/>
      <c r="DA442" s="245"/>
      <c r="DF442" s="245"/>
      <c r="DG442" s="291"/>
      <c r="DH442" s="291"/>
      <c r="DI442" s="291"/>
      <c r="DJ442" s="291"/>
      <c r="DK442" s="245"/>
      <c r="DL442" s="291"/>
      <c r="DM442" s="291"/>
      <c r="DN442" s="291"/>
      <c r="DO442" s="291"/>
      <c r="DP442" s="243"/>
      <c r="DU442" s="243"/>
      <c r="DZ442" s="243"/>
      <c r="EE442" s="243"/>
      <c r="EJ442" s="243"/>
    </row>
    <row r="443">
      <c r="E443" s="245"/>
      <c r="J443" s="245"/>
      <c r="O443" s="245"/>
      <c r="T443" s="245"/>
      <c r="Y443" s="245"/>
      <c r="AD443" s="245"/>
      <c r="AI443" s="245"/>
      <c r="AN443" s="245"/>
      <c r="AS443" s="245"/>
      <c r="AX443" s="245"/>
      <c r="BC443" s="245"/>
      <c r="BH443" s="245"/>
      <c r="BM443" s="245"/>
      <c r="BR443" s="245"/>
      <c r="BW443" s="245"/>
      <c r="CB443" s="245"/>
      <c r="CG443" s="245"/>
      <c r="CL443" s="245"/>
      <c r="CQ443" s="245"/>
      <c r="CV443" s="245"/>
      <c r="DA443" s="245"/>
      <c r="DF443" s="245"/>
      <c r="DG443" s="291"/>
      <c r="DH443" s="291"/>
      <c r="DI443" s="291"/>
      <c r="DJ443" s="291"/>
      <c r="DK443" s="245"/>
      <c r="DL443" s="291"/>
      <c r="DM443" s="291"/>
      <c r="DN443" s="291"/>
      <c r="DO443" s="291"/>
      <c r="DP443" s="243"/>
      <c r="DU443" s="243"/>
      <c r="DZ443" s="243"/>
      <c r="EE443" s="243"/>
      <c r="EJ443" s="243"/>
    </row>
    <row r="444">
      <c r="E444" s="245"/>
      <c r="J444" s="245"/>
      <c r="O444" s="245"/>
      <c r="T444" s="245"/>
      <c r="Y444" s="245"/>
      <c r="AD444" s="245"/>
      <c r="AI444" s="245"/>
      <c r="AN444" s="245"/>
      <c r="AS444" s="245"/>
      <c r="AX444" s="245"/>
      <c r="BC444" s="245"/>
      <c r="BH444" s="245"/>
      <c r="BM444" s="245"/>
      <c r="BR444" s="245"/>
      <c r="BW444" s="245"/>
      <c r="CB444" s="245"/>
      <c r="CG444" s="245"/>
      <c r="CL444" s="245"/>
      <c r="CQ444" s="245"/>
      <c r="CV444" s="245"/>
      <c r="DA444" s="245"/>
      <c r="DF444" s="245"/>
      <c r="DG444" s="291"/>
      <c r="DH444" s="291"/>
      <c r="DI444" s="291"/>
      <c r="DJ444" s="291"/>
      <c r="DK444" s="245"/>
      <c r="DL444" s="291"/>
      <c r="DM444" s="291"/>
      <c r="DN444" s="291"/>
      <c r="DO444" s="291"/>
      <c r="DP444" s="243"/>
      <c r="DU444" s="243"/>
      <c r="DZ444" s="243"/>
      <c r="EE444" s="243"/>
      <c r="EJ444" s="243"/>
    </row>
    <row r="445">
      <c r="E445" s="245"/>
      <c r="J445" s="245"/>
      <c r="O445" s="245"/>
      <c r="T445" s="245"/>
      <c r="Y445" s="245"/>
      <c r="AD445" s="245"/>
      <c r="AI445" s="245"/>
      <c r="AN445" s="245"/>
      <c r="AS445" s="245"/>
      <c r="AX445" s="245"/>
      <c r="BC445" s="245"/>
      <c r="BH445" s="245"/>
      <c r="BM445" s="245"/>
      <c r="BR445" s="245"/>
      <c r="BW445" s="245"/>
      <c r="CB445" s="245"/>
      <c r="CG445" s="245"/>
      <c r="CL445" s="245"/>
      <c r="CQ445" s="245"/>
      <c r="CV445" s="245"/>
      <c r="DA445" s="245"/>
      <c r="DF445" s="245"/>
      <c r="DG445" s="291"/>
      <c r="DH445" s="291"/>
      <c r="DI445" s="291"/>
      <c r="DJ445" s="291"/>
      <c r="DK445" s="245"/>
      <c r="DL445" s="291"/>
      <c r="DM445" s="291"/>
      <c r="DN445" s="291"/>
      <c r="DO445" s="291"/>
      <c r="DP445" s="243"/>
      <c r="DU445" s="243"/>
      <c r="DZ445" s="243"/>
      <c r="EE445" s="243"/>
      <c r="EJ445" s="243"/>
    </row>
    <row r="446">
      <c r="E446" s="245"/>
      <c r="J446" s="245"/>
      <c r="O446" s="245"/>
      <c r="T446" s="245"/>
      <c r="Y446" s="245"/>
      <c r="AD446" s="245"/>
      <c r="AI446" s="245"/>
      <c r="AN446" s="245"/>
      <c r="AS446" s="245"/>
      <c r="AX446" s="245"/>
      <c r="BC446" s="245"/>
      <c r="BH446" s="245"/>
      <c r="BM446" s="245"/>
      <c r="BR446" s="245"/>
      <c r="BW446" s="245"/>
      <c r="CB446" s="245"/>
      <c r="CG446" s="245"/>
      <c r="CL446" s="245"/>
      <c r="CQ446" s="245"/>
      <c r="CV446" s="245"/>
      <c r="DA446" s="245"/>
      <c r="DF446" s="245"/>
      <c r="DG446" s="291"/>
      <c r="DH446" s="291"/>
      <c r="DI446" s="291"/>
      <c r="DJ446" s="291"/>
      <c r="DK446" s="245"/>
      <c r="DL446" s="291"/>
      <c r="DM446" s="291"/>
      <c r="DN446" s="291"/>
      <c r="DO446" s="291"/>
      <c r="DP446" s="243"/>
      <c r="DU446" s="243"/>
      <c r="DZ446" s="243"/>
      <c r="EE446" s="243"/>
      <c r="EJ446" s="243"/>
    </row>
    <row r="447">
      <c r="E447" s="245"/>
      <c r="J447" s="245"/>
      <c r="O447" s="245"/>
      <c r="T447" s="245"/>
      <c r="Y447" s="245"/>
      <c r="AD447" s="245"/>
      <c r="AI447" s="245"/>
      <c r="AN447" s="245"/>
      <c r="AS447" s="245"/>
      <c r="AX447" s="245"/>
      <c r="BC447" s="245"/>
      <c r="BH447" s="245"/>
      <c r="BM447" s="245"/>
      <c r="BR447" s="245"/>
      <c r="BW447" s="245"/>
      <c r="CB447" s="245"/>
      <c r="CG447" s="245"/>
      <c r="CL447" s="245"/>
      <c r="CQ447" s="245"/>
      <c r="CV447" s="245"/>
      <c r="DA447" s="245"/>
      <c r="DF447" s="245"/>
      <c r="DG447" s="291"/>
      <c r="DH447" s="291"/>
      <c r="DI447" s="291"/>
      <c r="DJ447" s="291"/>
      <c r="DK447" s="245"/>
      <c r="DL447" s="291"/>
      <c r="DM447" s="291"/>
      <c r="DN447" s="291"/>
      <c r="DO447" s="291"/>
      <c r="DP447" s="243"/>
      <c r="DU447" s="243"/>
      <c r="DZ447" s="243"/>
      <c r="EE447" s="243"/>
      <c r="EJ447" s="243"/>
    </row>
    <row r="448">
      <c r="E448" s="245"/>
      <c r="J448" s="245"/>
      <c r="O448" s="245"/>
      <c r="T448" s="245"/>
      <c r="Y448" s="245"/>
      <c r="AD448" s="245"/>
      <c r="AI448" s="245"/>
      <c r="AN448" s="245"/>
      <c r="AS448" s="245"/>
      <c r="AX448" s="245"/>
      <c r="BC448" s="245"/>
      <c r="BH448" s="245"/>
      <c r="BM448" s="245"/>
      <c r="BR448" s="245"/>
      <c r="BW448" s="245"/>
      <c r="CB448" s="245"/>
      <c r="CG448" s="245"/>
      <c r="CL448" s="245"/>
      <c r="CQ448" s="245"/>
      <c r="CV448" s="245"/>
      <c r="DA448" s="245"/>
      <c r="DF448" s="245"/>
      <c r="DG448" s="291"/>
      <c r="DH448" s="291"/>
      <c r="DI448" s="291"/>
      <c r="DJ448" s="291"/>
      <c r="DK448" s="245"/>
      <c r="DL448" s="291"/>
      <c r="DM448" s="291"/>
      <c r="DN448" s="291"/>
      <c r="DO448" s="291"/>
      <c r="DP448" s="243"/>
      <c r="DU448" s="243"/>
      <c r="DZ448" s="243"/>
      <c r="EE448" s="243"/>
      <c r="EJ448" s="243"/>
    </row>
    <row r="449">
      <c r="E449" s="245"/>
      <c r="J449" s="245"/>
      <c r="O449" s="245"/>
      <c r="T449" s="245"/>
      <c r="Y449" s="245"/>
      <c r="AD449" s="245"/>
      <c r="AI449" s="245"/>
      <c r="AN449" s="245"/>
      <c r="AS449" s="245"/>
      <c r="AX449" s="245"/>
      <c r="BC449" s="245"/>
      <c r="BH449" s="245"/>
      <c r="BM449" s="245"/>
      <c r="BR449" s="245"/>
      <c r="BW449" s="245"/>
      <c r="CB449" s="245"/>
      <c r="CG449" s="245"/>
      <c r="CL449" s="245"/>
      <c r="CQ449" s="245"/>
      <c r="CV449" s="245"/>
      <c r="DA449" s="245"/>
      <c r="DF449" s="245"/>
      <c r="DG449" s="291"/>
      <c r="DH449" s="291"/>
      <c r="DI449" s="291"/>
      <c r="DJ449" s="291"/>
      <c r="DK449" s="245"/>
      <c r="DL449" s="291"/>
      <c r="DM449" s="291"/>
      <c r="DN449" s="291"/>
      <c r="DO449" s="291"/>
      <c r="DP449" s="243"/>
      <c r="DU449" s="243"/>
      <c r="DZ449" s="243"/>
      <c r="EE449" s="243"/>
      <c r="EJ449" s="243"/>
    </row>
    <row r="450">
      <c r="E450" s="245"/>
      <c r="J450" s="245"/>
      <c r="O450" s="245"/>
      <c r="T450" s="245"/>
      <c r="Y450" s="245"/>
      <c r="AD450" s="245"/>
      <c r="AI450" s="245"/>
      <c r="AN450" s="245"/>
      <c r="AS450" s="245"/>
      <c r="AX450" s="245"/>
      <c r="BC450" s="245"/>
      <c r="BH450" s="245"/>
      <c r="BM450" s="245"/>
      <c r="BR450" s="245"/>
      <c r="BW450" s="245"/>
      <c r="CB450" s="245"/>
      <c r="CG450" s="245"/>
      <c r="CL450" s="245"/>
      <c r="CQ450" s="245"/>
      <c r="CV450" s="245"/>
      <c r="DA450" s="245"/>
      <c r="DF450" s="245"/>
      <c r="DG450" s="291"/>
      <c r="DH450" s="291"/>
      <c r="DI450" s="291"/>
      <c r="DJ450" s="291"/>
      <c r="DK450" s="245"/>
      <c r="DL450" s="291"/>
      <c r="DM450" s="291"/>
      <c r="DN450" s="291"/>
      <c r="DO450" s="291"/>
      <c r="DP450" s="243"/>
      <c r="DU450" s="243"/>
      <c r="DZ450" s="243"/>
      <c r="EE450" s="243"/>
      <c r="EJ450" s="243"/>
    </row>
    <row r="451">
      <c r="E451" s="245"/>
      <c r="J451" s="245"/>
      <c r="O451" s="245"/>
      <c r="T451" s="245"/>
      <c r="Y451" s="245"/>
      <c r="AD451" s="245"/>
      <c r="AI451" s="245"/>
      <c r="AN451" s="245"/>
      <c r="AS451" s="245"/>
      <c r="AX451" s="245"/>
      <c r="BC451" s="245"/>
      <c r="BH451" s="245"/>
      <c r="BM451" s="245"/>
      <c r="BR451" s="245"/>
      <c r="BW451" s="245"/>
      <c r="CB451" s="245"/>
      <c r="CG451" s="245"/>
      <c r="CL451" s="245"/>
      <c r="CQ451" s="245"/>
      <c r="CV451" s="245"/>
      <c r="DA451" s="245"/>
      <c r="DF451" s="245"/>
      <c r="DG451" s="291"/>
      <c r="DH451" s="291"/>
      <c r="DI451" s="291"/>
      <c r="DJ451" s="291"/>
      <c r="DK451" s="245"/>
      <c r="DL451" s="291"/>
      <c r="DM451" s="291"/>
      <c r="DN451" s="291"/>
      <c r="DO451" s="291"/>
      <c r="DP451" s="243"/>
      <c r="DU451" s="243"/>
      <c r="DZ451" s="243"/>
      <c r="EE451" s="243"/>
      <c r="EJ451" s="243"/>
    </row>
    <row r="452">
      <c r="E452" s="245"/>
      <c r="J452" s="245"/>
      <c r="O452" s="245"/>
      <c r="T452" s="245"/>
      <c r="Y452" s="245"/>
      <c r="AD452" s="245"/>
      <c r="AI452" s="245"/>
      <c r="AN452" s="245"/>
      <c r="AS452" s="245"/>
      <c r="AX452" s="245"/>
      <c r="BC452" s="245"/>
      <c r="BH452" s="245"/>
      <c r="BM452" s="245"/>
      <c r="BR452" s="245"/>
      <c r="BW452" s="245"/>
      <c r="CB452" s="245"/>
      <c r="CG452" s="245"/>
      <c r="CL452" s="245"/>
      <c r="CQ452" s="245"/>
      <c r="CV452" s="245"/>
      <c r="DA452" s="245"/>
      <c r="DF452" s="245"/>
      <c r="DG452" s="291"/>
      <c r="DH452" s="291"/>
      <c r="DI452" s="291"/>
      <c r="DJ452" s="291"/>
      <c r="DK452" s="245"/>
      <c r="DL452" s="291"/>
      <c r="DM452" s="291"/>
      <c r="DN452" s="291"/>
      <c r="DO452" s="291"/>
      <c r="DP452" s="243"/>
      <c r="DU452" s="243"/>
      <c r="DZ452" s="243"/>
      <c r="EE452" s="243"/>
      <c r="EJ452" s="243"/>
    </row>
    <row r="453">
      <c r="E453" s="245"/>
      <c r="J453" s="245"/>
      <c r="O453" s="245"/>
      <c r="T453" s="245"/>
      <c r="Y453" s="245"/>
      <c r="AD453" s="245"/>
      <c r="AI453" s="245"/>
      <c r="AN453" s="245"/>
      <c r="AS453" s="245"/>
      <c r="AX453" s="245"/>
      <c r="BC453" s="245"/>
      <c r="BH453" s="245"/>
      <c r="BM453" s="245"/>
      <c r="BR453" s="245"/>
      <c r="BW453" s="245"/>
      <c r="CB453" s="245"/>
      <c r="CG453" s="245"/>
      <c r="CL453" s="245"/>
      <c r="CQ453" s="245"/>
      <c r="CV453" s="245"/>
      <c r="DA453" s="245"/>
      <c r="DF453" s="245"/>
      <c r="DG453" s="291"/>
      <c r="DH453" s="291"/>
      <c r="DI453" s="291"/>
      <c r="DJ453" s="291"/>
      <c r="DK453" s="245"/>
      <c r="DL453" s="291"/>
      <c r="DM453" s="291"/>
      <c r="DN453" s="291"/>
      <c r="DO453" s="291"/>
      <c r="DP453" s="243"/>
      <c r="DU453" s="243"/>
      <c r="DZ453" s="243"/>
      <c r="EE453" s="243"/>
      <c r="EJ453" s="243"/>
    </row>
    <row r="454">
      <c r="E454" s="245"/>
      <c r="J454" s="245"/>
      <c r="O454" s="245"/>
      <c r="T454" s="245"/>
      <c r="Y454" s="245"/>
      <c r="AD454" s="245"/>
      <c r="AI454" s="245"/>
      <c r="AN454" s="245"/>
      <c r="AS454" s="245"/>
      <c r="AX454" s="245"/>
      <c r="BC454" s="245"/>
      <c r="BH454" s="245"/>
      <c r="BM454" s="245"/>
      <c r="BR454" s="245"/>
      <c r="BW454" s="245"/>
      <c r="CB454" s="245"/>
      <c r="CG454" s="245"/>
      <c r="CL454" s="245"/>
      <c r="CQ454" s="245"/>
      <c r="CV454" s="245"/>
      <c r="DA454" s="245"/>
      <c r="DF454" s="245"/>
      <c r="DG454" s="291"/>
      <c r="DH454" s="291"/>
      <c r="DI454" s="291"/>
      <c r="DJ454" s="291"/>
      <c r="DK454" s="245"/>
      <c r="DL454" s="291"/>
      <c r="DM454" s="291"/>
      <c r="DN454" s="291"/>
      <c r="DO454" s="291"/>
      <c r="DP454" s="243"/>
      <c r="DU454" s="243"/>
      <c r="DZ454" s="243"/>
      <c r="EE454" s="243"/>
      <c r="EJ454" s="243"/>
    </row>
    <row r="455">
      <c r="E455" s="245"/>
      <c r="J455" s="245"/>
      <c r="O455" s="245"/>
      <c r="T455" s="245"/>
      <c r="Y455" s="245"/>
      <c r="AD455" s="245"/>
      <c r="AI455" s="245"/>
      <c r="AN455" s="245"/>
      <c r="AS455" s="245"/>
      <c r="AX455" s="245"/>
      <c r="BC455" s="245"/>
      <c r="BH455" s="245"/>
      <c r="BM455" s="245"/>
      <c r="BR455" s="245"/>
      <c r="BW455" s="245"/>
      <c r="CB455" s="245"/>
      <c r="CG455" s="245"/>
      <c r="CL455" s="245"/>
      <c r="CQ455" s="245"/>
      <c r="CV455" s="245"/>
      <c r="DA455" s="245"/>
      <c r="DF455" s="245"/>
      <c r="DG455" s="291"/>
      <c r="DH455" s="291"/>
      <c r="DI455" s="291"/>
      <c r="DJ455" s="291"/>
      <c r="DK455" s="245"/>
      <c r="DL455" s="291"/>
      <c r="DM455" s="291"/>
      <c r="DN455" s="291"/>
      <c r="DO455" s="291"/>
      <c r="DP455" s="243"/>
      <c r="DU455" s="243"/>
      <c r="DZ455" s="243"/>
      <c r="EE455" s="243"/>
      <c r="EJ455" s="243"/>
    </row>
    <row r="456">
      <c r="E456" s="245"/>
      <c r="J456" s="245"/>
      <c r="O456" s="245"/>
      <c r="T456" s="245"/>
      <c r="Y456" s="245"/>
      <c r="AD456" s="245"/>
      <c r="AI456" s="245"/>
      <c r="AN456" s="245"/>
      <c r="AS456" s="245"/>
      <c r="AX456" s="245"/>
      <c r="BC456" s="245"/>
      <c r="BH456" s="245"/>
      <c r="BM456" s="245"/>
      <c r="BR456" s="245"/>
      <c r="BW456" s="245"/>
      <c r="CB456" s="245"/>
      <c r="CG456" s="245"/>
      <c r="CL456" s="245"/>
      <c r="CQ456" s="245"/>
      <c r="CV456" s="245"/>
      <c r="DA456" s="245"/>
      <c r="DF456" s="245"/>
      <c r="DG456" s="291"/>
      <c r="DH456" s="291"/>
      <c r="DI456" s="291"/>
      <c r="DJ456" s="291"/>
      <c r="DK456" s="245"/>
      <c r="DL456" s="291"/>
      <c r="DM456" s="291"/>
      <c r="DN456" s="291"/>
      <c r="DO456" s="291"/>
      <c r="DP456" s="243"/>
      <c r="DU456" s="243"/>
      <c r="DZ456" s="243"/>
      <c r="EE456" s="243"/>
      <c r="EJ456" s="243"/>
    </row>
    <row r="457">
      <c r="E457" s="245"/>
      <c r="J457" s="245"/>
      <c r="O457" s="245"/>
      <c r="T457" s="245"/>
      <c r="Y457" s="245"/>
      <c r="AD457" s="245"/>
      <c r="AI457" s="245"/>
      <c r="AN457" s="245"/>
      <c r="AS457" s="245"/>
      <c r="AX457" s="245"/>
      <c r="BC457" s="245"/>
      <c r="BH457" s="245"/>
      <c r="BM457" s="245"/>
      <c r="BR457" s="245"/>
      <c r="BW457" s="245"/>
      <c r="CB457" s="245"/>
      <c r="CG457" s="245"/>
      <c r="CL457" s="245"/>
      <c r="CQ457" s="245"/>
      <c r="CV457" s="245"/>
      <c r="DA457" s="245"/>
      <c r="DF457" s="245"/>
      <c r="DG457" s="291"/>
      <c r="DH457" s="291"/>
      <c r="DI457" s="291"/>
      <c r="DJ457" s="291"/>
      <c r="DK457" s="245"/>
      <c r="DL457" s="291"/>
      <c r="DM457" s="291"/>
      <c r="DN457" s="291"/>
      <c r="DO457" s="291"/>
      <c r="DP457" s="243"/>
      <c r="DU457" s="243"/>
      <c r="DZ457" s="243"/>
      <c r="EE457" s="243"/>
      <c r="EJ457" s="243"/>
    </row>
    <row r="458">
      <c r="E458" s="245"/>
      <c r="J458" s="245"/>
      <c r="O458" s="245"/>
      <c r="T458" s="245"/>
      <c r="Y458" s="245"/>
      <c r="AD458" s="245"/>
      <c r="AI458" s="245"/>
      <c r="AN458" s="245"/>
      <c r="AS458" s="245"/>
      <c r="AX458" s="245"/>
      <c r="BC458" s="245"/>
      <c r="BH458" s="245"/>
      <c r="BM458" s="245"/>
      <c r="BR458" s="245"/>
      <c r="BW458" s="245"/>
      <c r="CB458" s="245"/>
      <c r="CG458" s="245"/>
      <c r="CL458" s="245"/>
      <c r="CQ458" s="245"/>
      <c r="CV458" s="245"/>
      <c r="DA458" s="245"/>
      <c r="DF458" s="245"/>
      <c r="DG458" s="291"/>
      <c r="DH458" s="291"/>
      <c r="DI458" s="291"/>
      <c r="DJ458" s="291"/>
      <c r="DK458" s="245"/>
      <c r="DL458" s="291"/>
      <c r="DM458" s="291"/>
      <c r="DN458" s="291"/>
      <c r="DO458" s="291"/>
      <c r="DP458" s="243"/>
      <c r="DU458" s="243"/>
      <c r="DZ458" s="243"/>
      <c r="EE458" s="243"/>
      <c r="EJ458" s="243"/>
    </row>
    <row r="459">
      <c r="E459" s="245"/>
      <c r="J459" s="245"/>
      <c r="O459" s="245"/>
      <c r="T459" s="245"/>
      <c r="Y459" s="245"/>
      <c r="AD459" s="245"/>
      <c r="AI459" s="245"/>
      <c r="AN459" s="245"/>
      <c r="AS459" s="245"/>
      <c r="AX459" s="245"/>
      <c r="BC459" s="245"/>
      <c r="BH459" s="245"/>
      <c r="BM459" s="245"/>
      <c r="BR459" s="245"/>
      <c r="BW459" s="245"/>
      <c r="CB459" s="245"/>
      <c r="CG459" s="245"/>
      <c r="CL459" s="245"/>
      <c r="CQ459" s="245"/>
      <c r="CV459" s="245"/>
      <c r="DA459" s="245"/>
      <c r="DF459" s="245"/>
      <c r="DG459" s="291"/>
      <c r="DH459" s="291"/>
      <c r="DI459" s="291"/>
      <c r="DJ459" s="291"/>
      <c r="DK459" s="245"/>
      <c r="DL459" s="291"/>
      <c r="DM459" s="291"/>
      <c r="DN459" s="291"/>
      <c r="DO459" s="291"/>
      <c r="DP459" s="243"/>
      <c r="DU459" s="243"/>
      <c r="DZ459" s="243"/>
      <c r="EE459" s="243"/>
      <c r="EJ459" s="243"/>
    </row>
    <row r="460">
      <c r="E460" s="245"/>
      <c r="J460" s="245"/>
      <c r="O460" s="245"/>
      <c r="T460" s="245"/>
      <c r="Y460" s="245"/>
      <c r="AD460" s="245"/>
      <c r="AI460" s="245"/>
      <c r="AN460" s="245"/>
      <c r="AS460" s="245"/>
      <c r="AX460" s="245"/>
      <c r="BC460" s="245"/>
      <c r="BH460" s="245"/>
      <c r="BM460" s="245"/>
      <c r="BR460" s="245"/>
      <c r="BW460" s="245"/>
      <c r="CB460" s="245"/>
      <c r="CG460" s="245"/>
      <c r="CL460" s="245"/>
      <c r="CQ460" s="245"/>
      <c r="CV460" s="245"/>
      <c r="DA460" s="245"/>
      <c r="DF460" s="245"/>
      <c r="DG460" s="291"/>
      <c r="DH460" s="291"/>
      <c r="DI460" s="291"/>
      <c r="DJ460" s="291"/>
      <c r="DK460" s="245"/>
      <c r="DL460" s="291"/>
      <c r="DM460" s="291"/>
      <c r="DN460" s="291"/>
      <c r="DO460" s="291"/>
      <c r="DP460" s="243"/>
      <c r="DU460" s="243"/>
      <c r="DZ460" s="243"/>
      <c r="EE460" s="243"/>
      <c r="EJ460" s="243"/>
    </row>
    <row r="461">
      <c r="E461" s="245"/>
      <c r="J461" s="245"/>
      <c r="O461" s="245"/>
      <c r="T461" s="245"/>
      <c r="Y461" s="245"/>
      <c r="AD461" s="245"/>
      <c r="AI461" s="245"/>
      <c r="AN461" s="245"/>
      <c r="AS461" s="245"/>
      <c r="AX461" s="245"/>
      <c r="BC461" s="245"/>
      <c r="BH461" s="245"/>
      <c r="BM461" s="245"/>
      <c r="BR461" s="245"/>
      <c r="BW461" s="245"/>
      <c r="CB461" s="245"/>
      <c r="CG461" s="245"/>
      <c r="CL461" s="245"/>
      <c r="CQ461" s="245"/>
      <c r="CV461" s="245"/>
      <c r="DA461" s="245"/>
      <c r="DF461" s="245"/>
      <c r="DG461" s="291"/>
      <c r="DH461" s="291"/>
      <c r="DI461" s="291"/>
      <c r="DJ461" s="291"/>
      <c r="DK461" s="245"/>
      <c r="DL461" s="291"/>
      <c r="DM461" s="291"/>
      <c r="DN461" s="291"/>
      <c r="DO461" s="291"/>
      <c r="DP461" s="243"/>
      <c r="DU461" s="243"/>
      <c r="DZ461" s="243"/>
      <c r="EE461" s="243"/>
      <c r="EJ461" s="243"/>
    </row>
    <row r="462">
      <c r="E462" s="245"/>
      <c r="J462" s="245"/>
      <c r="O462" s="245"/>
      <c r="T462" s="245"/>
      <c r="Y462" s="245"/>
      <c r="AD462" s="245"/>
      <c r="AI462" s="245"/>
      <c r="AN462" s="245"/>
      <c r="AS462" s="245"/>
      <c r="AX462" s="245"/>
      <c r="BC462" s="245"/>
      <c r="BH462" s="245"/>
      <c r="BM462" s="245"/>
      <c r="BR462" s="245"/>
      <c r="BW462" s="245"/>
      <c r="CB462" s="245"/>
      <c r="CG462" s="245"/>
      <c r="CL462" s="245"/>
      <c r="CQ462" s="245"/>
      <c r="CV462" s="245"/>
      <c r="DA462" s="245"/>
      <c r="DF462" s="245"/>
      <c r="DG462" s="291"/>
      <c r="DH462" s="291"/>
      <c r="DI462" s="291"/>
      <c r="DJ462" s="291"/>
      <c r="DK462" s="245"/>
      <c r="DL462" s="291"/>
      <c r="DM462" s="291"/>
      <c r="DN462" s="291"/>
      <c r="DO462" s="291"/>
      <c r="DP462" s="243"/>
      <c r="DU462" s="243"/>
      <c r="DZ462" s="243"/>
      <c r="EE462" s="243"/>
      <c r="EJ462" s="243"/>
    </row>
    <row r="463">
      <c r="E463" s="245"/>
      <c r="J463" s="245"/>
      <c r="O463" s="245"/>
      <c r="T463" s="245"/>
      <c r="Y463" s="245"/>
      <c r="AD463" s="245"/>
      <c r="AI463" s="245"/>
      <c r="AN463" s="245"/>
      <c r="AS463" s="245"/>
      <c r="AX463" s="245"/>
      <c r="BC463" s="245"/>
      <c r="BH463" s="245"/>
      <c r="BM463" s="245"/>
      <c r="BR463" s="245"/>
      <c r="BW463" s="245"/>
      <c r="CB463" s="245"/>
      <c r="CG463" s="245"/>
      <c r="CL463" s="245"/>
      <c r="CQ463" s="245"/>
      <c r="CV463" s="245"/>
      <c r="DA463" s="245"/>
      <c r="DF463" s="245"/>
      <c r="DG463" s="291"/>
      <c r="DH463" s="291"/>
      <c r="DI463" s="291"/>
      <c r="DJ463" s="291"/>
      <c r="DK463" s="245"/>
      <c r="DL463" s="291"/>
      <c r="DM463" s="291"/>
      <c r="DN463" s="291"/>
      <c r="DO463" s="291"/>
      <c r="DP463" s="243"/>
      <c r="DU463" s="243"/>
      <c r="DZ463" s="243"/>
      <c r="EE463" s="243"/>
      <c r="EJ463" s="243"/>
    </row>
    <row r="464">
      <c r="E464" s="245"/>
      <c r="J464" s="245"/>
      <c r="O464" s="245"/>
      <c r="T464" s="245"/>
      <c r="Y464" s="245"/>
      <c r="AD464" s="245"/>
      <c r="AI464" s="245"/>
      <c r="AN464" s="245"/>
      <c r="AS464" s="245"/>
      <c r="AX464" s="245"/>
      <c r="BC464" s="245"/>
      <c r="BH464" s="245"/>
      <c r="BM464" s="245"/>
      <c r="BR464" s="245"/>
      <c r="BW464" s="245"/>
      <c r="CB464" s="245"/>
      <c r="CG464" s="245"/>
      <c r="CL464" s="245"/>
      <c r="CQ464" s="245"/>
      <c r="CV464" s="245"/>
      <c r="DA464" s="245"/>
      <c r="DF464" s="245"/>
      <c r="DG464" s="291"/>
      <c r="DH464" s="291"/>
      <c r="DI464" s="291"/>
      <c r="DJ464" s="291"/>
      <c r="DK464" s="245"/>
      <c r="DL464" s="291"/>
      <c r="DM464" s="291"/>
      <c r="DN464" s="291"/>
      <c r="DO464" s="291"/>
      <c r="DP464" s="243"/>
      <c r="DU464" s="243"/>
      <c r="DZ464" s="243"/>
      <c r="EE464" s="243"/>
      <c r="EJ464" s="243"/>
    </row>
    <row r="465">
      <c r="E465" s="245"/>
      <c r="J465" s="245"/>
      <c r="O465" s="245"/>
      <c r="T465" s="245"/>
      <c r="Y465" s="245"/>
      <c r="AD465" s="245"/>
      <c r="AI465" s="245"/>
      <c r="AN465" s="245"/>
      <c r="AS465" s="245"/>
      <c r="AX465" s="245"/>
      <c r="BC465" s="245"/>
      <c r="BH465" s="245"/>
      <c r="BM465" s="245"/>
      <c r="BR465" s="245"/>
      <c r="BW465" s="245"/>
      <c r="CB465" s="245"/>
      <c r="CG465" s="245"/>
      <c r="CL465" s="245"/>
      <c r="CQ465" s="245"/>
      <c r="CV465" s="245"/>
      <c r="DA465" s="245"/>
      <c r="DF465" s="245"/>
      <c r="DG465" s="291"/>
      <c r="DH465" s="291"/>
      <c r="DI465" s="291"/>
      <c r="DJ465" s="291"/>
      <c r="DK465" s="245"/>
      <c r="DL465" s="291"/>
      <c r="DM465" s="291"/>
      <c r="DN465" s="291"/>
      <c r="DO465" s="291"/>
      <c r="DP465" s="243"/>
      <c r="DU465" s="243"/>
      <c r="DZ465" s="243"/>
      <c r="EE465" s="243"/>
      <c r="EJ465" s="243"/>
    </row>
    <row r="466">
      <c r="E466" s="245"/>
      <c r="J466" s="245"/>
      <c r="O466" s="245"/>
      <c r="T466" s="245"/>
      <c r="Y466" s="245"/>
      <c r="AD466" s="245"/>
      <c r="AI466" s="245"/>
      <c r="AN466" s="245"/>
      <c r="AS466" s="245"/>
      <c r="AX466" s="245"/>
      <c r="BC466" s="245"/>
      <c r="BH466" s="245"/>
      <c r="BM466" s="245"/>
      <c r="BR466" s="245"/>
      <c r="BW466" s="245"/>
      <c r="CB466" s="245"/>
      <c r="CG466" s="245"/>
      <c r="CL466" s="245"/>
      <c r="CQ466" s="245"/>
      <c r="CV466" s="245"/>
      <c r="DA466" s="245"/>
      <c r="DF466" s="245"/>
      <c r="DG466" s="291"/>
      <c r="DH466" s="291"/>
      <c r="DI466" s="291"/>
      <c r="DJ466" s="291"/>
      <c r="DK466" s="245"/>
      <c r="DL466" s="291"/>
      <c r="DM466" s="291"/>
      <c r="DN466" s="291"/>
      <c r="DO466" s="291"/>
      <c r="DP466" s="243"/>
      <c r="DU466" s="243"/>
      <c r="DZ466" s="243"/>
      <c r="EE466" s="243"/>
      <c r="EJ466" s="243"/>
    </row>
    <row r="467">
      <c r="E467" s="245"/>
      <c r="J467" s="245"/>
      <c r="O467" s="245"/>
      <c r="T467" s="245"/>
      <c r="Y467" s="245"/>
      <c r="AD467" s="245"/>
      <c r="AI467" s="245"/>
      <c r="AN467" s="245"/>
      <c r="AS467" s="245"/>
      <c r="AX467" s="245"/>
      <c r="BC467" s="245"/>
      <c r="BH467" s="245"/>
      <c r="BM467" s="245"/>
      <c r="BR467" s="245"/>
      <c r="BW467" s="245"/>
      <c r="CB467" s="245"/>
      <c r="CG467" s="245"/>
      <c r="CL467" s="245"/>
      <c r="CQ467" s="245"/>
      <c r="CV467" s="245"/>
      <c r="DA467" s="245"/>
      <c r="DF467" s="245"/>
      <c r="DG467" s="291"/>
      <c r="DH467" s="291"/>
      <c r="DI467" s="291"/>
      <c r="DJ467" s="291"/>
      <c r="DK467" s="245"/>
      <c r="DL467" s="291"/>
      <c r="DM467" s="291"/>
      <c r="DN467" s="291"/>
      <c r="DO467" s="291"/>
      <c r="DP467" s="243"/>
      <c r="DU467" s="243"/>
      <c r="DZ467" s="243"/>
      <c r="EE467" s="243"/>
      <c r="EJ467" s="243"/>
    </row>
    <row r="468">
      <c r="E468" s="245"/>
      <c r="J468" s="245"/>
      <c r="O468" s="245"/>
      <c r="T468" s="245"/>
      <c r="Y468" s="245"/>
      <c r="AD468" s="245"/>
      <c r="AI468" s="245"/>
      <c r="AN468" s="245"/>
      <c r="AS468" s="245"/>
      <c r="AX468" s="245"/>
      <c r="BC468" s="245"/>
      <c r="BH468" s="245"/>
      <c r="BM468" s="245"/>
      <c r="BR468" s="245"/>
      <c r="BW468" s="245"/>
      <c r="CB468" s="245"/>
      <c r="CG468" s="245"/>
      <c r="CL468" s="245"/>
      <c r="CQ468" s="245"/>
      <c r="CV468" s="245"/>
      <c r="DA468" s="245"/>
      <c r="DF468" s="245"/>
      <c r="DG468" s="291"/>
      <c r="DH468" s="291"/>
      <c r="DI468" s="291"/>
      <c r="DJ468" s="291"/>
      <c r="DK468" s="245"/>
      <c r="DL468" s="291"/>
      <c r="DM468" s="291"/>
      <c r="DN468" s="291"/>
      <c r="DO468" s="291"/>
      <c r="DP468" s="243"/>
      <c r="DU468" s="243"/>
      <c r="DZ468" s="243"/>
      <c r="EE468" s="243"/>
      <c r="EJ468" s="243"/>
    </row>
    <row r="469">
      <c r="E469" s="245"/>
      <c r="J469" s="245"/>
      <c r="O469" s="245"/>
      <c r="T469" s="245"/>
      <c r="Y469" s="245"/>
      <c r="AD469" s="245"/>
      <c r="AI469" s="245"/>
      <c r="AN469" s="245"/>
      <c r="AS469" s="245"/>
      <c r="AX469" s="245"/>
      <c r="BC469" s="245"/>
      <c r="BH469" s="245"/>
      <c r="BM469" s="245"/>
      <c r="BR469" s="245"/>
      <c r="BW469" s="245"/>
      <c r="CB469" s="245"/>
      <c r="CG469" s="245"/>
      <c r="CL469" s="245"/>
      <c r="CQ469" s="245"/>
      <c r="CV469" s="245"/>
      <c r="DA469" s="245"/>
      <c r="DF469" s="245"/>
      <c r="DG469" s="291"/>
      <c r="DH469" s="291"/>
      <c r="DI469" s="291"/>
      <c r="DJ469" s="291"/>
      <c r="DK469" s="245"/>
      <c r="DL469" s="291"/>
      <c r="DM469" s="291"/>
      <c r="DN469" s="291"/>
      <c r="DO469" s="291"/>
      <c r="DP469" s="243"/>
      <c r="DU469" s="243"/>
      <c r="DZ469" s="243"/>
      <c r="EE469" s="243"/>
      <c r="EJ469" s="243"/>
    </row>
    <row r="470">
      <c r="E470" s="245"/>
      <c r="J470" s="245"/>
      <c r="O470" s="245"/>
      <c r="T470" s="245"/>
      <c r="Y470" s="245"/>
      <c r="AD470" s="245"/>
      <c r="AI470" s="245"/>
      <c r="AN470" s="245"/>
      <c r="AS470" s="245"/>
      <c r="AX470" s="245"/>
      <c r="BC470" s="245"/>
      <c r="BH470" s="245"/>
      <c r="BM470" s="245"/>
      <c r="BR470" s="245"/>
      <c r="BW470" s="245"/>
      <c r="CB470" s="245"/>
      <c r="CG470" s="245"/>
      <c r="CL470" s="245"/>
      <c r="CQ470" s="245"/>
      <c r="CV470" s="245"/>
      <c r="DA470" s="245"/>
      <c r="DF470" s="245"/>
      <c r="DG470" s="291"/>
      <c r="DH470" s="291"/>
      <c r="DI470" s="291"/>
      <c r="DJ470" s="291"/>
      <c r="DK470" s="245"/>
      <c r="DL470" s="291"/>
      <c r="DM470" s="291"/>
      <c r="DN470" s="291"/>
      <c r="DO470" s="291"/>
      <c r="DP470" s="243"/>
      <c r="DU470" s="243"/>
      <c r="DZ470" s="243"/>
      <c r="EE470" s="243"/>
      <c r="EJ470" s="243"/>
    </row>
    <row r="471">
      <c r="E471" s="245"/>
      <c r="J471" s="245"/>
      <c r="O471" s="245"/>
      <c r="T471" s="245"/>
      <c r="Y471" s="245"/>
      <c r="AD471" s="245"/>
      <c r="AI471" s="245"/>
      <c r="AN471" s="245"/>
      <c r="AS471" s="245"/>
      <c r="AX471" s="245"/>
      <c r="BC471" s="245"/>
      <c r="BH471" s="245"/>
      <c r="BM471" s="245"/>
      <c r="BR471" s="245"/>
      <c r="BW471" s="245"/>
      <c r="CB471" s="245"/>
      <c r="CG471" s="245"/>
      <c r="CL471" s="245"/>
      <c r="CQ471" s="245"/>
      <c r="CV471" s="245"/>
      <c r="DA471" s="245"/>
      <c r="DF471" s="245"/>
      <c r="DG471" s="291"/>
      <c r="DH471" s="291"/>
      <c r="DI471" s="291"/>
      <c r="DJ471" s="291"/>
      <c r="DK471" s="245"/>
      <c r="DL471" s="291"/>
      <c r="DM471" s="291"/>
      <c r="DN471" s="291"/>
      <c r="DO471" s="291"/>
      <c r="DP471" s="243"/>
      <c r="DU471" s="243"/>
      <c r="DZ471" s="243"/>
      <c r="EE471" s="243"/>
      <c r="EJ471" s="243"/>
    </row>
    <row r="472">
      <c r="E472" s="245"/>
      <c r="J472" s="245"/>
      <c r="O472" s="245"/>
      <c r="T472" s="245"/>
      <c r="Y472" s="245"/>
      <c r="AD472" s="245"/>
      <c r="AI472" s="245"/>
      <c r="AN472" s="245"/>
      <c r="AS472" s="245"/>
      <c r="AX472" s="245"/>
      <c r="BC472" s="245"/>
      <c r="BH472" s="245"/>
      <c r="BM472" s="245"/>
      <c r="BR472" s="245"/>
      <c r="BW472" s="245"/>
      <c r="CB472" s="245"/>
      <c r="CG472" s="245"/>
      <c r="CL472" s="245"/>
      <c r="CQ472" s="245"/>
      <c r="CV472" s="245"/>
      <c r="DA472" s="245"/>
      <c r="DF472" s="245"/>
      <c r="DG472" s="291"/>
      <c r="DH472" s="291"/>
      <c r="DI472" s="291"/>
      <c r="DJ472" s="291"/>
      <c r="DK472" s="245"/>
      <c r="DL472" s="291"/>
      <c r="DM472" s="291"/>
      <c r="DN472" s="291"/>
      <c r="DO472" s="291"/>
      <c r="DP472" s="243"/>
      <c r="DU472" s="243"/>
      <c r="DZ472" s="243"/>
      <c r="EE472" s="243"/>
      <c r="EJ472" s="243"/>
    </row>
    <row r="473">
      <c r="E473" s="245"/>
      <c r="J473" s="245"/>
      <c r="O473" s="245"/>
      <c r="T473" s="245"/>
      <c r="Y473" s="245"/>
      <c r="AD473" s="245"/>
      <c r="AI473" s="245"/>
      <c r="AN473" s="245"/>
      <c r="AS473" s="245"/>
      <c r="AX473" s="245"/>
      <c r="BC473" s="245"/>
      <c r="BH473" s="245"/>
      <c r="BM473" s="245"/>
      <c r="BR473" s="245"/>
      <c r="BW473" s="245"/>
      <c r="CB473" s="245"/>
      <c r="CG473" s="245"/>
      <c r="CL473" s="245"/>
      <c r="CQ473" s="245"/>
      <c r="CV473" s="245"/>
      <c r="DA473" s="245"/>
      <c r="DF473" s="245"/>
      <c r="DG473" s="291"/>
      <c r="DH473" s="291"/>
      <c r="DI473" s="291"/>
      <c r="DJ473" s="291"/>
      <c r="DK473" s="245"/>
      <c r="DL473" s="291"/>
      <c r="DM473" s="291"/>
      <c r="DN473" s="291"/>
      <c r="DO473" s="291"/>
      <c r="DP473" s="243"/>
      <c r="DU473" s="243"/>
      <c r="DZ473" s="243"/>
      <c r="EE473" s="243"/>
      <c r="EJ473" s="243"/>
    </row>
    <row r="474">
      <c r="E474" s="245"/>
      <c r="J474" s="245"/>
      <c r="O474" s="245"/>
      <c r="T474" s="245"/>
      <c r="Y474" s="245"/>
      <c r="AD474" s="245"/>
      <c r="AI474" s="245"/>
      <c r="AN474" s="245"/>
      <c r="AS474" s="245"/>
      <c r="AX474" s="245"/>
      <c r="BC474" s="245"/>
      <c r="BH474" s="245"/>
      <c r="BM474" s="245"/>
      <c r="BR474" s="245"/>
      <c r="BW474" s="245"/>
      <c r="CB474" s="245"/>
      <c r="CG474" s="245"/>
      <c r="CL474" s="245"/>
      <c r="CQ474" s="245"/>
      <c r="CV474" s="245"/>
      <c r="DA474" s="245"/>
      <c r="DF474" s="245"/>
      <c r="DG474" s="291"/>
      <c r="DH474" s="291"/>
      <c r="DI474" s="291"/>
      <c r="DJ474" s="291"/>
      <c r="DK474" s="245"/>
      <c r="DL474" s="291"/>
      <c r="DM474" s="291"/>
      <c r="DN474" s="291"/>
      <c r="DO474" s="291"/>
      <c r="DP474" s="243"/>
      <c r="DU474" s="243"/>
      <c r="DZ474" s="243"/>
      <c r="EE474" s="243"/>
      <c r="EJ474" s="243"/>
    </row>
    <row r="475">
      <c r="E475" s="245"/>
      <c r="J475" s="245"/>
      <c r="O475" s="245"/>
      <c r="T475" s="245"/>
      <c r="Y475" s="245"/>
      <c r="AD475" s="245"/>
      <c r="AI475" s="245"/>
      <c r="AN475" s="245"/>
      <c r="AS475" s="245"/>
      <c r="AX475" s="245"/>
      <c r="BC475" s="245"/>
      <c r="BH475" s="245"/>
      <c r="BM475" s="245"/>
      <c r="BR475" s="245"/>
      <c r="BW475" s="245"/>
      <c r="CB475" s="245"/>
      <c r="CG475" s="245"/>
      <c r="CL475" s="245"/>
      <c r="CQ475" s="245"/>
      <c r="CV475" s="245"/>
      <c r="DA475" s="245"/>
      <c r="DF475" s="245"/>
      <c r="DG475" s="291"/>
      <c r="DH475" s="291"/>
      <c r="DI475" s="291"/>
      <c r="DJ475" s="291"/>
      <c r="DK475" s="245"/>
      <c r="DL475" s="291"/>
      <c r="DM475" s="291"/>
      <c r="DN475" s="291"/>
      <c r="DO475" s="291"/>
      <c r="DP475" s="243"/>
      <c r="DU475" s="243"/>
      <c r="DZ475" s="243"/>
      <c r="EE475" s="243"/>
      <c r="EJ475" s="243"/>
    </row>
    <row r="476">
      <c r="E476" s="245"/>
      <c r="J476" s="245"/>
      <c r="O476" s="245"/>
      <c r="T476" s="245"/>
      <c r="Y476" s="245"/>
      <c r="AD476" s="245"/>
      <c r="AI476" s="245"/>
      <c r="AN476" s="245"/>
      <c r="AS476" s="245"/>
      <c r="AX476" s="245"/>
      <c r="BC476" s="245"/>
      <c r="BH476" s="245"/>
      <c r="BM476" s="245"/>
      <c r="BR476" s="245"/>
      <c r="BW476" s="245"/>
      <c r="CB476" s="245"/>
      <c r="CG476" s="245"/>
      <c r="CL476" s="245"/>
      <c r="CQ476" s="245"/>
      <c r="CV476" s="245"/>
      <c r="DA476" s="245"/>
      <c r="DF476" s="245"/>
      <c r="DG476" s="291"/>
      <c r="DH476" s="291"/>
      <c r="DI476" s="291"/>
      <c r="DJ476" s="291"/>
      <c r="DK476" s="245"/>
      <c r="DL476" s="291"/>
      <c r="DM476" s="291"/>
      <c r="DN476" s="291"/>
      <c r="DO476" s="291"/>
      <c r="DP476" s="243"/>
      <c r="DU476" s="243"/>
      <c r="DZ476" s="243"/>
      <c r="EE476" s="243"/>
      <c r="EJ476" s="243"/>
    </row>
    <row r="477">
      <c r="E477" s="245"/>
      <c r="J477" s="245"/>
      <c r="O477" s="245"/>
      <c r="T477" s="245"/>
      <c r="Y477" s="245"/>
      <c r="AD477" s="245"/>
      <c r="AI477" s="245"/>
      <c r="AN477" s="245"/>
      <c r="AS477" s="245"/>
      <c r="AX477" s="245"/>
      <c r="BC477" s="245"/>
      <c r="BH477" s="245"/>
      <c r="BM477" s="245"/>
      <c r="BR477" s="245"/>
      <c r="BW477" s="245"/>
      <c r="CB477" s="245"/>
      <c r="CG477" s="245"/>
      <c r="CL477" s="245"/>
      <c r="CQ477" s="245"/>
      <c r="CV477" s="245"/>
      <c r="DA477" s="245"/>
      <c r="DF477" s="245"/>
      <c r="DG477" s="291"/>
      <c r="DH477" s="291"/>
      <c r="DI477" s="291"/>
      <c r="DJ477" s="291"/>
      <c r="DK477" s="245"/>
      <c r="DL477" s="291"/>
      <c r="DM477" s="291"/>
      <c r="DN477" s="291"/>
      <c r="DO477" s="291"/>
      <c r="DP477" s="243"/>
      <c r="DU477" s="243"/>
      <c r="DZ477" s="243"/>
      <c r="EE477" s="243"/>
      <c r="EJ477" s="243"/>
    </row>
    <row r="478">
      <c r="E478" s="245"/>
      <c r="J478" s="245"/>
      <c r="O478" s="245"/>
      <c r="T478" s="245"/>
      <c r="Y478" s="245"/>
      <c r="AD478" s="245"/>
      <c r="AI478" s="245"/>
      <c r="AN478" s="245"/>
      <c r="AS478" s="245"/>
      <c r="AX478" s="245"/>
      <c r="BC478" s="245"/>
      <c r="BH478" s="245"/>
      <c r="BM478" s="245"/>
      <c r="BR478" s="245"/>
      <c r="BW478" s="245"/>
      <c r="CB478" s="245"/>
      <c r="CG478" s="245"/>
      <c r="CL478" s="245"/>
      <c r="CQ478" s="245"/>
      <c r="CV478" s="245"/>
      <c r="DA478" s="245"/>
      <c r="DF478" s="245"/>
      <c r="DG478" s="291"/>
      <c r="DH478" s="291"/>
      <c r="DI478" s="291"/>
      <c r="DJ478" s="291"/>
      <c r="DK478" s="245"/>
      <c r="DL478" s="291"/>
      <c r="DM478" s="291"/>
      <c r="DN478" s="291"/>
      <c r="DO478" s="291"/>
      <c r="DP478" s="243"/>
      <c r="DU478" s="243"/>
      <c r="DZ478" s="243"/>
      <c r="EE478" s="243"/>
      <c r="EJ478" s="243"/>
    </row>
    <row r="479">
      <c r="E479" s="245"/>
      <c r="J479" s="245"/>
      <c r="O479" s="245"/>
      <c r="T479" s="245"/>
      <c r="Y479" s="245"/>
      <c r="AD479" s="245"/>
      <c r="AI479" s="245"/>
      <c r="AN479" s="245"/>
      <c r="AS479" s="245"/>
      <c r="AX479" s="245"/>
      <c r="BC479" s="245"/>
      <c r="BH479" s="245"/>
      <c r="BM479" s="245"/>
      <c r="BR479" s="245"/>
      <c r="BW479" s="245"/>
      <c r="CB479" s="245"/>
      <c r="CG479" s="245"/>
      <c r="CL479" s="245"/>
      <c r="CQ479" s="245"/>
      <c r="CV479" s="245"/>
      <c r="DA479" s="245"/>
      <c r="DF479" s="245"/>
      <c r="DG479" s="291"/>
      <c r="DH479" s="291"/>
      <c r="DI479" s="291"/>
      <c r="DJ479" s="291"/>
      <c r="DK479" s="245"/>
      <c r="DL479" s="291"/>
      <c r="DM479" s="291"/>
      <c r="DN479" s="291"/>
      <c r="DO479" s="291"/>
      <c r="DP479" s="243"/>
      <c r="DU479" s="243"/>
      <c r="DZ479" s="243"/>
      <c r="EE479" s="243"/>
      <c r="EJ479" s="243"/>
    </row>
    <row r="480">
      <c r="E480" s="245"/>
      <c r="J480" s="245"/>
      <c r="O480" s="245"/>
      <c r="T480" s="245"/>
      <c r="Y480" s="245"/>
      <c r="AD480" s="245"/>
      <c r="AI480" s="245"/>
      <c r="AN480" s="245"/>
      <c r="AS480" s="245"/>
      <c r="AX480" s="245"/>
      <c r="BC480" s="245"/>
      <c r="BH480" s="245"/>
      <c r="BM480" s="245"/>
      <c r="BR480" s="245"/>
      <c r="BW480" s="245"/>
      <c r="CB480" s="245"/>
      <c r="CG480" s="245"/>
      <c r="CL480" s="245"/>
      <c r="CQ480" s="245"/>
      <c r="CV480" s="245"/>
      <c r="DA480" s="245"/>
      <c r="DF480" s="245"/>
      <c r="DG480" s="291"/>
      <c r="DH480" s="291"/>
      <c r="DI480" s="291"/>
      <c r="DJ480" s="291"/>
      <c r="DK480" s="245"/>
      <c r="DL480" s="291"/>
      <c r="DM480" s="291"/>
      <c r="DN480" s="291"/>
      <c r="DO480" s="291"/>
      <c r="DP480" s="243"/>
      <c r="DU480" s="243"/>
      <c r="DZ480" s="243"/>
      <c r="EE480" s="243"/>
      <c r="EJ480" s="243"/>
    </row>
    <row r="481">
      <c r="E481" s="245"/>
      <c r="J481" s="245"/>
      <c r="O481" s="245"/>
      <c r="T481" s="245"/>
      <c r="Y481" s="245"/>
      <c r="AD481" s="245"/>
      <c r="AI481" s="245"/>
      <c r="AN481" s="245"/>
      <c r="AS481" s="245"/>
      <c r="AX481" s="245"/>
      <c r="BC481" s="245"/>
      <c r="BH481" s="245"/>
      <c r="BM481" s="245"/>
      <c r="BR481" s="245"/>
      <c r="BW481" s="245"/>
      <c r="CB481" s="245"/>
      <c r="CG481" s="245"/>
      <c r="CL481" s="245"/>
      <c r="CQ481" s="245"/>
      <c r="CV481" s="245"/>
      <c r="DA481" s="245"/>
      <c r="DF481" s="245"/>
      <c r="DG481" s="291"/>
      <c r="DH481" s="291"/>
      <c r="DI481" s="291"/>
      <c r="DJ481" s="291"/>
      <c r="DK481" s="245"/>
      <c r="DL481" s="291"/>
      <c r="DM481" s="291"/>
      <c r="DN481" s="291"/>
      <c r="DO481" s="291"/>
      <c r="DP481" s="243"/>
      <c r="DU481" s="243"/>
      <c r="DZ481" s="243"/>
      <c r="EE481" s="243"/>
      <c r="EJ481" s="243"/>
    </row>
    <row r="482">
      <c r="E482" s="245"/>
      <c r="J482" s="245"/>
      <c r="O482" s="245"/>
      <c r="T482" s="245"/>
      <c r="Y482" s="245"/>
      <c r="AD482" s="245"/>
      <c r="AI482" s="245"/>
      <c r="AN482" s="245"/>
      <c r="AS482" s="245"/>
      <c r="AX482" s="245"/>
      <c r="BC482" s="245"/>
      <c r="BH482" s="245"/>
      <c r="BM482" s="245"/>
      <c r="BR482" s="245"/>
      <c r="BW482" s="245"/>
      <c r="CB482" s="245"/>
      <c r="CG482" s="245"/>
      <c r="CL482" s="245"/>
      <c r="CQ482" s="245"/>
      <c r="CV482" s="245"/>
      <c r="DA482" s="245"/>
      <c r="DF482" s="245"/>
      <c r="DG482" s="291"/>
      <c r="DH482" s="291"/>
      <c r="DI482" s="291"/>
      <c r="DJ482" s="291"/>
      <c r="DK482" s="245"/>
      <c r="DL482" s="291"/>
      <c r="DM482" s="291"/>
      <c r="DN482" s="291"/>
      <c r="DO482" s="291"/>
      <c r="DP482" s="243"/>
      <c r="DU482" s="243"/>
      <c r="DZ482" s="243"/>
      <c r="EE482" s="243"/>
      <c r="EJ482" s="243"/>
    </row>
    <row r="483">
      <c r="E483" s="245"/>
      <c r="J483" s="245"/>
      <c r="O483" s="245"/>
      <c r="T483" s="245"/>
      <c r="Y483" s="245"/>
      <c r="AD483" s="245"/>
      <c r="AI483" s="245"/>
      <c r="AN483" s="245"/>
      <c r="AS483" s="245"/>
      <c r="AX483" s="245"/>
      <c r="BC483" s="245"/>
      <c r="BH483" s="245"/>
      <c r="BM483" s="245"/>
      <c r="BR483" s="245"/>
      <c r="BW483" s="245"/>
      <c r="CB483" s="245"/>
      <c r="CG483" s="245"/>
      <c r="CL483" s="245"/>
      <c r="CQ483" s="245"/>
      <c r="CV483" s="245"/>
      <c r="DA483" s="245"/>
      <c r="DF483" s="245"/>
      <c r="DG483" s="291"/>
      <c r="DH483" s="291"/>
      <c r="DI483" s="291"/>
      <c r="DJ483" s="291"/>
      <c r="DK483" s="245"/>
      <c r="DL483" s="291"/>
      <c r="DM483" s="291"/>
      <c r="DN483" s="291"/>
      <c r="DO483" s="291"/>
      <c r="DP483" s="243"/>
      <c r="DU483" s="243"/>
      <c r="DZ483" s="243"/>
      <c r="EE483" s="243"/>
      <c r="EJ483" s="243"/>
    </row>
    <row r="484">
      <c r="E484" s="245"/>
      <c r="J484" s="245"/>
      <c r="O484" s="245"/>
      <c r="T484" s="245"/>
      <c r="Y484" s="245"/>
      <c r="AD484" s="245"/>
      <c r="AI484" s="245"/>
      <c r="AN484" s="245"/>
      <c r="AS484" s="245"/>
      <c r="AX484" s="245"/>
      <c r="BC484" s="245"/>
      <c r="BH484" s="245"/>
      <c r="BM484" s="245"/>
      <c r="BR484" s="245"/>
      <c r="BW484" s="245"/>
      <c r="CB484" s="245"/>
      <c r="CG484" s="245"/>
      <c r="CL484" s="245"/>
      <c r="CQ484" s="245"/>
      <c r="CV484" s="245"/>
      <c r="DA484" s="245"/>
      <c r="DF484" s="245"/>
      <c r="DG484" s="291"/>
      <c r="DH484" s="291"/>
      <c r="DI484" s="291"/>
      <c r="DJ484" s="291"/>
      <c r="DK484" s="245"/>
      <c r="DL484" s="291"/>
      <c r="DM484" s="291"/>
      <c r="DN484" s="291"/>
      <c r="DO484" s="291"/>
      <c r="DP484" s="243"/>
      <c r="DU484" s="243"/>
      <c r="DZ484" s="243"/>
      <c r="EE484" s="243"/>
      <c r="EJ484" s="243"/>
    </row>
    <row r="485">
      <c r="E485" s="245"/>
      <c r="J485" s="245"/>
      <c r="O485" s="245"/>
      <c r="T485" s="245"/>
      <c r="Y485" s="245"/>
      <c r="AD485" s="245"/>
      <c r="AI485" s="245"/>
      <c r="AN485" s="245"/>
      <c r="AS485" s="245"/>
      <c r="AX485" s="245"/>
      <c r="BC485" s="245"/>
      <c r="BH485" s="245"/>
      <c r="BM485" s="245"/>
      <c r="BR485" s="245"/>
      <c r="BW485" s="245"/>
      <c r="CB485" s="245"/>
      <c r="CG485" s="245"/>
      <c r="CL485" s="245"/>
      <c r="CQ485" s="245"/>
      <c r="CV485" s="245"/>
      <c r="DA485" s="245"/>
      <c r="DF485" s="245"/>
      <c r="DG485" s="291"/>
      <c r="DH485" s="291"/>
      <c r="DI485" s="291"/>
      <c r="DJ485" s="291"/>
      <c r="DK485" s="245"/>
      <c r="DL485" s="291"/>
      <c r="DM485" s="291"/>
      <c r="DN485" s="291"/>
      <c r="DO485" s="291"/>
      <c r="DP485" s="243"/>
      <c r="DU485" s="243"/>
      <c r="DZ485" s="243"/>
      <c r="EE485" s="243"/>
      <c r="EJ485" s="243"/>
    </row>
    <row r="486">
      <c r="E486" s="245"/>
      <c r="J486" s="245"/>
      <c r="O486" s="245"/>
      <c r="T486" s="245"/>
      <c r="Y486" s="245"/>
      <c r="AD486" s="245"/>
      <c r="AI486" s="245"/>
      <c r="AN486" s="245"/>
      <c r="AS486" s="245"/>
      <c r="AX486" s="245"/>
      <c r="BC486" s="245"/>
      <c r="BH486" s="245"/>
      <c r="BM486" s="245"/>
      <c r="BR486" s="245"/>
      <c r="BW486" s="245"/>
      <c r="CB486" s="245"/>
      <c r="CG486" s="245"/>
      <c r="CL486" s="245"/>
      <c r="CQ486" s="245"/>
      <c r="CV486" s="245"/>
      <c r="DA486" s="245"/>
      <c r="DF486" s="245"/>
      <c r="DG486" s="291"/>
      <c r="DH486" s="291"/>
      <c r="DI486" s="291"/>
      <c r="DJ486" s="291"/>
      <c r="DK486" s="245"/>
      <c r="DL486" s="291"/>
      <c r="DM486" s="291"/>
      <c r="DN486" s="291"/>
      <c r="DO486" s="291"/>
      <c r="DP486" s="243"/>
      <c r="DU486" s="243"/>
      <c r="DZ486" s="243"/>
      <c r="EE486" s="243"/>
      <c r="EJ486" s="243"/>
    </row>
    <row r="487">
      <c r="E487" s="245"/>
      <c r="J487" s="245"/>
      <c r="O487" s="245"/>
      <c r="T487" s="245"/>
      <c r="Y487" s="245"/>
      <c r="AD487" s="245"/>
      <c r="AI487" s="245"/>
      <c r="AN487" s="245"/>
      <c r="AS487" s="245"/>
      <c r="AX487" s="245"/>
      <c r="BC487" s="245"/>
      <c r="BH487" s="245"/>
      <c r="BM487" s="245"/>
      <c r="BR487" s="245"/>
      <c r="BW487" s="245"/>
      <c r="CB487" s="245"/>
      <c r="CG487" s="245"/>
      <c r="CL487" s="245"/>
      <c r="CQ487" s="245"/>
      <c r="CV487" s="245"/>
      <c r="DA487" s="245"/>
      <c r="DF487" s="245"/>
      <c r="DG487" s="291"/>
      <c r="DH487" s="291"/>
      <c r="DI487" s="291"/>
      <c r="DJ487" s="291"/>
      <c r="DK487" s="245"/>
      <c r="DL487" s="291"/>
      <c r="DM487" s="291"/>
      <c r="DN487" s="291"/>
      <c r="DO487" s="291"/>
      <c r="DP487" s="243"/>
      <c r="DU487" s="243"/>
      <c r="DZ487" s="243"/>
      <c r="EE487" s="243"/>
      <c r="EJ487" s="243"/>
    </row>
    <row r="488">
      <c r="E488" s="245"/>
      <c r="J488" s="245"/>
      <c r="O488" s="245"/>
      <c r="T488" s="245"/>
      <c r="Y488" s="245"/>
      <c r="AD488" s="245"/>
      <c r="AI488" s="245"/>
      <c r="AN488" s="245"/>
      <c r="AS488" s="245"/>
      <c r="AX488" s="245"/>
      <c r="BC488" s="245"/>
      <c r="BH488" s="245"/>
      <c r="BM488" s="245"/>
      <c r="BR488" s="245"/>
      <c r="BW488" s="245"/>
      <c r="CB488" s="245"/>
      <c r="CG488" s="245"/>
      <c r="CL488" s="245"/>
      <c r="CQ488" s="245"/>
      <c r="CV488" s="245"/>
      <c r="DA488" s="245"/>
      <c r="DF488" s="245"/>
      <c r="DG488" s="291"/>
      <c r="DH488" s="291"/>
      <c r="DI488" s="291"/>
      <c r="DJ488" s="291"/>
      <c r="DK488" s="245"/>
      <c r="DL488" s="291"/>
      <c r="DM488" s="291"/>
      <c r="DN488" s="291"/>
      <c r="DO488" s="291"/>
      <c r="DP488" s="243"/>
      <c r="DU488" s="243"/>
      <c r="DZ488" s="243"/>
      <c r="EE488" s="243"/>
      <c r="EJ488" s="243"/>
    </row>
    <row r="489">
      <c r="E489" s="245"/>
      <c r="J489" s="245"/>
      <c r="O489" s="245"/>
      <c r="T489" s="245"/>
      <c r="Y489" s="245"/>
      <c r="AD489" s="245"/>
      <c r="AI489" s="245"/>
      <c r="AN489" s="245"/>
      <c r="AS489" s="245"/>
      <c r="AX489" s="245"/>
      <c r="BC489" s="245"/>
      <c r="BH489" s="245"/>
      <c r="BM489" s="245"/>
      <c r="BR489" s="245"/>
      <c r="BW489" s="245"/>
      <c r="CB489" s="245"/>
      <c r="CG489" s="245"/>
      <c r="CL489" s="245"/>
      <c r="CQ489" s="245"/>
      <c r="CV489" s="245"/>
      <c r="DA489" s="245"/>
      <c r="DF489" s="245"/>
      <c r="DG489" s="291"/>
      <c r="DH489" s="291"/>
      <c r="DI489" s="291"/>
      <c r="DJ489" s="291"/>
      <c r="DK489" s="245"/>
      <c r="DL489" s="291"/>
      <c r="DM489" s="291"/>
      <c r="DN489" s="291"/>
      <c r="DO489" s="291"/>
      <c r="DP489" s="243"/>
      <c r="DU489" s="243"/>
      <c r="DZ489" s="243"/>
      <c r="EE489" s="243"/>
      <c r="EJ489" s="243"/>
    </row>
    <row r="490">
      <c r="E490" s="245"/>
      <c r="J490" s="245"/>
      <c r="O490" s="245"/>
      <c r="T490" s="245"/>
      <c r="Y490" s="245"/>
      <c r="AD490" s="245"/>
      <c r="AI490" s="245"/>
      <c r="AN490" s="245"/>
      <c r="AS490" s="245"/>
      <c r="AX490" s="245"/>
      <c r="BC490" s="245"/>
      <c r="BH490" s="245"/>
      <c r="BM490" s="245"/>
      <c r="BR490" s="245"/>
      <c r="BW490" s="245"/>
      <c r="CB490" s="245"/>
      <c r="CG490" s="245"/>
      <c r="CL490" s="245"/>
      <c r="CQ490" s="245"/>
      <c r="CV490" s="245"/>
      <c r="DA490" s="245"/>
      <c r="DF490" s="245"/>
      <c r="DG490" s="291"/>
      <c r="DH490" s="291"/>
      <c r="DI490" s="291"/>
      <c r="DJ490" s="291"/>
      <c r="DK490" s="245"/>
      <c r="DL490" s="291"/>
      <c r="DM490" s="291"/>
      <c r="DN490" s="291"/>
      <c r="DO490" s="291"/>
      <c r="DP490" s="243"/>
      <c r="DU490" s="243"/>
      <c r="DZ490" s="243"/>
      <c r="EE490" s="243"/>
      <c r="EJ490" s="243"/>
    </row>
    <row r="491">
      <c r="E491" s="245"/>
      <c r="J491" s="245"/>
      <c r="O491" s="245"/>
      <c r="T491" s="245"/>
      <c r="Y491" s="245"/>
      <c r="AD491" s="245"/>
      <c r="AI491" s="245"/>
      <c r="AN491" s="245"/>
      <c r="AS491" s="245"/>
      <c r="AX491" s="245"/>
      <c r="BC491" s="245"/>
      <c r="BH491" s="245"/>
      <c r="BM491" s="245"/>
      <c r="BR491" s="245"/>
      <c r="BW491" s="245"/>
      <c r="CB491" s="245"/>
      <c r="CG491" s="245"/>
      <c r="CL491" s="245"/>
      <c r="CQ491" s="245"/>
      <c r="CV491" s="245"/>
      <c r="DA491" s="245"/>
      <c r="DF491" s="245"/>
      <c r="DG491" s="291"/>
      <c r="DH491" s="291"/>
      <c r="DI491" s="291"/>
      <c r="DJ491" s="291"/>
      <c r="DK491" s="245"/>
      <c r="DL491" s="291"/>
      <c r="DM491" s="291"/>
      <c r="DN491" s="291"/>
      <c r="DO491" s="291"/>
      <c r="DP491" s="243"/>
      <c r="DU491" s="243"/>
      <c r="DZ491" s="243"/>
      <c r="EE491" s="243"/>
      <c r="EJ491" s="243"/>
    </row>
    <row r="492">
      <c r="E492" s="245"/>
      <c r="J492" s="245"/>
      <c r="O492" s="245"/>
      <c r="T492" s="245"/>
      <c r="Y492" s="245"/>
      <c r="AD492" s="245"/>
      <c r="AI492" s="245"/>
      <c r="AN492" s="245"/>
      <c r="AS492" s="245"/>
      <c r="AX492" s="245"/>
      <c r="BC492" s="245"/>
      <c r="BH492" s="245"/>
      <c r="BM492" s="245"/>
      <c r="BR492" s="245"/>
      <c r="BW492" s="245"/>
      <c r="CB492" s="245"/>
      <c r="CG492" s="245"/>
      <c r="CL492" s="245"/>
      <c r="CQ492" s="245"/>
      <c r="CV492" s="245"/>
      <c r="DA492" s="245"/>
      <c r="DF492" s="245"/>
      <c r="DG492" s="291"/>
      <c r="DH492" s="291"/>
      <c r="DI492" s="291"/>
      <c r="DJ492" s="291"/>
      <c r="DK492" s="245"/>
      <c r="DL492" s="291"/>
      <c r="DM492" s="291"/>
      <c r="DN492" s="291"/>
      <c r="DO492" s="291"/>
      <c r="DP492" s="243"/>
      <c r="DU492" s="243"/>
      <c r="DZ492" s="243"/>
      <c r="EE492" s="243"/>
      <c r="EJ492" s="243"/>
    </row>
    <row r="493">
      <c r="E493" s="245"/>
      <c r="J493" s="245"/>
      <c r="O493" s="245"/>
      <c r="T493" s="245"/>
      <c r="Y493" s="245"/>
      <c r="AD493" s="245"/>
      <c r="AI493" s="245"/>
      <c r="AN493" s="245"/>
      <c r="AS493" s="245"/>
      <c r="AX493" s="245"/>
      <c r="BC493" s="245"/>
      <c r="BH493" s="245"/>
      <c r="BM493" s="245"/>
      <c r="BR493" s="245"/>
      <c r="BW493" s="245"/>
      <c r="CB493" s="245"/>
      <c r="CG493" s="245"/>
      <c r="CL493" s="245"/>
      <c r="CQ493" s="245"/>
      <c r="CV493" s="245"/>
      <c r="DA493" s="245"/>
      <c r="DF493" s="245"/>
      <c r="DG493" s="291"/>
      <c r="DH493" s="291"/>
      <c r="DI493" s="291"/>
      <c r="DJ493" s="291"/>
      <c r="DK493" s="245"/>
      <c r="DL493" s="291"/>
      <c r="DM493" s="291"/>
      <c r="DN493" s="291"/>
      <c r="DO493" s="291"/>
      <c r="DP493" s="243"/>
      <c r="DU493" s="243"/>
      <c r="DZ493" s="243"/>
      <c r="EE493" s="243"/>
      <c r="EJ493" s="243"/>
    </row>
    <row r="494">
      <c r="E494" s="245"/>
      <c r="J494" s="245"/>
      <c r="O494" s="245"/>
      <c r="T494" s="245"/>
      <c r="Y494" s="245"/>
      <c r="AD494" s="245"/>
      <c r="AI494" s="245"/>
      <c r="AN494" s="245"/>
      <c r="AS494" s="245"/>
      <c r="AX494" s="245"/>
      <c r="BC494" s="245"/>
      <c r="BH494" s="245"/>
      <c r="BM494" s="245"/>
      <c r="BR494" s="245"/>
      <c r="BW494" s="245"/>
      <c r="CB494" s="245"/>
      <c r="CG494" s="245"/>
      <c r="CL494" s="245"/>
      <c r="CQ494" s="245"/>
      <c r="CV494" s="245"/>
      <c r="DA494" s="245"/>
      <c r="DF494" s="245"/>
      <c r="DG494" s="291"/>
      <c r="DH494" s="291"/>
      <c r="DI494" s="291"/>
      <c r="DJ494" s="291"/>
      <c r="DK494" s="245"/>
      <c r="DL494" s="291"/>
      <c r="DM494" s="291"/>
      <c r="DN494" s="291"/>
      <c r="DO494" s="291"/>
      <c r="DP494" s="243"/>
      <c r="DU494" s="243"/>
      <c r="DZ494" s="243"/>
      <c r="EE494" s="243"/>
      <c r="EJ494" s="243"/>
    </row>
    <row r="495">
      <c r="E495" s="245"/>
      <c r="J495" s="245"/>
      <c r="O495" s="245"/>
      <c r="T495" s="245"/>
      <c r="Y495" s="245"/>
      <c r="AD495" s="245"/>
      <c r="AI495" s="245"/>
      <c r="AN495" s="245"/>
      <c r="AS495" s="245"/>
      <c r="AX495" s="245"/>
      <c r="BC495" s="245"/>
      <c r="BH495" s="245"/>
      <c r="BM495" s="245"/>
      <c r="BR495" s="245"/>
      <c r="BW495" s="245"/>
      <c r="CB495" s="245"/>
      <c r="CG495" s="245"/>
      <c r="CL495" s="245"/>
      <c r="CQ495" s="245"/>
      <c r="CV495" s="245"/>
      <c r="DA495" s="245"/>
      <c r="DF495" s="245"/>
      <c r="DG495" s="291"/>
      <c r="DH495" s="291"/>
      <c r="DI495" s="291"/>
      <c r="DJ495" s="291"/>
      <c r="DK495" s="245"/>
      <c r="DL495" s="291"/>
      <c r="DM495" s="291"/>
      <c r="DN495" s="291"/>
      <c r="DO495" s="291"/>
      <c r="DP495" s="243"/>
      <c r="DU495" s="243"/>
      <c r="DZ495" s="243"/>
      <c r="EE495" s="243"/>
      <c r="EJ495" s="243"/>
    </row>
    <row r="496">
      <c r="E496" s="245"/>
      <c r="J496" s="245"/>
      <c r="O496" s="245"/>
      <c r="T496" s="245"/>
      <c r="Y496" s="245"/>
      <c r="AD496" s="245"/>
      <c r="AI496" s="245"/>
      <c r="AN496" s="245"/>
      <c r="AS496" s="245"/>
      <c r="AX496" s="245"/>
      <c r="BC496" s="245"/>
      <c r="BH496" s="245"/>
      <c r="BM496" s="245"/>
      <c r="BR496" s="245"/>
      <c r="BW496" s="245"/>
      <c r="CB496" s="245"/>
      <c r="CG496" s="245"/>
      <c r="CL496" s="245"/>
      <c r="CQ496" s="245"/>
      <c r="CV496" s="245"/>
      <c r="DA496" s="245"/>
      <c r="DF496" s="245"/>
      <c r="DG496" s="291"/>
      <c r="DH496" s="291"/>
      <c r="DI496" s="291"/>
      <c r="DJ496" s="291"/>
      <c r="DK496" s="245"/>
      <c r="DL496" s="291"/>
      <c r="DM496" s="291"/>
      <c r="DN496" s="291"/>
      <c r="DO496" s="291"/>
      <c r="DP496" s="243"/>
      <c r="DU496" s="243"/>
      <c r="DZ496" s="243"/>
      <c r="EE496" s="243"/>
      <c r="EJ496" s="243"/>
    </row>
    <row r="497">
      <c r="E497" s="245"/>
      <c r="J497" s="245"/>
      <c r="O497" s="245"/>
      <c r="T497" s="245"/>
      <c r="Y497" s="245"/>
      <c r="AD497" s="245"/>
      <c r="AI497" s="245"/>
      <c r="AN497" s="245"/>
      <c r="AS497" s="245"/>
      <c r="AX497" s="245"/>
      <c r="BC497" s="245"/>
      <c r="BH497" s="245"/>
      <c r="BM497" s="245"/>
      <c r="BR497" s="245"/>
      <c r="BW497" s="245"/>
      <c r="CB497" s="245"/>
      <c r="CG497" s="245"/>
      <c r="CL497" s="245"/>
      <c r="CQ497" s="245"/>
      <c r="CV497" s="245"/>
      <c r="DA497" s="245"/>
      <c r="DF497" s="245"/>
      <c r="DG497" s="291"/>
      <c r="DH497" s="291"/>
      <c r="DI497" s="291"/>
      <c r="DJ497" s="291"/>
      <c r="DK497" s="245"/>
      <c r="DL497" s="291"/>
      <c r="DM497" s="291"/>
      <c r="DN497" s="291"/>
      <c r="DO497" s="291"/>
      <c r="DP497" s="243"/>
      <c r="DU497" s="243"/>
      <c r="DZ497" s="243"/>
      <c r="EE497" s="243"/>
      <c r="EJ497" s="243"/>
    </row>
    <row r="498">
      <c r="E498" s="245"/>
      <c r="J498" s="245"/>
      <c r="O498" s="245"/>
      <c r="T498" s="245"/>
      <c r="Y498" s="245"/>
      <c r="AD498" s="245"/>
      <c r="AI498" s="245"/>
      <c r="AN498" s="245"/>
      <c r="AS498" s="245"/>
      <c r="AX498" s="245"/>
      <c r="BC498" s="245"/>
      <c r="BH498" s="245"/>
      <c r="BM498" s="245"/>
      <c r="BR498" s="245"/>
      <c r="BW498" s="245"/>
      <c r="CB498" s="245"/>
      <c r="CG498" s="245"/>
      <c r="CL498" s="245"/>
      <c r="CQ498" s="245"/>
      <c r="CV498" s="245"/>
      <c r="DA498" s="245"/>
      <c r="DF498" s="245"/>
      <c r="DG498" s="291"/>
      <c r="DH498" s="291"/>
      <c r="DI498" s="291"/>
      <c r="DJ498" s="291"/>
      <c r="DK498" s="245"/>
      <c r="DL498" s="291"/>
      <c r="DM498" s="291"/>
      <c r="DN498" s="291"/>
      <c r="DO498" s="291"/>
      <c r="DP498" s="243"/>
      <c r="DU498" s="243"/>
      <c r="DZ498" s="243"/>
      <c r="EE498" s="243"/>
      <c r="EJ498" s="243"/>
    </row>
    <row r="499">
      <c r="E499" s="245"/>
      <c r="J499" s="245"/>
      <c r="O499" s="245"/>
      <c r="T499" s="245"/>
      <c r="Y499" s="245"/>
      <c r="AD499" s="245"/>
      <c r="AI499" s="245"/>
      <c r="AN499" s="245"/>
      <c r="AS499" s="245"/>
      <c r="AX499" s="245"/>
      <c r="BC499" s="245"/>
      <c r="BH499" s="245"/>
      <c r="BM499" s="245"/>
      <c r="BR499" s="245"/>
      <c r="BW499" s="245"/>
      <c r="CB499" s="245"/>
      <c r="CG499" s="245"/>
      <c r="CL499" s="245"/>
      <c r="CQ499" s="245"/>
      <c r="CV499" s="245"/>
      <c r="DA499" s="245"/>
      <c r="DF499" s="245"/>
      <c r="DG499" s="291"/>
      <c r="DH499" s="291"/>
      <c r="DI499" s="291"/>
      <c r="DJ499" s="291"/>
      <c r="DK499" s="245"/>
      <c r="DL499" s="291"/>
      <c r="DM499" s="291"/>
      <c r="DN499" s="291"/>
      <c r="DO499" s="291"/>
      <c r="DP499" s="243"/>
      <c r="DU499" s="243"/>
      <c r="DZ499" s="243"/>
      <c r="EE499" s="243"/>
      <c r="EJ499" s="243"/>
    </row>
    <row r="500">
      <c r="E500" s="245"/>
      <c r="J500" s="245"/>
      <c r="O500" s="245"/>
      <c r="T500" s="245"/>
      <c r="Y500" s="245"/>
      <c r="AD500" s="245"/>
      <c r="AI500" s="245"/>
      <c r="AN500" s="245"/>
      <c r="AS500" s="245"/>
      <c r="AX500" s="245"/>
      <c r="BC500" s="245"/>
      <c r="BH500" s="245"/>
      <c r="BM500" s="245"/>
      <c r="BR500" s="245"/>
      <c r="BW500" s="245"/>
      <c r="CB500" s="245"/>
      <c r="CG500" s="245"/>
      <c r="CL500" s="245"/>
      <c r="CQ500" s="245"/>
      <c r="CV500" s="245"/>
      <c r="DA500" s="245"/>
      <c r="DF500" s="245"/>
      <c r="DG500" s="291"/>
      <c r="DH500" s="291"/>
      <c r="DI500" s="291"/>
      <c r="DJ500" s="291"/>
      <c r="DK500" s="245"/>
      <c r="DL500" s="291"/>
      <c r="DM500" s="291"/>
      <c r="DN500" s="291"/>
      <c r="DO500" s="291"/>
      <c r="DP500" s="243"/>
      <c r="DU500" s="243"/>
      <c r="DZ500" s="243"/>
      <c r="EE500" s="243"/>
      <c r="EJ500" s="243"/>
    </row>
    <row r="501">
      <c r="E501" s="245"/>
      <c r="J501" s="245"/>
      <c r="O501" s="245"/>
      <c r="T501" s="245"/>
      <c r="Y501" s="245"/>
      <c r="AD501" s="245"/>
      <c r="AI501" s="245"/>
      <c r="AN501" s="245"/>
      <c r="AS501" s="245"/>
      <c r="AX501" s="245"/>
      <c r="BC501" s="245"/>
      <c r="BH501" s="245"/>
      <c r="BM501" s="245"/>
      <c r="BR501" s="245"/>
      <c r="BW501" s="245"/>
      <c r="CB501" s="245"/>
      <c r="CG501" s="245"/>
      <c r="CL501" s="245"/>
      <c r="CQ501" s="245"/>
      <c r="CV501" s="245"/>
      <c r="DA501" s="245"/>
      <c r="DF501" s="245"/>
      <c r="DG501" s="291"/>
      <c r="DH501" s="291"/>
      <c r="DI501" s="291"/>
      <c r="DJ501" s="291"/>
      <c r="DK501" s="245"/>
      <c r="DL501" s="291"/>
      <c r="DM501" s="291"/>
      <c r="DN501" s="291"/>
      <c r="DO501" s="291"/>
      <c r="DP501" s="243"/>
      <c r="DU501" s="243"/>
      <c r="DZ501" s="243"/>
      <c r="EE501" s="243"/>
      <c r="EJ501" s="243"/>
    </row>
    <row r="502">
      <c r="E502" s="245"/>
      <c r="J502" s="245"/>
      <c r="O502" s="245"/>
      <c r="T502" s="245"/>
      <c r="Y502" s="245"/>
      <c r="AD502" s="245"/>
      <c r="AI502" s="245"/>
      <c r="AN502" s="245"/>
      <c r="AS502" s="245"/>
      <c r="AX502" s="245"/>
      <c r="BC502" s="245"/>
      <c r="BH502" s="245"/>
      <c r="BM502" s="245"/>
      <c r="BR502" s="245"/>
      <c r="BW502" s="245"/>
      <c r="CB502" s="245"/>
      <c r="CG502" s="245"/>
      <c r="CL502" s="245"/>
      <c r="CQ502" s="245"/>
      <c r="CV502" s="245"/>
      <c r="DA502" s="245"/>
      <c r="DF502" s="245"/>
      <c r="DG502" s="291"/>
      <c r="DH502" s="291"/>
      <c r="DI502" s="291"/>
      <c r="DJ502" s="291"/>
      <c r="DK502" s="245"/>
      <c r="DL502" s="291"/>
      <c r="DM502" s="291"/>
      <c r="DN502" s="291"/>
      <c r="DO502" s="291"/>
      <c r="DP502" s="243"/>
      <c r="DU502" s="243"/>
      <c r="DZ502" s="243"/>
      <c r="EE502" s="243"/>
      <c r="EJ502" s="243"/>
    </row>
    <row r="503">
      <c r="E503" s="245"/>
      <c r="J503" s="245"/>
      <c r="O503" s="245"/>
      <c r="T503" s="245"/>
      <c r="Y503" s="245"/>
      <c r="AD503" s="245"/>
      <c r="AI503" s="245"/>
      <c r="AN503" s="245"/>
      <c r="AS503" s="245"/>
      <c r="AX503" s="245"/>
      <c r="BC503" s="245"/>
      <c r="BH503" s="245"/>
      <c r="BM503" s="245"/>
      <c r="BR503" s="245"/>
      <c r="BW503" s="245"/>
      <c r="CB503" s="245"/>
      <c r="CG503" s="245"/>
      <c r="CL503" s="245"/>
      <c r="CQ503" s="245"/>
      <c r="CV503" s="245"/>
      <c r="DA503" s="245"/>
      <c r="DF503" s="245"/>
      <c r="DG503" s="291"/>
      <c r="DH503" s="291"/>
      <c r="DI503" s="291"/>
      <c r="DJ503" s="291"/>
      <c r="DK503" s="245"/>
      <c r="DL503" s="291"/>
      <c r="DM503" s="291"/>
      <c r="DN503" s="291"/>
      <c r="DO503" s="291"/>
      <c r="DP503" s="243"/>
      <c r="DU503" s="243"/>
      <c r="DZ503" s="243"/>
      <c r="EE503" s="243"/>
      <c r="EJ503" s="243"/>
    </row>
    <row r="504">
      <c r="E504" s="245"/>
      <c r="J504" s="245"/>
      <c r="O504" s="245"/>
      <c r="T504" s="245"/>
      <c r="Y504" s="245"/>
      <c r="AD504" s="245"/>
      <c r="AI504" s="245"/>
      <c r="AN504" s="245"/>
      <c r="AS504" s="245"/>
      <c r="AX504" s="245"/>
      <c r="BC504" s="245"/>
      <c r="BH504" s="245"/>
      <c r="BM504" s="245"/>
      <c r="BR504" s="245"/>
      <c r="BW504" s="245"/>
      <c r="CB504" s="245"/>
      <c r="CG504" s="245"/>
      <c r="CL504" s="245"/>
      <c r="CQ504" s="245"/>
      <c r="CV504" s="245"/>
      <c r="DA504" s="245"/>
      <c r="DF504" s="245"/>
      <c r="DG504" s="291"/>
      <c r="DH504" s="291"/>
      <c r="DI504" s="291"/>
      <c r="DJ504" s="291"/>
      <c r="DK504" s="245"/>
      <c r="DL504" s="291"/>
      <c r="DM504" s="291"/>
      <c r="DN504" s="291"/>
      <c r="DO504" s="291"/>
      <c r="DP504" s="243"/>
      <c r="DU504" s="243"/>
      <c r="DZ504" s="243"/>
      <c r="EE504" s="243"/>
      <c r="EJ504" s="243"/>
    </row>
    <row r="505">
      <c r="E505" s="245"/>
      <c r="J505" s="245"/>
      <c r="O505" s="245"/>
      <c r="T505" s="245"/>
      <c r="Y505" s="245"/>
      <c r="AD505" s="245"/>
      <c r="AI505" s="245"/>
      <c r="AN505" s="245"/>
      <c r="AS505" s="245"/>
      <c r="AX505" s="245"/>
      <c r="BC505" s="245"/>
      <c r="BH505" s="245"/>
      <c r="BM505" s="245"/>
      <c r="BR505" s="245"/>
      <c r="BW505" s="245"/>
      <c r="CB505" s="245"/>
      <c r="CG505" s="245"/>
      <c r="CL505" s="245"/>
      <c r="CQ505" s="245"/>
      <c r="CV505" s="245"/>
      <c r="DA505" s="245"/>
      <c r="DF505" s="245"/>
      <c r="DG505" s="291"/>
      <c r="DH505" s="291"/>
      <c r="DI505" s="291"/>
      <c r="DJ505" s="291"/>
      <c r="DK505" s="245"/>
      <c r="DL505" s="291"/>
      <c r="DM505" s="291"/>
      <c r="DN505" s="291"/>
      <c r="DO505" s="291"/>
      <c r="DP505" s="243"/>
      <c r="DU505" s="243"/>
      <c r="DZ505" s="243"/>
      <c r="EE505" s="243"/>
      <c r="EJ505" s="243"/>
    </row>
    <row r="506">
      <c r="E506" s="245"/>
      <c r="J506" s="245"/>
      <c r="O506" s="245"/>
      <c r="T506" s="245"/>
      <c r="Y506" s="245"/>
      <c r="AD506" s="245"/>
      <c r="AI506" s="245"/>
      <c r="AN506" s="245"/>
      <c r="AS506" s="245"/>
      <c r="AX506" s="245"/>
      <c r="BC506" s="245"/>
      <c r="BH506" s="245"/>
      <c r="BM506" s="245"/>
      <c r="BR506" s="245"/>
      <c r="BW506" s="245"/>
      <c r="CB506" s="245"/>
      <c r="CG506" s="245"/>
      <c r="CL506" s="245"/>
      <c r="CQ506" s="245"/>
      <c r="CV506" s="245"/>
      <c r="DA506" s="245"/>
      <c r="DF506" s="245"/>
      <c r="DG506" s="291"/>
      <c r="DH506" s="291"/>
      <c r="DI506" s="291"/>
      <c r="DJ506" s="291"/>
      <c r="DK506" s="245"/>
      <c r="DL506" s="291"/>
      <c r="DM506" s="291"/>
      <c r="DN506" s="291"/>
      <c r="DO506" s="291"/>
      <c r="DP506" s="243"/>
      <c r="DU506" s="243"/>
      <c r="DZ506" s="243"/>
      <c r="EE506" s="243"/>
      <c r="EJ506" s="243"/>
    </row>
    <row r="507">
      <c r="E507" s="245"/>
      <c r="J507" s="245"/>
      <c r="O507" s="245"/>
      <c r="T507" s="245"/>
      <c r="Y507" s="245"/>
      <c r="AD507" s="245"/>
      <c r="AI507" s="245"/>
      <c r="AN507" s="245"/>
      <c r="AS507" s="245"/>
      <c r="AX507" s="245"/>
      <c r="BC507" s="245"/>
      <c r="BH507" s="245"/>
      <c r="BM507" s="245"/>
      <c r="BR507" s="245"/>
      <c r="BW507" s="245"/>
      <c r="CB507" s="245"/>
      <c r="CG507" s="245"/>
      <c r="CL507" s="245"/>
      <c r="CQ507" s="245"/>
      <c r="CV507" s="245"/>
      <c r="DA507" s="245"/>
      <c r="DF507" s="245"/>
      <c r="DG507" s="291"/>
      <c r="DH507" s="291"/>
      <c r="DI507" s="291"/>
      <c r="DJ507" s="291"/>
      <c r="DK507" s="245"/>
      <c r="DL507" s="291"/>
      <c r="DM507" s="291"/>
      <c r="DN507" s="291"/>
      <c r="DO507" s="291"/>
      <c r="DP507" s="243"/>
      <c r="DU507" s="243"/>
      <c r="DZ507" s="243"/>
      <c r="EE507" s="243"/>
      <c r="EJ507" s="243"/>
    </row>
    <row r="508">
      <c r="E508" s="245"/>
      <c r="J508" s="245"/>
      <c r="O508" s="245"/>
      <c r="T508" s="245"/>
      <c r="Y508" s="245"/>
      <c r="AD508" s="245"/>
      <c r="AI508" s="245"/>
      <c r="AN508" s="245"/>
      <c r="AS508" s="245"/>
      <c r="AX508" s="245"/>
      <c r="BC508" s="245"/>
      <c r="BH508" s="245"/>
      <c r="BM508" s="245"/>
      <c r="BR508" s="245"/>
      <c r="BW508" s="245"/>
      <c r="CB508" s="245"/>
      <c r="CG508" s="245"/>
      <c r="CL508" s="245"/>
      <c r="CQ508" s="245"/>
      <c r="CV508" s="245"/>
      <c r="DA508" s="245"/>
      <c r="DF508" s="245"/>
      <c r="DG508" s="291"/>
      <c r="DH508" s="291"/>
      <c r="DI508" s="291"/>
      <c r="DJ508" s="291"/>
      <c r="DK508" s="245"/>
      <c r="DL508" s="291"/>
      <c r="DM508" s="291"/>
      <c r="DN508" s="291"/>
      <c r="DO508" s="291"/>
      <c r="DP508" s="243"/>
      <c r="DU508" s="243"/>
      <c r="DZ508" s="243"/>
      <c r="EE508" s="243"/>
      <c r="EJ508" s="243"/>
    </row>
    <row r="509">
      <c r="E509" s="245"/>
      <c r="J509" s="245"/>
      <c r="O509" s="245"/>
      <c r="T509" s="245"/>
      <c r="Y509" s="245"/>
      <c r="AD509" s="245"/>
      <c r="AI509" s="245"/>
      <c r="AN509" s="245"/>
      <c r="AS509" s="245"/>
      <c r="AX509" s="245"/>
      <c r="BC509" s="245"/>
      <c r="BH509" s="245"/>
      <c r="BM509" s="245"/>
      <c r="BR509" s="245"/>
      <c r="BW509" s="245"/>
      <c r="CB509" s="245"/>
      <c r="CG509" s="245"/>
      <c r="CL509" s="245"/>
      <c r="CQ509" s="245"/>
      <c r="CV509" s="245"/>
      <c r="DA509" s="245"/>
      <c r="DF509" s="245"/>
      <c r="DG509" s="291"/>
      <c r="DH509" s="291"/>
      <c r="DI509" s="291"/>
      <c r="DJ509" s="291"/>
      <c r="DK509" s="245"/>
      <c r="DL509" s="291"/>
      <c r="DM509" s="291"/>
      <c r="DN509" s="291"/>
      <c r="DO509" s="291"/>
      <c r="DP509" s="243"/>
      <c r="DU509" s="243"/>
      <c r="DZ509" s="243"/>
      <c r="EE509" s="243"/>
      <c r="EJ509" s="243"/>
    </row>
    <row r="510">
      <c r="E510" s="245"/>
      <c r="J510" s="245"/>
      <c r="O510" s="245"/>
      <c r="T510" s="245"/>
      <c r="Y510" s="245"/>
      <c r="AD510" s="245"/>
      <c r="AI510" s="245"/>
      <c r="AN510" s="245"/>
      <c r="AS510" s="245"/>
      <c r="AX510" s="245"/>
      <c r="BC510" s="245"/>
      <c r="BH510" s="245"/>
      <c r="BM510" s="245"/>
      <c r="BR510" s="245"/>
      <c r="BW510" s="245"/>
      <c r="CB510" s="245"/>
      <c r="CG510" s="245"/>
      <c r="CL510" s="245"/>
      <c r="CQ510" s="245"/>
      <c r="CV510" s="245"/>
      <c r="DA510" s="245"/>
      <c r="DF510" s="245"/>
      <c r="DG510" s="291"/>
      <c r="DH510" s="291"/>
      <c r="DI510" s="291"/>
      <c r="DJ510" s="291"/>
      <c r="DK510" s="245"/>
      <c r="DL510" s="291"/>
      <c r="DM510" s="291"/>
      <c r="DN510" s="291"/>
      <c r="DO510" s="291"/>
      <c r="DP510" s="243"/>
      <c r="DU510" s="243"/>
      <c r="DZ510" s="243"/>
      <c r="EE510" s="243"/>
      <c r="EJ510" s="243"/>
    </row>
    <row r="511">
      <c r="E511" s="245"/>
      <c r="J511" s="245"/>
      <c r="O511" s="245"/>
      <c r="T511" s="245"/>
      <c r="Y511" s="245"/>
      <c r="AD511" s="245"/>
      <c r="AI511" s="245"/>
      <c r="AN511" s="245"/>
      <c r="AS511" s="245"/>
      <c r="AX511" s="245"/>
      <c r="BC511" s="245"/>
      <c r="BH511" s="245"/>
      <c r="BM511" s="245"/>
      <c r="BR511" s="245"/>
      <c r="BW511" s="245"/>
      <c r="CB511" s="245"/>
      <c r="CG511" s="245"/>
      <c r="CL511" s="245"/>
      <c r="CQ511" s="245"/>
      <c r="CV511" s="245"/>
      <c r="DA511" s="245"/>
      <c r="DF511" s="245"/>
      <c r="DG511" s="291"/>
      <c r="DH511" s="291"/>
      <c r="DI511" s="291"/>
      <c r="DJ511" s="291"/>
      <c r="DK511" s="245"/>
      <c r="DL511" s="291"/>
      <c r="DM511" s="291"/>
      <c r="DN511" s="291"/>
      <c r="DO511" s="291"/>
      <c r="DP511" s="243"/>
      <c r="DU511" s="243"/>
      <c r="DZ511" s="243"/>
      <c r="EE511" s="243"/>
      <c r="EJ511" s="243"/>
    </row>
    <row r="512">
      <c r="E512" s="245"/>
      <c r="J512" s="245"/>
      <c r="O512" s="245"/>
      <c r="T512" s="245"/>
      <c r="Y512" s="245"/>
      <c r="AD512" s="245"/>
      <c r="AI512" s="245"/>
      <c r="AN512" s="245"/>
      <c r="AS512" s="245"/>
      <c r="AX512" s="245"/>
      <c r="BC512" s="245"/>
      <c r="BH512" s="245"/>
      <c r="BM512" s="245"/>
      <c r="BR512" s="245"/>
      <c r="BW512" s="245"/>
      <c r="CB512" s="245"/>
      <c r="CG512" s="245"/>
      <c r="CL512" s="245"/>
      <c r="CQ512" s="245"/>
      <c r="CV512" s="245"/>
      <c r="DA512" s="245"/>
      <c r="DF512" s="245"/>
      <c r="DG512" s="291"/>
      <c r="DH512" s="291"/>
      <c r="DI512" s="291"/>
      <c r="DJ512" s="291"/>
      <c r="DK512" s="245"/>
      <c r="DL512" s="291"/>
      <c r="DM512" s="291"/>
      <c r="DN512" s="291"/>
      <c r="DO512" s="291"/>
      <c r="DP512" s="243"/>
      <c r="DU512" s="243"/>
      <c r="DZ512" s="243"/>
      <c r="EE512" s="243"/>
      <c r="EJ512" s="243"/>
    </row>
    <row r="513">
      <c r="E513" s="245"/>
      <c r="J513" s="245"/>
      <c r="O513" s="245"/>
      <c r="T513" s="245"/>
      <c r="Y513" s="245"/>
      <c r="AD513" s="245"/>
      <c r="AI513" s="245"/>
      <c r="AN513" s="245"/>
      <c r="AS513" s="245"/>
      <c r="AX513" s="245"/>
      <c r="BC513" s="245"/>
      <c r="BH513" s="245"/>
      <c r="BM513" s="245"/>
      <c r="BR513" s="245"/>
      <c r="BW513" s="245"/>
      <c r="CB513" s="245"/>
      <c r="CG513" s="245"/>
      <c r="CL513" s="245"/>
      <c r="CQ513" s="245"/>
      <c r="CV513" s="245"/>
      <c r="DA513" s="245"/>
      <c r="DF513" s="245"/>
      <c r="DG513" s="291"/>
      <c r="DH513" s="291"/>
      <c r="DI513" s="291"/>
      <c r="DJ513" s="291"/>
      <c r="DK513" s="245"/>
      <c r="DL513" s="291"/>
      <c r="DM513" s="291"/>
      <c r="DN513" s="291"/>
      <c r="DO513" s="291"/>
      <c r="DP513" s="243"/>
      <c r="DU513" s="243"/>
      <c r="DZ513" s="243"/>
      <c r="EE513" s="243"/>
      <c r="EJ513" s="243"/>
    </row>
    <row r="514">
      <c r="E514" s="245"/>
      <c r="J514" s="245"/>
      <c r="O514" s="245"/>
      <c r="T514" s="245"/>
      <c r="Y514" s="245"/>
      <c r="AD514" s="245"/>
      <c r="AI514" s="245"/>
      <c r="AN514" s="245"/>
      <c r="AS514" s="245"/>
      <c r="AX514" s="245"/>
      <c r="BC514" s="245"/>
      <c r="BH514" s="245"/>
      <c r="BM514" s="245"/>
      <c r="BR514" s="245"/>
      <c r="BW514" s="245"/>
      <c r="CB514" s="245"/>
      <c r="CG514" s="245"/>
      <c r="CL514" s="245"/>
      <c r="CQ514" s="245"/>
      <c r="CV514" s="245"/>
      <c r="DA514" s="245"/>
      <c r="DF514" s="245"/>
      <c r="DG514" s="291"/>
      <c r="DH514" s="291"/>
      <c r="DI514" s="291"/>
      <c r="DJ514" s="291"/>
      <c r="DK514" s="245"/>
      <c r="DL514" s="291"/>
      <c r="DM514" s="291"/>
      <c r="DN514" s="291"/>
      <c r="DO514" s="291"/>
      <c r="DP514" s="243"/>
      <c r="DU514" s="243"/>
      <c r="DZ514" s="243"/>
      <c r="EE514" s="243"/>
      <c r="EJ514" s="243"/>
    </row>
    <row r="515">
      <c r="E515" s="245"/>
      <c r="J515" s="245"/>
      <c r="O515" s="245"/>
      <c r="T515" s="245"/>
      <c r="Y515" s="245"/>
      <c r="AD515" s="245"/>
      <c r="AI515" s="245"/>
      <c r="AN515" s="245"/>
      <c r="AS515" s="245"/>
      <c r="AX515" s="245"/>
      <c r="BC515" s="245"/>
      <c r="BH515" s="245"/>
      <c r="BM515" s="245"/>
      <c r="BR515" s="245"/>
      <c r="BW515" s="245"/>
      <c r="CB515" s="245"/>
      <c r="CG515" s="245"/>
      <c r="CL515" s="245"/>
      <c r="CQ515" s="245"/>
      <c r="CV515" s="245"/>
      <c r="DA515" s="245"/>
      <c r="DF515" s="245"/>
      <c r="DG515" s="291"/>
      <c r="DH515" s="291"/>
      <c r="DI515" s="291"/>
      <c r="DJ515" s="291"/>
      <c r="DK515" s="245"/>
      <c r="DL515" s="291"/>
      <c r="DM515" s="291"/>
      <c r="DN515" s="291"/>
      <c r="DO515" s="291"/>
      <c r="DP515" s="243"/>
      <c r="DU515" s="243"/>
      <c r="DZ515" s="243"/>
      <c r="EE515" s="243"/>
      <c r="EJ515" s="243"/>
    </row>
    <row r="516">
      <c r="E516" s="245"/>
      <c r="J516" s="245"/>
      <c r="O516" s="245"/>
      <c r="T516" s="245"/>
      <c r="Y516" s="245"/>
      <c r="AD516" s="245"/>
      <c r="AI516" s="245"/>
      <c r="AN516" s="245"/>
      <c r="AS516" s="245"/>
      <c r="AX516" s="245"/>
      <c r="BC516" s="245"/>
      <c r="BH516" s="245"/>
      <c r="BM516" s="245"/>
      <c r="BR516" s="245"/>
      <c r="BW516" s="245"/>
      <c r="CB516" s="245"/>
      <c r="CG516" s="245"/>
      <c r="CL516" s="245"/>
      <c r="CQ516" s="245"/>
      <c r="CV516" s="245"/>
      <c r="DA516" s="245"/>
      <c r="DF516" s="245"/>
      <c r="DG516" s="291"/>
      <c r="DH516" s="291"/>
      <c r="DI516" s="291"/>
      <c r="DJ516" s="291"/>
      <c r="DK516" s="245"/>
      <c r="DL516" s="291"/>
      <c r="DM516" s="291"/>
      <c r="DN516" s="291"/>
      <c r="DO516" s="291"/>
      <c r="DP516" s="243"/>
      <c r="DU516" s="243"/>
      <c r="DZ516" s="243"/>
      <c r="EE516" s="243"/>
      <c r="EJ516" s="243"/>
    </row>
    <row r="517">
      <c r="E517" s="245"/>
      <c r="J517" s="245"/>
      <c r="O517" s="245"/>
      <c r="T517" s="245"/>
      <c r="Y517" s="245"/>
      <c r="AD517" s="245"/>
      <c r="AI517" s="245"/>
      <c r="AN517" s="245"/>
      <c r="AS517" s="245"/>
      <c r="AX517" s="245"/>
      <c r="BC517" s="245"/>
      <c r="BH517" s="245"/>
      <c r="BM517" s="245"/>
      <c r="BR517" s="245"/>
      <c r="BW517" s="245"/>
      <c r="CB517" s="245"/>
      <c r="CG517" s="245"/>
      <c r="CL517" s="245"/>
      <c r="CQ517" s="245"/>
      <c r="CV517" s="245"/>
      <c r="DA517" s="245"/>
      <c r="DF517" s="245"/>
      <c r="DG517" s="291"/>
      <c r="DH517" s="291"/>
      <c r="DI517" s="291"/>
      <c r="DJ517" s="291"/>
      <c r="DK517" s="245"/>
      <c r="DL517" s="291"/>
      <c r="DM517" s="291"/>
      <c r="DN517" s="291"/>
      <c r="DO517" s="291"/>
      <c r="DP517" s="243"/>
      <c r="DU517" s="243"/>
      <c r="DZ517" s="243"/>
      <c r="EE517" s="243"/>
      <c r="EJ517" s="243"/>
    </row>
    <row r="518">
      <c r="E518" s="245"/>
      <c r="J518" s="245"/>
      <c r="O518" s="245"/>
      <c r="T518" s="245"/>
      <c r="Y518" s="245"/>
      <c r="AD518" s="245"/>
      <c r="AI518" s="245"/>
      <c r="AN518" s="245"/>
      <c r="AS518" s="245"/>
      <c r="AX518" s="245"/>
      <c r="BC518" s="245"/>
      <c r="BH518" s="245"/>
      <c r="BM518" s="245"/>
      <c r="BR518" s="245"/>
      <c r="BW518" s="245"/>
      <c r="CB518" s="245"/>
      <c r="CG518" s="245"/>
      <c r="CL518" s="245"/>
      <c r="CQ518" s="245"/>
      <c r="CV518" s="245"/>
      <c r="DA518" s="245"/>
      <c r="DF518" s="245"/>
      <c r="DG518" s="291"/>
      <c r="DH518" s="291"/>
      <c r="DI518" s="291"/>
      <c r="DJ518" s="291"/>
      <c r="DK518" s="245"/>
      <c r="DL518" s="291"/>
      <c r="DM518" s="291"/>
      <c r="DN518" s="291"/>
      <c r="DO518" s="291"/>
      <c r="DP518" s="243"/>
      <c r="DU518" s="243"/>
      <c r="DZ518" s="243"/>
      <c r="EE518" s="243"/>
      <c r="EJ518" s="243"/>
    </row>
    <row r="519">
      <c r="E519" s="245"/>
      <c r="J519" s="245"/>
      <c r="O519" s="245"/>
      <c r="T519" s="245"/>
      <c r="Y519" s="245"/>
      <c r="AD519" s="245"/>
      <c r="AI519" s="245"/>
      <c r="AN519" s="245"/>
      <c r="AS519" s="245"/>
      <c r="AX519" s="245"/>
      <c r="BC519" s="245"/>
      <c r="BH519" s="245"/>
      <c r="BM519" s="245"/>
      <c r="BR519" s="245"/>
      <c r="BW519" s="245"/>
      <c r="CB519" s="245"/>
      <c r="CG519" s="245"/>
      <c r="CL519" s="245"/>
      <c r="CQ519" s="245"/>
      <c r="CV519" s="245"/>
      <c r="DA519" s="245"/>
      <c r="DF519" s="245"/>
      <c r="DG519" s="291"/>
      <c r="DH519" s="291"/>
      <c r="DI519" s="291"/>
      <c r="DJ519" s="291"/>
      <c r="DK519" s="245"/>
      <c r="DL519" s="291"/>
      <c r="DM519" s="291"/>
      <c r="DN519" s="291"/>
      <c r="DO519" s="291"/>
      <c r="DP519" s="243"/>
      <c r="DU519" s="243"/>
      <c r="DZ519" s="243"/>
      <c r="EE519" s="243"/>
      <c r="EJ519" s="243"/>
    </row>
    <row r="520">
      <c r="E520" s="245"/>
      <c r="J520" s="245"/>
      <c r="O520" s="245"/>
      <c r="T520" s="245"/>
      <c r="Y520" s="245"/>
      <c r="AD520" s="245"/>
      <c r="AI520" s="245"/>
      <c r="AN520" s="245"/>
      <c r="AS520" s="245"/>
      <c r="AX520" s="245"/>
      <c r="BC520" s="245"/>
      <c r="BH520" s="245"/>
      <c r="BM520" s="245"/>
      <c r="BR520" s="245"/>
      <c r="BW520" s="245"/>
      <c r="CB520" s="245"/>
      <c r="CG520" s="245"/>
      <c r="CL520" s="245"/>
      <c r="CQ520" s="245"/>
      <c r="CV520" s="245"/>
      <c r="DA520" s="245"/>
      <c r="DF520" s="245"/>
      <c r="DG520" s="291"/>
      <c r="DH520" s="291"/>
      <c r="DI520" s="291"/>
      <c r="DJ520" s="291"/>
      <c r="DK520" s="245"/>
      <c r="DL520" s="291"/>
      <c r="DM520" s="291"/>
      <c r="DN520" s="291"/>
      <c r="DO520" s="291"/>
      <c r="DP520" s="243"/>
      <c r="DU520" s="243"/>
      <c r="DZ520" s="243"/>
      <c r="EE520" s="243"/>
      <c r="EJ520" s="243"/>
    </row>
    <row r="521">
      <c r="E521" s="245"/>
      <c r="J521" s="245"/>
      <c r="O521" s="245"/>
      <c r="T521" s="245"/>
      <c r="Y521" s="245"/>
      <c r="AD521" s="245"/>
      <c r="AI521" s="245"/>
      <c r="AN521" s="245"/>
      <c r="AS521" s="245"/>
      <c r="AX521" s="245"/>
      <c r="BC521" s="245"/>
      <c r="BH521" s="245"/>
      <c r="BM521" s="245"/>
      <c r="BR521" s="245"/>
      <c r="BW521" s="245"/>
      <c r="CB521" s="245"/>
      <c r="CG521" s="245"/>
      <c r="CL521" s="245"/>
      <c r="CQ521" s="245"/>
      <c r="CV521" s="245"/>
      <c r="DA521" s="245"/>
      <c r="DF521" s="245"/>
      <c r="DG521" s="291"/>
      <c r="DH521" s="291"/>
      <c r="DI521" s="291"/>
      <c r="DJ521" s="291"/>
      <c r="DK521" s="245"/>
      <c r="DL521" s="291"/>
      <c r="DM521" s="291"/>
      <c r="DN521" s="291"/>
      <c r="DO521" s="291"/>
      <c r="DP521" s="243"/>
      <c r="DU521" s="243"/>
      <c r="DZ521" s="243"/>
      <c r="EE521" s="243"/>
      <c r="EJ521" s="243"/>
    </row>
    <row r="522">
      <c r="E522" s="245"/>
      <c r="J522" s="245"/>
      <c r="O522" s="245"/>
      <c r="T522" s="245"/>
      <c r="Y522" s="245"/>
      <c r="AD522" s="245"/>
      <c r="AI522" s="245"/>
      <c r="AN522" s="245"/>
      <c r="AS522" s="245"/>
      <c r="AX522" s="245"/>
      <c r="BC522" s="245"/>
      <c r="BH522" s="245"/>
      <c r="BM522" s="245"/>
      <c r="BR522" s="245"/>
      <c r="BW522" s="245"/>
      <c r="CB522" s="245"/>
      <c r="CG522" s="245"/>
      <c r="CL522" s="245"/>
      <c r="CQ522" s="245"/>
      <c r="CV522" s="245"/>
      <c r="DA522" s="245"/>
      <c r="DF522" s="245"/>
      <c r="DG522" s="291"/>
      <c r="DH522" s="291"/>
      <c r="DI522" s="291"/>
      <c r="DJ522" s="291"/>
      <c r="DK522" s="245"/>
      <c r="DL522" s="291"/>
      <c r="DM522" s="291"/>
      <c r="DN522" s="291"/>
      <c r="DO522" s="291"/>
      <c r="DP522" s="243"/>
      <c r="DU522" s="243"/>
      <c r="DZ522" s="243"/>
      <c r="EE522" s="243"/>
      <c r="EJ522" s="243"/>
    </row>
    <row r="523">
      <c r="E523" s="245"/>
      <c r="J523" s="245"/>
      <c r="O523" s="245"/>
      <c r="T523" s="245"/>
      <c r="Y523" s="245"/>
      <c r="AD523" s="245"/>
      <c r="AI523" s="245"/>
      <c r="AN523" s="245"/>
      <c r="AS523" s="245"/>
      <c r="AX523" s="245"/>
      <c r="BC523" s="245"/>
      <c r="BH523" s="245"/>
      <c r="BM523" s="245"/>
      <c r="BR523" s="245"/>
      <c r="BW523" s="245"/>
      <c r="CB523" s="245"/>
      <c r="CG523" s="245"/>
      <c r="CL523" s="245"/>
      <c r="CQ523" s="245"/>
      <c r="CV523" s="245"/>
      <c r="DA523" s="245"/>
      <c r="DF523" s="245"/>
      <c r="DG523" s="291"/>
      <c r="DH523" s="291"/>
      <c r="DI523" s="291"/>
      <c r="DJ523" s="291"/>
      <c r="DK523" s="245"/>
      <c r="DL523" s="291"/>
      <c r="DM523" s="291"/>
      <c r="DN523" s="291"/>
      <c r="DO523" s="291"/>
      <c r="DP523" s="243"/>
      <c r="DU523" s="243"/>
      <c r="DZ523" s="243"/>
      <c r="EE523" s="243"/>
      <c r="EJ523" s="243"/>
    </row>
    <row r="524">
      <c r="E524" s="245"/>
      <c r="J524" s="245"/>
      <c r="O524" s="245"/>
      <c r="T524" s="245"/>
      <c r="Y524" s="245"/>
      <c r="AD524" s="245"/>
      <c r="AI524" s="245"/>
      <c r="AN524" s="245"/>
      <c r="AS524" s="245"/>
      <c r="AX524" s="245"/>
      <c r="BC524" s="245"/>
      <c r="BH524" s="245"/>
      <c r="BM524" s="245"/>
      <c r="BR524" s="245"/>
      <c r="BW524" s="245"/>
      <c r="CB524" s="245"/>
      <c r="CG524" s="245"/>
      <c r="CL524" s="245"/>
      <c r="CQ524" s="245"/>
      <c r="CV524" s="245"/>
      <c r="DA524" s="245"/>
      <c r="DF524" s="245"/>
      <c r="DG524" s="291"/>
      <c r="DH524" s="291"/>
      <c r="DI524" s="291"/>
      <c r="DJ524" s="291"/>
      <c r="DK524" s="245"/>
      <c r="DL524" s="291"/>
      <c r="DM524" s="291"/>
      <c r="DN524" s="291"/>
      <c r="DO524" s="291"/>
      <c r="DP524" s="243"/>
      <c r="DU524" s="243"/>
      <c r="DZ524" s="243"/>
      <c r="EE524" s="243"/>
      <c r="EJ524" s="243"/>
    </row>
    <row r="525">
      <c r="E525" s="245"/>
      <c r="J525" s="245"/>
      <c r="O525" s="245"/>
      <c r="T525" s="245"/>
      <c r="Y525" s="245"/>
      <c r="AD525" s="245"/>
      <c r="AI525" s="245"/>
      <c r="AN525" s="245"/>
      <c r="AS525" s="245"/>
      <c r="AX525" s="245"/>
      <c r="BC525" s="245"/>
      <c r="BH525" s="245"/>
      <c r="BM525" s="245"/>
      <c r="BR525" s="245"/>
      <c r="BW525" s="245"/>
      <c r="CB525" s="245"/>
      <c r="CG525" s="245"/>
      <c r="CL525" s="245"/>
      <c r="CQ525" s="245"/>
      <c r="CV525" s="245"/>
      <c r="DA525" s="245"/>
      <c r="DF525" s="245"/>
      <c r="DG525" s="291"/>
      <c r="DH525" s="291"/>
      <c r="DI525" s="291"/>
      <c r="DJ525" s="291"/>
      <c r="DK525" s="245"/>
      <c r="DL525" s="291"/>
      <c r="DM525" s="291"/>
      <c r="DN525" s="291"/>
      <c r="DO525" s="291"/>
      <c r="DP525" s="243"/>
      <c r="DU525" s="243"/>
      <c r="DZ525" s="243"/>
      <c r="EE525" s="243"/>
      <c r="EJ525" s="243"/>
    </row>
    <row r="526">
      <c r="E526" s="245"/>
      <c r="J526" s="245"/>
      <c r="O526" s="245"/>
      <c r="T526" s="245"/>
      <c r="Y526" s="245"/>
      <c r="AD526" s="245"/>
      <c r="AI526" s="245"/>
      <c r="AN526" s="245"/>
      <c r="AS526" s="245"/>
      <c r="AX526" s="245"/>
      <c r="BC526" s="245"/>
      <c r="BH526" s="245"/>
      <c r="BM526" s="245"/>
      <c r="BR526" s="245"/>
      <c r="BW526" s="245"/>
      <c r="CB526" s="245"/>
      <c r="CG526" s="245"/>
      <c r="CL526" s="245"/>
      <c r="CQ526" s="245"/>
      <c r="CV526" s="245"/>
      <c r="DA526" s="245"/>
      <c r="DF526" s="245"/>
      <c r="DG526" s="291"/>
      <c r="DH526" s="291"/>
      <c r="DI526" s="291"/>
      <c r="DJ526" s="291"/>
      <c r="DK526" s="245"/>
      <c r="DL526" s="291"/>
      <c r="DM526" s="291"/>
      <c r="DN526" s="291"/>
      <c r="DO526" s="291"/>
      <c r="DP526" s="243"/>
      <c r="DU526" s="243"/>
      <c r="DZ526" s="243"/>
      <c r="EE526" s="243"/>
      <c r="EJ526" s="243"/>
    </row>
    <row r="527">
      <c r="E527" s="245"/>
      <c r="J527" s="245"/>
      <c r="O527" s="245"/>
      <c r="T527" s="245"/>
      <c r="Y527" s="245"/>
      <c r="AD527" s="245"/>
      <c r="AI527" s="245"/>
      <c r="AN527" s="245"/>
      <c r="AS527" s="245"/>
      <c r="AX527" s="245"/>
      <c r="BC527" s="245"/>
      <c r="BH527" s="245"/>
      <c r="BM527" s="245"/>
      <c r="BR527" s="245"/>
      <c r="BW527" s="245"/>
      <c r="CB527" s="245"/>
      <c r="CG527" s="245"/>
      <c r="CL527" s="245"/>
      <c r="CQ527" s="245"/>
      <c r="CV527" s="245"/>
      <c r="DA527" s="245"/>
      <c r="DF527" s="245"/>
      <c r="DG527" s="291"/>
      <c r="DH527" s="291"/>
      <c r="DI527" s="291"/>
      <c r="DJ527" s="291"/>
      <c r="DK527" s="245"/>
      <c r="DL527" s="291"/>
      <c r="DM527" s="291"/>
      <c r="DN527" s="291"/>
      <c r="DO527" s="291"/>
      <c r="DP527" s="243"/>
      <c r="DU527" s="243"/>
      <c r="DZ527" s="243"/>
      <c r="EE527" s="243"/>
      <c r="EJ527" s="243"/>
    </row>
    <row r="528">
      <c r="E528" s="245"/>
      <c r="J528" s="245"/>
      <c r="O528" s="245"/>
      <c r="T528" s="245"/>
      <c r="Y528" s="245"/>
      <c r="AD528" s="245"/>
      <c r="AI528" s="245"/>
      <c r="AN528" s="245"/>
      <c r="AS528" s="245"/>
      <c r="AX528" s="245"/>
      <c r="BC528" s="245"/>
      <c r="BH528" s="245"/>
      <c r="BM528" s="245"/>
      <c r="BR528" s="245"/>
      <c r="BW528" s="245"/>
      <c r="CB528" s="245"/>
      <c r="CG528" s="245"/>
      <c r="CL528" s="245"/>
      <c r="CQ528" s="245"/>
      <c r="CV528" s="245"/>
      <c r="DA528" s="245"/>
      <c r="DF528" s="245"/>
      <c r="DG528" s="291"/>
      <c r="DH528" s="291"/>
      <c r="DI528" s="291"/>
      <c r="DJ528" s="291"/>
      <c r="DK528" s="245"/>
      <c r="DL528" s="291"/>
      <c r="DM528" s="291"/>
      <c r="DN528" s="291"/>
      <c r="DO528" s="291"/>
      <c r="DP528" s="243"/>
      <c r="DU528" s="243"/>
      <c r="DZ528" s="243"/>
      <c r="EE528" s="243"/>
      <c r="EJ528" s="243"/>
    </row>
    <row r="529">
      <c r="E529" s="245"/>
      <c r="J529" s="245"/>
      <c r="O529" s="245"/>
      <c r="T529" s="245"/>
      <c r="Y529" s="245"/>
      <c r="AD529" s="245"/>
      <c r="AI529" s="245"/>
      <c r="AN529" s="245"/>
      <c r="AS529" s="245"/>
      <c r="AX529" s="245"/>
      <c r="BC529" s="245"/>
      <c r="BH529" s="245"/>
      <c r="BM529" s="245"/>
      <c r="BR529" s="245"/>
      <c r="BW529" s="245"/>
      <c r="CB529" s="245"/>
      <c r="CG529" s="245"/>
      <c r="CL529" s="245"/>
      <c r="CQ529" s="245"/>
      <c r="CV529" s="245"/>
      <c r="DA529" s="245"/>
      <c r="DF529" s="245"/>
      <c r="DG529" s="291"/>
      <c r="DH529" s="291"/>
      <c r="DI529" s="291"/>
      <c r="DJ529" s="291"/>
      <c r="DK529" s="245"/>
      <c r="DL529" s="291"/>
      <c r="DM529" s="291"/>
      <c r="DN529" s="291"/>
      <c r="DO529" s="291"/>
      <c r="DP529" s="243"/>
      <c r="DU529" s="243"/>
      <c r="DZ529" s="243"/>
      <c r="EE529" s="243"/>
      <c r="EJ529" s="243"/>
    </row>
    <row r="530">
      <c r="E530" s="245"/>
      <c r="J530" s="245"/>
      <c r="O530" s="245"/>
      <c r="T530" s="245"/>
      <c r="Y530" s="245"/>
      <c r="AD530" s="245"/>
      <c r="AI530" s="245"/>
      <c r="AN530" s="245"/>
      <c r="AS530" s="245"/>
      <c r="AX530" s="245"/>
      <c r="BC530" s="245"/>
      <c r="BH530" s="245"/>
      <c r="BM530" s="245"/>
      <c r="BR530" s="245"/>
      <c r="BW530" s="245"/>
      <c r="CB530" s="245"/>
      <c r="CG530" s="245"/>
      <c r="CL530" s="245"/>
      <c r="CQ530" s="245"/>
      <c r="CV530" s="245"/>
      <c r="DA530" s="245"/>
      <c r="DF530" s="245"/>
      <c r="DG530" s="291"/>
      <c r="DH530" s="291"/>
      <c r="DI530" s="291"/>
      <c r="DJ530" s="291"/>
      <c r="DK530" s="245"/>
      <c r="DL530" s="291"/>
      <c r="DM530" s="291"/>
      <c r="DN530" s="291"/>
      <c r="DO530" s="291"/>
      <c r="DP530" s="243"/>
      <c r="DU530" s="243"/>
      <c r="DZ530" s="243"/>
      <c r="EE530" s="243"/>
      <c r="EJ530" s="243"/>
    </row>
    <row r="531">
      <c r="E531" s="245"/>
      <c r="J531" s="245"/>
      <c r="O531" s="245"/>
      <c r="T531" s="245"/>
      <c r="Y531" s="245"/>
      <c r="AD531" s="245"/>
      <c r="AI531" s="245"/>
      <c r="AN531" s="245"/>
      <c r="AS531" s="245"/>
      <c r="AX531" s="245"/>
      <c r="BC531" s="245"/>
      <c r="BH531" s="245"/>
      <c r="BM531" s="245"/>
      <c r="BR531" s="245"/>
      <c r="BW531" s="245"/>
      <c r="CB531" s="245"/>
      <c r="CG531" s="245"/>
      <c r="CL531" s="245"/>
      <c r="CQ531" s="245"/>
      <c r="CV531" s="245"/>
      <c r="DA531" s="245"/>
      <c r="DF531" s="245"/>
      <c r="DG531" s="291"/>
      <c r="DH531" s="291"/>
      <c r="DI531" s="291"/>
      <c r="DJ531" s="291"/>
      <c r="DK531" s="245"/>
      <c r="DL531" s="291"/>
      <c r="DM531" s="291"/>
      <c r="DN531" s="291"/>
      <c r="DO531" s="291"/>
      <c r="DP531" s="243"/>
      <c r="DU531" s="243"/>
      <c r="DZ531" s="243"/>
      <c r="EE531" s="243"/>
      <c r="EJ531" s="243"/>
    </row>
    <row r="532">
      <c r="E532" s="245"/>
      <c r="J532" s="245"/>
      <c r="O532" s="245"/>
      <c r="T532" s="245"/>
      <c r="Y532" s="245"/>
      <c r="AD532" s="245"/>
      <c r="AI532" s="245"/>
      <c r="AN532" s="245"/>
      <c r="AS532" s="245"/>
      <c r="AX532" s="245"/>
      <c r="BC532" s="245"/>
      <c r="BH532" s="245"/>
      <c r="BM532" s="245"/>
      <c r="BR532" s="245"/>
      <c r="BW532" s="245"/>
      <c r="CB532" s="245"/>
      <c r="CG532" s="245"/>
      <c r="CL532" s="245"/>
      <c r="CQ532" s="245"/>
      <c r="CV532" s="245"/>
      <c r="DA532" s="245"/>
      <c r="DF532" s="245"/>
      <c r="DG532" s="291"/>
      <c r="DH532" s="291"/>
      <c r="DI532" s="291"/>
      <c r="DJ532" s="291"/>
      <c r="DK532" s="245"/>
      <c r="DL532" s="291"/>
      <c r="DM532" s="291"/>
      <c r="DN532" s="291"/>
      <c r="DO532" s="291"/>
      <c r="DP532" s="243"/>
      <c r="DU532" s="243"/>
      <c r="DZ532" s="243"/>
      <c r="EE532" s="243"/>
      <c r="EJ532" s="243"/>
    </row>
    <row r="533">
      <c r="E533" s="245"/>
      <c r="J533" s="245"/>
      <c r="O533" s="245"/>
      <c r="T533" s="245"/>
      <c r="Y533" s="245"/>
      <c r="AD533" s="245"/>
      <c r="AI533" s="245"/>
      <c r="AN533" s="245"/>
      <c r="AS533" s="245"/>
      <c r="AX533" s="245"/>
      <c r="BC533" s="245"/>
      <c r="BH533" s="245"/>
      <c r="BM533" s="245"/>
      <c r="BR533" s="245"/>
      <c r="BW533" s="245"/>
      <c r="CB533" s="245"/>
      <c r="CG533" s="245"/>
      <c r="CL533" s="245"/>
      <c r="CQ533" s="245"/>
      <c r="CV533" s="245"/>
      <c r="DA533" s="245"/>
      <c r="DF533" s="245"/>
      <c r="DG533" s="291"/>
      <c r="DH533" s="291"/>
      <c r="DI533" s="291"/>
      <c r="DJ533" s="291"/>
      <c r="DK533" s="245"/>
      <c r="DL533" s="291"/>
      <c r="DM533" s="291"/>
      <c r="DN533" s="291"/>
      <c r="DO533" s="291"/>
      <c r="DP533" s="243"/>
      <c r="DU533" s="243"/>
      <c r="DZ533" s="243"/>
      <c r="EE533" s="243"/>
      <c r="EJ533" s="243"/>
    </row>
    <row r="534">
      <c r="E534" s="245"/>
      <c r="J534" s="245"/>
      <c r="O534" s="245"/>
      <c r="T534" s="245"/>
      <c r="Y534" s="245"/>
      <c r="AD534" s="245"/>
      <c r="AI534" s="245"/>
      <c r="AN534" s="245"/>
      <c r="AS534" s="245"/>
      <c r="AX534" s="245"/>
      <c r="BC534" s="245"/>
      <c r="BH534" s="245"/>
      <c r="BM534" s="245"/>
      <c r="BR534" s="245"/>
      <c r="BW534" s="245"/>
      <c r="CB534" s="245"/>
      <c r="CG534" s="245"/>
      <c r="CL534" s="245"/>
      <c r="CQ534" s="245"/>
      <c r="CV534" s="245"/>
      <c r="DA534" s="245"/>
      <c r="DF534" s="245"/>
      <c r="DG534" s="291"/>
      <c r="DH534" s="291"/>
      <c r="DI534" s="291"/>
      <c r="DJ534" s="291"/>
      <c r="DK534" s="245"/>
      <c r="DL534" s="291"/>
      <c r="DM534" s="291"/>
      <c r="DN534" s="291"/>
      <c r="DO534" s="291"/>
      <c r="DP534" s="243"/>
      <c r="DU534" s="243"/>
      <c r="DZ534" s="243"/>
      <c r="EE534" s="243"/>
      <c r="EJ534" s="243"/>
    </row>
    <row r="535">
      <c r="E535" s="245"/>
      <c r="J535" s="245"/>
      <c r="O535" s="245"/>
      <c r="T535" s="245"/>
      <c r="Y535" s="245"/>
      <c r="AD535" s="245"/>
      <c r="AI535" s="245"/>
      <c r="AN535" s="245"/>
      <c r="AS535" s="245"/>
      <c r="AX535" s="245"/>
      <c r="BC535" s="245"/>
      <c r="BH535" s="245"/>
      <c r="BM535" s="245"/>
      <c r="BR535" s="245"/>
      <c r="BW535" s="245"/>
      <c r="CB535" s="245"/>
      <c r="CG535" s="245"/>
      <c r="CL535" s="245"/>
      <c r="CQ535" s="245"/>
      <c r="CV535" s="245"/>
      <c r="DA535" s="245"/>
      <c r="DF535" s="245"/>
      <c r="DG535" s="291"/>
      <c r="DH535" s="291"/>
      <c r="DI535" s="291"/>
      <c r="DJ535" s="291"/>
      <c r="DK535" s="245"/>
      <c r="DL535" s="291"/>
      <c r="DM535" s="291"/>
      <c r="DN535" s="291"/>
      <c r="DO535" s="291"/>
      <c r="DP535" s="243"/>
      <c r="DU535" s="243"/>
      <c r="DZ535" s="243"/>
      <c r="EE535" s="243"/>
      <c r="EJ535" s="243"/>
    </row>
    <row r="536">
      <c r="E536" s="245"/>
      <c r="J536" s="245"/>
      <c r="O536" s="245"/>
      <c r="T536" s="245"/>
      <c r="Y536" s="245"/>
      <c r="AD536" s="245"/>
      <c r="AI536" s="245"/>
      <c r="AN536" s="245"/>
      <c r="AS536" s="245"/>
      <c r="AX536" s="245"/>
      <c r="BC536" s="245"/>
      <c r="BH536" s="245"/>
      <c r="BM536" s="245"/>
      <c r="BR536" s="245"/>
      <c r="BW536" s="245"/>
      <c r="CB536" s="245"/>
      <c r="CG536" s="245"/>
      <c r="CL536" s="245"/>
      <c r="CQ536" s="245"/>
      <c r="CV536" s="245"/>
      <c r="DA536" s="245"/>
      <c r="DF536" s="245"/>
      <c r="DG536" s="291"/>
      <c r="DH536" s="291"/>
      <c r="DI536" s="291"/>
      <c r="DJ536" s="291"/>
      <c r="DK536" s="245"/>
      <c r="DL536" s="291"/>
      <c r="DM536" s="291"/>
      <c r="DN536" s="291"/>
      <c r="DO536" s="291"/>
      <c r="DP536" s="243"/>
      <c r="DU536" s="243"/>
      <c r="DZ536" s="243"/>
      <c r="EE536" s="243"/>
      <c r="EJ536" s="243"/>
    </row>
    <row r="537">
      <c r="E537" s="245"/>
      <c r="J537" s="245"/>
      <c r="O537" s="245"/>
      <c r="T537" s="245"/>
      <c r="Y537" s="245"/>
      <c r="AD537" s="245"/>
      <c r="AI537" s="245"/>
      <c r="AN537" s="245"/>
      <c r="AS537" s="245"/>
      <c r="AX537" s="245"/>
      <c r="BC537" s="245"/>
      <c r="BH537" s="245"/>
      <c r="BM537" s="245"/>
      <c r="BR537" s="245"/>
      <c r="BW537" s="245"/>
      <c r="CB537" s="245"/>
      <c r="CG537" s="245"/>
      <c r="CL537" s="245"/>
      <c r="CQ537" s="245"/>
      <c r="CV537" s="245"/>
      <c r="DA537" s="245"/>
      <c r="DF537" s="245"/>
      <c r="DG537" s="291"/>
      <c r="DH537" s="291"/>
      <c r="DI537" s="291"/>
      <c r="DJ537" s="291"/>
      <c r="DK537" s="245"/>
      <c r="DL537" s="291"/>
      <c r="DM537" s="291"/>
      <c r="DN537" s="291"/>
      <c r="DO537" s="291"/>
      <c r="DP537" s="243"/>
      <c r="DU537" s="243"/>
      <c r="DZ537" s="243"/>
      <c r="EE537" s="243"/>
      <c r="EJ537" s="243"/>
    </row>
    <row r="538">
      <c r="E538" s="245"/>
      <c r="J538" s="245"/>
      <c r="O538" s="245"/>
      <c r="T538" s="245"/>
      <c r="Y538" s="245"/>
      <c r="AD538" s="245"/>
      <c r="AI538" s="245"/>
      <c r="AN538" s="245"/>
      <c r="AS538" s="245"/>
      <c r="AX538" s="245"/>
      <c r="BC538" s="245"/>
      <c r="BH538" s="245"/>
      <c r="BM538" s="245"/>
      <c r="BR538" s="245"/>
      <c r="BW538" s="245"/>
      <c r="CB538" s="245"/>
      <c r="CG538" s="245"/>
      <c r="CL538" s="245"/>
      <c r="CQ538" s="245"/>
      <c r="CV538" s="245"/>
      <c r="DA538" s="245"/>
      <c r="DF538" s="245"/>
      <c r="DG538" s="291"/>
      <c r="DH538" s="291"/>
      <c r="DI538" s="291"/>
      <c r="DJ538" s="291"/>
      <c r="DK538" s="245"/>
      <c r="DL538" s="291"/>
      <c r="DM538" s="291"/>
      <c r="DN538" s="291"/>
      <c r="DO538" s="291"/>
      <c r="DP538" s="243"/>
      <c r="DU538" s="243"/>
      <c r="DZ538" s="243"/>
      <c r="EE538" s="243"/>
      <c r="EJ538" s="243"/>
    </row>
    <row r="539">
      <c r="E539" s="245"/>
      <c r="J539" s="245"/>
      <c r="O539" s="245"/>
      <c r="T539" s="245"/>
      <c r="Y539" s="245"/>
      <c r="AD539" s="245"/>
      <c r="AI539" s="245"/>
      <c r="AN539" s="245"/>
      <c r="AS539" s="245"/>
      <c r="AX539" s="245"/>
      <c r="BC539" s="245"/>
      <c r="BH539" s="245"/>
      <c r="BM539" s="245"/>
      <c r="BR539" s="245"/>
      <c r="BW539" s="245"/>
      <c r="CB539" s="245"/>
      <c r="CG539" s="245"/>
      <c r="CL539" s="245"/>
      <c r="CQ539" s="245"/>
      <c r="CV539" s="245"/>
      <c r="DA539" s="245"/>
      <c r="DF539" s="245"/>
      <c r="DG539" s="291"/>
      <c r="DH539" s="291"/>
      <c r="DI539" s="291"/>
      <c r="DJ539" s="291"/>
      <c r="DK539" s="245"/>
      <c r="DL539" s="291"/>
      <c r="DM539" s="291"/>
      <c r="DN539" s="291"/>
      <c r="DO539" s="291"/>
      <c r="DP539" s="243"/>
      <c r="DU539" s="243"/>
      <c r="DZ539" s="243"/>
      <c r="EE539" s="243"/>
      <c r="EJ539" s="243"/>
    </row>
    <row r="540">
      <c r="E540" s="245"/>
      <c r="J540" s="245"/>
      <c r="O540" s="245"/>
      <c r="T540" s="245"/>
      <c r="Y540" s="245"/>
      <c r="AD540" s="245"/>
      <c r="AI540" s="245"/>
      <c r="AN540" s="245"/>
      <c r="AS540" s="245"/>
      <c r="AX540" s="245"/>
      <c r="BC540" s="245"/>
      <c r="BH540" s="245"/>
      <c r="BM540" s="245"/>
      <c r="BR540" s="245"/>
      <c r="BW540" s="245"/>
      <c r="CB540" s="245"/>
      <c r="CG540" s="245"/>
      <c r="CL540" s="245"/>
      <c r="CQ540" s="245"/>
      <c r="CV540" s="245"/>
      <c r="DA540" s="245"/>
      <c r="DF540" s="245"/>
      <c r="DG540" s="291"/>
      <c r="DH540" s="291"/>
      <c r="DI540" s="291"/>
      <c r="DJ540" s="291"/>
      <c r="DK540" s="245"/>
      <c r="DL540" s="291"/>
      <c r="DM540" s="291"/>
      <c r="DN540" s="291"/>
      <c r="DO540" s="291"/>
      <c r="DP540" s="243"/>
      <c r="DU540" s="243"/>
      <c r="DZ540" s="243"/>
      <c r="EE540" s="243"/>
      <c r="EJ540" s="243"/>
    </row>
    <row r="541">
      <c r="E541" s="245"/>
      <c r="J541" s="245"/>
      <c r="O541" s="245"/>
      <c r="T541" s="245"/>
      <c r="Y541" s="245"/>
      <c r="AD541" s="245"/>
      <c r="AI541" s="245"/>
      <c r="AN541" s="245"/>
      <c r="AS541" s="245"/>
      <c r="AX541" s="245"/>
      <c r="BC541" s="245"/>
      <c r="BH541" s="245"/>
      <c r="BM541" s="245"/>
      <c r="BR541" s="245"/>
      <c r="BW541" s="245"/>
      <c r="CB541" s="245"/>
      <c r="CG541" s="245"/>
      <c r="CL541" s="245"/>
      <c r="CQ541" s="245"/>
      <c r="CV541" s="245"/>
      <c r="DA541" s="245"/>
      <c r="DF541" s="245"/>
      <c r="DG541" s="291"/>
      <c r="DH541" s="291"/>
      <c r="DI541" s="291"/>
      <c r="DJ541" s="291"/>
      <c r="DK541" s="245"/>
      <c r="DL541" s="291"/>
      <c r="DM541" s="291"/>
      <c r="DN541" s="291"/>
      <c r="DO541" s="291"/>
      <c r="DP541" s="243"/>
      <c r="DU541" s="243"/>
      <c r="DZ541" s="243"/>
      <c r="EE541" s="243"/>
      <c r="EJ541" s="243"/>
    </row>
    <row r="542">
      <c r="E542" s="245"/>
      <c r="J542" s="245"/>
      <c r="O542" s="245"/>
      <c r="T542" s="245"/>
      <c r="Y542" s="245"/>
      <c r="AD542" s="245"/>
      <c r="AI542" s="245"/>
      <c r="AN542" s="245"/>
      <c r="AS542" s="245"/>
      <c r="AX542" s="245"/>
      <c r="BC542" s="245"/>
      <c r="BH542" s="245"/>
      <c r="BM542" s="245"/>
      <c r="BR542" s="245"/>
      <c r="BW542" s="245"/>
      <c r="CB542" s="245"/>
      <c r="CG542" s="245"/>
      <c r="CL542" s="245"/>
      <c r="CQ542" s="245"/>
      <c r="CV542" s="245"/>
      <c r="DA542" s="245"/>
      <c r="DF542" s="245"/>
      <c r="DG542" s="291"/>
      <c r="DH542" s="291"/>
      <c r="DI542" s="291"/>
      <c r="DJ542" s="291"/>
      <c r="DK542" s="245"/>
      <c r="DL542" s="291"/>
      <c r="DM542" s="291"/>
      <c r="DN542" s="291"/>
      <c r="DO542" s="291"/>
      <c r="DP542" s="243"/>
      <c r="DU542" s="243"/>
      <c r="DZ542" s="243"/>
      <c r="EE542" s="243"/>
      <c r="EJ542" s="243"/>
    </row>
    <row r="543">
      <c r="E543" s="245"/>
      <c r="J543" s="245"/>
      <c r="O543" s="245"/>
      <c r="T543" s="245"/>
      <c r="Y543" s="245"/>
      <c r="AD543" s="245"/>
      <c r="AI543" s="245"/>
      <c r="AN543" s="245"/>
      <c r="AS543" s="245"/>
      <c r="AX543" s="245"/>
      <c r="BC543" s="245"/>
      <c r="BH543" s="245"/>
      <c r="BM543" s="245"/>
      <c r="BR543" s="245"/>
      <c r="BW543" s="245"/>
      <c r="CB543" s="245"/>
      <c r="CG543" s="245"/>
      <c r="CL543" s="245"/>
      <c r="CQ543" s="245"/>
      <c r="CV543" s="245"/>
      <c r="DA543" s="245"/>
      <c r="DF543" s="245"/>
      <c r="DG543" s="291"/>
      <c r="DH543" s="291"/>
      <c r="DI543" s="291"/>
      <c r="DJ543" s="291"/>
      <c r="DK543" s="245"/>
      <c r="DL543" s="291"/>
      <c r="DM543" s="291"/>
      <c r="DN543" s="291"/>
      <c r="DO543" s="291"/>
      <c r="DP543" s="243"/>
      <c r="DU543" s="243"/>
      <c r="DZ543" s="243"/>
      <c r="EE543" s="243"/>
      <c r="EJ543" s="243"/>
    </row>
    <row r="544">
      <c r="E544" s="245"/>
      <c r="J544" s="245"/>
      <c r="O544" s="245"/>
      <c r="T544" s="245"/>
      <c r="Y544" s="245"/>
      <c r="AD544" s="245"/>
      <c r="AI544" s="245"/>
      <c r="AN544" s="245"/>
      <c r="AS544" s="245"/>
      <c r="AX544" s="245"/>
      <c r="BC544" s="245"/>
      <c r="BH544" s="245"/>
      <c r="BM544" s="245"/>
      <c r="BR544" s="245"/>
      <c r="BW544" s="245"/>
      <c r="CB544" s="245"/>
      <c r="CG544" s="245"/>
      <c r="CL544" s="245"/>
      <c r="CQ544" s="245"/>
      <c r="CV544" s="245"/>
      <c r="DA544" s="245"/>
      <c r="DF544" s="245"/>
      <c r="DG544" s="291"/>
      <c r="DH544" s="291"/>
      <c r="DI544" s="291"/>
      <c r="DJ544" s="291"/>
      <c r="DK544" s="245"/>
      <c r="DL544" s="291"/>
      <c r="DM544" s="291"/>
      <c r="DN544" s="291"/>
      <c r="DO544" s="291"/>
      <c r="DP544" s="243"/>
      <c r="DU544" s="243"/>
      <c r="DZ544" s="243"/>
      <c r="EE544" s="243"/>
      <c r="EJ544" s="243"/>
    </row>
    <row r="545">
      <c r="E545" s="245"/>
      <c r="J545" s="245"/>
      <c r="O545" s="245"/>
      <c r="T545" s="245"/>
      <c r="Y545" s="245"/>
      <c r="AD545" s="245"/>
      <c r="AI545" s="245"/>
      <c r="AN545" s="245"/>
      <c r="AS545" s="245"/>
      <c r="AX545" s="245"/>
      <c r="BC545" s="245"/>
      <c r="BH545" s="245"/>
      <c r="BM545" s="245"/>
      <c r="BR545" s="245"/>
      <c r="BW545" s="245"/>
      <c r="CB545" s="245"/>
      <c r="CG545" s="245"/>
      <c r="CL545" s="245"/>
      <c r="CQ545" s="245"/>
      <c r="CV545" s="245"/>
      <c r="DA545" s="245"/>
      <c r="DF545" s="245"/>
      <c r="DG545" s="291"/>
      <c r="DH545" s="291"/>
      <c r="DI545" s="291"/>
      <c r="DJ545" s="291"/>
      <c r="DK545" s="245"/>
      <c r="DL545" s="291"/>
      <c r="DM545" s="291"/>
      <c r="DN545" s="291"/>
      <c r="DO545" s="291"/>
      <c r="DP545" s="243"/>
      <c r="DU545" s="243"/>
      <c r="DZ545" s="243"/>
      <c r="EE545" s="243"/>
      <c r="EJ545" s="243"/>
    </row>
    <row r="546">
      <c r="E546" s="245"/>
      <c r="J546" s="245"/>
      <c r="O546" s="245"/>
      <c r="T546" s="245"/>
      <c r="Y546" s="245"/>
      <c r="AD546" s="245"/>
      <c r="AI546" s="245"/>
      <c r="AN546" s="245"/>
      <c r="AS546" s="245"/>
      <c r="AX546" s="245"/>
      <c r="BC546" s="245"/>
      <c r="BH546" s="245"/>
      <c r="BM546" s="245"/>
      <c r="BR546" s="245"/>
      <c r="BW546" s="245"/>
      <c r="CB546" s="245"/>
      <c r="CG546" s="245"/>
      <c r="CL546" s="245"/>
      <c r="CQ546" s="245"/>
      <c r="CV546" s="245"/>
      <c r="DA546" s="245"/>
      <c r="DF546" s="245"/>
      <c r="DG546" s="291"/>
      <c r="DH546" s="291"/>
      <c r="DI546" s="291"/>
      <c r="DJ546" s="291"/>
      <c r="DK546" s="245"/>
      <c r="DL546" s="291"/>
      <c r="DM546" s="291"/>
      <c r="DN546" s="291"/>
      <c r="DO546" s="291"/>
      <c r="DP546" s="243"/>
      <c r="DU546" s="243"/>
      <c r="DZ546" s="243"/>
      <c r="EE546" s="243"/>
      <c r="EJ546" s="243"/>
    </row>
    <row r="547">
      <c r="E547" s="245"/>
      <c r="J547" s="245"/>
      <c r="O547" s="245"/>
      <c r="T547" s="245"/>
      <c r="Y547" s="245"/>
      <c r="AD547" s="245"/>
      <c r="AI547" s="245"/>
      <c r="AN547" s="245"/>
      <c r="AS547" s="245"/>
      <c r="AX547" s="245"/>
      <c r="BC547" s="245"/>
      <c r="BH547" s="245"/>
      <c r="BM547" s="245"/>
      <c r="BR547" s="245"/>
      <c r="BW547" s="245"/>
      <c r="CB547" s="245"/>
      <c r="CG547" s="245"/>
      <c r="CL547" s="245"/>
      <c r="CQ547" s="245"/>
      <c r="CV547" s="245"/>
      <c r="DA547" s="245"/>
      <c r="DF547" s="245"/>
      <c r="DG547" s="291"/>
      <c r="DH547" s="291"/>
      <c r="DI547" s="291"/>
      <c r="DJ547" s="291"/>
      <c r="DK547" s="245"/>
      <c r="DL547" s="291"/>
      <c r="DM547" s="291"/>
      <c r="DN547" s="291"/>
      <c r="DO547" s="291"/>
      <c r="DP547" s="243"/>
      <c r="DU547" s="243"/>
      <c r="DZ547" s="243"/>
      <c r="EE547" s="243"/>
      <c r="EJ547" s="243"/>
    </row>
    <row r="548">
      <c r="E548" s="245"/>
      <c r="J548" s="245"/>
      <c r="O548" s="245"/>
      <c r="T548" s="245"/>
      <c r="Y548" s="245"/>
      <c r="AD548" s="245"/>
      <c r="AI548" s="245"/>
      <c r="AN548" s="245"/>
      <c r="AS548" s="245"/>
      <c r="AX548" s="245"/>
      <c r="BC548" s="245"/>
      <c r="BH548" s="245"/>
      <c r="BM548" s="245"/>
      <c r="BR548" s="245"/>
      <c r="BW548" s="245"/>
      <c r="CB548" s="245"/>
      <c r="CG548" s="245"/>
      <c r="CL548" s="245"/>
      <c r="CQ548" s="245"/>
      <c r="CV548" s="245"/>
      <c r="DA548" s="245"/>
      <c r="DF548" s="245"/>
      <c r="DG548" s="291"/>
      <c r="DH548" s="291"/>
      <c r="DI548" s="291"/>
      <c r="DJ548" s="291"/>
      <c r="DK548" s="245"/>
      <c r="DL548" s="291"/>
      <c r="DM548" s="291"/>
      <c r="DN548" s="291"/>
      <c r="DO548" s="291"/>
      <c r="DP548" s="243"/>
      <c r="DU548" s="243"/>
      <c r="DZ548" s="243"/>
      <c r="EE548" s="243"/>
      <c r="EJ548" s="243"/>
    </row>
    <row r="549">
      <c r="E549" s="245"/>
      <c r="J549" s="245"/>
      <c r="O549" s="245"/>
      <c r="T549" s="245"/>
      <c r="Y549" s="245"/>
      <c r="AD549" s="245"/>
      <c r="AI549" s="245"/>
      <c r="AN549" s="245"/>
      <c r="AS549" s="245"/>
      <c r="AX549" s="245"/>
      <c r="BC549" s="245"/>
      <c r="BH549" s="245"/>
      <c r="BM549" s="245"/>
      <c r="BR549" s="245"/>
      <c r="BW549" s="245"/>
      <c r="CB549" s="245"/>
      <c r="CG549" s="245"/>
      <c r="CL549" s="245"/>
      <c r="CQ549" s="245"/>
      <c r="CV549" s="245"/>
      <c r="DA549" s="245"/>
      <c r="DF549" s="245"/>
      <c r="DG549" s="291"/>
      <c r="DH549" s="291"/>
      <c r="DI549" s="291"/>
      <c r="DJ549" s="291"/>
      <c r="DK549" s="245"/>
      <c r="DL549" s="291"/>
      <c r="DM549" s="291"/>
      <c r="DN549" s="291"/>
      <c r="DO549" s="291"/>
      <c r="DP549" s="243"/>
      <c r="DU549" s="243"/>
      <c r="DZ549" s="243"/>
      <c r="EE549" s="243"/>
      <c r="EJ549" s="243"/>
    </row>
    <row r="550">
      <c r="E550" s="245"/>
      <c r="J550" s="245"/>
      <c r="O550" s="245"/>
      <c r="T550" s="245"/>
      <c r="Y550" s="245"/>
      <c r="AD550" s="245"/>
      <c r="AI550" s="245"/>
      <c r="AN550" s="245"/>
      <c r="AS550" s="245"/>
      <c r="AX550" s="245"/>
      <c r="BC550" s="245"/>
      <c r="BH550" s="245"/>
      <c r="BM550" s="245"/>
      <c r="BR550" s="245"/>
      <c r="BW550" s="245"/>
      <c r="CB550" s="245"/>
      <c r="CG550" s="245"/>
      <c r="CL550" s="245"/>
      <c r="CQ550" s="245"/>
      <c r="CV550" s="245"/>
      <c r="DA550" s="245"/>
      <c r="DF550" s="245"/>
      <c r="DG550" s="291"/>
      <c r="DH550" s="291"/>
      <c r="DI550" s="291"/>
      <c r="DJ550" s="291"/>
      <c r="DK550" s="245"/>
      <c r="DL550" s="291"/>
      <c r="DM550" s="291"/>
      <c r="DN550" s="291"/>
      <c r="DO550" s="291"/>
      <c r="DP550" s="243"/>
      <c r="DU550" s="243"/>
      <c r="DZ550" s="243"/>
      <c r="EE550" s="243"/>
      <c r="EJ550" s="243"/>
    </row>
    <row r="551">
      <c r="E551" s="245"/>
      <c r="J551" s="245"/>
      <c r="O551" s="245"/>
      <c r="T551" s="245"/>
      <c r="Y551" s="245"/>
      <c r="AD551" s="245"/>
      <c r="AI551" s="245"/>
      <c r="AN551" s="245"/>
      <c r="AS551" s="245"/>
      <c r="AX551" s="245"/>
      <c r="BC551" s="245"/>
      <c r="BH551" s="245"/>
      <c r="BM551" s="245"/>
      <c r="BR551" s="245"/>
      <c r="BW551" s="245"/>
      <c r="CB551" s="245"/>
      <c r="CG551" s="245"/>
      <c r="CL551" s="245"/>
      <c r="CQ551" s="245"/>
      <c r="CV551" s="245"/>
      <c r="DA551" s="245"/>
      <c r="DF551" s="245"/>
      <c r="DG551" s="291"/>
      <c r="DH551" s="291"/>
      <c r="DI551" s="291"/>
      <c r="DJ551" s="291"/>
      <c r="DK551" s="245"/>
      <c r="DL551" s="291"/>
      <c r="DM551" s="291"/>
      <c r="DN551" s="291"/>
      <c r="DO551" s="291"/>
      <c r="DP551" s="243"/>
      <c r="DU551" s="243"/>
      <c r="DZ551" s="243"/>
      <c r="EE551" s="243"/>
      <c r="EJ551" s="243"/>
    </row>
    <row r="552">
      <c r="E552" s="245"/>
      <c r="J552" s="245"/>
      <c r="O552" s="245"/>
      <c r="T552" s="245"/>
      <c r="Y552" s="245"/>
      <c r="AD552" s="245"/>
      <c r="AI552" s="245"/>
      <c r="AN552" s="245"/>
      <c r="AS552" s="245"/>
      <c r="AX552" s="245"/>
      <c r="BC552" s="245"/>
      <c r="BH552" s="245"/>
      <c r="BM552" s="245"/>
      <c r="BR552" s="245"/>
      <c r="BW552" s="245"/>
      <c r="CB552" s="245"/>
      <c r="CG552" s="245"/>
      <c r="CL552" s="245"/>
      <c r="CQ552" s="245"/>
      <c r="CV552" s="245"/>
      <c r="DA552" s="245"/>
      <c r="DF552" s="245"/>
      <c r="DG552" s="291"/>
      <c r="DH552" s="291"/>
      <c r="DI552" s="291"/>
      <c r="DJ552" s="291"/>
      <c r="DK552" s="245"/>
      <c r="DL552" s="291"/>
      <c r="DM552" s="291"/>
      <c r="DN552" s="291"/>
      <c r="DO552" s="291"/>
      <c r="DP552" s="243"/>
      <c r="DU552" s="243"/>
      <c r="DZ552" s="243"/>
      <c r="EE552" s="243"/>
      <c r="EJ552" s="243"/>
    </row>
    <row r="553">
      <c r="E553" s="245"/>
      <c r="J553" s="245"/>
      <c r="O553" s="245"/>
      <c r="T553" s="245"/>
      <c r="Y553" s="245"/>
      <c r="AD553" s="245"/>
      <c r="AI553" s="245"/>
      <c r="AN553" s="245"/>
      <c r="AS553" s="245"/>
      <c r="AX553" s="245"/>
      <c r="BC553" s="245"/>
      <c r="BH553" s="245"/>
      <c r="BM553" s="245"/>
      <c r="BR553" s="245"/>
      <c r="BW553" s="245"/>
      <c r="CB553" s="245"/>
      <c r="CG553" s="245"/>
      <c r="CL553" s="245"/>
      <c r="CQ553" s="245"/>
      <c r="CV553" s="245"/>
      <c r="DA553" s="245"/>
      <c r="DF553" s="245"/>
      <c r="DG553" s="291"/>
      <c r="DH553" s="291"/>
      <c r="DI553" s="291"/>
      <c r="DJ553" s="291"/>
      <c r="DK553" s="245"/>
      <c r="DL553" s="291"/>
      <c r="DM553" s="291"/>
      <c r="DN553" s="291"/>
      <c r="DO553" s="291"/>
      <c r="DP553" s="243"/>
      <c r="DU553" s="243"/>
      <c r="DZ553" s="243"/>
      <c r="EE553" s="243"/>
      <c r="EJ553" s="243"/>
    </row>
    <row r="554">
      <c r="E554" s="245"/>
      <c r="J554" s="245"/>
      <c r="O554" s="245"/>
      <c r="T554" s="245"/>
      <c r="Y554" s="245"/>
      <c r="AD554" s="245"/>
      <c r="AI554" s="245"/>
      <c r="AN554" s="245"/>
      <c r="AS554" s="245"/>
      <c r="AX554" s="245"/>
      <c r="BC554" s="245"/>
      <c r="BH554" s="245"/>
      <c r="BM554" s="245"/>
      <c r="BR554" s="245"/>
      <c r="BW554" s="245"/>
      <c r="CB554" s="245"/>
      <c r="CG554" s="245"/>
      <c r="CL554" s="245"/>
      <c r="CQ554" s="245"/>
      <c r="CV554" s="245"/>
      <c r="DA554" s="245"/>
      <c r="DF554" s="245"/>
      <c r="DG554" s="291"/>
      <c r="DH554" s="291"/>
      <c r="DI554" s="291"/>
      <c r="DJ554" s="291"/>
      <c r="DK554" s="245"/>
      <c r="DL554" s="291"/>
      <c r="DM554" s="291"/>
      <c r="DN554" s="291"/>
      <c r="DO554" s="291"/>
      <c r="DP554" s="243"/>
      <c r="DU554" s="243"/>
      <c r="DZ554" s="243"/>
      <c r="EE554" s="243"/>
      <c r="EJ554" s="243"/>
    </row>
    <row r="555">
      <c r="E555" s="245"/>
      <c r="J555" s="245"/>
      <c r="O555" s="245"/>
      <c r="T555" s="245"/>
      <c r="Y555" s="245"/>
      <c r="AD555" s="245"/>
      <c r="AI555" s="245"/>
      <c r="AN555" s="245"/>
      <c r="AS555" s="245"/>
      <c r="AX555" s="245"/>
      <c r="BC555" s="245"/>
      <c r="BH555" s="245"/>
      <c r="BM555" s="245"/>
      <c r="BR555" s="245"/>
      <c r="BW555" s="245"/>
      <c r="CB555" s="245"/>
      <c r="CG555" s="245"/>
      <c r="CL555" s="245"/>
      <c r="CQ555" s="245"/>
      <c r="CV555" s="245"/>
      <c r="DA555" s="245"/>
      <c r="DF555" s="245"/>
      <c r="DG555" s="291"/>
      <c r="DH555" s="291"/>
      <c r="DI555" s="291"/>
      <c r="DJ555" s="291"/>
      <c r="DK555" s="245"/>
      <c r="DL555" s="291"/>
      <c r="DM555" s="291"/>
      <c r="DN555" s="291"/>
      <c r="DO555" s="291"/>
      <c r="DP555" s="243"/>
      <c r="DU555" s="243"/>
      <c r="DZ555" s="243"/>
      <c r="EE555" s="243"/>
      <c r="EJ555" s="243"/>
    </row>
    <row r="556">
      <c r="E556" s="245"/>
      <c r="J556" s="245"/>
      <c r="O556" s="245"/>
      <c r="T556" s="245"/>
      <c r="Y556" s="245"/>
      <c r="AD556" s="245"/>
      <c r="AI556" s="245"/>
      <c r="AN556" s="245"/>
      <c r="AS556" s="245"/>
      <c r="AX556" s="245"/>
      <c r="BC556" s="245"/>
      <c r="BH556" s="245"/>
      <c r="BM556" s="245"/>
      <c r="BR556" s="245"/>
      <c r="BW556" s="245"/>
      <c r="CB556" s="245"/>
      <c r="CG556" s="245"/>
      <c r="CL556" s="245"/>
      <c r="CQ556" s="245"/>
      <c r="CV556" s="245"/>
      <c r="DA556" s="245"/>
      <c r="DF556" s="245"/>
      <c r="DG556" s="291"/>
      <c r="DH556" s="291"/>
      <c r="DI556" s="291"/>
      <c r="DJ556" s="291"/>
      <c r="DK556" s="245"/>
      <c r="DL556" s="291"/>
      <c r="DM556" s="291"/>
      <c r="DN556" s="291"/>
      <c r="DO556" s="291"/>
      <c r="DP556" s="243"/>
      <c r="DU556" s="243"/>
      <c r="DZ556" s="243"/>
      <c r="EE556" s="243"/>
      <c r="EJ556" s="243"/>
    </row>
    <row r="557">
      <c r="E557" s="245"/>
      <c r="J557" s="245"/>
      <c r="O557" s="245"/>
      <c r="T557" s="245"/>
      <c r="Y557" s="245"/>
      <c r="AD557" s="245"/>
      <c r="AI557" s="245"/>
      <c r="AN557" s="245"/>
      <c r="AS557" s="245"/>
      <c r="AX557" s="245"/>
      <c r="BC557" s="245"/>
      <c r="BH557" s="245"/>
      <c r="BM557" s="245"/>
      <c r="BR557" s="245"/>
      <c r="BW557" s="245"/>
      <c r="CB557" s="245"/>
      <c r="CG557" s="245"/>
      <c r="CL557" s="245"/>
      <c r="CQ557" s="245"/>
      <c r="CV557" s="245"/>
      <c r="DA557" s="245"/>
      <c r="DF557" s="245"/>
      <c r="DG557" s="291"/>
      <c r="DH557" s="291"/>
      <c r="DI557" s="291"/>
      <c r="DJ557" s="291"/>
      <c r="DK557" s="245"/>
      <c r="DL557" s="291"/>
      <c r="DM557" s="291"/>
      <c r="DN557" s="291"/>
      <c r="DO557" s="291"/>
      <c r="DP557" s="243"/>
      <c r="DU557" s="243"/>
      <c r="DZ557" s="243"/>
      <c r="EE557" s="243"/>
      <c r="EJ557" s="243"/>
    </row>
    <row r="558">
      <c r="E558" s="245"/>
      <c r="J558" s="245"/>
      <c r="O558" s="245"/>
      <c r="T558" s="245"/>
      <c r="Y558" s="245"/>
      <c r="AD558" s="245"/>
      <c r="AI558" s="245"/>
      <c r="AN558" s="245"/>
      <c r="AS558" s="245"/>
      <c r="AX558" s="245"/>
      <c r="BC558" s="245"/>
      <c r="BH558" s="245"/>
      <c r="BM558" s="245"/>
      <c r="BR558" s="245"/>
      <c r="BW558" s="245"/>
      <c r="CB558" s="245"/>
      <c r="CG558" s="245"/>
      <c r="CL558" s="245"/>
      <c r="CQ558" s="245"/>
      <c r="CV558" s="245"/>
      <c r="DA558" s="245"/>
      <c r="DF558" s="245"/>
      <c r="DG558" s="291"/>
      <c r="DH558" s="291"/>
      <c r="DI558" s="291"/>
      <c r="DJ558" s="291"/>
      <c r="DK558" s="245"/>
      <c r="DL558" s="291"/>
      <c r="DM558" s="291"/>
      <c r="DN558" s="291"/>
      <c r="DO558" s="291"/>
      <c r="DP558" s="243"/>
      <c r="DU558" s="243"/>
      <c r="DZ558" s="243"/>
      <c r="EE558" s="243"/>
      <c r="EJ558" s="243"/>
    </row>
    <row r="559">
      <c r="E559" s="245"/>
      <c r="J559" s="245"/>
      <c r="O559" s="245"/>
      <c r="T559" s="245"/>
      <c r="Y559" s="245"/>
      <c r="AD559" s="245"/>
      <c r="AI559" s="245"/>
      <c r="AN559" s="245"/>
      <c r="AS559" s="245"/>
      <c r="AX559" s="245"/>
      <c r="BC559" s="245"/>
      <c r="BH559" s="245"/>
      <c r="BM559" s="245"/>
      <c r="BR559" s="245"/>
      <c r="BW559" s="245"/>
      <c r="CB559" s="245"/>
      <c r="CG559" s="245"/>
      <c r="CL559" s="245"/>
      <c r="CQ559" s="245"/>
      <c r="CV559" s="245"/>
      <c r="DA559" s="245"/>
      <c r="DF559" s="245"/>
      <c r="DG559" s="291"/>
      <c r="DH559" s="291"/>
      <c r="DI559" s="291"/>
      <c r="DJ559" s="291"/>
      <c r="DK559" s="245"/>
      <c r="DL559" s="291"/>
      <c r="DM559" s="291"/>
      <c r="DN559" s="291"/>
      <c r="DO559" s="291"/>
      <c r="DP559" s="243"/>
      <c r="DU559" s="243"/>
      <c r="DZ559" s="243"/>
      <c r="EE559" s="243"/>
      <c r="EJ559" s="243"/>
    </row>
    <row r="560">
      <c r="E560" s="245"/>
      <c r="J560" s="245"/>
      <c r="O560" s="245"/>
      <c r="T560" s="245"/>
      <c r="Y560" s="245"/>
      <c r="AD560" s="245"/>
      <c r="AI560" s="245"/>
      <c r="AN560" s="245"/>
      <c r="AS560" s="245"/>
      <c r="AX560" s="245"/>
      <c r="BC560" s="245"/>
      <c r="BH560" s="245"/>
      <c r="BM560" s="245"/>
      <c r="BR560" s="245"/>
      <c r="BW560" s="245"/>
      <c r="CB560" s="245"/>
      <c r="CG560" s="245"/>
      <c r="CL560" s="245"/>
      <c r="CQ560" s="245"/>
      <c r="CV560" s="245"/>
      <c r="DA560" s="245"/>
      <c r="DF560" s="245"/>
      <c r="DG560" s="291"/>
      <c r="DH560" s="291"/>
      <c r="DI560" s="291"/>
      <c r="DJ560" s="291"/>
      <c r="DK560" s="245"/>
      <c r="DL560" s="291"/>
      <c r="DM560" s="291"/>
      <c r="DN560" s="291"/>
      <c r="DO560" s="291"/>
      <c r="DP560" s="243"/>
      <c r="DU560" s="243"/>
      <c r="DZ560" s="243"/>
      <c r="EE560" s="243"/>
      <c r="EJ560" s="243"/>
    </row>
    <row r="561">
      <c r="E561" s="245"/>
      <c r="J561" s="245"/>
      <c r="O561" s="245"/>
      <c r="T561" s="245"/>
      <c r="Y561" s="245"/>
      <c r="AD561" s="245"/>
      <c r="AI561" s="245"/>
      <c r="AN561" s="245"/>
      <c r="AS561" s="245"/>
      <c r="AX561" s="245"/>
      <c r="BC561" s="245"/>
      <c r="BH561" s="245"/>
      <c r="BM561" s="245"/>
      <c r="BR561" s="245"/>
      <c r="BW561" s="245"/>
      <c r="CB561" s="245"/>
      <c r="CG561" s="245"/>
      <c r="CL561" s="245"/>
      <c r="CQ561" s="245"/>
      <c r="CV561" s="245"/>
      <c r="DA561" s="245"/>
      <c r="DF561" s="245"/>
      <c r="DG561" s="291"/>
      <c r="DH561" s="291"/>
      <c r="DI561" s="291"/>
      <c r="DJ561" s="291"/>
      <c r="DK561" s="245"/>
      <c r="DL561" s="291"/>
      <c r="DM561" s="291"/>
      <c r="DN561" s="291"/>
      <c r="DO561" s="291"/>
      <c r="DP561" s="243"/>
      <c r="DU561" s="243"/>
      <c r="DZ561" s="243"/>
      <c r="EE561" s="243"/>
      <c r="EJ561" s="243"/>
    </row>
    <row r="562">
      <c r="E562" s="245"/>
      <c r="J562" s="245"/>
      <c r="O562" s="245"/>
      <c r="T562" s="245"/>
      <c r="Y562" s="245"/>
      <c r="AD562" s="245"/>
      <c r="AI562" s="245"/>
      <c r="AN562" s="245"/>
      <c r="AS562" s="245"/>
      <c r="AX562" s="245"/>
      <c r="BC562" s="245"/>
      <c r="BH562" s="245"/>
      <c r="BM562" s="245"/>
      <c r="BR562" s="245"/>
      <c r="BW562" s="245"/>
      <c r="CB562" s="245"/>
      <c r="CG562" s="245"/>
      <c r="CL562" s="245"/>
      <c r="CQ562" s="245"/>
      <c r="CV562" s="245"/>
      <c r="DA562" s="245"/>
      <c r="DF562" s="245"/>
      <c r="DG562" s="291"/>
      <c r="DH562" s="291"/>
      <c r="DI562" s="291"/>
      <c r="DJ562" s="291"/>
      <c r="DK562" s="245"/>
      <c r="DL562" s="291"/>
      <c r="DM562" s="291"/>
      <c r="DN562" s="291"/>
      <c r="DO562" s="291"/>
      <c r="DP562" s="243"/>
      <c r="DU562" s="243"/>
      <c r="DZ562" s="243"/>
      <c r="EE562" s="243"/>
      <c r="EJ562" s="243"/>
    </row>
    <row r="563">
      <c r="E563" s="245"/>
      <c r="J563" s="245"/>
      <c r="O563" s="245"/>
      <c r="T563" s="245"/>
      <c r="Y563" s="245"/>
      <c r="AD563" s="245"/>
      <c r="AI563" s="245"/>
      <c r="AN563" s="245"/>
      <c r="AS563" s="245"/>
      <c r="AX563" s="245"/>
      <c r="BC563" s="245"/>
      <c r="BH563" s="245"/>
      <c r="BM563" s="245"/>
      <c r="BR563" s="245"/>
      <c r="BW563" s="245"/>
      <c r="CB563" s="245"/>
      <c r="CG563" s="245"/>
      <c r="CL563" s="245"/>
      <c r="CQ563" s="245"/>
      <c r="CV563" s="245"/>
      <c r="DA563" s="245"/>
      <c r="DF563" s="245"/>
      <c r="DG563" s="291"/>
      <c r="DH563" s="291"/>
      <c r="DI563" s="291"/>
      <c r="DJ563" s="291"/>
      <c r="DK563" s="245"/>
      <c r="DL563" s="291"/>
      <c r="DM563" s="291"/>
      <c r="DN563" s="291"/>
      <c r="DO563" s="291"/>
      <c r="DP563" s="243"/>
      <c r="DU563" s="243"/>
      <c r="DZ563" s="243"/>
      <c r="EE563" s="243"/>
      <c r="EJ563" s="243"/>
    </row>
    <row r="564">
      <c r="E564" s="245"/>
      <c r="J564" s="245"/>
      <c r="O564" s="245"/>
      <c r="T564" s="245"/>
      <c r="Y564" s="245"/>
      <c r="AD564" s="245"/>
      <c r="AI564" s="245"/>
      <c r="AN564" s="245"/>
      <c r="AS564" s="245"/>
      <c r="AX564" s="245"/>
      <c r="BC564" s="245"/>
      <c r="BH564" s="245"/>
      <c r="BM564" s="245"/>
      <c r="BR564" s="245"/>
      <c r="BW564" s="245"/>
      <c r="CB564" s="245"/>
      <c r="CG564" s="245"/>
      <c r="CL564" s="245"/>
      <c r="CQ564" s="245"/>
      <c r="CV564" s="245"/>
      <c r="DA564" s="245"/>
      <c r="DF564" s="245"/>
      <c r="DG564" s="291"/>
      <c r="DH564" s="291"/>
      <c r="DI564" s="291"/>
      <c r="DJ564" s="291"/>
      <c r="DK564" s="245"/>
      <c r="DL564" s="291"/>
      <c r="DM564" s="291"/>
      <c r="DN564" s="291"/>
      <c r="DO564" s="291"/>
      <c r="DP564" s="243"/>
      <c r="DU564" s="243"/>
      <c r="DZ564" s="243"/>
      <c r="EE564" s="243"/>
      <c r="EJ564" s="243"/>
    </row>
    <row r="565">
      <c r="E565" s="245"/>
      <c r="J565" s="245"/>
      <c r="O565" s="245"/>
      <c r="T565" s="245"/>
      <c r="Y565" s="245"/>
      <c r="AD565" s="245"/>
      <c r="AI565" s="245"/>
      <c r="AN565" s="245"/>
      <c r="AS565" s="245"/>
      <c r="AX565" s="245"/>
      <c r="BC565" s="245"/>
      <c r="BH565" s="245"/>
      <c r="BM565" s="245"/>
      <c r="BR565" s="245"/>
      <c r="BW565" s="245"/>
      <c r="CB565" s="245"/>
      <c r="CG565" s="245"/>
      <c r="CL565" s="245"/>
      <c r="CQ565" s="245"/>
      <c r="CV565" s="245"/>
      <c r="DA565" s="245"/>
      <c r="DF565" s="245"/>
      <c r="DG565" s="291"/>
      <c r="DH565" s="291"/>
      <c r="DI565" s="291"/>
      <c r="DJ565" s="291"/>
      <c r="DK565" s="245"/>
      <c r="DL565" s="291"/>
      <c r="DM565" s="291"/>
      <c r="DN565" s="291"/>
      <c r="DO565" s="291"/>
      <c r="DP565" s="243"/>
      <c r="DU565" s="243"/>
      <c r="DZ565" s="243"/>
      <c r="EE565" s="243"/>
      <c r="EJ565" s="243"/>
    </row>
    <row r="566">
      <c r="E566" s="245"/>
      <c r="J566" s="245"/>
      <c r="O566" s="245"/>
      <c r="T566" s="245"/>
      <c r="Y566" s="245"/>
      <c r="AD566" s="245"/>
      <c r="AI566" s="245"/>
      <c r="AN566" s="245"/>
      <c r="AS566" s="245"/>
      <c r="AX566" s="245"/>
      <c r="BC566" s="245"/>
      <c r="BH566" s="245"/>
      <c r="BM566" s="245"/>
      <c r="BR566" s="245"/>
      <c r="BW566" s="245"/>
      <c r="CB566" s="245"/>
      <c r="CG566" s="245"/>
      <c r="CL566" s="245"/>
      <c r="CQ566" s="245"/>
      <c r="CV566" s="245"/>
      <c r="DA566" s="245"/>
      <c r="DF566" s="245"/>
      <c r="DG566" s="291"/>
      <c r="DH566" s="291"/>
      <c r="DI566" s="291"/>
      <c r="DJ566" s="291"/>
      <c r="DK566" s="245"/>
      <c r="DL566" s="291"/>
      <c r="DM566" s="291"/>
      <c r="DN566" s="291"/>
      <c r="DO566" s="291"/>
      <c r="DP566" s="243"/>
      <c r="DU566" s="243"/>
      <c r="DZ566" s="243"/>
      <c r="EE566" s="243"/>
      <c r="EJ566" s="243"/>
    </row>
    <row r="567">
      <c r="E567" s="245"/>
      <c r="J567" s="245"/>
      <c r="O567" s="245"/>
      <c r="T567" s="245"/>
      <c r="Y567" s="245"/>
      <c r="AD567" s="245"/>
      <c r="AI567" s="245"/>
      <c r="AN567" s="245"/>
      <c r="AS567" s="245"/>
      <c r="AX567" s="245"/>
      <c r="BC567" s="245"/>
      <c r="BH567" s="245"/>
      <c r="BM567" s="245"/>
      <c r="BR567" s="245"/>
      <c r="BW567" s="245"/>
      <c r="CB567" s="245"/>
      <c r="CG567" s="245"/>
      <c r="CL567" s="245"/>
      <c r="CQ567" s="245"/>
      <c r="CV567" s="245"/>
      <c r="DA567" s="245"/>
      <c r="DF567" s="245"/>
      <c r="DG567" s="291"/>
      <c r="DH567" s="291"/>
      <c r="DI567" s="291"/>
      <c r="DJ567" s="291"/>
      <c r="DK567" s="245"/>
      <c r="DL567" s="291"/>
      <c r="DM567" s="291"/>
      <c r="DN567" s="291"/>
      <c r="DO567" s="291"/>
      <c r="DP567" s="243"/>
      <c r="DU567" s="243"/>
      <c r="DZ567" s="243"/>
      <c r="EE567" s="243"/>
      <c r="EJ567" s="243"/>
    </row>
    <row r="568">
      <c r="E568" s="245"/>
      <c r="J568" s="245"/>
      <c r="O568" s="245"/>
      <c r="T568" s="245"/>
      <c r="Y568" s="245"/>
      <c r="AD568" s="245"/>
      <c r="AI568" s="245"/>
      <c r="AN568" s="245"/>
      <c r="AS568" s="245"/>
      <c r="AX568" s="245"/>
      <c r="BC568" s="245"/>
      <c r="BH568" s="245"/>
      <c r="BM568" s="245"/>
      <c r="BR568" s="245"/>
      <c r="BW568" s="245"/>
      <c r="CB568" s="245"/>
      <c r="CG568" s="245"/>
      <c r="CL568" s="245"/>
      <c r="CQ568" s="245"/>
      <c r="CV568" s="245"/>
      <c r="DA568" s="245"/>
      <c r="DF568" s="245"/>
      <c r="DG568" s="291"/>
      <c r="DH568" s="291"/>
      <c r="DI568" s="291"/>
      <c r="DJ568" s="291"/>
      <c r="DK568" s="245"/>
      <c r="DL568" s="291"/>
      <c r="DM568" s="291"/>
      <c r="DN568" s="291"/>
      <c r="DO568" s="291"/>
      <c r="DP568" s="243"/>
      <c r="DU568" s="243"/>
      <c r="DZ568" s="243"/>
      <c r="EE568" s="243"/>
      <c r="EJ568" s="243"/>
    </row>
    <row r="569">
      <c r="E569" s="245"/>
      <c r="J569" s="245"/>
      <c r="O569" s="245"/>
      <c r="T569" s="245"/>
      <c r="Y569" s="245"/>
      <c r="AD569" s="245"/>
      <c r="AI569" s="245"/>
      <c r="AN569" s="245"/>
      <c r="AS569" s="245"/>
      <c r="AX569" s="245"/>
      <c r="BC569" s="245"/>
      <c r="BH569" s="245"/>
      <c r="BM569" s="245"/>
      <c r="BR569" s="245"/>
      <c r="BW569" s="245"/>
      <c r="CB569" s="245"/>
      <c r="CG569" s="245"/>
      <c r="CL569" s="245"/>
      <c r="CQ569" s="245"/>
      <c r="CV569" s="245"/>
      <c r="DA569" s="245"/>
      <c r="DF569" s="245"/>
      <c r="DG569" s="291"/>
      <c r="DH569" s="291"/>
      <c r="DI569" s="291"/>
      <c r="DJ569" s="291"/>
      <c r="DK569" s="245"/>
      <c r="DL569" s="291"/>
      <c r="DM569" s="291"/>
      <c r="DN569" s="291"/>
      <c r="DO569" s="291"/>
      <c r="DP569" s="243"/>
      <c r="DU569" s="243"/>
      <c r="DZ569" s="243"/>
      <c r="EE569" s="243"/>
      <c r="EJ569" s="243"/>
    </row>
    <row r="570">
      <c r="E570" s="245"/>
      <c r="J570" s="245"/>
      <c r="O570" s="245"/>
      <c r="T570" s="245"/>
      <c r="Y570" s="245"/>
      <c r="AD570" s="245"/>
      <c r="AI570" s="245"/>
      <c r="AN570" s="245"/>
      <c r="AS570" s="245"/>
      <c r="AX570" s="245"/>
      <c r="BC570" s="245"/>
      <c r="BH570" s="245"/>
      <c r="BM570" s="245"/>
      <c r="BR570" s="245"/>
      <c r="BW570" s="245"/>
      <c r="CB570" s="245"/>
      <c r="CG570" s="245"/>
      <c r="CL570" s="245"/>
      <c r="CQ570" s="245"/>
      <c r="CV570" s="245"/>
      <c r="DA570" s="245"/>
      <c r="DF570" s="245"/>
      <c r="DG570" s="291"/>
      <c r="DH570" s="291"/>
      <c r="DI570" s="291"/>
      <c r="DJ570" s="291"/>
      <c r="DK570" s="245"/>
      <c r="DL570" s="291"/>
      <c r="DM570" s="291"/>
      <c r="DN570" s="291"/>
      <c r="DO570" s="291"/>
      <c r="DP570" s="243"/>
      <c r="DU570" s="243"/>
      <c r="DZ570" s="243"/>
      <c r="EE570" s="243"/>
      <c r="EJ570" s="243"/>
    </row>
    <row r="571">
      <c r="E571" s="245"/>
      <c r="J571" s="245"/>
      <c r="O571" s="245"/>
      <c r="T571" s="245"/>
      <c r="Y571" s="245"/>
      <c r="AD571" s="245"/>
      <c r="AI571" s="245"/>
      <c r="AN571" s="245"/>
      <c r="AS571" s="245"/>
      <c r="AX571" s="245"/>
      <c r="BC571" s="245"/>
      <c r="BH571" s="245"/>
      <c r="BM571" s="245"/>
      <c r="BR571" s="245"/>
      <c r="BW571" s="245"/>
      <c r="CB571" s="245"/>
      <c r="CG571" s="245"/>
      <c r="CL571" s="245"/>
      <c r="CQ571" s="245"/>
      <c r="CV571" s="245"/>
      <c r="DA571" s="245"/>
      <c r="DF571" s="245"/>
      <c r="DG571" s="291"/>
      <c r="DH571" s="291"/>
      <c r="DI571" s="291"/>
      <c r="DJ571" s="291"/>
      <c r="DK571" s="245"/>
      <c r="DL571" s="291"/>
      <c r="DM571" s="291"/>
      <c r="DN571" s="291"/>
      <c r="DO571" s="291"/>
      <c r="DP571" s="243"/>
      <c r="DU571" s="243"/>
      <c r="DZ571" s="243"/>
      <c r="EE571" s="243"/>
      <c r="EJ571" s="243"/>
    </row>
    <row r="572">
      <c r="E572" s="245"/>
      <c r="J572" s="245"/>
      <c r="O572" s="245"/>
      <c r="T572" s="245"/>
      <c r="Y572" s="245"/>
      <c r="AD572" s="245"/>
      <c r="AI572" s="245"/>
      <c r="AN572" s="245"/>
      <c r="AS572" s="245"/>
      <c r="AX572" s="245"/>
      <c r="BC572" s="245"/>
      <c r="BH572" s="245"/>
      <c r="BM572" s="245"/>
      <c r="BR572" s="245"/>
      <c r="BW572" s="245"/>
      <c r="CB572" s="245"/>
      <c r="CG572" s="245"/>
      <c r="CL572" s="245"/>
      <c r="CQ572" s="245"/>
      <c r="CV572" s="245"/>
      <c r="DA572" s="245"/>
      <c r="DF572" s="245"/>
      <c r="DG572" s="291"/>
      <c r="DH572" s="291"/>
      <c r="DI572" s="291"/>
      <c r="DJ572" s="291"/>
      <c r="DK572" s="245"/>
      <c r="DL572" s="291"/>
      <c r="DM572" s="291"/>
      <c r="DN572" s="291"/>
      <c r="DO572" s="291"/>
      <c r="DP572" s="243"/>
      <c r="DU572" s="243"/>
      <c r="DZ572" s="243"/>
      <c r="EE572" s="243"/>
      <c r="EJ572" s="243"/>
    </row>
    <row r="573">
      <c r="E573" s="245"/>
      <c r="J573" s="245"/>
      <c r="O573" s="245"/>
      <c r="T573" s="245"/>
      <c r="Y573" s="245"/>
      <c r="AD573" s="245"/>
      <c r="AI573" s="245"/>
      <c r="AN573" s="245"/>
      <c r="AS573" s="245"/>
      <c r="AX573" s="245"/>
      <c r="BC573" s="245"/>
      <c r="BH573" s="245"/>
      <c r="BM573" s="245"/>
      <c r="BR573" s="245"/>
      <c r="BW573" s="245"/>
      <c r="CB573" s="245"/>
      <c r="CG573" s="245"/>
      <c r="CL573" s="245"/>
      <c r="CQ573" s="245"/>
      <c r="CV573" s="245"/>
      <c r="DA573" s="245"/>
      <c r="DF573" s="245"/>
      <c r="DG573" s="291"/>
      <c r="DH573" s="291"/>
      <c r="DI573" s="291"/>
      <c r="DJ573" s="291"/>
      <c r="DK573" s="245"/>
      <c r="DL573" s="291"/>
      <c r="DM573" s="291"/>
      <c r="DN573" s="291"/>
      <c r="DO573" s="291"/>
      <c r="DP573" s="243"/>
      <c r="DU573" s="243"/>
      <c r="DZ573" s="243"/>
      <c r="EE573" s="243"/>
      <c r="EJ573" s="243"/>
    </row>
    <row r="574">
      <c r="E574" s="245"/>
      <c r="J574" s="245"/>
      <c r="O574" s="245"/>
      <c r="T574" s="245"/>
      <c r="Y574" s="245"/>
      <c r="AD574" s="245"/>
      <c r="AI574" s="245"/>
      <c r="AN574" s="245"/>
      <c r="AS574" s="245"/>
      <c r="AX574" s="245"/>
      <c r="BC574" s="245"/>
      <c r="BH574" s="245"/>
      <c r="BM574" s="245"/>
      <c r="BR574" s="245"/>
      <c r="BW574" s="245"/>
      <c r="CB574" s="245"/>
      <c r="CG574" s="245"/>
      <c r="CL574" s="245"/>
      <c r="CQ574" s="245"/>
      <c r="CV574" s="245"/>
      <c r="DA574" s="245"/>
      <c r="DF574" s="245"/>
      <c r="DG574" s="291"/>
      <c r="DH574" s="291"/>
      <c r="DI574" s="291"/>
      <c r="DJ574" s="291"/>
      <c r="DK574" s="245"/>
      <c r="DL574" s="291"/>
      <c r="DM574" s="291"/>
      <c r="DN574" s="291"/>
      <c r="DO574" s="291"/>
      <c r="DP574" s="243"/>
      <c r="DU574" s="243"/>
      <c r="DZ574" s="243"/>
      <c r="EE574" s="243"/>
      <c r="EJ574" s="243"/>
    </row>
    <row r="575">
      <c r="E575" s="245"/>
      <c r="J575" s="245"/>
      <c r="O575" s="245"/>
      <c r="T575" s="245"/>
      <c r="Y575" s="245"/>
      <c r="AD575" s="245"/>
      <c r="AI575" s="245"/>
      <c r="AN575" s="245"/>
      <c r="AS575" s="245"/>
      <c r="AX575" s="245"/>
      <c r="BC575" s="245"/>
      <c r="BH575" s="245"/>
      <c r="BM575" s="245"/>
      <c r="BR575" s="245"/>
      <c r="BW575" s="245"/>
      <c r="CB575" s="245"/>
      <c r="CG575" s="245"/>
      <c r="CL575" s="245"/>
      <c r="CQ575" s="245"/>
      <c r="CV575" s="245"/>
      <c r="DA575" s="245"/>
      <c r="DF575" s="245"/>
      <c r="DG575" s="291"/>
      <c r="DH575" s="291"/>
      <c r="DI575" s="291"/>
      <c r="DJ575" s="291"/>
      <c r="DK575" s="245"/>
      <c r="DL575" s="291"/>
      <c r="DM575" s="291"/>
      <c r="DN575" s="291"/>
      <c r="DO575" s="291"/>
      <c r="DP575" s="243"/>
      <c r="DU575" s="243"/>
      <c r="DZ575" s="243"/>
      <c r="EE575" s="243"/>
      <c r="EJ575" s="243"/>
    </row>
    <row r="576">
      <c r="E576" s="245"/>
      <c r="J576" s="245"/>
      <c r="O576" s="245"/>
      <c r="T576" s="245"/>
      <c r="Y576" s="245"/>
      <c r="AD576" s="245"/>
      <c r="AI576" s="245"/>
      <c r="AN576" s="245"/>
      <c r="AS576" s="245"/>
      <c r="AX576" s="245"/>
      <c r="BC576" s="245"/>
      <c r="BH576" s="245"/>
      <c r="BM576" s="245"/>
      <c r="BR576" s="245"/>
      <c r="BW576" s="245"/>
      <c r="CB576" s="245"/>
      <c r="CG576" s="245"/>
      <c r="CL576" s="245"/>
      <c r="CQ576" s="245"/>
      <c r="CV576" s="245"/>
      <c r="DA576" s="245"/>
      <c r="DF576" s="245"/>
      <c r="DG576" s="291"/>
      <c r="DH576" s="291"/>
      <c r="DI576" s="291"/>
      <c r="DJ576" s="291"/>
      <c r="DK576" s="245"/>
      <c r="DL576" s="291"/>
      <c r="DM576" s="291"/>
      <c r="DN576" s="291"/>
      <c r="DO576" s="291"/>
      <c r="DP576" s="243"/>
      <c r="DU576" s="243"/>
      <c r="DZ576" s="243"/>
      <c r="EE576" s="243"/>
      <c r="EJ576" s="243"/>
    </row>
    <row r="577">
      <c r="E577" s="245"/>
      <c r="J577" s="245"/>
      <c r="O577" s="245"/>
      <c r="T577" s="245"/>
      <c r="Y577" s="245"/>
      <c r="AD577" s="245"/>
      <c r="AI577" s="245"/>
      <c r="AN577" s="245"/>
      <c r="AS577" s="245"/>
      <c r="AX577" s="245"/>
      <c r="BC577" s="245"/>
      <c r="BH577" s="245"/>
      <c r="BM577" s="245"/>
      <c r="BR577" s="245"/>
      <c r="BW577" s="245"/>
      <c r="CB577" s="245"/>
      <c r="CG577" s="245"/>
      <c r="CL577" s="245"/>
      <c r="CQ577" s="245"/>
      <c r="CV577" s="245"/>
      <c r="DA577" s="245"/>
      <c r="DF577" s="245"/>
      <c r="DG577" s="291"/>
      <c r="DH577" s="291"/>
      <c r="DI577" s="291"/>
      <c r="DJ577" s="291"/>
      <c r="DK577" s="245"/>
      <c r="DL577" s="291"/>
      <c r="DM577" s="291"/>
      <c r="DN577" s="291"/>
      <c r="DO577" s="291"/>
      <c r="DP577" s="243"/>
      <c r="DU577" s="243"/>
      <c r="DZ577" s="243"/>
      <c r="EE577" s="243"/>
      <c r="EJ577" s="243"/>
    </row>
    <row r="578">
      <c r="E578" s="245"/>
      <c r="J578" s="245"/>
      <c r="O578" s="245"/>
      <c r="T578" s="245"/>
      <c r="Y578" s="245"/>
      <c r="AD578" s="245"/>
      <c r="AI578" s="245"/>
      <c r="AN578" s="245"/>
      <c r="AS578" s="245"/>
      <c r="AX578" s="245"/>
      <c r="BC578" s="245"/>
      <c r="BH578" s="245"/>
      <c r="BM578" s="245"/>
      <c r="BR578" s="245"/>
      <c r="BW578" s="245"/>
      <c r="CB578" s="245"/>
      <c r="CG578" s="245"/>
      <c r="CL578" s="245"/>
      <c r="CQ578" s="245"/>
      <c r="CV578" s="245"/>
      <c r="DA578" s="245"/>
      <c r="DF578" s="245"/>
      <c r="DG578" s="291"/>
      <c r="DH578" s="291"/>
      <c r="DI578" s="291"/>
      <c r="DJ578" s="291"/>
      <c r="DK578" s="245"/>
      <c r="DL578" s="291"/>
      <c r="DM578" s="291"/>
      <c r="DN578" s="291"/>
      <c r="DO578" s="291"/>
      <c r="DP578" s="243"/>
      <c r="DU578" s="243"/>
      <c r="DZ578" s="243"/>
      <c r="EE578" s="243"/>
      <c r="EJ578" s="243"/>
    </row>
    <row r="579">
      <c r="E579" s="245"/>
      <c r="J579" s="245"/>
      <c r="O579" s="245"/>
      <c r="T579" s="245"/>
      <c r="Y579" s="245"/>
      <c r="AD579" s="245"/>
      <c r="AI579" s="245"/>
      <c r="AN579" s="245"/>
      <c r="AS579" s="245"/>
      <c r="AX579" s="245"/>
      <c r="BC579" s="245"/>
      <c r="BH579" s="245"/>
      <c r="BM579" s="245"/>
      <c r="BR579" s="245"/>
      <c r="BW579" s="245"/>
      <c r="CB579" s="245"/>
      <c r="CG579" s="245"/>
      <c r="CL579" s="245"/>
      <c r="CQ579" s="245"/>
      <c r="CV579" s="245"/>
      <c r="DA579" s="245"/>
      <c r="DF579" s="245"/>
      <c r="DG579" s="291"/>
      <c r="DH579" s="291"/>
      <c r="DI579" s="291"/>
      <c r="DJ579" s="291"/>
      <c r="DK579" s="245"/>
      <c r="DL579" s="291"/>
      <c r="DM579" s="291"/>
      <c r="DN579" s="291"/>
      <c r="DO579" s="291"/>
      <c r="DP579" s="243"/>
      <c r="DU579" s="243"/>
      <c r="DZ579" s="243"/>
      <c r="EE579" s="243"/>
      <c r="EJ579" s="243"/>
    </row>
    <row r="580">
      <c r="E580" s="245"/>
      <c r="J580" s="245"/>
      <c r="O580" s="245"/>
      <c r="T580" s="245"/>
      <c r="Y580" s="245"/>
      <c r="AD580" s="245"/>
      <c r="AI580" s="245"/>
      <c r="AN580" s="245"/>
      <c r="AS580" s="245"/>
      <c r="AX580" s="245"/>
      <c r="BC580" s="245"/>
      <c r="BH580" s="245"/>
      <c r="BM580" s="245"/>
      <c r="BR580" s="245"/>
      <c r="BW580" s="245"/>
      <c r="CB580" s="245"/>
      <c r="CG580" s="245"/>
      <c r="CL580" s="245"/>
      <c r="CQ580" s="245"/>
      <c r="CV580" s="245"/>
      <c r="DA580" s="245"/>
      <c r="DF580" s="245"/>
      <c r="DG580" s="291"/>
      <c r="DH580" s="291"/>
      <c r="DI580" s="291"/>
      <c r="DJ580" s="291"/>
      <c r="DK580" s="245"/>
      <c r="DL580" s="291"/>
      <c r="DM580" s="291"/>
      <c r="DN580" s="291"/>
      <c r="DO580" s="291"/>
      <c r="DP580" s="243"/>
      <c r="DU580" s="243"/>
      <c r="DZ580" s="243"/>
      <c r="EE580" s="243"/>
      <c r="EJ580" s="243"/>
    </row>
    <row r="581">
      <c r="E581" s="245"/>
      <c r="J581" s="245"/>
      <c r="O581" s="245"/>
      <c r="T581" s="245"/>
      <c r="Y581" s="245"/>
      <c r="AD581" s="245"/>
      <c r="AI581" s="245"/>
      <c r="AN581" s="245"/>
      <c r="AS581" s="245"/>
      <c r="AX581" s="245"/>
      <c r="BC581" s="245"/>
      <c r="BH581" s="245"/>
      <c r="BM581" s="245"/>
      <c r="BR581" s="245"/>
      <c r="BW581" s="245"/>
      <c r="CB581" s="245"/>
      <c r="CG581" s="245"/>
      <c r="CL581" s="245"/>
      <c r="CQ581" s="245"/>
      <c r="CV581" s="245"/>
      <c r="DA581" s="245"/>
      <c r="DF581" s="245"/>
      <c r="DG581" s="291"/>
      <c r="DH581" s="291"/>
      <c r="DI581" s="291"/>
      <c r="DJ581" s="291"/>
      <c r="DK581" s="245"/>
      <c r="DL581" s="291"/>
      <c r="DM581" s="291"/>
      <c r="DN581" s="291"/>
      <c r="DO581" s="291"/>
      <c r="DP581" s="243"/>
      <c r="DU581" s="243"/>
      <c r="DZ581" s="243"/>
      <c r="EE581" s="243"/>
      <c r="EJ581" s="243"/>
    </row>
    <row r="582">
      <c r="E582" s="245"/>
      <c r="J582" s="245"/>
      <c r="O582" s="245"/>
      <c r="T582" s="245"/>
      <c r="Y582" s="245"/>
      <c r="AD582" s="245"/>
      <c r="AI582" s="245"/>
      <c r="AN582" s="245"/>
      <c r="AS582" s="245"/>
      <c r="AX582" s="245"/>
      <c r="BC582" s="245"/>
      <c r="BH582" s="245"/>
      <c r="BM582" s="245"/>
      <c r="BR582" s="245"/>
      <c r="BW582" s="245"/>
      <c r="CB582" s="245"/>
      <c r="CG582" s="245"/>
      <c r="CL582" s="245"/>
      <c r="CQ582" s="245"/>
      <c r="CV582" s="245"/>
      <c r="DA582" s="245"/>
      <c r="DF582" s="245"/>
      <c r="DG582" s="291"/>
      <c r="DH582" s="291"/>
      <c r="DI582" s="291"/>
      <c r="DJ582" s="291"/>
      <c r="DK582" s="245"/>
      <c r="DL582" s="291"/>
      <c r="DM582" s="291"/>
      <c r="DN582" s="291"/>
      <c r="DO582" s="291"/>
      <c r="DP582" s="243"/>
      <c r="DU582" s="243"/>
      <c r="DZ582" s="243"/>
      <c r="EE582" s="243"/>
      <c r="EJ582" s="243"/>
    </row>
    <row r="583">
      <c r="E583" s="245"/>
      <c r="J583" s="245"/>
      <c r="O583" s="245"/>
      <c r="T583" s="245"/>
      <c r="Y583" s="245"/>
      <c r="AD583" s="245"/>
      <c r="AI583" s="245"/>
      <c r="AN583" s="245"/>
      <c r="AS583" s="245"/>
      <c r="AX583" s="245"/>
      <c r="BC583" s="245"/>
      <c r="BH583" s="245"/>
      <c r="BM583" s="245"/>
      <c r="BR583" s="245"/>
      <c r="BW583" s="245"/>
      <c r="CB583" s="245"/>
      <c r="CG583" s="245"/>
      <c r="CL583" s="245"/>
      <c r="CQ583" s="245"/>
      <c r="CV583" s="245"/>
      <c r="DA583" s="245"/>
      <c r="DF583" s="245"/>
      <c r="DG583" s="291"/>
      <c r="DH583" s="291"/>
      <c r="DI583" s="291"/>
      <c r="DJ583" s="291"/>
      <c r="DK583" s="245"/>
      <c r="DL583" s="291"/>
      <c r="DM583" s="291"/>
      <c r="DN583" s="291"/>
      <c r="DO583" s="291"/>
      <c r="DP583" s="243"/>
      <c r="DU583" s="243"/>
      <c r="DZ583" s="243"/>
      <c r="EE583" s="243"/>
      <c r="EJ583" s="243"/>
    </row>
    <row r="584">
      <c r="E584" s="245"/>
      <c r="J584" s="245"/>
      <c r="O584" s="245"/>
      <c r="T584" s="245"/>
      <c r="Y584" s="245"/>
      <c r="AD584" s="245"/>
      <c r="AI584" s="245"/>
      <c r="AN584" s="245"/>
      <c r="AS584" s="245"/>
      <c r="AX584" s="245"/>
      <c r="BC584" s="245"/>
      <c r="BH584" s="245"/>
      <c r="BM584" s="245"/>
      <c r="BR584" s="245"/>
      <c r="BW584" s="245"/>
      <c r="CB584" s="245"/>
      <c r="CG584" s="245"/>
      <c r="CL584" s="245"/>
      <c r="CQ584" s="245"/>
      <c r="CV584" s="245"/>
      <c r="DA584" s="245"/>
      <c r="DF584" s="245"/>
      <c r="DG584" s="291"/>
      <c r="DH584" s="291"/>
      <c r="DI584" s="291"/>
      <c r="DJ584" s="291"/>
      <c r="DK584" s="245"/>
      <c r="DL584" s="291"/>
      <c r="DM584" s="291"/>
      <c r="DN584" s="291"/>
      <c r="DO584" s="291"/>
      <c r="DP584" s="243"/>
      <c r="DU584" s="243"/>
      <c r="DZ584" s="243"/>
      <c r="EE584" s="243"/>
      <c r="EJ584" s="243"/>
    </row>
    <row r="585">
      <c r="E585" s="245"/>
      <c r="J585" s="245"/>
      <c r="O585" s="245"/>
      <c r="T585" s="245"/>
      <c r="Y585" s="245"/>
      <c r="AD585" s="245"/>
      <c r="AI585" s="245"/>
      <c r="AN585" s="245"/>
      <c r="AS585" s="245"/>
      <c r="AX585" s="245"/>
      <c r="BC585" s="245"/>
      <c r="BH585" s="245"/>
      <c r="BM585" s="245"/>
      <c r="BR585" s="245"/>
      <c r="BW585" s="245"/>
      <c r="CB585" s="245"/>
      <c r="CG585" s="245"/>
      <c r="CL585" s="245"/>
      <c r="CQ585" s="245"/>
      <c r="CV585" s="245"/>
      <c r="DA585" s="245"/>
      <c r="DF585" s="245"/>
      <c r="DG585" s="291"/>
      <c r="DH585" s="291"/>
      <c r="DI585" s="291"/>
      <c r="DJ585" s="291"/>
      <c r="DK585" s="245"/>
      <c r="DL585" s="291"/>
      <c r="DM585" s="291"/>
      <c r="DN585" s="291"/>
      <c r="DO585" s="291"/>
      <c r="DP585" s="243"/>
      <c r="DU585" s="243"/>
      <c r="DZ585" s="243"/>
      <c r="EE585" s="243"/>
      <c r="EJ585" s="243"/>
    </row>
    <row r="586">
      <c r="E586" s="245"/>
      <c r="J586" s="245"/>
      <c r="O586" s="245"/>
      <c r="T586" s="245"/>
      <c r="Y586" s="245"/>
      <c r="AD586" s="245"/>
      <c r="AI586" s="245"/>
      <c r="AN586" s="245"/>
      <c r="AS586" s="245"/>
      <c r="AX586" s="245"/>
      <c r="BC586" s="245"/>
      <c r="BH586" s="245"/>
      <c r="BM586" s="245"/>
      <c r="BR586" s="245"/>
      <c r="BW586" s="245"/>
      <c r="CB586" s="245"/>
      <c r="CG586" s="245"/>
      <c r="CL586" s="245"/>
      <c r="CQ586" s="245"/>
      <c r="CV586" s="245"/>
      <c r="DA586" s="245"/>
      <c r="DF586" s="245"/>
      <c r="DG586" s="291"/>
      <c r="DH586" s="291"/>
      <c r="DI586" s="291"/>
      <c r="DJ586" s="291"/>
      <c r="DK586" s="245"/>
      <c r="DL586" s="291"/>
      <c r="DM586" s="291"/>
      <c r="DN586" s="291"/>
      <c r="DO586" s="291"/>
      <c r="DP586" s="243"/>
      <c r="DU586" s="243"/>
      <c r="DZ586" s="243"/>
      <c r="EE586" s="243"/>
      <c r="EJ586" s="243"/>
    </row>
    <row r="587">
      <c r="E587" s="245"/>
      <c r="J587" s="245"/>
      <c r="O587" s="245"/>
      <c r="T587" s="245"/>
      <c r="Y587" s="245"/>
      <c r="AD587" s="245"/>
      <c r="AI587" s="245"/>
      <c r="AN587" s="245"/>
      <c r="AS587" s="245"/>
      <c r="AX587" s="245"/>
      <c r="BC587" s="245"/>
      <c r="BH587" s="245"/>
      <c r="BM587" s="245"/>
      <c r="BR587" s="245"/>
      <c r="BW587" s="245"/>
      <c r="CB587" s="245"/>
      <c r="CG587" s="245"/>
      <c r="CL587" s="245"/>
      <c r="CQ587" s="245"/>
      <c r="CV587" s="245"/>
      <c r="DA587" s="245"/>
      <c r="DF587" s="245"/>
      <c r="DG587" s="291"/>
      <c r="DH587" s="291"/>
      <c r="DI587" s="291"/>
      <c r="DJ587" s="291"/>
      <c r="DK587" s="245"/>
      <c r="DL587" s="291"/>
      <c r="DM587" s="291"/>
      <c r="DN587" s="291"/>
      <c r="DO587" s="291"/>
      <c r="DP587" s="243"/>
      <c r="DU587" s="243"/>
      <c r="DZ587" s="243"/>
      <c r="EE587" s="243"/>
      <c r="EJ587" s="243"/>
    </row>
    <row r="588">
      <c r="E588" s="245"/>
      <c r="J588" s="245"/>
      <c r="O588" s="245"/>
      <c r="T588" s="245"/>
      <c r="Y588" s="245"/>
      <c r="AD588" s="245"/>
      <c r="AI588" s="245"/>
      <c r="AN588" s="245"/>
      <c r="AS588" s="245"/>
      <c r="AX588" s="245"/>
      <c r="BC588" s="245"/>
      <c r="BH588" s="245"/>
      <c r="BM588" s="245"/>
      <c r="BR588" s="245"/>
      <c r="BW588" s="245"/>
      <c r="CB588" s="245"/>
      <c r="CG588" s="245"/>
      <c r="CL588" s="245"/>
      <c r="CQ588" s="245"/>
      <c r="CV588" s="245"/>
      <c r="DA588" s="245"/>
      <c r="DF588" s="245"/>
      <c r="DG588" s="291"/>
      <c r="DH588" s="291"/>
      <c r="DI588" s="291"/>
      <c r="DJ588" s="291"/>
      <c r="DK588" s="245"/>
      <c r="DL588" s="291"/>
      <c r="DM588" s="291"/>
      <c r="DN588" s="291"/>
      <c r="DO588" s="291"/>
      <c r="DP588" s="243"/>
      <c r="DU588" s="243"/>
      <c r="DZ588" s="243"/>
      <c r="EE588" s="243"/>
      <c r="EJ588" s="243"/>
    </row>
    <row r="589">
      <c r="E589" s="245"/>
      <c r="J589" s="245"/>
      <c r="O589" s="245"/>
      <c r="T589" s="245"/>
      <c r="Y589" s="245"/>
      <c r="AD589" s="245"/>
      <c r="AI589" s="245"/>
      <c r="AN589" s="245"/>
      <c r="AS589" s="245"/>
      <c r="AX589" s="245"/>
      <c r="BC589" s="245"/>
      <c r="BH589" s="245"/>
      <c r="BM589" s="245"/>
      <c r="BR589" s="245"/>
      <c r="BW589" s="245"/>
      <c r="CB589" s="245"/>
      <c r="CG589" s="245"/>
      <c r="CL589" s="245"/>
      <c r="CQ589" s="245"/>
      <c r="CV589" s="245"/>
      <c r="DA589" s="245"/>
      <c r="DF589" s="245"/>
      <c r="DG589" s="291"/>
      <c r="DH589" s="291"/>
      <c r="DI589" s="291"/>
      <c r="DJ589" s="291"/>
      <c r="DK589" s="245"/>
      <c r="DL589" s="291"/>
      <c r="DM589" s="291"/>
      <c r="DN589" s="291"/>
      <c r="DO589" s="291"/>
      <c r="DP589" s="243"/>
      <c r="DU589" s="243"/>
      <c r="DZ589" s="243"/>
      <c r="EE589" s="243"/>
      <c r="EJ589" s="243"/>
    </row>
    <row r="590">
      <c r="E590" s="245"/>
      <c r="J590" s="245"/>
      <c r="O590" s="245"/>
      <c r="T590" s="245"/>
      <c r="Y590" s="245"/>
      <c r="AD590" s="245"/>
      <c r="AI590" s="245"/>
      <c r="AN590" s="245"/>
      <c r="AS590" s="245"/>
      <c r="AX590" s="245"/>
      <c r="BC590" s="245"/>
      <c r="BH590" s="245"/>
      <c r="BM590" s="245"/>
      <c r="BR590" s="245"/>
      <c r="BW590" s="245"/>
      <c r="CB590" s="245"/>
      <c r="CG590" s="245"/>
      <c r="CL590" s="245"/>
      <c r="CQ590" s="245"/>
      <c r="CV590" s="245"/>
      <c r="DA590" s="245"/>
      <c r="DF590" s="245"/>
      <c r="DG590" s="291"/>
      <c r="DH590" s="291"/>
      <c r="DI590" s="291"/>
      <c r="DJ590" s="291"/>
      <c r="DK590" s="245"/>
      <c r="DL590" s="291"/>
      <c r="DM590" s="291"/>
      <c r="DN590" s="291"/>
      <c r="DO590" s="291"/>
      <c r="DP590" s="243"/>
      <c r="DU590" s="243"/>
      <c r="DZ590" s="243"/>
      <c r="EE590" s="243"/>
      <c r="EJ590" s="243"/>
    </row>
    <row r="591">
      <c r="E591" s="245"/>
      <c r="J591" s="245"/>
      <c r="O591" s="245"/>
      <c r="T591" s="245"/>
      <c r="Y591" s="245"/>
      <c r="AD591" s="245"/>
      <c r="AI591" s="245"/>
      <c r="AN591" s="245"/>
      <c r="AS591" s="245"/>
      <c r="AX591" s="245"/>
      <c r="BC591" s="245"/>
      <c r="BH591" s="245"/>
      <c r="BM591" s="245"/>
      <c r="BR591" s="245"/>
      <c r="BW591" s="245"/>
      <c r="CB591" s="245"/>
      <c r="CG591" s="245"/>
      <c r="CL591" s="245"/>
      <c r="CQ591" s="245"/>
      <c r="CV591" s="245"/>
      <c r="DA591" s="245"/>
      <c r="DF591" s="245"/>
      <c r="DG591" s="291"/>
      <c r="DH591" s="291"/>
      <c r="DI591" s="291"/>
      <c r="DJ591" s="291"/>
      <c r="DK591" s="245"/>
      <c r="DL591" s="291"/>
      <c r="DM591" s="291"/>
      <c r="DN591" s="291"/>
      <c r="DO591" s="291"/>
      <c r="DP591" s="243"/>
      <c r="DU591" s="243"/>
      <c r="DZ591" s="243"/>
      <c r="EE591" s="243"/>
      <c r="EJ591" s="243"/>
    </row>
    <row r="592">
      <c r="E592" s="245"/>
      <c r="J592" s="245"/>
      <c r="O592" s="245"/>
      <c r="T592" s="245"/>
      <c r="Y592" s="245"/>
      <c r="AD592" s="245"/>
      <c r="AI592" s="245"/>
      <c r="AN592" s="245"/>
      <c r="AS592" s="245"/>
      <c r="AX592" s="245"/>
      <c r="BC592" s="245"/>
      <c r="BH592" s="245"/>
      <c r="BM592" s="245"/>
      <c r="BR592" s="245"/>
      <c r="BW592" s="245"/>
      <c r="CB592" s="245"/>
      <c r="CG592" s="245"/>
      <c r="CL592" s="245"/>
      <c r="CQ592" s="245"/>
      <c r="CV592" s="245"/>
      <c r="DA592" s="245"/>
      <c r="DF592" s="245"/>
      <c r="DG592" s="291"/>
      <c r="DH592" s="291"/>
      <c r="DI592" s="291"/>
      <c r="DJ592" s="291"/>
      <c r="DK592" s="245"/>
      <c r="DL592" s="291"/>
      <c r="DM592" s="291"/>
      <c r="DN592" s="291"/>
      <c r="DO592" s="291"/>
      <c r="DP592" s="243"/>
      <c r="DU592" s="243"/>
      <c r="DZ592" s="243"/>
      <c r="EE592" s="243"/>
      <c r="EJ592" s="243"/>
    </row>
    <row r="593">
      <c r="E593" s="245"/>
      <c r="J593" s="245"/>
      <c r="O593" s="245"/>
      <c r="T593" s="245"/>
      <c r="Y593" s="245"/>
      <c r="AD593" s="245"/>
      <c r="AI593" s="245"/>
      <c r="AN593" s="245"/>
      <c r="AS593" s="245"/>
      <c r="AX593" s="245"/>
      <c r="BC593" s="245"/>
      <c r="BH593" s="245"/>
      <c r="BM593" s="245"/>
      <c r="BR593" s="245"/>
      <c r="BW593" s="245"/>
      <c r="CB593" s="245"/>
      <c r="CG593" s="245"/>
      <c r="CL593" s="245"/>
      <c r="CQ593" s="245"/>
      <c r="CV593" s="245"/>
      <c r="DA593" s="245"/>
      <c r="DF593" s="245"/>
      <c r="DG593" s="291"/>
      <c r="DH593" s="291"/>
      <c r="DI593" s="291"/>
      <c r="DJ593" s="291"/>
      <c r="DK593" s="245"/>
      <c r="DL593" s="291"/>
      <c r="DM593" s="291"/>
      <c r="DN593" s="291"/>
      <c r="DO593" s="291"/>
      <c r="DP593" s="243"/>
      <c r="DU593" s="243"/>
      <c r="DZ593" s="243"/>
      <c r="EE593" s="243"/>
      <c r="EJ593" s="243"/>
    </row>
    <row r="594">
      <c r="E594" s="245"/>
      <c r="J594" s="245"/>
      <c r="O594" s="245"/>
      <c r="T594" s="245"/>
      <c r="Y594" s="245"/>
      <c r="AD594" s="245"/>
      <c r="AI594" s="245"/>
      <c r="AN594" s="245"/>
      <c r="AS594" s="245"/>
      <c r="AX594" s="245"/>
      <c r="BC594" s="245"/>
      <c r="BH594" s="245"/>
      <c r="BM594" s="245"/>
      <c r="BR594" s="245"/>
      <c r="BW594" s="245"/>
      <c r="CB594" s="245"/>
      <c r="CG594" s="245"/>
      <c r="CL594" s="245"/>
      <c r="CQ594" s="245"/>
      <c r="CV594" s="245"/>
      <c r="DA594" s="245"/>
      <c r="DF594" s="245"/>
      <c r="DG594" s="291"/>
      <c r="DH594" s="291"/>
      <c r="DI594" s="291"/>
      <c r="DJ594" s="291"/>
      <c r="DK594" s="245"/>
      <c r="DL594" s="291"/>
      <c r="DM594" s="291"/>
      <c r="DN594" s="291"/>
      <c r="DO594" s="291"/>
      <c r="DP594" s="243"/>
      <c r="DU594" s="243"/>
      <c r="DZ594" s="243"/>
      <c r="EE594" s="243"/>
      <c r="EJ594" s="243"/>
    </row>
    <row r="595">
      <c r="E595" s="245"/>
      <c r="J595" s="245"/>
      <c r="O595" s="245"/>
      <c r="T595" s="245"/>
      <c r="Y595" s="245"/>
      <c r="AD595" s="245"/>
      <c r="AI595" s="245"/>
      <c r="AN595" s="245"/>
      <c r="AS595" s="245"/>
      <c r="AX595" s="245"/>
      <c r="BC595" s="245"/>
      <c r="BH595" s="245"/>
      <c r="BM595" s="245"/>
      <c r="BR595" s="245"/>
      <c r="BW595" s="245"/>
      <c r="CB595" s="245"/>
      <c r="CG595" s="245"/>
      <c r="CL595" s="245"/>
      <c r="CQ595" s="245"/>
      <c r="CV595" s="245"/>
      <c r="DA595" s="245"/>
      <c r="DF595" s="245"/>
      <c r="DG595" s="291"/>
      <c r="DH595" s="291"/>
      <c r="DI595" s="291"/>
      <c r="DJ595" s="291"/>
      <c r="DK595" s="245"/>
      <c r="DL595" s="291"/>
      <c r="DM595" s="291"/>
      <c r="DN595" s="291"/>
      <c r="DO595" s="291"/>
      <c r="DP595" s="243"/>
      <c r="DU595" s="243"/>
      <c r="DZ595" s="243"/>
      <c r="EE595" s="243"/>
      <c r="EJ595" s="243"/>
    </row>
    <row r="596">
      <c r="E596" s="245"/>
      <c r="J596" s="245"/>
      <c r="O596" s="245"/>
      <c r="T596" s="245"/>
      <c r="Y596" s="245"/>
      <c r="AD596" s="245"/>
      <c r="AI596" s="245"/>
      <c r="AN596" s="245"/>
      <c r="AS596" s="245"/>
      <c r="AX596" s="245"/>
      <c r="BC596" s="245"/>
      <c r="BH596" s="245"/>
      <c r="BM596" s="245"/>
      <c r="BR596" s="245"/>
      <c r="BW596" s="245"/>
      <c r="CB596" s="245"/>
      <c r="CG596" s="245"/>
      <c r="CL596" s="245"/>
      <c r="CQ596" s="245"/>
      <c r="CV596" s="245"/>
      <c r="DA596" s="245"/>
      <c r="DF596" s="245"/>
      <c r="DG596" s="291"/>
      <c r="DH596" s="291"/>
      <c r="DI596" s="291"/>
      <c r="DJ596" s="291"/>
      <c r="DK596" s="245"/>
      <c r="DL596" s="291"/>
      <c r="DM596" s="291"/>
      <c r="DN596" s="291"/>
      <c r="DO596" s="291"/>
      <c r="DP596" s="243"/>
      <c r="DU596" s="243"/>
      <c r="DZ596" s="243"/>
      <c r="EE596" s="243"/>
      <c r="EJ596" s="243"/>
    </row>
    <row r="597">
      <c r="E597" s="245"/>
      <c r="J597" s="245"/>
      <c r="O597" s="245"/>
      <c r="T597" s="245"/>
      <c r="Y597" s="245"/>
      <c r="AD597" s="245"/>
      <c r="AI597" s="245"/>
      <c r="AN597" s="245"/>
      <c r="AS597" s="245"/>
      <c r="AX597" s="245"/>
      <c r="BC597" s="245"/>
      <c r="BH597" s="245"/>
      <c r="BM597" s="245"/>
      <c r="BR597" s="245"/>
      <c r="BW597" s="245"/>
      <c r="CB597" s="245"/>
      <c r="CG597" s="245"/>
      <c r="CL597" s="245"/>
      <c r="CQ597" s="245"/>
      <c r="CV597" s="245"/>
      <c r="DA597" s="245"/>
      <c r="DF597" s="245"/>
      <c r="DG597" s="291"/>
      <c r="DH597" s="291"/>
      <c r="DI597" s="291"/>
      <c r="DJ597" s="291"/>
      <c r="DK597" s="245"/>
      <c r="DL597" s="291"/>
      <c r="DM597" s="291"/>
      <c r="DN597" s="291"/>
      <c r="DO597" s="291"/>
      <c r="DP597" s="243"/>
      <c r="DU597" s="243"/>
      <c r="DZ597" s="243"/>
      <c r="EE597" s="243"/>
      <c r="EJ597" s="243"/>
    </row>
    <row r="598">
      <c r="E598" s="245"/>
      <c r="J598" s="245"/>
      <c r="O598" s="245"/>
      <c r="T598" s="245"/>
      <c r="Y598" s="245"/>
      <c r="AD598" s="245"/>
      <c r="AI598" s="245"/>
      <c r="AN598" s="245"/>
      <c r="AS598" s="245"/>
      <c r="AX598" s="245"/>
      <c r="BC598" s="245"/>
      <c r="BH598" s="245"/>
      <c r="BM598" s="245"/>
      <c r="BR598" s="245"/>
      <c r="BW598" s="245"/>
      <c r="CB598" s="245"/>
      <c r="CG598" s="245"/>
      <c r="CL598" s="245"/>
      <c r="CQ598" s="245"/>
      <c r="CV598" s="245"/>
      <c r="DA598" s="245"/>
      <c r="DF598" s="245"/>
      <c r="DG598" s="291"/>
      <c r="DH598" s="291"/>
      <c r="DI598" s="291"/>
      <c r="DJ598" s="291"/>
      <c r="DK598" s="245"/>
      <c r="DL598" s="291"/>
      <c r="DM598" s="291"/>
      <c r="DN598" s="291"/>
      <c r="DO598" s="291"/>
      <c r="DP598" s="243"/>
      <c r="DU598" s="243"/>
      <c r="DZ598" s="243"/>
      <c r="EE598" s="243"/>
      <c r="EJ598" s="243"/>
    </row>
    <row r="599">
      <c r="E599" s="245"/>
      <c r="J599" s="245"/>
      <c r="O599" s="245"/>
      <c r="T599" s="245"/>
      <c r="Y599" s="245"/>
      <c r="AD599" s="245"/>
      <c r="AI599" s="245"/>
      <c r="AN599" s="245"/>
      <c r="AS599" s="245"/>
      <c r="AX599" s="245"/>
      <c r="BC599" s="245"/>
      <c r="BH599" s="245"/>
      <c r="BM599" s="245"/>
      <c r="BR599" s="245"/>
      <c r="BW599" s="245"/>
      <c r="CB599" s="245"/>
      <c r="CG599" s="245"/>
      <c r="CL599" s="245"/>
      <c r="CQ599" s="245"/>
      <c r="CV599" s="245"/>
      <c r="DA599" s="245"/>
      <c r="DF599" s="245"/>
      <c r="DG599" s="291"/>
      <c r="DH599" s="291"/>
      <c r="DI599" s="291"/>
      <c r="DJ599" s="291"/>
      <c r="DK599" s="245"/>
      <c r="DL599" s="291"/>
      <c r="DM599" s="291"/>
      <c r="DN599" s="291"/>
      <c r="DO599" s="291"/>
      <c r="DP599" s="243"/>
      <c r="DU599" s="243"/>
      <c r="DZ599" s="243"/>
      <c r="EE599" s="243"/>
      <c r="EJ599" s="243"/>
    </row>
    <row r="600">
      <c r="E600" s="245"/>
      <c r="J600" s="245"/>
      <c r="O600" s="245"/>
      <c r="T600" s="245"/>
      <c r="Y600" s="245"/>
      <c r="AD600" s="245"/>
      <c r="AI600" s="245"/>
      <c r="AN600" s="245"/>
      <c r="AS600" s="245"/>
      <c r="AX600" s="245"/>
      <c r="BC600" s="245"/>
      <c r="BH600" s="245"/>
      <c r="BM600" s="245"/>
      <c r="BR600" s="245"/>
      <c r="BW600" s="245"/>
      <c r="CB600" s="245"/>
      <c r="CG600" s="245"/>
      <c r="CL600" s="245"/>
      <c r="CQ600" s="245"/>
      <c r="CV600" s="245"/>
      <c r="DA600" s="245"/>
      <c r="DF600" s="245"/>
      <c r="DG600" s="291"/>
      <c r="DH600" s="291"/>
      <c r="DI600" s="291"/>
      <c r="DJ600" s="291"/>
      <c r="DK600" s="245"/>
      <c r="DL600" s="291"/>
      <c r="DM600" s="291"/>
      <c r="DN600" s="291"/>
      <c r="DO600" s="291"/>
      <c r="DP600" s="243"/>
      <c r="DU600" s="243"/>
      <c r="DZ600" s="243"/>
      <c r="EE600" s="243"/>
      <c r="EJ600" s="243"/>
    </row>
    <row r="601">
      <c r="E601" s="245"/>
      <c r="J601" s="245"/>
      <c r="O601" s="245"/>
      <c r="T601" s="245"/>
      <c r="Y601" s="245"/>
      <c r="AD601" s="245"/>
      <c r="AI601" s="245"/>
      <c r="AN601" s="245"/>
      <c r="AS601" s="245"/>
      <c r="AX601" s="245"/>
      <c r="BC601" s="245"/>
      <c r="BH601" s="245"/>
      <c r="BM601" s="245"/>
      <c r="BR601" s="245"/>
      <c r="BW601" s="245"/>
      <c r="CB601" s="245"/>
      <c r="CG601" s="245"/>
      <c r="CL601" s="245"/>
      <c r="CQ601" s="245"/>
      <c r="CV601" s="245"/>
      <c r="DA601" s="245"/>
      <c r="DF601" s="245"/>
      <c r="DG601" s="291"/>
      <c r="DH601" s="291"/>
      <c r="DI601" s="291"/>
      <c r="DJ601" s="291"/>
      <c r="DK601" s="245"/>
      <c r="DL601" s="291"/>
      <c r="DM601" s="291"/>
      <c r="DN601" s="291"/>
      <c r="DO601" s="291"/>
      <c r="DP601" s="243"/>
      <c r="DU601" s="243"/>
      <c r="DZ601" s="243"/>
      <c r="EE601" s="243"/>
      <c r="EJ601" s="243"/>
    </row>
    <row r="602">
      <c r="E602" s="245"/>
      <c r="J602" s="245"/>
      <c r="O602" s="245"/>
      <c r="T602" s="245"/>
      <c r="Y602" s="245"/>
      <c r="AD602" s="245"/>
      <c r="AI602" s="245"/>
      <c r="AN602" s="245"/>
      <c r="AS602" s="245"/>
      <c r="AX602" s="245"/>
      <c r="BC602" s="245"/>
      <c r="BH602" s="245"/>
      <c r="BM602" s="245"/>
      <c r="BR602" s="245"/>
      <c r="BW602" s="245"/>
      <c r="CB602" s="245"/>
      <c r="CG602" s="245"/>
      <c r="CL602" s="245"/>
      <c r="CQ602" s="245"/>
      <c r="CV602" s="245"/>
      <c r="DA602" s="245"/>
      <c r="DF602" s="245"/>
      <c r="DG602" s="291"/>
      <c r="DH602" s="291"/>
      <c r="DI602" s="291"/>
      <c r="DJ602" s="291"/>
      <c r="DK602" s="245"/>
      <c r="DL602" s="291"/>
      <c r="DM602" s="291"/>
      <c r="DN602" s="291"/>
      <c r="DO602" s="291"/>
      <c r="DP602" s="243"/>
      <c r="DU602" s="243"/>
      <c r="DZ602" s="243"/>
      <c r="EE602" s="243"/>
      <c r="EJ602" s="243"/>
    </row>
    <row r="603">
      <c r="E603" s="245"/>
      <c r="J603" s="245"/>
      <c r="O603" s="245"/>
      <c r="T603" s="245"/>
      <c r="Y603" s="245"/>
      <c r="AD603" s="245"/>
      <c r="AI603" s="245"/>
      <c r="AN603" s="245"/>
      <c r="AS603" s="245"/>
      <c r="AX603" s="245"/>
      <c r="BC603" s="245"/>
      <c r="BH603" s="245"/>
      <c r="BM603" s="245"/>
      <c r="BR603" s="245"/>
      <c r="BW603" s="245"/>
      <c r="CB603" s="245"/>
      <c r="CG603" s="245"/>
      <c r="CL603" s="245"/>
      <c r="CQ603" s="245"/>
      <c r="CV603" s="245"/>
      <c r="DA603" s="245"/>
      <c r="DF603" s="245"/>
      <c r="DG603" s="291"/>
      <c r="DH603" s="291"/>
      <c r="DI603" s="291"/>
      <c r="DJ603" s="291"/>
      <c r="DK603" s="245"/>
      <c r="DL603" s="291"/>
      <c r="DM603" s="291"/>
      <c r="DN603" s="291"/>
      <c r="DO603" s="291"/>
      <c r="DP603" s="243"/>
      <c r="DU603" s="243"/>
      <c r="DZ603" s="243"/>
      <c r="EE603" s="243"/>
      <c r="EJ603" s="243"/>
    </row>
    <row r="604">
      <c r="E604" s="245"/>
      <c r="J604" s="245"/>
      <c r="O604" s="245"/>
      <c r="T604" s="245"/>
      <c r="Y604" s="245"/>
      <c r="AD604" s="245"/>
      <c r="AI604" s="245"/>
      <c r="AN604" s="245"/>
      <c r="AS604" s="245"/>
      <c r="AX604" s="245"/>
      <c r="BC604" s="245"/>
      <c r="BH604" s="245"/>
      <c r="BM604" s="245"/>
      <c r="BR604" s="245"/>
      <c r="BW604" s="245"/>
      <c r="CB604" s="245"/>
      <c r="CG604" s="245"/>
      <c r="CL604" s="245"/>
      <c r="CQ604" s="245"/>
      <c r="CV604" s="245"/>
      <c r="DA604" s="245"/>
      <c r="DF604" s="245"/>
      <c r="DG604" s="291"/>
      <c r="DH604" s="291"/>
      <c r="DI604" s="291"/>
      <c r="DJ604" s="291"/>
      <c r="DK604" s="245"/>
      <c r="DL604" s="291"/>
      <c r="DM604" s="291"/>
      <c r="DN604" s="291"/>
      <c r="DO604" s="291"/>
      <c r="DP604" s="243"/>
      <c r="DU604" s="243"/>
      <c r="DZ604" s="243"/>
      <c r="EE604" s="243"/>
      <c r="EJ604" s="243"/>
    </row>
    <row r="605">
      <c r="E605" s="245"/>
      <c r="J605" s="245"/>
      <c r="O605" s="245"/>
      <c r="T605" s="245"/>
      <c r="Y605" s="245"/>
      <c r="AD605" s="245"/>
      <c r="AI605" s="245"/>
      <c r="AN605" s="245"/>
      <c r="AS605" s="245"/>
      <c r="AX605" s="245"/>
      <c r="BC605" s="245"/>
      <c r="BH605" s="245"/>
      <c r="BM605" s="245"/>
      <c r="BR605" s="245"/>
      <c r="BW605" s="245"/>
      <c r="CB605" s="245"/>
      <c r="CG605" s="245"/>
      <c r="CL605" s="245"/>
      <c r="CQ605" s="245"/>
      <c r="CV605" s="245"/>
      <c r="DA605" s="245"/>
      <c r="DF605" s="245"/>
      <c r="DG605" s="291"/>
      <c r="DH605" s="291"/>
      <c r="DI605" s="291"/>
      <c r="DJ605" s="291"/>
      <c r="DK605" s="245"/>
      <c r="DL605" s="291"/>
      <c r="DM605" s="291"/>
      <c r="DN605" s="291"/>
      <c r="DO605" s="291"/>
      <c r="DP605" s="243"/>
      <c r="DU605" s="243"/>
      <c r="DZ605" s="243"/>
      <c r="EE605" s="243"/>
      <c r="EJ605" s="243"/>
    </row>
    <row r="606">
      <c r="E606" s="245"/>
      <c r="J606" s="245"/>
      <c r="O606" s="245"/>
      <c r="T606" s="245"/>
      <c r="Y606" s="245"/>
      <c r="AD606" s="245"/>
      <c r="AI606" s="245"/>
      <c r="AN606" s="245"/>
      <c r="AS606" s="245"/>
      <c r="AX606" s="245"/>
      <c r="BC606" s="245"/>
      <c r="BH606" s="245"/>
      <c r="BM606" s="245"/>
      <c r="BR606" s="245"/>
      <c r="BW606" s="245"/>
      <c r="CB606" s="245"/>
      <c r="CG606" s="245"/>
      <c r="CL606" s="245"/>
      <c r="CQ606" s="245"/>
      <c r="CV606" s="245"/>
      <c r="DA606" s="245"/>
      <c r="DF606" s="245"/>
      <c r="DG606" s="291"/>
      <c r="DH606" s="291"/>
      <c r="DI606" s="291"/>
      <c r="DJ606" s="291"/>
      <c r="DK606" s="245"/>
      <c r="DL606" s="291"/>
      <c r="DM606" s="291"/>
      <c r="DN606" s="291"/>
      <c r="DO606" s="291"/>
      <c r="DP606" s="243"/>
      <c r="DU606" s="243"/>
      <c r="DZ606" s="243"/>
      <c r="EE606" s="243"/>
      <c r="EJ606" s="243"/>
    </row>
    <row r="607">
      <c r="E607" s="245"/>
      <c r="J607" s="245"/>
      <c r="O607" s="245"/>
      <c r="T607" s="245"/>
      <c r="Y607" s="245"/>
      <c r="AD607" s="245"/>
      <c r="AI607" s="245"/>
      <c r="AN607" s="245"/>
      <c r="AS607" s="245"/>
      <c r="AX607" s="245"/>
      <c r="BC607" s="245"/>
      <c r="BH607" s="245"/>
      <c r="BM607" s="245"/>
      <c r="BR607" s="245"/>
      <c r="BW607" s="245"/>
      <c r="CB607" s="245"/>
      <c r="CG607" s="245"/>
      <c r="CL607" s="245"/>
      <c r="CQ607" s="245"/>
      <c r="CV607" s="245"/>
      <c r="DA607" s="245"/>
      <c r="DF607" s="245"/>
      <c r="DG607" s="291"/>
      <c r="DH607" s="291"/>
      <c r="DI607" s="291"/>
      <c r="DJ607" s="291"/>
      <c r="DK607" s="245"/>
      <c r="DL607" s="291"/>
      <c r="DM607" s="291"/>
      <c r="DN607" s="291"/>
      <c r="DO607" s="291"/>
      <c r="DP607" s="243"/>
      <c r="DU607" s="243"/>
      <c r="DZ607" s="243"/>
      <c r="EE607" s="243"/>
      <c r="EJ607" s="243"/>
    </row>
    <row r="608">
      <c r="E608" s="245"/>
      <c r="J608" s="245"/>
      <c r="O608" s="245"/>
      <c r="T608" s="245"/>
      <c r="Y608" s="245"/>
      <c r="AD608" s="245"/>
      <c r="AI608" s="245"/>
      <c r="AN608" s="245"/>
      <c r="AS608" s="245"/>
      <c r="AX608" s="245"/>
      <c r="BC608" s="245"/>
      <c r="BH608" s="245"/>
      <c r="BM608" s="245"/>
      <c r="BR608" s="245"/>
      <c r="BW608" s="245"/>
      <c r="CB608" s="245"/>
      <c r="CG608" s="245"/>
      <c r="CL608" s="245"/>
      <c r="CQ608" s="245"/>
      <c r="CV608" s="245"/>
      <c r="DA608" s="245"/>
      <c r="DF608" s="245"/>
      <c r="DG608" s="291"/>
      <c r="DH608" s="291"/>
      <c r="DI608" s="291"/>
      <c r="DJ608" s="291"/>
      <c r="DK608" s="245"/>
      <c r="DL608" s="291"/>
      <c r="DM608" s="291"/>
      <c r="DN608" s="291"/>
      <c r="DO608" s="291"/>
      <c r="DP608" s="243"/>
      <c r="DU608" s="243"/>
      <c r="DZ608" s="243"/>
      <c r="EE608" s="243"/>
      <c r="EJ608" s="243"/>
    </row>
    <row r="609">
      <c r="E609" s="245"/>
      <c r="J609" s="245"/>
      <c r="O609" s="245"/>
      <c r="T609" s="245"/>
      <c r="Y609" s="245"/>
      <c r="AD609" s="245"/>
      <c r="AI609" s="245"/>
      <c r="AN609" s="245"/>
      <c r="AS609" s="245"/>
      <c r="AX609" s="245"/>
      <c r="BC609" s="245"/>
      <c r="BH609" s="245"/>
      <c r="BM609" s="245"/>
      <c r="BR609" s="245"/>
      <c r="BW609" s="245"/>
      <c r="CB609" s="245"/>
      <c r="CG609" s="245"/>
      <c r="CL609" s="245"/>
      <c r="CQ609" s="245"/>
      <c r="CV609" s="245"/>
      <c r="DA609" s="245"/>
      <c r="DF609" s="245"/>
      <c r="DG609" s="291"/>
      <c r="DH609" s="291"/>
      <c r="DI609" s="291"/>
      <c r="DJ609" s="291"/>
      <c r="DK609" s="245"/>
      <c r="DL609" s="291"/>
      <c r="DM609" s="291"/>
      <c r="DN609" s="291"/>
      <c r="DO609" s="291"/>
      <c r="DP609" s="243"/>
      <c r="DU609" s="243"/>
      <c r="DZ609" s="243"/>
      <c r="EE609" s="243"/>
      <c r="EJ609" s="243"/>
    </row>
    <row r="610">
      <c r="E610" s="245"/>
      <c r="J610" s="245"/>
      <c r="O610" s="245"/>
      <c r="T610" s="245"/>
      <c r="Y610" s="245"/>
      <c r="AD610" s="245"/>
      <c r="AI610" s="245"/>
      <c r="AN610" s="245"/>
      <c r="AS610" s="245"/>
      <c r="AX610" s="245"/>
      <c r="BC610" s="245"/>
      <c r="BH610" s="245"/>
      <c r="BM610" s="245"/>
      <c r="BR610" s="245"/>
      <c r="BW610" s="245"/>
      <c r="CB610" s="245"/>
      <c r="CG610" s="245"/>
      <c r="CL610" s="245"/>
      <c r="CQ610" s="245"/>
      <c r="CV610" s="245"/>
      <c r="DA610" s="245"/>
      <c r="DF610" s="245"/>
      <c r="DG610" s="291"/>
      <c r="DH610" s="291"/>
      <c r="DI610" s="291"/>
      <c r="DJ610" s="291"/>
      <c r="DK610" s="245"/>
      <c r="DL610" s="291"/>
      <c r="DM610" s="291"/>
      <c r="DN610" s="291"/>
      <c r="DO610" s="291"/>
      <c r="DP610" s="243"/>
      <c r="DU610" s="243"/>
      <c r="DZ610" s="243"/>
      <c r="EE610" s="243"/>
      <c r="EJ610" s="243"/>
    </row>
    <row r="611">
      <c r="E611" s="245"/>
      <c r="J611" s="245"/>
      <c r="O611" s="245"/>
      <c r="T611" s="245"/>
      <c r="Y611" s="245"/>
      <c r="AD611" s="245"/>
      <c r="AI611" s="245"/>
      <c r="AN611" s="245"/>
      <c r="AS611" s="245"/>
      <c r="AX611" s="245"/>
      <c r="BC611" s="245"/>
      <c r="BH611" s="245"/>
      <c r="BM611" s="245"/>
      <c r="BR611" s="245"/>
      <c r="BW611" s="245"/>
      <c r="CB611" s="245"/>
      <c r="CG611" s="245"/>
      <c r="CL611" s="245"/>
      <c r="CQ611" s="245"/>
      <c r="CV611" s="245"/>
      <c r="DA611" s="245"/>
      <c r="DF611" s="245"/>
      <c r="DG611" s="291"/>
      <c r="DH611" s="291"/>
      <c r="DI611" s="291"/>
      <c r="DJ611" s="291"/>
      <c r="DK611" s="245"/>
      <c r="DL611" s="291"/>
      <c r="DM611" s="291"/>
      <c r="DN611" s="291"/>
      <c r="DO611" s="291"/>
      <c r="DP611" s="243"/>
      <c r="DU611" s="243"/>
      <c r="DZ611" s="243"/>
      <c r="EE611" s="243"/>
      <c r="EJ611" s="243"/>
    </row>
    <row r="612">
      <c r="E612" s="245"/>
      <c r="J612" s="245"/>
      <c r="O612" s="245"/>
      <c r="T612" s="245"/>
      <c r="Y612" s="245"/>
      <c r="AD612" s="245"/>
      <c r="AI612" s="245"/>
      <c r="AN612" s="245"/>
      <c r="AS612" s="245"/>
      <c r="AX612" s="245"/>
      <c r="BC612" s="245"/>
      <c r="BH612" s="245"/>
      <c r="BM612" s="245"/>
      <c r="BR612" s="245"/>
      <c r="BW612" s="245"/>
      <c r="CB612" s="245"/>
      <c r="CG612" s="245"/>
      <c r="CL612" s="245"/>
      <c r="CQ612" s="245"/>
      <c r="CV612" s="245"/>
      <c r="DA612" s="245"/>
      <c r="DF612" s="245"/>
      <c r="DG612" s="291"/>
      <c r="DH612" s="291"/>
      <c r="DI612" s="291"/>
      <c r="DJ612" s="291"/>
      <c r="DK612" s="245"/>
      <c r="DL612" s="291"/>
      <c r="DM612" s="291"/>
      <c r="DN612" s="291"/>
      <c r="DO612" s="291"/>
      <c r="DP612" s="243"/>
      <c r="DU612" s="243"/>
      <c r="DZ612" s="243"/>
      <c r="EE612" s="243"/>
      <c r="EJ612" s="243"/>
    </row>
    <row r="613">
      <c r="E613" s="245"/>
      <c r="J613" s="245"/>
      <c r="O613" s="245"/>
      <c r="T613" s="245"/>
      <c r="Y613" s="245"/>
      <c r="AD613" s="245"/>
      <c r="AI613" s="245"/>
      <c r="AN613" s="245"/>
      <c r="AS613" s="245"/>
      <c r="AX613" s="245"/>
      <c r="BC613" s="245"/>
      <c r="BH613" s="245"/>
      <c r="BM613" s="245"/>
      <c r="BR613" s="245"/>
      <c r="BW613" s="245"/>
      <c r="CB613" s="245"/>
      <c r="CG613" s="245"/>
      <c r="CL613" s="245"/>
      <c r="CQ613" s="245"/>
      <c r="CV613" s="245"/>
      <c r="DA613" s="245"/>
      <c r="DF613" s="245"/>
      <c r="DG613" s="291"/>
      <c r="DH613" s="291"/>
      <c r="DI613" s="291"/>
      <c r="DJ613" s="291"/>
      <c r="DK613" s="245"/>
      <c r="DL613" s="291"/>
      <c r="DM613" s="291"/>
      <c r="DN613" s="291"/>
      <c r="DO613" s="291"/>
      <c r="DP613" s="243"/>
      <c r="DU613" s="243"/>
      <c r="DZ613" s="243"/>
      <c r="EE613" s="243"/>
      <c r="EJ613" s="243"/>
    </row>
    <row r="614">
      <c r="E614" s="245"/>
      <c r="J614" s="245"/>
      <c r="O614" s="245"/>
      <c r="T614" s="245"/>
      <c r="Y614" s="245"/>
      <c r="AD614" s="245"/>
      <c r="AI614" s="245"/>
      <c r="AN614" s="245"/>
      <c r="AS614" s="245"/>
      <c r="AX614" s="245"/>
      <c r="BC614" s="245"/>
      <c r="BH614" s="245"/>
      <c r="BM614" s="245"/>
      <c r="BR614" s="245"/>
      <c r="BW614" s="245"/>
      <c r="CB614" s="245"/>
      <c r="CG614" s="245"/>
      <c r="CL614" s="245"/>
      <c r="CQ614" s="245"/>
      <c r="CV614" s="245"/>
      <c r="DA614" s="245"/>
      <c r="DF614" s="245"/>
      <c r="DG614" s="291"/>
      <c r="DH614" s="291"/>
      <c r="DI614" s="291"/>
      <c r="DJ614" s="291"/>
      <c r="DK614" s="245"/>
      <c r="DL614" s="291"/>
      <c r="DM614" s="291"/>
      <c r="DN614" s="291"/>
      <c r="DO614" s="291"/>
      <c r="DP614" s="243"/>
      <c r="DU614" s="243"/>
      <c r="DZ614" s="243"/>
      <c r="EE614" s="243"/>
      <c r="EJ614" s="243"/>
    </row>
    <row r="615">
      <c r="E615" s="245"/>
      <c r="J615" s="245"/>
      <c r="O615" s="245"/>
      <c r="T615" s="245"/>
      <c r="Y615" s="245"/>
      <c r="AD615" s="245"/>
      <c r="AI615" s="245"/>
      <c r="AN615" s="245"/>
      <c r="AS615" s="245"/>
      <c r="AX615" s="245"/>
      <c r="BC615" s="245"/>
      <c r="BH615" s="245"/>
      <c r="BM615" s="245"/>
      <c r="BR615" s="245"/>
      <c r="BW615" s="245"/>
      <c r="CB615" s="245"/>
      <c r="CG615" s="245"/>
      <c r="CL615" s="245"/>
      <c r="CQ615" s="245"/>
      <c r="CV615" s="245"/>
      <c r="DA615" s="245"/>
      <c r="DF615" s="245"/>
      <c r="DG615" s="291"/>
      <c r="DH615" s="291"/>
      <c r="DI615" s="291"/>
      <c r="DJ615" s="291"/>
      <c r="DK615" s="245"/>
      <c r="DL615" s="291"/>
      <c r="DM615" s="291"/>
      <c r="DN615" s="291"/>
      <c r="DO615" s="291"/>
      <c r="DP615" s="243"/>
      <c r="DU615" s="243"/>
      <c r="DZ615" s="243"/>
      <c r="EE615" s="243"/>
      <c r="EJ615" s="243"/>
    </row>
    <row r="616">
      <c r="E616" s="245"/>
      <c r="J616" s="245"/>
      <c r="O616" s="245"/>
      <c r="T616" s="245"/>
      <c r="Y616" s="245"/>
      <c r="AD616" s="245"/>
      <c r="AI616" s="245"/>
      <c r="AN616" s="245"/>
      <c r="AS616" s="245"/>
      <c r="AX616" s="245"/>
      <c r="BC616" s="245"/>
      <c r="BH616" s="245"/>
      <c r="BM616" s="245"/>
      <c r="BR616" s="245"/>
      <c r="BW616" s="245"/>
      <c r="CB616" s="245"/>
      <c r="CG616" s="245"/>
      <c r="CL616" s="245"/>
      <c r="CQ616" s="245"/>
      <c r="CV616" s="245"/>
      <c r="DA616" s="245"/>
      <c r="DF616" s="245"/>
      <c r="DG616" s="291"/>
      <c r="DH616" s="291"/>
      <c r="DI616" s="291"/>
      <c r="DJ616" s="291"/>
      <c r="DK616" s="245"/>
      <c r="DL616" s="291"/>
      <c r="DM616" s="291"/>
      <c r="DN616" s="291"/>
      <c r="DO616" s="291"/>
      <c r="DP616" s="243"/>
      <c r="DU616" s="243"/>
      <c r="DZ616" s="243"/>
      <c r="EE616" s="243"/>
      <c r="EJ616" s="243"/>
    </row>
    <row r="617">
      <c r="E617" s="245"/>
      <c r="J617" s="245"/>
      <c r="O617" s="245"/>
      <c r="T617" s="245"/>
      <c r="Y617" s="245"/>
      <c r="AD617" s="245"/>
      <c r="AI617" s="245"/>
      <c r="AN617" s="245"/>
      <c r="AS617" s="245"/>
      <c r="AX617" s="245"/>
      <c r="BC617" s="245"/>
      <c r="BH617" s="245"/>
      <c r="BM617" s="245"/>
      <c r="BR617" s="245"/>
      <c r="BW617" s="245"/>
      <c r="CB617" s="245"/>
      <c r="CG617" s="245"/>
      <c r="CL617" s="245"/>
      <c r="CQ617" s="245"/>
      <c r="CV617" s="245"/>
      <c r="DA617" s="245"/>
      <c r="DF617" s="245"/>
      <c r="DG617" s="291"/>
      <c r="DH617" s="291"/>
      <c r="DI617" s="291"/>
      <c r="DJ617" s="291"/>
      <c r="DK617" s="245"/>
      <c r="DL617" s="291"/>
      <c r="DM617" s="291"/>
      <c r="DN617" s="291"/>
      <c r="DO617" s="291"/>
      <c r="DP617" s="243"/>
      <c r="DU617" s="243"/>
      <c r="DZ617" s="243"/>
      <c r="EE617" s="243"/>
      <c r="EJ617" s="243"/>
    </row>
    <row r="618">
      <c r="E618" s="245"/>
      <c r="J618" s="245"/>
      <c r="O618" s="245"/>
      <c r="T618" s="245"/>
      <c r="Y618" s="245"/>
      <c r="AD618" s="245"/>
      <c r="AI618" s="245"/>
      <c r="AN618" s="245"/>
      <c r="AS618" s="245"/>
      <c r="AX618" s="245"/>
      <c r="BC618" s="245"/>
      <c r="BH618" s="245"/>
      <c r="BM618" s="245"/>
      <c r="BR618" s="245"/>
      <c r="BW618" s="245"/>
      <c r="CB618" s="245"/>
      <c r="CG618" s="245"/>
      <c r="CL618" s="245"/>
      <c r="CQ618" s="245"/>
      <c r="CV618" s="245"/>
      <c r="DA618" s="245"/>
      <c r="DF618" s="245"/>
      <c r="DG618" s="291"/>
      <c r="DH618" s="291"/>
      <c r="DI618" s="291"/>
      <c r="DJ618" s="291"/>
      <c r="DK618" s="245"/>
      <c r="DL618" s="291"/>
      <c r="DM618" s="291"/>
      <c r="DN618" s="291"/>
      <c r="DO618" s="291"/>
      <c r="DP618" s="243"/>
      <c r="DU618" s="243"/>
      <c r="DZ618" s="243"/>
      <c r="EE618" s="243"/>
      <c r="EJ618" s="243"/>
    </row>
    <row r="619">
      <c r="E619" s="245"/>
      <c r="J619" s="245"/>
      <c r="O619" s="245"/>
      <c r="T619" s="245"/>
      <c r="Y619" s="245"/>
      <c r="AD619" s="245"/>
      <c r="AI619" s="245"/>
      <c r="AN619" s="245"/>
      <c r="AS619" s="245"/>
      <c r="AX619" s="245"/>
      <c r="BC619" s="245"/>
      <c r="BH619" s="245"/>
      <c r="BM619" s="245"/>
      <c r="BR619" s="245"/>
      <c r="BW619" s="245"/>
      <c r="CB619" s="245"/>
      <c r="CG619" s="245"/>
      <c r="CL619" s="245"/>
      <c r="CQ619" s="245"/>
      <c r="CV619" s="245"/>
      <c r="DA619" s="245"/>
      <c r="DF619" s="245"/>
      <c r="DG619" s="291"/>
      <c r="DH619" s="291"/>
      <c r="DI619" s="291"/>
      <c r="DJ619" s="291"/>
      <c r="DK619" s="245"/>
      <c r="DL619" s="291"/>
      <c r="DM619" s="291"/>
      <c r="DN619" s="291"/>
      <c r="DO619" s="291"/>
      <c r="DP619" s="243"/>
      <c r="DU619" s="243"/>
      <c r="DZ619" s="243"/>
      <c r="EE619" s="243"/>
      <c r="EJ619" s="243"/>
    </row>
    <row r="620">
      <c r="E620" s="245"/>
      <c r="J620" s="245"/>
      <c r="O620" s="245"/>
      <c r="T620" s="245"/>
      <c r="Y620" s="245"/>
      <c r="AD620" s="245"/>
      <c r="AI620" s="245"/>
      <c r="AN620" s="245"/>
      <c r="AS620" s="245"/>
      <c r="AX620" s="245"/>
      <c r="BC620" s="245"/>
      <c r="BH620" s="245"/>
      <c r="BM620" s="245"/>
      <c r="BR620" s="245"/>
      <c r="BW620" s="245"/>
      <c r="CB620" s="245"/>
      <c r="CG620" s="245"/>
      <c r="CL620" s="245"/>
      <c r="CQ620" s="245"/>
      <c r="CV620" s="245"/>
      <c r="DA620" s="245"/>
      <c r="DF620" s="245"/>
      <c r="DG620" s="291"/>
      <c r="DH620" s="291"/>
      <c r="DI620" s="291"/>
      <c r="DJ620" s="291"/>
      <c r="DK620" s="245"/>
      <c r="DL620" s="291"/>
      <c r="DM620" s="291"/>
      <c r="DN620" s="291"/>
      <c r="DO620" s="291"/>
      <c r="DP620" s="243"/>
      <c r="DU620" s="243"/>
      <c r="DZ620" s="243"/>
      <c r="EE620" s="243"/>
      <c r="EJ620" s="243"/>
    </row>
    <row r="621">
      <c r="E621" s="245"/>
      <c r="J621" s="245"/>
      <c r="O621" s="245"/>
      <c r="T621" s="245"/>
      <c r="Y621" s="245"/>
      <c r="AD621" s="245"/>
      <c r="AI621" s="245"/>
      <c r="AN621" s="245"/>
      <c r="AS621" s="245"/>
      <c r="AX621" s="245"/>
      <c r="BC621" s="245"/>
      <c r="BH621" s="245"/>
      <c r="BM621" s="245"/>
      <c r="BR621" s="245"/>
      <c r="BW621" s="245"/>
      <c r="CB621" s="245"/>
      <c r="CG621" s="245"/>
      <c r="CL621" s="245"/>
      <c r="CQ621" s="245"/>
      <c r="CV621" s="245"/>
      <c r="DA621" s="245"/>
      <c r="DF621" s="245"/>
      <c r="DG621" s="291"/>
      <c r="DH621" s="291"/>
      <c r="DI621" s="291"/>
      <c r="DJ621" s="291"/>
      <c r="DK621" s="245"/>
      <c r="DL621" s="291"/>
      <c r="DM621" s="291"/>
      <c r="DN621" s="291"/>
      <c r="DO621" s="291"/>
      <c r="DP621" s="243"/>
      <c r="DU621" s="243"/>
      <c r="DZ621" s="243"/>
      <c r="EE621" s="243"/>
      <c r="EJ621" s="243"/>
    </row>
    <row r="622">
      <c r="E622" s="245"/>
      <c r="J622" s="245"/>
      <c r="O622" s="245"/>
      <c r="T622" s="245"/>
      <c r="Y622" s="245"/>
      <c r="AD622" s="245"/>
      <c r="AI622" s="245"/>
      <c r="AN622" s="245"/>
      <c r="AS622" s="245"/>
      <c r="AX622" s="245"/>
      <c r="BC622" s="245"/>
      <c r="BH622" s="245"/>
      <c r="BM622" s="245"/>
      <c r="BR622" s="245"/>
      <c r="BW622" s="245"/>
      <c r="CB622" s="245"/>
      <c r="CG622" s="245"/>
      <c r="CL622" s="245"/>
      <c r="CQ622" s="245"/>
      <c r="CV622" s="245"/>
      <c r="DA622" s="245"/>
      <c r="DF622" s="245"/>
      <c r="DG622" s="291"/>
      <c r="DH622" s="291"/>
      <c r="DI622" s="291"/>
      <c r="DJ622" s="291"/>
      <c r="DK622" s="245"/>
      <c r="DL622" s="291"/>
      <c r="DM622" s="291"/>
      <c r="DN622" s="291"/>
      <c r="DO622" s="291"/>
      <c r="DP622" s="243"/>
      <c r="DU622" s="243"/>
      <c r="DZ622" s="243"/>
      <c r="EE622" s="243"/>
      <c r="EJ622" s="243"/>
    </row>
    <row r="623">
      <c r="E623" s="245"/>
      <c r="J623" s="245"/>
      <c r="O623" s="245"/>
      <c r="T623" s="245"/>
      <c r="Y623" s="245"/>
      <c r="AD623" s="245"/>
      <c r="AI623" s="245"/>
      <c r="AN623" s="245"/>
      <c r="AS623" s="245"/>
      <c r="AX623" s="245"/>
      <c r="BC623" s="245"/>
      <c r="BH623" s="245"/>
      <c r="BM623" s="245"/>
      <c r="BR623" s="245"/>
      <c r="BW623" s="245"/>
      <c r="CB623" s="245"/>
      <c r="CG623" s="245"/>
      <c r="CL623" s="245"/>
      <c r="CQ623" s="245"/>
      <c r="CV623" s="245"/>
      <c r="DA623" s="245"/>
      <c r="DF623" s="245"/>
      <c r="DG623" s="291"/>
      <c r="DH623" s="291"/>
      <c r="DI623" s="291"/>
      <c r="DJ623" s="291"/>
      <c r="DK623" s="245"/>
      <c r="DL623" s="291"/>
      <c r="DM623" s="291"/>
      <c r="DN623" s="291"/>
      <c r="DO623" s="291"/>
      <c r="DP623" s="243"/>
      <c r="DU623" s="243"/>
      <c r="DZ623" s="243"/>
      <c r="EE623" s="243"/>
      <c r="EJ623" s="243"/>
    </row>
    <row r="624">
      <c r="E624" s="245"/>
      <c r="J624" s="245"/>
      <c r="O624" s="245"/>
      <c r="T624" s="245"/>
      <c r="Y624" s="245"/>
      <c r="AD624" s="245"/>
      <c r="AI624" s="245"/>
      <c r="AN624" s="245"/>
      <c r="AS624" s="245"/>
      <c r="AX624" s="245"/>
      <c r="BC624" s="245"/>
      <c r="BH624" s="245"/>
      <c r="BM624" s="245"/>
      <c r="BR624" s="245"/>
      <c r="BW624" s="245"/>
      <c r="CB624" s="245"/>
      <c r="CG624" s="245"/>
      <c r="CL624" s="245"/>
      <c r="CQ624" s="245"/>
      <c r="CV624" s="245"/>
      <c r="DA624" s="245"/>
      <c r="DF624" s="245"/>
      <c r="DG624" s="291"/>
      <c r="DH624" s="291"/>
      <c r="DI624" s="291"/>
      <c r="DJ624" s="291"/>
      <c r="DK624" s="245"/>
      <c r="DL624" s="291"/>
      <c r="DM624" s="291"/>
      <c r="DN624" s="291"/>
      <c r="DO624" s="291"/>
      <c r="DP624" s="243"/>
      <c r="DU624" s="243"/>
      <c r="DZ624" s="243"/>
      <c r="EE624" s="243"/>
      <c r="EJ624" s="243"/>
    </row>
    <row r="625">
      <c r="E625" s="245"/>
      <c r="J625" s="245"/>
      <c r="O625" s="245"/>
      <c r="T625" s="245"/>
      <c r="Y625" s="245"/>
      <c r="AD625" s="245"/>
      <c r="AI625" s="245"/>
      <c r="AN625" s="245"/>
      <c r="AS625" s="245"/>
      <c r="AX625" s="245"/>
      <c r="BC625" s="245"/>
      <c r="BH625" s="245"/>
      <c r="BM625" s="245"/>
      <c r="BR625" s="245"/>
      <c r="BW625" s="245"/>
      <c r="CB625" s="245"/>
      <c r="CG625" s="245"/>
      <c r="CL625" s="245"/>
      <c r="CQ625" s="245"/>
      <c r="CV625" s="245"/>
      <c r="DA625" s="245"/>
      <c r="DF625" s="245"/>
      <c r="DG625" s="291"/>
      <c r="DH625" s="291"/>
      <c r="DI625" s="291"/>
      <c r="DJ625" s="291"/>
      <c r="DK625" s="245"/>
      <c r="DL625" s="291"/>
      <c r="DM625" s="291"/>
      <c r="DN625" s="291"/>
      <c r="DO625" s="291"/>
      <c r="DP625" s="243"/>
      <c r="DU625" s="243"/>
      <c r="DZ625" s="243"/>
      <c r="EE625" s="243"/>
      <c r="EJ625" s="243"/>
    </row>
    <row r="626">
      <c r="E626" s="245"/>
      <c r="J626" s="245"/>
      <c r="O626" s="245"/>
      <c r="T626" s="245"/>
      <c r="Y626" s="245"/>
      <c r="AD626" s="245"/>
      <c r="AI626" s="245"/>
      <c r="AN626" s="245"/>
      <c r="AS626" s="245"/>
      <c r="AX626" s="245"/>
      <c r="BC626" s="245"/>
      <c r="BH626" s="245"/>
      <c r="BM626" s="245"/>
      <c r="BR626" s="245"/>
      <c r="BW626" s="245"/>
      <c r="CB626" s="245"/>
      <c r="CG626" s="245"/>
      <c r="CL626" s="245"/>
      <c r="CQ626" s="245"/>
      <c r="CV626" s="245"/>
      <c r="DA626" s="245"/>
      <c r="DF626" s="245"/>
      <c r="DG626" s="291"/>
      <c r="DH626" s="291"/>
      <c r="DI626" s="291"/>
      <c r="DJ626" s="291"/>
      <c r="DK626" s="245"/>
      <c r="DL626" s="291"/>
      <c r="DM626" s="291"/>
      <c r="DN626" s="291"/>
      <c r="DO626" s="291"/>
      <c r="DP626" s="243"/>
      <c r="DU626" s="243"/>
      <c r="DZ626" s="243"/>
      <c r="EE626" s="243"/>
      <c r="EJ626" s="243"/>
    </row>
    <row r="627">
      <c r="E627" s="245"/>
      <c r="J627" s="245"/>
      <c r="O627" s="245"/>
      <c r="T627" s="245"/>
      <c r="Y627" s="245"/>
      <c r="AD627" s="245"/>
      <c r="AI627" s="245"/>
      <c r="AN627" s="245"/>
      <c r="AS627" s="245"/>
      <c r="AX627" s="245"/>
      <c r="BC627" s="245"/>
      <c r="BH627" s="245"/>
      <c r="BM627" s="245"/>
      <c r="BR627" s="245"/>
      <c r="BW627" s="245"/>
      <c r="CB627" s="245"/>
      <c r="CG627" s="245"/>
      <c r="CL627" s="245"/>
      <c r="CQ627" s="245"/>
      <c r="CV627" s="245"/>
      <c r="DA627" s="245"/>
      <c r="DF627" s="245"/>
      <c r="DG627" s="291"/>
      <c r="DH627" s="291"/>
      <c r="DI627" s="291"/>
      <c r="DJ627" s="291"/>
      <c r="DK627" s="245"/>
      <c r="DL627" s="291"/>
      <c r="DM627" s="291"/>
      <c r="DN627" s="291"/>
      <c r="DO627" s="291"/>
      <c r="DP627" s="243"/>
      <c r="DU627" s="243"/>
      <c r="DZ627" s="243"/>
      <c r="EE627" s="243"/>
      <c r="EJ627" s="243"/>
    </row>
    <row r="628">
      <c r="E628" s="245"/>
      <c r="J628" s="245"/>
      <c r="O628" s="245"/>
      <c r="T628" s="245"/>
      <c r="Y628" s="245"/>
      <c r="AD628" s="245"/>
      <c r="AI628" s="245"/>
      <c r="AN628" s="245"/>
      <c r="AS628" s="245"/>
      <c r="AX628" s="245"/>
      <c r="BC628" s="245"/>
      <c r="BH628" s="245"/>
      <c r="BM628" s="245"/>
      <c r="BR628" s="245"/>
      <c r="BW628" s="245"/>
      <c r="CB628" s="245"/>
      <c r="CG628" s="245"/>
      <c r="CL628" s="245"/>
      <c r="CQ628" s="245"/>
      <c r="CV628" s="245"/>
      <c r="DA628" s="245"/>
      <c r="DF628" s="245"/>
      <c r="DG628" s="291"/>
      <c r="DH628" s="291"/>
      <c r="DI628" s="291"/>
      <c r="DJ628" s="291"/>
      <c r="DK628" s="245"/>
      <c r="DL628" s="291"/>
      <c r="DM628" s="291"/>
      <c r="DN628" s="291"/>
      <c r="DO628" s="291"/>
      <c r="DP628" s="243"/>
      <c r="DU628" s="243"/>
      <c r="DZ628" s="243"/>
      <c r="EE628" s="243"/>
      <c r="EJ628" s="243"/>
    </row>
    <row r="629">
      <c r="E629" s="245"/>
      <c r="J629" s="245"/>
      <c r="O629" s="245"/>
      <c r="T629" s="245"/>
      <c r="Y629" s="245"/>
      <c r="AD629" s="245"/>
      <c r="AI629" s="245"/>
      <c r="AN629" s="245"/>
      <c r="AS629" s="245"/>
      <c r="AX629" s="245"/>
      <c r="BC629" s="245"/>
      <c r="BH629" s="245"/>
      <c r="BM629" s="245"/>
      <c r="BR629" s="245"/>
      <c r="BW629" s="245"/>
      <c r="CB629" s="245"/>
      <c r="CG629" s="245"/>
      <c r="CL629" s="245"/>
      <c r="CQ629" s="245"/>
      <c r="CV629" s="245"/>
      <c r="DA629" s="245"/>
      <c r="DF629" s="245"/>
      <c r="DG629" s="291"/>
      <c r="DH629" s="291"/>
      <c r="DI629" s="291"/>
      <c r="DJ629" s="291"/>
      <c r="DK629" s="245"/>
      <c r="DL629" s="291"/>
      <c r="DM629" s="291"/>
      <c r="DN629" s="291"/>
      <c r="DO629" s="291"/>
      <c r="DP629" s="243"/>
      <c r="DU629" s="243"/>
      <c r="DZ629" s="243"/>
      <c r="EE629" s="243"/>
      <c r="EJ629" s="243"/>
    </row>
    <row r="630">
      <c r="E630" s="245"/>
      <c r="J630" s="245"/>
      <c r="O630" s="245"/>
      <c r="T630" s="245"/>
      <c r="Y630" s="245"/>
      <c r="AD630" s="245"/>
      <c r="AI630" s="245"/>
      <c r="AN630" s="245"/>
      <c r="AS630" s="245"/>
      <c r="AX630" s="245"/>
      <c r="BC630" s="245"/>
      <c r="BH630" s="245"/>
      <c r="BM630" s="245"/>
      <c r="BR630" s="245"/>
      <c r="BW630" s="245"/>
      <c r="CB630" s="245"/>
      <c r="CG630" s="245"/>
      <c r="CL630" s="245"/>
      <c r="CQ630" s="245"/>
      <c r="CV630" s="245"/>
      <c r="DA630" s="245"/>
      <c r="DF630" s="245"/>
      <c r="DG630" s="291"/>
      <c r="DH630" s="291"/>
      <c r="DI630" s="291"/>
      <c r="DJ630" s="291"/>
      <c r="DK630" s="245"/>
      <c r="DL630" s="291"/>
      <c r="DM630" s="291"/>
      <c r="DN630" s="291"/>
      <c r="DO630" s="291"/>
      <c r="DP630" s="243"/>
      <c r="DU630" s="243"/>
      <c r="DZ630" s="243"/>
      <c r="EE630" s="243"/>
      <c r="EJ630" s="243"/>
    </row>
    <row r="631">
      <c r="E631" s="245"/>
      <c r="J631" s="245"/>
      <c r="O631" s="245"/>
      <c r="T631" s="245"/>
      <c r="Y631" s="245"/>
      <c r="AD631" s="245"/>
      <c r="AI631" s="245"/>
      <c r="AN631" s="245"/>
      <c r="AS631" s="245"/>
      <c r="AX631" s="245"/>
      <c r="BC631" s="245"/>
      <c r="BH631" s="245"/>
      <c r="BM631" s="245"/>
      <c r="BR631" s="245"/>
      <c r="BW631" s="245"/>
      <c r="CB631" s="245"/>
      <c r="CG631" s="245"/>
      <c r="CL631" s="245"/>
      <c r="CQ631" s="245"/>
      <c r="CV631" s="245"/>
      <c r="DA631" s="245"/>
      <c r="DF631" s="245"/>
      <c r="DG631" s="291"/>
      <c r="DH631" s="291"/>
      <c r="DI631" s="291"/>
      <c r="DJ631" s="291"/>
      <c r="DK631" s="245"/>
      <c r="DL631" s="291"/>
      <c r="DM631" s="291"/>
      <c r="DN631" s="291"/>
      <c r="DO631" s="291"/>
      <c r="DP631" s="243"/>
      <c r="DU631" s="243"/>
      <c r="DZ631" s="243"/>
      <c r="EE631" s="243"/>
      <c r="EJ631" s="243"/>
    </row>
    <row r="632">
      <c r="E632" s="245"/>
      <c r="J632" s="245"/>
      <c r="O632" s="245"/>
      <c r="T632" s="245"/>
      <c r="Y632" s="245"/>
      <c r="AD632" s="245"/>
      <c r="AI632" s="245"/>
      <c r="AN632" s="245"/>
      <c r="AS632" s="245"/>
      <c r="AX632" s="245"/>
      <c r="BC632" s="245"/>
      <c r="BH632" s="245"/>
      <c r="BM632" s="245"/>
      <c r="BR632" s="245"/>
      <c r="BW632" s="245"/>
      <c r="CB632" s="245"/>
      <c r="CG632" s="245"/>
      <c r="CL632" s="245"/>
      <c r="CQ632" s="245"/>
      <c r="CV632" s="245"/>
      <c r="DA632" s="245"/>
      <c r="DF632" s="245"/>
      <c r="DG632" s="291"/>
      <c r="DH632" s="291"/>
      <c r="DI632" s="291"/>
      <c r="DJ632" s="291"/>
      <c r="DK632" s="245"/>
      <c r="DL632" s="291"/>
      <c r="DM632" s="291"/>
      <c r="DN632" s="291"/>
      <c r="DO632" s="291"/>
      <c r="DP632" s="243"/>
      <c r="DU632" s="243"/>
      <c r="DZ632" s="243"/>
      <c r="EE632" s="243"/>
      <c r="EJ632" s="243"/>
    </row>
    <row r="633">
      <c r="E633" s="245"/>
      <c r="J633" s="245"/>
      <c r="O633" s="245"/>
      <c r="T633" s="245"/>
      <c r="Y633" s="245"/>
      <c r="AD633" s="245"/>
      <c r="AI633" s="245"/>
      <c r="AN633" s="245"/>
      <c r="AS633" s="245"/>
      <c r="AX633" s="245"/>
      <c r="BC633" s="245"/>
      <c r="BH633" s="245"/>
      <c r="BM633" s="245"/>
      <c r="BR633" s="245"/>
      <c r="BW633" s="245"/>
      <c r="CB633" s="245"/>
      <c r="CG633" s="245"/>
      <c r="CL633" s="245"/>
      <c r="CQ633" s="245"/>
      <c r="CV633" s="245"/>
      <c r="DA633" s="245"/>
      <c r="DF633" s="245"/>
      <c r="DG633" s="291"/>
      <c r="DH633" s="291"/>
      <c r="DI633" s="291"/>
      <c r="DJ633" s="291"/>
      <c r="DK633" s="245"/>
      <c r="DL633" s="291"/>
      <c r="DM633" s="291"/>
      <c r="DN633" s="291"/>
      <c r="DO633" s="291"/>
      <c r="DP633" s="243"/>
      <c r="DU633" s="243"/>
      <c r="DZ633" s="243"/>
      <c r="EE633" s="243"/>
      <c r="EJ633" s="243"/>
    </row>
    <row r="634">
      <c r="E634" s="245"/>
      <c r="J634" s="245"/>
      <c r="O634" s="245"/>
      <c r="T634" s="245"/>
      <c r="Y634" s="245"/>
      <c r="AD634" s="245"/>
      <c r="AI634" s="245"/>
      <c r="AN634" s="245"/>
      <c r="AS634" s="245"/>
      <c r="AX634" s="245"/>
      <c r="BC634" s="245"/>
      <c r="BH634" s="245"/>
      <c r="BM634" s="245"/>
      <c r="BR634" s="245"/>
      <c r="BW634" s="245"/>
      <c r="CB634" s="245"/>
      <c r="CG634" s="245"/>
      <c r="CL634" s="245"/>
      <c r="CQ634" s="245"/>
      <c r="CV634" s="245"/>
      <c r="DA634" s="245"/>
      <c r="DF634" s="245"/>
      <c r="DG634" s="291"/>
      <c r="DH634" s="291"/>
      <c r="DI634" s="291"/>
      <c r="DJ634" s="291"/>
      <c r="DK634" s="245"/>
      <c r="DL634" s="291"/>
      <c r="DM634" s="291"/>
      <c r="DN634" s="291"/>
      <c r="DO634" s="291"/>
      <c r="DP634" s="243"/>
      <c r="DU634" s="243"/>
      <c r="DZ634" s="243"/>
      <c r="EE634" s="243"/>
      <c r="EJ634" s="243"/>
    </row>
    <row r="635">
      <c r="E635" s="245"/>
      <c r="J635" s="245"/>
      <c r="O635" s="245"/>
      <c r="T635" s="245"/>
      <c r="Y635" s="245"/>
      <c r="AD635" s="245"/>
      <c r="AI635" s="245"/>
      <c r="AN635" s="245"/>
      <c r="AS635" s="245"/>
      <c r="AX635" s="245"/>
      <c r="BC635" s="245"/>
      <c r="BH635" s="245"/>
      <c r="BM635" s="245"/>
      <c r="BR635" s="245"/>
      <c r="BW635" s="245"/>
      <c r="CB635" s="245"/>
      <c r="CG635" s="245"/>
      <c r="CL635" s="245"/>
      <c r="CQ635" s="245"/>
      <c r="CV635" s="245"/>
      <c r="DA635" s="245"/>
      <c r="DF635" s="245"/>
      <c r="DG635" s="291"/>
      <c r="DH635" s="291"/>
      <c r="DI635" s="291"/>
      <c r="DJ635" s="291"/>
      <c r="DK635" s="245"/>
      <c r="DL635" s="291"/>
      <c r="DM635" s="291"/>
      <c r="DN635" s="291"/>
      <c r="DO635" s="291"/>
      <c r="DP635" s="243"/>
      <c r="DU635" s="243"/>
      <c r="DZ635" s="243"/>
      <c r="EE635" s="243"/>
      <c r="EJ635" s="243"/>
    </row>
    <row r="636">
      <c r="E636" s="245"/>
      <c r="J636" s="245"/>
      <c r="O636" s="245"/>
      <c r="T636" s="245"/>
      <c r="Y636" s="245"/>
      <c r="AD636" s="245"/>
      <c r="AI636" s="245"/>
      <c r="AN636" s="245"/>
      <c r="AS636" s="245"/>
      <c r="AX636" s="245"/>
      <c r="BC636" s="245"/>
      <c r="BH636" s="245"/>
      <c r="BM636" s="245"/>
      <c r="BR636" s="245"/>
      <c r="BW636" s="245"/>
      <c r="CB636" s="245"/>
      <c r="CG636" s="245"/>
      <c r="CL636" s="245"/>
      <c r="CQ636" s="245"/>
      <c r="CV636" s="245"/>
      <c r="DA636" s="245"/>
      <c r="DF636" s="245"/>
      <c r="DG636" s="291"/>
      <c r="DH636" s="291"/>
      <c r="DI636" s="291"/>
      <c r="DJ636" s="291"/>
      <c r="DK636" s="245"/>
      <c r="DL636" s="291"/>
      <c r="DM636" s="291"/>
      <c r="DN636" s="291"/>
      <c r="DO636" s="291"/>
      <c r="DP636" s="243"/>
      <c r="DU636" s="243"/>
      <c r="DZ636" s="243"/>
      <c r="EE636" s="243"/>
      <c r="EJ636" s="243"/>
    </row>
    <row r="637">
      <c r="E637" s="245"/>
      <c r="J637" s="245"/>
      <c r="O637" s="245"/>
      <c r="T637" s="245"/>
      <c r="Y637" s="245"/>
      <c r="AD637" s="245"/>
      <c r="AI637" s="245"/>
      <c r="AN637" s="245"/>
      <c r="AS637" s="245"/>
      <c r="AX637" s="245"/>
      <c r="BC637" s="245"/>
      <c r="BH637" s="245"/>
      <c r="BM637" s="245"/>
      <c r="BR637" s="245"/>
      <c r="BW637" s="245"/>
      <c r="CB637" s="245"/>
      <c r="CG637" s="245"/>
      <c r="CL637" s="245"/>
      <c r="CQ637" s="245"/>
      <c r="CV637" s="245"/>
      <c r="DA637" s="245"/>
      <c r="DF637" s="245"/>
      <c r="DG637" s="291"/>
      <c r="DH637" s="291"/>
      <c r="DI637" s="291"/>
      <c r="DJ637" s="291"/>
      <c r="DK637" s="245"/>
      <c r="DL637" s="291"/>
      <c r="DM637" s="291"/>
      <c r="DN637" s="291"/>
      <c r="DO637" s="291"/>
      <c r="DP637" s="243"/>
      <c r="DU637" s="243"/>
      <c r="DZ637" s="243"/>
      <c r="EE637" s="243"/>
      <c r="EJ637" s="243"/>
    </row>
    <row r="638">
      <c r="E638" s="245"/>
      <c r="J638" s="245"/>
      <c r="O638" s="245"/>
      <c r="T638" s="245"/>
      <c r="Y638" s="245"/>
      <c r="AD638" s="245"/>
      <c r="AI638" s="245"/>
      <c r="AN638" s="245"/>
      <c r="AS638" s="245"/>
      <c r="AX638" s="245"/>
      <c r="BC638" s="245"/>
      <c r="BH638" s="245"/>
      <c r="BM638" s="245"/>
      <c r="BR638" s="245"/>
      <c r="BW638" s="245"/>
      <c r="CB638" s="245"/>
      <c r="CG638" s="245"/>
      <c r="CL638" s="245"/>
      <c r="CQ638" s="245"/>
      <c r="CV638" s="245"/>
      <c r="DA638" s="245"/>
      <c r="DF638" s="245"/>
      <c r="DG638" s="291"/>
      <c r="DH638" s="291"/>
      <c r="DI638" s="291"/>
      <c r="DJ638" s="291"/>
      <c r="DK638" s="245"/>
      <c r="DL638" s="291"/>
      <c r="DM638" s="291"/>
      <c r="DN638" s="291"/>
      <c r="DO638" s="291"/>
      <c r="DP638" s="243"/>
      <c r="DU638" s="243"/>
      <c r="DZ638" s="243"/>
      <c r="EE638" s="243"/>
      <c r="EJ638" s="243"/>
    </row>
    <row r="639">
      <c r="E639" s="245"/>
      <c r="J639" s="245"/>
      <c r="O639" s="245"/>
      <c r="T639" s="245"/>
      <c r="Y639" s="245"/>
      <c r="AD639" s="245"/>
      <c r="AI639" s="245"/>
      <c r="AN639" s="245"/>
      <c r="AS639" s="245"/>
      <c r="AX639" s="245"/>
      <c r="BC639" s="245"/>
      <c r="BH639" s="245"/>
      <c r="BM639" s="245"/>
      <c r="BR639" s="245"/>
      <c r="BW639" s="245"/>
      <c r="CB639" s="245"/>
      <c r="CG639" s="245"/>
      <c r="CL639" s="245"/>
      <c r="CQ639" s="245"/>
      <c r="CV639" s="245"/>
      <c r="DA639" s="245"/>
      <c r="DF639" s="245"/>
      <c r="DG639" s="291"/>
      <c r="DH639" s="291"/>
      <c r="DI639" s="291"/>
      <c r="DJ639" s="291"/>
      <c r="DK639" s="245"/>
      <c r="DL639" s="291"/>
      <c r="DM639" s="291"/>
      <c r="DN639" s="291"/>
      <c r="DO639" s="291"/>
      <c r="DP639" s="243"/>
      <c r="DU639" s="243"/>
      <c r="DZ639" s="243"/>
      <c r="EE639" s="243"/>
      <c r="EJ639" s="243"/>
    </row>
    <row r="640">
      <c r="E640" s="245"/>
      <c r="J640" s="245"/>
      <c r="O640" s="245"/>
      <c r="T640" s="245"/>
      <c r="Y640" s="245"/>
      <c r="AD640" s="245"/>
      <c r="AI640" s="245"/>
      <c r="AN640" s="245"/>
      <c r="AS640" s="245"/>
      <c r="AX640" s="245"/>
      <c r="BC640" s="245"/>
      <c r="BH640" s="245"/>
      <c r="BM640" s="245"/>
      <c r="BR640" s="245"/>
      <c r="BW640" s="245"/>
      <c r="CB640" s="245"/>
      <c r="CG640" s="245"/>
      <c r="CL640" s="245"/>
      <c r="CQ640" s="245"/>
      <c r="CV640" s="245"/>
      <c r="DA640" s="245"/>
      <c r="DF640" s="245"/>
      <c r="DG640" s="291"/>
      <c r="DH640" s="291"/>
      <c r="DI640" s="291"/>
      <c r="DJ640" s="291"/>
      <c r="DK640" s="245"/>
      <c r="DL640" s="291"/>
      <c r="DM640" s="291"/>
      <c r="DN640" s="291"/>
      <c r="DO640" s="291"/>
      <c r="DP640" s="243"/>
      <c r="DU640" s="243"/>
      <c r="DZ640" s="243"/>
      <c r="EE640" s="243"/>
      <c r="EJ640" s="243"/>
    </row>
    <row r="641">
      <c r="E641" s="245"/>
      <c r="J641" s="245"/>
      <c r="O641" s="245"/>
      <c r="T641" s="245"/>
      <c r="Y641" s="245"/>
      <c r="AD641" s="245"/>
      <c r="AI641" s="245"/>
      <c r="AN641" s="245"/>
      <c r="AS641" s="245"/>
      <c r="AX641" s="245"/>
      <c r="BC641" s="245"/>
      <c r="BH641" s="245"/>
      <c r="BM641" s="245"/>
      <c r="BR641" s="245"/>
      <c r="BW641" s="245"/>
      <c r="CB641" s="245"/>
      <c r="CG641" s="245"/>
      <c r="CL641" s="245"/>
      <c r="CQ641" s="245"/>
      <c r="CV641" s="245"/>
      <c r="DA641" s="245"/>
      <c r="DF641" s="245"/>
      <c r="DG641" s="291"/>
      <c r="DH641" s="291"/>
      <c r="DI641" s="291"/>
      <c r="DJ641" s="291"/>
      <c r="DK641" s="245"/>
      <c r="DL641" s="291"/>
      <c r="DM641" s="291"/>
      <c r="DN641" s="291"/>
      <c r="DO641" s="291"/>
      <c r="DP641" s="243"/>
      <c r="DU641" s="243"/>
      <c r="DZ641" s="243"/>
      <c r="EE641" s="243"/>
      <c r="EJ641" s="243"/>
    </row>
    <row r="642">
      <c r="E642" s="245"/>
      <c r="J642" s="245"/>
      <c r="O642" s="245"/>
      <c r="T642" s="245"/>
      <c r="Y642" s="245"/>
      <c r="AD642" s="245"/>
      <c r="AI642" s="245"/>
      <c r="AN642" s="245"/>
      <c r="AS642" s="245"/>
      <c r="AX642" s="245"/>
      <c r="BC642" s="245"/>
      <c r="BH642" s="245"/>
      <c r="BM642" s="245"/>
      <c r="BR642" s="245"/>
      <c r="BW642" s="245"/>
      <c r="CB642" s="245"/>
      <c r="CG642" s="245"/>
      <c r="CL642" s="245"/>
      <c r="CQ642" s="245"/>
      <c r="CV642" s="245"/>
      <c r="DA642" s="245"/>
      <c r="DF642" s="245"/>
      <c r="DG642" s="291"/>
      <c r="DH642" s="291"/>
      <c r="DI642" s="291"/>
      <c r="DJ642" s="291"/>
      <c r="DK642" s="245"/>
      <c r="DL642" s="291"/>
      <c r="DM642" s="291"/>
      <c r="DN642" s="291"/>
      <c r="DO642" s="291"/>
      <c r="DP642" s="243"/>
      <c r="DU642" s="243"/>
      <c r="DZ642" s="243"/>
      <c r="EE642" s="243"/>
      <c r="EJ642" s="243"/>
    </row>
    <row r="643">
      <c r="E643" s="245"/>
      <c r="J643" s="245"/>
      <c r="O643" s="245"/>
      <c r="T643" s="245"/>
      <c r="Y643" s="245"/>
      <c r="AD643" s="245"/>
      <c r="AI643" s="245"/>
      <c r="AN643" s="245"/>
      <c r="AS643" s="245"/>
      <c r="AX643" s="245"/>
      <c r="BC643" s="245"/>
      <c r="BH643" s="245"/>
      <c r="BM643" s="245"/>
      <c r="BR643" s="245"/>
      <c r="BW643" s="245"/>
      <c r="CB643" s="245"/>
      <c r="CG643" s="245"/>
      <c r="CL643" s="245"/>
      <c r="CQ643" s="245"/>
      <c r="CV643" s="245"/>
      <c r="DA643" s="245"/>
      <c r="DF643" s="245"/>
      <c r="DG643" s="291"/>
      <c r="DH643" s="291"/>
      <c r="DI643" s="291"/>
      <c r="DJ643" s="291"/>
      <c r="DK643" s="245"/>
      <c r="DL643" s="291"/>
      <c r="DM643" s="291"/>
      <c r="DN643" s="291"/>
      <c r="DO643" s="291"/>
      <c r="DP643" s="243"/>
      <c r="DU643" s="243"/>
      <c r="DZ643" s="243"/>
      <c r="EE643" s="243"/>
      <c r="EJ643" s="243"/>
    </row>
    <row r="644">
      <c r="E644" s="245"/>
      <c r="J644" s="245"/>
      <c r="O644" s="245"/>
      <c r="T644" s="245"/>
      <c r="Y644" s="245"/>
      <c r="AD644" s="245"/>
      <c r="AI644" s="245"/>
      <c r="AN644" s="245"/>
      <c r="AS644" s="245"/>
      <c r="AX644" s="245"/>
      <c r="BC644" s="245"/>
      <c r="BH644" s="245"/>
      <c r="BM644" s="245"/>
      <c r="BR644" s="245"/>
      <c r="BW644" s="245"/>
      <c r="CB644" s="245"/>
      <c r="CG644" s="245"/>
      <c r="CL644" s="245"/>
      <c r="CQ644" s="245"/>
      <c r="CV644" s="245"/>
      <c r="DA644" s="245"/>
      <c r="DF644" s="245"/>
      <c r="DG644" s="291"/>
      <c r="DH644" s="291"/>
      <c r="DI644" s="291"/>
      <c r="DJ644" s="291"/>
      <c r="DK644" s="245"/>
      <c r="DL644" s="291"/>
      <c r="DM644" s="291"/>
      <c r="DN644" s="291"/>
      <c r="DO644" s="291"/>
      <c r="DP644" s="243"/>
      <c r="DU644" s="243"/>
      <c r="DZ644" s="243"/>
      <c r="EE644" s="243"/>
      <c r="EJ644" s="243"/>
    </row>
    <row r="645">
      <c r="E645" s="245"/>
      <c r="J645" s="245"/>
      <c r="O645" s="245"/>
      <c r="T645" s="245"/>
      <c r="Y645" s="245"/>
      <c r="AD645" s="245"/>
      <c r="AI645" s="245"/>
      <c r="AN645" s="245"/>
      <c r="AS645" s="245"/>
      <c r="AX645" s="245"/>
      <c r="BC645" s="245"/>
      <c r="BH645" s="245"/>
      <c r="BM645" s="245"/>
      <c r="BR645" s="245"/>
      <c r="BW645" s="245"/>
      <c r="CB645" s="245"/>
      <c r="CG645" s="245"/>
      <c r="CL645" s="245"/>
      <c r="CQ645" s="245"/>
      <c r="CV645" s="245"/>
      <c r="DA645" s="245"/>
      <c r="DF645" s="245"/>
      <c r="DG645" s="291"/>
      <c r="DH645" s="291"/>
      <c r="DI645" s="291"/>
      <c r="DJ645" s="291"/>
      <c r="DK645" s="245"/>
      <c r="DL645" s="291"/>
      <c r="DM645" s="291"/>
      <c r="DN645" s="291"/>
      <c r="DO645" s="291"/>
      <c r="DP645" s="243"/>
      <c r="DU645" s="243"/>
      <c r="DZ645" s="243"/>
      <c r="EE645" s="243"/>
      <c r="EJ645" s="243"/>
    </row>
    <row r="646">
      <c r="E646" s="245"/>
      <c r="J646" s="245"/>
      <c r="O646" s="245"/>
      <c r="T646" s="245"/>
      <c r="Y646" s="245"/>
      <c r="AD646" s="245"/>
      <c r="AI646" s="245"/>
      <c r="AN646" s="245"/>
      <c r="AS646" s="245"/>
      <c r="AX646" s="245"/>
      <c r="BC646" s="245"/>
      <c r="BH646" s="245"/>
      <c r="BM646" s="245"/>
      <c r="BR646" s="245"/>
      <c r="BW646" s="245"/>
      <c r="CB646" s="245"/>
      <c r="CG646" s="245"/>
      <c r="CL646" s="245"/>
      <c r="CQ646" s="245"/>
      <c r="CV646" s="245"/>
      <c r="DA646" s="245"/>
      <c r="DF646" s="245"/>
      <c r="DG646" s="291"/>
      <c r="DH646" s="291"/>
      <c r="DI646" s="291"/>
      <c r="DJ646" s="291"/>
      <c r="DK646" s="245"/>
      <c r="DL646" s="291"/>
      <c r="DM646" s="291"/>
      <c r="DN646" s="291"/>
      <c r="DO646" s="291"/>
      <c r="DP646" s="243"/>
      <c r="DU646" s="243"/>
      <c r="DZ646" s="243"/>
      <c r="EE646" s="243"/>
      <c r="EJ646" s="243"/>
    </row>
    <row r="647">
      <c r="E647" s="245"/>
      <c r="J647" s="245"/>
      <c r="O647" s="245"/>
      <c r="T647" s="245"/>
      <c r="Y647" s="245"/>
      <c r="AD647" s="245"/>
      <c r="AI647" s="245"/>
      <c r="AN647" s="245"/>
      <c r="AS647" s="245"/>
      <c r="AX647" s="245"/>
      <c r="BC647" s="245"/>
      <c r="BH647" s="245"/>
      <c r="BM647" s="245"/>
      <c r="BR647" s="245"/>
      <c r="BW647" s="245"/>
      <c r="CB647" s="245"/>
      <c r="CG647" s="245"/>
      <c r="CL647" s="245"/>
      <c r="CQ647" s="245"/>
      <c r="CV647" s="245"/>
      <c r="DA647" s="245"/>
      <c r="DF647" s="245"/>
      <c r="DG647" s="291"/>
      <c r="DH647" s="291"/>
      <c r="DI647" s="291"/>
      <c r="DJ647" s="291"/>
      <c r="DK647" s="245"/>
      <c r="DL647" s="291"/>
      <c r="DM647" s="291"/>
      <c r="DN647" s="291"/>
      <c r="DO647" s="291"/>
      <c r="DP647" s="243"/>
      <c r="DU647" s="243"/>
      <c r="DZ647" s="243"/>
      <c r="EE647" s="243"/>
      <c r="EJ647" s="243"/>
    </row>
    <row r="648">
      <c r="E648" s="245"/>
      <c r="J648" s="245"/>
      <c r="O648" s="245"/>
      <c r="T648" s="245"/>
      <c r="Y648" s="245"/>
      <c r="AD648" s="245"/>
      <c r="AI648" s="245"/>
      <c r="AN648" s="245"/>
      <c r="AS648" s="245"/>
      <c r="AX648" s="245"/>
      <c r="BC648" s="245"/>
      <c r="BH648" s="245"/>
      <c r="BM648" s="245"/>
      <c r="BR648" s="245"/>
      <c r="BW648" s="245"/>
      <c r="CB648" s="245"/>
      <c r="CG648" s="245"/>
      <c r="CL648" s="245"/>
      <c r="CQ648" s="245"/>
      <c r="CV648" s="245"/>
      <c r="DA648" s="245"/>
      <c r="DF648" s="245"/>
      <c r="DG648" s="291"/>
      <c r="DH648" s="291"/>
      <c r="DI648" s="291"/>
      <c r="DJ648" s="291"/>
      <c r="DK648" s="245"/>
      <c r="DL648" s="291"/>
      <c r="DM648" s="291"/>
      <c r="DN648" s="291"/>
      <c r="DO648" s="291"/>
      <c r="DP648" s="243"/>
      <c r="DU648" s="243"/>
      <c r="DZ648" s="243"/>
      <c r="EE648" s="243"/>
      <c r="EJ648" s="243"/>
    </row>
    <row r="649">
      <c r="E649" s="245"/>
      <c r="J649" s="245"/>
      <c r="O649" s="245"/>
      <c r="T649" s="245"/>
      <c r="Y649" s="245"/>
      <c r="AD649" s="245"/>
      <c r="AI649" s="245"/>
      <c r="AN649" s="245"/>
      <c r="AS649" s="245"/>
      <c r="AX649" s="245"/>
      <c r="BC649" s="245"/>
      <c r="BH649" s="245"/>
      <c r="BM649" s="245"/>
      <c r="BR649" s="245"/>
      <c r="BW649" s="245"/>
      <c r="CB649" s="245"/>
      <c r="CG649" s="245"/>
      <c r="CL649" s="245"/>
      <c r="CQ649" s="245"/>
      <c r="CV649" s="245"/>
      <c r="DA649" s="245"/>
      <c r="DF649" s="245"/>
      <c r="DG649" s="291"/>
      <c r="DH649" s="291"/>
      <c r="DI649" s="291"/>
      <c r="DJ649" s="291"/>
      <c r="DK649" s="245"/>
      <c r="DL649" s="291"/>
      <c r="DM649" s="291"/>
      <c r="DN649" s="291"/>
      <c r="DO649" s="291"/>
      <c r="DP649" s="243"/>
      <c r="DU649" s="243"/>
      <c r="DZ649" s="243"/>
      <c r="EE649" s="243"/>
      <c r="EJ649" s="243"/>
    </row>
    <row r="650">
      <c r="E650" s="245"/>
      <c r="J650" s="245"/>
      <c r="O650" s="245"/>
      <c r="T650" s="245"/>
      <c r="Y650" s="245"/>
      <c r="AD650" s="245"/>
      <c r="AI650" s="245"/>
      <c r="AN650" s="245"/>
      <c r="AS650" s="245"/>
      <c r="AX650" s="245"/>
      <c r="BC650" s="245"/>
      <c r="BH650" s="245"/>
      <c r="BM650" s="245"/>
      <c r="BR650" s="245"/>
      <c r="BW650" s="245"/>
      <c r="CB650" s="245"/>
      <c r="CG650" s="245"/>
      <c r="CL650" s="245"/>
      <c r="CQ650" s="245"/>
      <c r="CV650" s="245"/>
      <c r="DA650" s="245"/>
      <c r="DF650" s="245"/>
      <c r="DG650" s="291"/>
      <c r="DH650" s="291"/>
      <c r="DI650" s="291"/>
      <c r="DJ650" s="291"/>
      <c r="DK650" s="245"/>
      <c r="DL650" s="291"/>
      <c r="DM650" s="291"/>
      <c r="DN650" s="291"/>
      <c r="DO650" s="291"/>
      <c r="DP650" s="243"/>
      <c r="DU650" s="243"/>
      <c r="DZ650" s="243"/>
      <c r="EE650" s="243"/>
      <c r="EJ650" s="243"/>
    </row>
    <row r="651">
      <c r="E651" s="245"/>
      <c r="J651" s="245"/>
      <c r="O651" s="245"/>
      <c r="T651" s="245"/>
      <c r="Y651" s="245"/>
      <c r="AD651" s="245"/>
      <c r="AI651" s="245"/>
      <c r="AN651" s="245"/>
      <c r="AS651" s="245"/>
      <c r="AX651" s="245"/>
      <c r="BC651" s="245"/>
      <c r="BH651" s="245"/>
      <c r="BM651" s="245"/>
      <c r="BR651" s="245"/>
      <c r="BW651" s="245"/>
      <c r="CB651" s="245"/>
      <c r="CG651" s="245"/>
      <c r="CL651" s="245"/>
      <c r="CQ651" s="245"/>
      <c r="CV651" s="245"/>
      <c r="DA651" s="245"/>
      <c r="DF651" s="245"/>
      <c r="DG651" s="291"/>
      <c r="DH651" s="291"/>
      <c r="DI651" s="291"/>
      <c r="DJ651" s="291"/>
      <c r="DK651" s="245"/>
      <c r="DL651" s="291"/>
      <c r="DM651" s="291"/>
      <c r="DN651" s="291"/>
      <c r="DO651" s="291"/>
      <c r="DP651" s="243"/>
      <c r="DU651" s="243"/>
      <c r="DZ651" s="243"/>
      <c r="EE651" s="243"/>
      <c r="EJ651" s="243"/>
    </row>
    <row r="652">
      <c r="E652" s="245"/>
      <c r="J652" s="245"/>
      <c r="O652" s="245"/>
      <c r="T652" s="245"/>
      <c r="Y652" s="245"/>
      <c r="AD652" s="245"/>
      <c r="AI652" s="245"/>
      <c r="AN652" s="245"/>
      <c r="AS652" s="245"/>
      <c r="AX652" s="245"/>
      <c r="BC652" s="245"/>
      <c r="BH652" s="245"/>
      <c r="BM652" s="245"/>
      <c r="BR652" s="245"/>
      <c r="BW652" s="245"/>
      <c r="CB652" s="245"/>
      <c r="CG652" s="245"/>
      <c r="CL652" s="245"/>
      <c r="CQ652" s="245"/>
      <c r="CV652" s="245"/>
      <c r="DA652" s="245"/>
      <c r="DF652" s="245"/>
      <c r="DG652" s="291"/>
      <c r="DH652" s="291"/>
      <c r="DI652" s="291"/>
      <c r="DJ652" s="291"/>
      <c r="DK652" s="245"/>
      <c r="DL652" s="291"/>
      <c r="DM652" s="291"/>
      <c r="DN652" s="291"/>
      <c r="DO652" s="291"/>
      <c r="DP652" s="243"/>
      <c r="DU652" s="243"/>
      <c r="DZ652" s="243"/>
      <c r="EE652" s="243"/>
      <c r="EJ652" s="243"/>
    </row>
    <row r="653">
      <c r="E653" s="245"/>
      <c r="J653" s="245"/>
      <c r="O653" s="245"/>
      <c r="T653" s="245"/>
      <c r="Y653" s="245"/>
      <c r="AD653" s="245"/>
      <c r="AI653" s="245"/>
      <c r="AN653" s="245"/>
      <c r="AS653" s="245"/>
      <c r="AX653" s="245"/>
      <c r="BC653" s="245"/>
      <c r="BH653" s="245"/>
      <c r="BM653" s="245"/>
      <c r="BR653" s="245"/>
      <c r="BW653" s="245"/>
      <c r="CB653" s="245"/>
      <c r="CG653" s="245"/>
      <c r="CL653" s="245"/>
      <c r="CQ653" s="245"/>
      <c r="CV653" s="245"/>
      <c r="DA653" s="245"/>
      <c r="DF653" s="245"/>
      <c r="DG653" s="291"/>
      <c r="DH653" s="291"/>
      <c r="DI653" s="291"/>
      <c r="DJ653" s="291"/>
      <c r="DK653" s="245"/>
      <c r="DL653" s="291"/>
      <c r="DM653" s="291"/>
      <c r="DN653" s="291"/>
      <c r="DO653" s="291"/>
      <c r="DP653" s="243"/>
      <c r="DU653" s="243"/>
      <c r="DZ653" s="243"/>
      <c r="EE653" s="243"/>
      <c r="EJ653" s="243"/>
    </row>
    <row r="654">
      <c r="E654" s="245"/>
      <c r="J654" s="245"/>
      <c r="O654" s="245"/>
      <c r="T654" s="245"/>
      <c r="Y654" s="245"/>
      <c r="AD654" s="245"/>
      <c r="AI654" s="245"/>
      <c r="AN654" s="245"/>
      <c r="AS654" s="245"/>
      <c r="AX654" s="245"/>
      <c r="BC654" s="245"/>
      <c r="BH654" s="245"/>
      <c r="BM654" s="245"/>
      <c r="BR654" s="245"/>
      <c r="BW654" s="245"/>
      <c r="CB654" s="245"/>
      <c r="CG654" s="245"/>
      <c r="CL654" s="245"/>
      <c r="CQ654" s="245"/>
      <c r="CV654" s="245"/>
      <c r="DA654" s="245"/>
      <c r="DF654" s="245"/>
      <c r="DG654" s="291"/>
      <c r="DH654" s="291"/>
      <c r="DI654" s="291"/>
      <c r="DJ654" s="291"/>
      <c r="DK654" s="245"/>
      <c r="DL654" s="291"/>
      <c r="DM654" s="291"/>
      <c r="DN654" s="291"/>
      <c r="DO654" s="291"/>
      <c r="DP654" s="243"/>
      <c r="DU654" s="243"/>
      <c r="DZ654" s="243"/>
      <c r="EE654" s="243"/>
      <c r="EJ654" s="243"/>
    </row>
    <row r="655">
      <c r="E655" s="245"/>
      <c r="J655" s="245"/>
      <c r="O655" s="245"/>
      <c r="T655" s="245"/>
      <c r="Y655" s="245"/>
      <c r="AD655" s="245"/>
      <c r="AI655" s="245"/>
      <c r="AN655" s="245"/>
      <c r="AS655" s="245"/>
      <c r="AX655" s="245"/>
      <c r="BC655" s="245"/>
      <c r="BH655" s="245"/>
      <c r="BM655" s="245"/>
      <c r="BR655" s="245"/>
      <c r="BW655" s="245"/>
      <c r="CB655" s="245"/>
      <c r="CG655" s="245"/>
      <c r="CL655" s="245"/>
      <c r="CQ655" s="245"/>
      <c r="CV655" s="245"/>
      <c r="DA655" s="245"/>
      <c r="DF655" s="245"/>
      <c r="DG655" s="291"/>
      <c r="DH655" s="291"/>
      <c r="DI655" s="291"/>
      <c r="DJ655" s="291"/>
      <c r="DK655" s="245"/>
      <c r="DL655" s="291"/>
      <c r="DM655" s="291"/>
      <c r="DN655" s="291"/>
      <c r="DO655" s="291"/>
      <c r="DP655" s="243"/>
      <c r="DU655" s="243"/>
      <c r="DZ655" s="243"/>
      <c r="EE655" s="243"/>
      <c r="EJ655" s="243"/>
    </row>
    <row r="656">
      <c r="E656" s="245"/>
      <c r="J656" s="245"/>
      <c r="O656" s="245"/>
      <c r="T656" s="245"/>
      <c r="Y656" s="245"/>
      <c r="AD656" s="245"/>
      <c r="AI656" s="245"/>
      <c r="AN656" s="245"/>
      <c r="AS656" s="245"/>
      <c r="AX656" s="245"/>
      <c r="BC656" s="245"/>
      <c r="BH656" s="245"/>
      <c r="BM656" s="245"/>
      <c r="BR656" s="245"/>
      <c r="BW656" s="245"/>
      <c r="CB656" s="245"/>
      <c r="CG656" s="245"/>
      <c r="CL656" s="245"/>
      <c r="CQ656" s="245"/>
      <c r="CV656" s="245"/>
      <c r="DA656" s="245"/>
      <c r="DF656" s="245"/>
      <c r="DG656" s="291"/>
      <c r="DH656" s="291"/>
      <c r="DI656" s="291"/>
      <c r="DJ656" s="291"/>
      <c r="DK656" s="245"/>
      <c r="DL656" s="291"/>
      <c r="DM656" s="291"/>
      <c r="DN656" s="291"/>
      <c r="DO656" s="291"/>
      <c r="DP656" s="243"/>
      <c r="DU656" s="243"/>
      <c r="DZ656" s="243"/>
      <c r="EE656" s="243"/>
      <c r="EJ656" s="243"/>
    </row>
    <row r="657">
      <c r="E657" s="245"/>
      <c r="J657" s="245"/>
      <c r="O657" s="245"/>
      <c r="T657" s="245"/>
      <c r="Y657" s="245"/>
      <c r="AD657" s="245"/>
      <c r="AI657" s="245"/>
      <c r="AN657" s="245"/>
      <c r="AS657" s="245"/>
      <c r="AX657" s="245"/>
      <c r="BC657" s="245"/>
      <c r="BH657" s="245"/>
      <c r="BM657" s="245"/>
      <c r="BR657" s="245"/>
      <c r="BW657" s="245"/>
      <c r="CB657" s="245"/>
      <c r="CG657" s="245"/>
      <c r="CL657" s="245"/>
      <c r="CQ657" s="245"/>
      <c r="CV657" s="245"/>
      <c r="DA657" s="245"/>
      <c r="DF657" s="245"/>
      <c r="DG657" s="291"/>
      <c r="DH657" s="291"/>
      <c r="DI657" s="291"/>
      <c r="DJ657" s="291"/>
      <c r="DK657" s="245"/>
      <c r="DL657" s="291"/>
      <c r="DM657" s="291"/>
      <c r="DN657" s="291"/>
      <c r="DO657" s="291"/>
      <c r="DP657" s="243"/>
      <c r="DU657" s="243"/>
      <c r="DZ657" s="243"/>
      <c r="EE657" s="243"/>
      <c r="EJ657" s="243"/>
    </row>
    <row r="658">
      <c r="E658" s="245"/>
      <c r="J658" s="245"/>
      <c r="O658" s="245"/>
      <c r="T658" s="245"/>
      <c r="Y658" s="245"/>
      <c r="AD658" s="245"/>
      <c r="AI658" s="245"/>
      <c r="AN658" s="245"/>
      <c r="AS658" s="245"/>
      <c r="AX658" s="245"/>
      <c r="BC658" s="245"/>
      <c r="BH658" s="245"/>
      <c r="BM658" s="245"/>
      <c r="BR658" s="245"/>
      <c r="BW658" s="245"/>
      <c r="CB658" s="245"/>
      <c r="CG658" s="245"/>
      <c r="CL658" s="245"/>
      <c r="CQ658" s="245"/>
      <c r="CV658" s="245"/>
      <c r="DA658" s="245"/>
      <c r="DF658" s="245"/>
      <c r="DG658" s="291"/>
      <c r="DH658" s="291"/>
      <c r="DI658" s="291"/>
      <c r="DJ658" s="291"/>
      <c r="DK658" s="245"/>
      <c r="DL658" s="291"/>
      <c r="DM658" s="291"/>
      <c r="DN658" s="291"/>
      <c r="DO658" s="291"/>
      <c r="DP658" s="243"/>
      <c r="DU658" s="243"/>
      <c r="DZ658" s="243"/>
      <c r="EE658" s="243"/>
      <c r="EJ658" s="243"/>
    </row>
    <row r="659">
      <c r="E659" s="245"/>
      <c r="J659" s="245"/>
      <c r="O659" s="245"/>
      <c r="T659" s="245"/>
      <c r="Y659" s="245"/>
      <c r="AD659" s="245"/>
      <c r="AI659" s="245"/>
      <c r="AN659" s="245"/>
      <c r="AS659" s="245"/>
      <c r="AX659" s="245"/>
      <c r="BC659" s="245"/>
      <c r="BH659" s="245"/>
      <c r="BM659" s="245"/>
      <c r="BR659" s="245"/>
      <c r="BW659" s="245"/>
      <c r="CB659" s="245"/>
      <c r="CG659" s="245"/>
      <c r="CL659" s="245"/>
      <c r="CQ659" s="245"/>
      <c r="CV659" s="245"/>
      <c r="DA659" s="245"/>
      <c r="DF659" s="245"/>
      <c r="DG659" s="291"/>
      <c r="DH659" s="291"/>
      <c r="DI659" s="291"/>
      <c r="DJ659" s="291"/>
      <c r="DK659" s="245"/>
      <c r="DL659" s="291"/>
      <c r="DM659" s="291"/>
      <c r="DN659" s="291"/>
      <c r="DO659" s="291"/>
      <c r="DP659" s="243"/>
      <c r="DU659" s="243"/>
      <c r="DZ659" s="243"/>
      <c r="EE659" s="243"/>
      <c r="EJ659" s="243"/>
    </row>
    <row r="660">
      <c r="E660" s="245"/>
      <c r="J660" s="245"/>
      <c r="O660" s="245"/>
      <c r="T660" s="245"/>
      <c r="Y660" s="245"/>
      <c r="AD660" s="245"/>
      <c r="AI660" s="245"/>
      <c r="AN660" s="245"/>
      <c r="AS660" s="245"/>
      <c r="AX660" s="245"/>
      <c r="BC660" s="245"/>
      <c r="BH660" s="245"/>
      <c r="BM660" s="245"/>
      <c r="BR660" s="245"/>
      <c r="BW660" s="245"/>
      <c r="CB660" s="245"/>
      <c r="CG660" s="245"/>
      <c r="CL660" s="245"/>
      <c r="CQ660" s="245"/>
      <c r="CV660" s="245"/>
      <c r="DA660" s="245"/>
      <c r="DF660" s="245"/>
      <c r="DG660" s="291"/>
      <c r="DH660" s="291"/>
      <c r="DI660" s="291"/>
      <c r="DJ660" s="291"/>
      <c r="DK660" s="245"/>
      <c r="DL660" s="291"/>
      <c r="DM660" s="291"/>
      <c r="DN660" s="291"/>
      <c r="DO660" s="291"/>
      <c r="DP660" s="243"/>
      <c r="DU660" s="243"/>
      <c r="DZ660" s="243"/>
      <c r="EE660" s="243"/>
      <c r="EJ660" s="243"/>
    </row>
    <row r="661">
      <c r="E661" s="245"/>
      <c r="J661" s="245"/>
      <c r="O661" s="245"/>
      <c r="T661" s="245"/>
      <c r="Y661" s="245"/>
      <c r="AD661" s="245"/>
      <c r="AI661" s="245"/>
      <c r="AN661" s="245"/>
      <c r="AS661" s="245"/>
      <c r="AX661" s="245"/>
      <c r="BC661" s="245"/>
      <c r="BH661" s="245"/>
      <c r="BM661" s="245"/>
      <c r="BR661" s="245"/>
      <c r="BW661" s="245"/>
      <c r="CB661" s="245"/>
      <c r="CG661" s="245"/>
      <c r="CL661" s="245"/>
      <c r="CQ661" s="245"/>
      <c r="CV661" s="245"/>
      <c r="DA661" s="245"/>
      <c r="DF661" s="245"/>
      <c r="DG661" s="291"/>
      <c r="DH661" s="291"/>
      <c r="DI661" s="291"/>
      <c r="DJ661" s="291"/>
      <c r="DK661" s="245"/>
      <c r="DL661" s="291"/>
      <c r="DM661" s="291"/>
      <c r="DN661" s="291"/>
      <c r="DO661" s="291"/>
      <c r="DP661" s="243"/>
      <c r="DU661" s="243"/>
      <c r="DZ661" s="243"/>
      <c r="EE661" s="243"/>
      <c r="EJ661" s="243"/>
    </row>
    <row r="662">
      <c r="E662" s="245"/>
      <c r="J662" s="245"/>
      <c r="O662" s="245"/>
      <c r="T662" s="245"/>
      <c r="Y662" s="245"/>
      <c r="AD662" s="245"/>
      <c r="AI662" s="245"/>
      <c r="AN662" s="245"/>
      <c r="AS662" s="245"/>
      <c r="AX662" s="245"/>
      <c r="BC662" s="245"/>
      <c r="BH662" s="245"/>
      <c r="BM662" s="245"/>
      <c r="BR662" s="245"/>
      <c r="BW662" s="245"/>
      <c r="CB662" s="245"/>
      <c r="CG662" s="245"/>
      <c r="CL662" s="245"/>
      <c r="CQ662" s="245"/>
      <c r="CV662" s="245"/>
      <c r="DA662" s="245"/>
      <c r="DF662" s="245"/>
      <c r="DG662" s="291"/>
      <c r="DH662" s="291"/>
      <c r="DI662" s="291"/>
      <c r="DJ662" s="291"/>
      <c r="DK662" s="245"/>
      <c r="DL662" s="291"/>
      <c r="DM662" s="291"/>
      <c r="DN662" s="291"/>
      <c r="DO662" s="291"/>
      <c r="DP662" s="243"/>
      <c r="DU662" s="243"/>
      <c r="DZ662" s="243"/>
      <c r="EE662" s="243"/>
      <c r="EJ662" s="243"/>
    </row>
    <row r="663">
      <c r="E663" s="245"/>
      <c r="J663" s="245"/>
      <c r="O663" s="245"/>
      <c r="T663" s="245"/>
      <c r="Y663" s="245"/>
      <c r="AD663" s="245"/>
      <c r="AI663" s="245"/>
      <c r="AN663" s="245"/>
      <c r="AS663" s="245"/>
      <c r="AX663" s="245"/>
      <c r="BC663" s="245"/>
      <c r="BH663" s="245"/>
      <c r="BM663" s="245"/>
      <c r="BR663" s="245"/>
      <c r="BW663" s="245"/>
      <c r="CB663" s="245"/>
      <c r="CG663" s="245"/>
      <c r="CL663" s="245"/>
      <c r="CQ663" s="245"/>
      <c r="CV663" s="245"/>
      <c r="DA663" s="245"/>
      <c r="DF663" s="245"/>
      <c r="DG663" s="291"/>
      <c r="DH663" s="291"/>
      <c r="DI663" s="291"/>
      <c r="DJ663" s="291"/>
      <c r="DK663" s="245"/>
      <c r="DL663" s="291"/>
      <c r="DM663" s="291"/>
      <c r="DN663" s="291"/>
      <c r="DO663" s="291"/>
      <c r="DP663" s="243"/>
      <c r="DU663" s="243"/>
      <c r="DZ663" s="243"/>
      <c r="EE663" s="243"/>
      <c r="EJ663" s="243"/>
    </row>
    <row r="664">
      <c r="E664" s="245"/>
      <c r="J664" s="245"/>
      <c r="O664" s="245"/>
      <c r="T664" s="245"/>
      <c r="Y664" s="245"/>
      <c r="AD664" s="245"/>
      <c r="AI664" s="245"/>
      <c r="AN664" s="245"/>
      <c r="AS664" s="245"/>
      <c r="AX664" s="245"/>
      <c r="BC664" s="245"/>
      <c r="BH664" s="245"/>
      <c r="BM664" s="245"/>
      <c r="BR664" s="245"/>
      <c r="BW664" s="245"/>
      <c r="CB664" s="245"/>
      <c r="CG664" s="245"/>
      <c r="CL664" s="245"/>
      <c r="CQ664" s="245"/>
      <c r="CV664" s="245"/>
      <c r="DA664" s="245"/>
      <c r="DF664" s="245"/>
      <c r="DG664" s="291"/>
      <c r="DH664" s="291"/>
      <c r="DI664" s="291"/>
      <c r="DJ664" s="291"/>
      <c r="DK664" s="245"/>
      <c r="DL664" s="291"/>
      <c r="DM664" s="291"/>
      <c r="DN664" s="291"/>
      <c r="DO664" s="291"/>
      <c r="DP664" s="243"/>
      <c r="DU664" s="243"/>
      <c r="DZ664" s="243"/>
      <c r="EE664" s="243"/>
      <c r="EJ664" s="243"/>
    </row>
    <row r="665">
      <c r="E665" s="245"/>
      <c r="J665" s="245"/>
      <c r="O665" s="245"/>
      <c r="T665" s="245"/>
      <c r="Y665" s="245"/>
      <c r="AD665" s="245"/>
      <c r="AI665" s="245"/>
      <c r="AN665" s="245"/>
      <c r="AS665" s="245"/>
      <c r="AX665" s="245"/>
      <c r="BC665" s="245"/>
      <c r="BH665" s="245"/>
      <c r="BM665" s="245"/>
      <c r="BR665" s="245"/>
      <c r="BW665" s="245"/>
      <c r="CB665" s="245"/>
      <c r="CG665" s="245"/>
      <c r="CL665" s="245"/>
      <c r="CQ665" s="245"/>
      <c r="CV665" s="245"/>
      <c r="DA665" s="245"/>
      <c r="DF665" s="245"/>
      <c r="DG665" s="291"/>
      <c r="DH665" s="291"/>
      <c r="DI665" s="291"/>
      <c r="DJ665" s="291"/>
      <c r="DK665" s="245"/>
      <c r="DL665" s="291"/>
      <c r="DM665" s="291"/>
      <c r="DN665" s="291"/>
      <c r="DO665" s="291"/>
      <c r="DP665" s="243"/>
      <c r="DU665" s="243"/>
      <c r="DZ665" s="243"/>
      <c r="EE665" s="243"/>
      <c r="EJ665" s="243"/>
    </row>
    <row r="666">
      <c r="E666" s="245"/>
      <c r="J666" s="245"/>
      <c r="O666" s="245"/>
      <c r="T666" s="245"/>
      <c r="Y666" s="245"/>
      <c r="AD666" s="245"/>
      <c r="AI666" s="245"/>
      <c r="AN666" s="245"/>
      <c r="AS666" s="245"/>
      <c r="AX666" s="245"/>
      <c r="BC666" s="245"/>
      <c r="BH666" s="245"/>
      <c r="BM666" s="245"/>
      <c r="BR666" s="245"/>
      <c r="BW666" s="245"/>
      <c r="CB666" s="245"/>
      <c r="CG666" s="245"/>
      <c r="CL666" s="245"/>
      <c r="CQ666" s="245"/>
      <c r="CV666" s="245"/>
      <c r="DA666" s="245"/>
      <c r="DF666" s="245"/>
      <c r="DG666" s="291"/>
      <c r="DH666" s="291"/>
      <c r="DI666" s="291"/>
      <c r="DJ666" s="291"/>
      <c r="DK666" s="245"/>
      <c r="DL666" s="291"/>
      <c r="DM666" s="291"/>
      <c r="DN666" s="291"/>
      <c r="DO666" s="291"/>
      <c r="DP666" s="243"/>
      <c r="DU666" s="243"/>
      <c r="DZ666" s="243"/>
      <c r="EE666" s="243"/>
      <c r="EJ666" s="243"/>
    </row>
    <row r="667">
      <c r="E667" s="245"/>
      <c r="J667" s="245"/>
      <c r="O667" s="245"/>
      <c r="T667" s="245"/>
      <c r="Y667" s="245"/>
      <c r="AD667" s="245"/>
      <c r="AI667" s="245"/>
      <c r="AN667" s="245"/>
      <c r="AS667" s="245"/>
      <c r="AX667" s="245"/>
      <c r="BC667" s="245"/>
      <c r="BH667" s="245"/>
      <c r="BM667" s="245"/>
      <c r="BR667" s="245"/>
      <c r="BW667" s="245"/>
      <c r="CB667" s="245"/>
      <c r="CG667" s="245"/>
      <c r="CL667" s="245"/>
      <c r="CQ667" s="245"/>
      <c r="CV667" s="245"/>
      <c r="DA667" s="245"/>
      <c r="DF667" s="245"/>
      <c r="DG667" s="291"/>
      <c r="DH667" s="291"/>
      <c r="DI667" s="291"/>
      <c r="DJ667" s="291"/>
      <c r="DK667" s="245"/>
      <c r="DL667" s="291"/>
      <c r="DM667" s="291"/>
      <c r="DN667" s="291"/>
      <c r="DO667" s="291"/>
      <c r="DP667" s="243"/>
      <c r="DU667" s="243"/>
      <c r="DZ667" s="243"/>
      <c r="EE667" s="243"/>
      <c r="EJ667" s="243"/>
    </row>
    <row r="668">
      <c r="E668" s="245"/>
      <c r="J668" s="245"/>
      <c r="O668" s="245"/>
      <c r="T668" s="245"/>
      <c r="Y668" s="245"/>
      <c r="AD668" s="245"/>
      <c r="AI668" s="245"/>
      <c r="AN668" s="245"/>
      <c r="AS668" s="245"/>
      <c r="AX668" s="245"/>
      <c r="BC668" s="245"/>
      <c r="BH668" s="245"/>
      <c r="BM668" s="245"/>
      <c r="BR668" s="245"/>
      <c r="BW668" s="245"/>
      <c r="CB668" s="245"/>
      <c r="CG668" s="245"/>
      <c r="CL668" s="245"/>
      <c r="CQ668" s="245"/>
      <c r="CV668" s="245"/>
      <c r="DA668" s="245"/>
      <c r="DF668" s="245"/>
      <c r="DG668" s="291"/>
      <c r="DH668" s="291"/>
      <c r="DI668" s="291"/>
      <c r="DJ668" s="291"/>
      <c r="DK668" s="245"/>
      <c r="DL668" s="291"/>
      <c r="DM668" s="291"/>
      <c r="DN668" s="291"/>
      <c r="DO668" s="291"/>
      <c r="DP668" s="243"/>
      <c r="DU668" s="243"/>
      <c r="DZ668" s="243"/>
      <c r="EE668" s="243"/>
      <c r="EJ668" s="243"/>
    </row>
    <row r="669">
      <c r="E669" s="245"/>
      <c r="J669" s="245"/>
      <c r="O669" s="245"/>
      <c r="T669" s="245"/>
      <c r="Y669" s="245"/>
      <c r="AD669" s="245"/>
      <c r="AI669" s="245"/>
      <c r="AN669" s="245"/>
      <c r="AS669" s="245"/>
      <c r="AX669" s="245"/>
      <c r="BC669" s="245"/>
      <c r="BH669" s="245"/>
      <c r="BM669" s="245"/>
      <c r="BR669" s="245"/>
      <c r="BW669" s="245"/>
      <c r="CB669" s="245"/>
      <c r="CG669" s="245"/>
      <c r="CL669" s="245"/>
      <c r="CQ669" s="245"/>
      <c r="CV669" s="245"/>
      <c r="DA669" s="245"/>
      <c r="DF669" s="245"/>
      <c r="DG669" s="291"/>
      <c r="DH669" s="291"/>
      <c r="DI669" s="291"/>
      <c r="DJ669" s="291"/>
      <c r="DK669" s="245"/>
      <c r="DL669" s="291"/>
      <c r="DM669" s="291"/>
      <c r="DN669" s="291"/>
      <c r="DO669" s="291"/>
      <c r="DP669" s="243"/>
      <c r="DU669" s="243"/>
      <c r="DZ669" s="243"/>
      <c r="EE669" s="243"/>
      <c r="EJ669" s="243"/>
    </row>
    <row r="670">
      <c r="E670" s="245"/>
      <c r="J670" s="245"/>
      <c r="O670" s="245"/>
      <c r="T670" s="245"/>
      <c r="Y670" s="245"/>
      <c r="AD670" s="245"/>
      <c r="AI670" s="245"/>
      <c r="AN670" s="245"/>
      <c r="AS670" s="245"/>
      <c r="AX670" s="245"/>
      <c r="BC670" s="245"/>
      <c r="BH670" s="245"/>
      <c r="BM670" s="245"/>
      <c r="BR670" s="245"/>
      <c r="BW670" s="245"/>
      <c r="CB670" s="245"/>
      <c r="CG670" s="245"/>
      <c r="CL670" s="245"/>
      <c r="CQ670" s="245"/>
      <c r="CV670" s="245"/>
      <c r="DA670" s="245"/>
      <c r="DF670" s="245"/>
      <c r="DG670" s="291"/>
      <c r="DH670" s="291"/>
      <c r="DI670" s="291"/>
      <c r="DJ670" s="291"/>
      <c r="DK670" s="245"/>
      <c r="DL670" s="291"/>
      <c r="DM670" s="291"/>
      <c r="DN670" s="291"/>
      <c r="DO670" s="291"/>
      <c r="DP670" s="243"/>
      <c r="DU670" s="243"/>
      <c r="DZ670" s="243"/>
      <c r="EE670" s="243"/>
      <c r="EJ670" s="243"/>
    </row>
    <row r="671">
      <c r="E671" s="245"/>
      <c r="J671" s="245"/>
      <c r="O671" s="245"/>
      <c r="T671" s="245"/>
      <c r="Y671" s="245"/>
      <c r="AD671" s="245"/>
      <c r="AI671" s="245"/>
      <c r="AN671" s="245"/>
      <c r="AS671" s="245"/>
      <c r="AX671" s="245"/>
      <c r="BC671" s="245"/>
      <c r="BH671" s="245"/>
      <c r="BM671" s="245"/>
      <c r="BR671" s="245"/>
      <c r="BW671" s="245"/>
      <c r="CB671" s="245"/>
      <c r="CG671" s="245"/>
      <c r="CL671" s="245"/>
      <c r="CQ671" s="245"/>
      <c r="CV671" s="245"/>
      <c r="DA671" s="245"/>
      <c r="DF671" s="245"/>
      <c r="DG671" s="291"/>
      <c r="DH671" s="291"/>
      <c r="DI671" s="291"/>
      <c r="DJ671" s="291"/>
      <c r="DK671" s="245"/>
      <c r="DL671" s="291"/>
      <c r="DM671" s="291"/>
      <c r="DN671" s="291"/>
      <c r="DO671" s="291"/>
      <c r="DP671" s="243"/>
      <c r="DU671" s="243"/>
      <c r="DZ671" s="243"/>
      <c r="EE671" s="243"/>
      <c r="EJ671" s="243"/>
    </row>
    <row r="672">
      <c r="E672" s="245"/>
      <c r="J672" s="245"/>
      <c r="O672" s="245"/>
      <c r="T672" s="245"/>
      <c r="Y672" s="245"/>
      <c r="AD672" s="245"/>
      <c r="AI672" s="245"/>
      <c r="AN672" s="245"/>
      <c r="AS672" s="245"/>
      <c r="AX672" s="245"/>
      <c r="BC672" s="245"/>
      <c r="BH672" s="245"/>
      <c r="BM672" s="245"/>
      <c r="BR672" s="245"/>
      <c r="BW672" s="245"/>
      <c r="CB672" s="245"/>
      <c r="CG672" s="245"/>
      <c r="CL672" s="245"/>
      <c r="CQ672" s="245"/>
      <c r="CV672" s="245"/>
      <c r="DA672" s="245"/>
      <c r="DF672" s="245"/>
      <c r="DG672" s="291"/>
      <c r="DH672" s="291"/>
      <c r="DI672" s="291"/>
      <c r="DJ672" s="291"/>
      <c r="DK672" s="245"/>
      <c r="DL672" s="291"/>
      <c r="DM672" s="291"/>
      <c r="DN672" s="291"/>
      <c r="DO672" s="291"/>
      <c r="DP672" s="243"/>
      <c r="DU672" s="243"/>
      <c r="DZ672" s="243"/>
      <c r="EE672" s="243"/>
      <c r="EJ672" s="243"/>
    </row>
    <row r="673">
      <c r="E673" s="245"/>
      <c r="J673" s="245"/>
      <c r="O673" s="245"/>
      <c r="T673" s="245"/>
      <c r="Y673" s="245"/>
      <c r="AD673" s="245"/>
      <c r="AI673" s="245"/>
      <c r="AN673" s="245"/>
      <c r="AS673" s="245"/>
      <c r="AX673" s="245"/>
      <c r="BC673" s="245"/>
      <c r="BH673" s="245"/>
      <c r="BM673" s="245"/>
      <c r="BR673" s="245"/>
      <c r="BW673" s="245"/>
      <c r="CB673" s="245"/>
      <c r="CG673" s="245"/>
      <c r="CL673" s="245"/>
      <c r="CQ673" s="245"/>
      <c r="CV673" s="245"/>
      <c r="DA673" s="245"/>
      <c r="DF673" s="245"/>
      <c r="DG673" s="291"/>
      <c r="DH673" s="291"/>
      <c r="DI673" s="291"/>
      <c r="DJ673" s="291"/>
      <c r="DK673" s="245"/>
      <c r="DL673" s="291"/>
      <c r="DM673" s="291"/>
      <c r="DN673" s="291"/>
      <c r="DO673" s="291"/>
      <c r="DP673" s="243"/>
      <c r="DU673" s="243"/>
      <c r="DZ673" s="243"/>
      <c r="EE673" s="243"/>
      <c r="EJ673" s="243"/>
    </row>
    <row r="674">
      <c r="E674" s="245"/>
      <c r="J674" s="245"/>
      <c r="O674" s="245"/>
      <c r="T674" s="245"/>
      <c r="Y674" s="245"/>
      <c r="AD674" s="245"/>
      <c r="AI674" s="245"/>
      <c r="AN674" s="245"/>
      <c r="AS674" s="245"/>
      <c r="AX674" s="245"/>
      <c r="BC674" s="245"/>
      <c r="BH674" s="245"/>
      <c r="BM674" s="245"/>
      <c r="BR674" s="245"/>
      <c r="BW674" s="245"/>
      <c r="CB674" s="245"/>
      <c r="CG674" s="245"/>
      <c r="CL674" s="245"/>
      <c r="CQ674" s="245"/>
      <c r="CV674" s="245"/>
      <c r="DA674" s="245"/>
      <c r="DF674" s="245"/>
      <c r="DG674" s="291"/>
      <c r="DH674" s="291"/>
      <c r="DI674" s="291"/>
      <c r="DJ674" s="291"/>
      <c r="DK674" s="245"/>
      <c r="DL674" s="291"/>
      <c r="DM674" s="291"/>
      <c r="DN674" s="291"/>
      <c r="DO674" s="291"/>
      <c r="DP674" s="243"/>
      <c r="DU674" s="243"/>
      <c r="DZ674" s="243"/>
      <c r="EE674" s="243"/>
      <c r="EJ674" s="243"/>
    </row>
    <row r="675">
      <c r="E675" s="245"/>
      <c r="J675" s="245"/>
      <c r="O675" s="245"/>
      <c r="T675" s="245"/>
      <c r="Y675" s="245"/>
      <c r="AD675" s="245"/>
      <c r="AI675" s="245"/>
      <c r="AN675" s="245"/>
      <c r="AS675" s="245"/>
      <c r="AX675" s="245"/>
      <c r="BC675" s="245"/>
      <c r="BH675" s="245"/>
      <c r="BM675" s="245"/>
      <c r="BR675" s="245"/>
      <c r="BW675" s="245"/>
      <c r="CB675" s="245"/>
      <c r="CG675" s="245"/>
      <c r="CL675" s="245"/>
      <c r="CQ675" s="245"/>
      <c r="CV675" s="245"/>
      <c r="DA675" s="245"/>
      <c r="DF675" s="245"/>
      <c r="DG675" s="291"/>
      <c r="DH675" s="291"/>
      <c r="DI675" s="291"/>
      <c r="DJ675" s="291"/>
      <c r="DK675" s="245"/>
      <c r="DL675" s="291"/>
      <c r="DM675" s="291"/>
      <c r="DN675" s="291"/>
      <c r="DO675" s="291"/>
      <c r="DP675" s="243"/>
      <c r="DU675" s="243"/>
      <c r="DZ675" s="243"/>
      <c r="EE675" s="243"/>
      <c r="EJ675" s="243"/>
    </row>
    <row r="676">
      <c r="E676" s="245"/>
      <c r="J676" s="245"/>
      <c r="O676" s="245"/>
      <c r="T676" s="245"/>
      <c r="Y676" s="245"/>
      <c r="AD676" s="245"/>
      <c r="AI676" s="245"/>
      <c r="AN676" s="245"/>
      <c r="AS676" s="245"/>
      <c r="AX676" s="245"/>
      <c r="BC676" s="245"/>
      <c r="BH676" s="245"/>
      <c r="BM676" s="245"/>
      <c r="BR676" s="245"/>
      <c r="BW676" s="245"/>
      <c r="CB676" s="245"/>
      <c r="CG676" s="245"/>
      <c r="CL676" s="245"/>
      <c r="CQ676" s="245"/>
      <c r="CV676" s="245"/>
      <c r="DA676" s="245"/>
      <c r="DF676" s="245"/>
      <c r="DG676" s="291"/>
      <c r="DH676" s="291"/>
      <c r="DI676" s="291"/>
      <c r="DJ676" s="291"/>
      <c r="DK676" s="245"/>
      <c r="DL676" s="291"/>
      <c r="DM676" s="291"/>
      <c r="DN676" s="291"/>
      <c r="DO676" s="291"/>
      <c r="DP676" s="243"/>
      <c r="DU676" s="243"/>
      <c r="DZ676" s="243"/>
      <c r="EE676" s="243"/>
      <c r="EJ676" s="243"/>
    </row>
    <row r="677">
      <c r="E677" s="245"/>
      <c r="J677" s="245"/>
      <c r="O677" s="245"/>
      <c r="T677" s="245"/>
      <c r="Y677" s="245"/>
      <c r="AD677" s="245"/>
      <c r="AI677" s="245"/>
      <c r="AN677" s="245"/>
      <c r="AS677" s="245"/>
      <c r="AX677" s="245"/>
      <c r="BC677" s="245"/>
      <c r="BH677" s="245"/>
      <c r="BM677" s="245"/>
      <c r="BR677" s="245"/>
      <c r="BW677" s="245"/>
      <c r="CB677" s="245"/>
      <c r="CG677" s="245"/>
      <c r="CL677" s="245"/>
      <c r="CQ677" s="245"/>
      <c r="CV677" s="245"/>
      <c r="DA677" s="245"/>
      <c r="DF677" s="245"/>
      <c r="DG677" s="291"/>
      <c r="DH677" s="291"/>
      <c r="DI677" s="291"/>
      <c r="DJ677" s="291"/>
      <c r="DK677" s="245"/>
      <c r="DL677" s="291"/>
      <c r="DM677" s="291"/>
      <c r="DN677" s="291"/>
      <c r="DO677" s="291"/>
      <c r="DP677" s="243"/>
      <c r="DU677" s="243"/>
      <c r="DZ677" s="243"/>
      <c r="EE677" s="243"/>
      <c r="EJ677" s="243"/>
    </row>
    <row r="678">
      <c r="E678" s="245"/>
      <c r="J678" s="245"/>
      <c r="O678" s="245"/>
      <c r="T678" s="245"/>
      <c r="Y678" s="245"/>
      <c r="AD678" s="245"/>
      <c r="AI678" s="245"/>
      <c r="AN678" s="245"/>
      <c r="AS678" s="245"/>
      <c r="AX678" s="245"/>
      <c r="BC678" s="245"/>
      <c r="BH678" s="245"/>
      <c r="BM678" s="245"/>
      <c r="BR678" s="245"/>
      <c r="BW678" s="245"/>
      <c r="CB678" s="245"/>
      <c r="CG678" s="245"/>
      <c r="CL678" s="245"/>
      <c r="CQ678" s="245"/>
      <c r="CV678" s="245"/>
      <c r="DA678" s="245"/>
      <c r="DF678" s="245"/>
      <c r="DG678" s="291"/>
      <c r="DH678" s="291"/>
      <c r="DI678" s="291"/>
      <c r="DJ678" s="291"/>
      <c r="DK678" s="245"/>
      <c r="DL678" s="291"/>
      <c r="DM678" s="291"/>
      <c r="DN678" s="291"/>
      <c r="DO678" s="291"/>
      <c r="DP678" s="243"/>
      <c r="DU678" s="243"/>
      <c r="DZ678" s="243"/>
      <c r="EE678" s="243"/>
      <c r="EJ678" s="243"/>
    </row>
    <row r="679">
      <c r="E679" s="245"/>
      <c r="J679" s="245"/>
      <c r="O679" s="245"/>
      <c r="T679" s="245"/>
      <c r="Y679" s="245"/>
      <c r="AD679" s="245"/>
      <c r="AI679" s="245"/>
      <c r="AN679" s="245"/>
      <c r="AS679" s="245"/>
      <c r="AX679" s="245"/>
      <c r="BC679" s="245"/>
      <c r="BH679" s="245"/>
      <c r="BM679" s="245"/>
      <c r="BR679" s="245"/>
      <c r="BW679" s="245"/>
      <c r="CB679" s="245"/>
      <c r="CG679" s="245"/>
      <c r="CL679" s="245"/>
      <c r="CQ679" s="245"/>
      <c r="CV679" s="245"/>
      <c r="DA679" s="245"/>
      <c r="DF679" s="245"/>
      <c r="DG679" s="291"/>
      <c r="DH679" s="291"/>
      <c r="DI679" s="291"/>
      <c r="DJ679" s="291"/>
      <c r="DK679" s="245"/>
      <c r="DL679" s="291"/>
      <c r="DM679" s="291"/>
      <c r="DN679" s="291"/>
      <c r="DO679" s="291"/>
      <c r="DP679" s="243"/>
      <c r="DU679" s="243"/>
      <c r="DZ679" s="243"/>
      <c r="EE679" s="243"/>
      <c r="EJ679" s="243"/>
    </row>
    <row r="680">
      <c r="E680" s="245"/>
      <c r="J680" s="245"/>
      <c r="O680" s="245"/>
      <c r="T680" s="245"/>
      <c r="Y680" s="245"/>
      <c r="AD680" s="245"/>
      <c r="AI680" s="245"/>
      <c r="AN680" s="245"/>
      <c r="AS680" s="245"/>
      <c r="AX680" s="245"/>
      <c r="BC680" s="245"/>
      <c r="BH680" s="245"/>
      <c r="BM680" s="245"/>
      <c r="BR680" s="245"/>
      <c r="BW680" s="245"/>
      <c r="CB680" s="245"/>
      <c r="CG680" s="245"/>
      <c r="CL680" s="245"/>
      <c r="CQ680" s="245"/>
      <c r="CV680" s="245"/>
      <c r="DA680" s="245"/>
      <c r="DF680" s="245"/>
      <c r="DG680" s="291"/>
      <c r="DH680" s="291"/>
      <c r="DI680" s="291"/>
      <c r="DJ680" s="291"/>
      <c r="DK680" s="245"/>
      <c r="DL680" s="291"/>
      <c r="DM680" s="291"/>
      <c r="DN680" s="291"/>
      <c r="DO680" s="291"/>
      <c r="DP680" s="243"/>
      <c r="DU680" s="243"/>
      <c r="DZ680" s="243"/>
      <c r="EE680" s="243"/>
      <c r="EJ680" s="243"/>
    </row>
    <row r="681">
      <c r="E681" s="245"/>
      <c r="J681" s="245"/>
      <c r="O681" s="245"/>
      <c r="T681" s="245"/>
      <c r="Y681" s="245"/>
      <c r="AD681" s="245"/>
      <c r="AI681" s="245"/>
      <c r="AN681" s="245"/>
      <c r="AS681" s="245"/>
      <c r="AX681" s="245"/>
      <c r="BC681" s="245"/>
      <c r="BH681" s="245"/>
      <c r="BM681" s="245"/>
      <c r="BR681" s="245"/>
      <c r="BW681" s="245"/>
      <c r="CB681" s="245"/>
      <c r="CG681" s="245"/>
      <c r="CL681" s="245"/>
      <c r="CQ681" s="245"/>
      <c r="CV681" s="245"/>
      <c r="DA681" s="245"/>
      <c r="DF681" s="245"/>
      <c r="DG681" s="291"/>
      <c r="DH681" s="291"/>
      <c r="DI681" s="291"/>
      <c r="DJ681" s="291"/>
      <c r="DK681" s="245"/>
      <c r="DL681" s="291"/>
      <c r="DM681" s="291"/>
      <c r="DN681" s="291"/>
      <c r="DO681" s="291"/>
      <c r="DP681" s="243"/>
      <c r="DU681" s="243"/>
      <c r="DZ681" s="243"/>
      <c r="EE681" s="243"/>
      <c r="EJ681" s="243"/>
    </row>
    <row r="682">
      <c r="E682" s="245"/>
      <c r="J682" s="245"/>
      <c r="O682" s="245"/>
      <c r="T682" s="245"/>
      <c r="Y682" s="245"/>
      <c r="AD682" s="245"/>
      <c r="AI682" s="245"/>
      <c r="AN682" s="245"/>
      <c r="AS682" s="245"/>
      <c r="AX682" s="245"/>
      <c r="BC682" s="245"/>
      <c r="BH682" s="245"/>
      <c r="BM682" s="245"/>
      <c r="BR682" s="245"/>
      <c r="BW682" s="245"/>
      <c r="CB682" s="245"/>
      <c r="CG682" s="245"/>
      <c r="CL682" s="245"/>
      <c r="CQ682" s="245"/>
      <c r="CV682" s="245"/>
      <c r="DA682" s="245"/>
      <c r="DF682" s="245"/>
      <c r="DG682" s="291"/>
      <c r="DH682" s="291"/>
      <c r="DI682" s="291"/>
      <c r="DJ682" s="291"/>
      <c r="DK682" s="245"/>
      <c r="DL682" s="291"/>
      <c r="DM682" s="291"/>
      <c r="DN682" s="291"/>
      <c r="DO682" s="291"/>
      <c r="DP682" s="243"/>
      <c r="DU682" s="243"/>
      <c r="DZ682" s="243"/>
      <c r="EE682" s="243"/>
      <c r="EJ682" s="243"/>
    </row>
    <row r="683">
      <c r="E683" s="245"/>
      <c r="J683" s="245"/>
      <c r="O683" s="245"/>
      <c r="T683" s="245"/>
      <c r="Y683" s="245"/>
      <c r="AD683" s="245"/>
      <c r="AI683" s="245"/>
      <c r="AN683" s="245"/>
      <c r="AS683" s="245"/>
      <c r="AX683" s="245"/>
      <c r="BC683" s="245"/>
      <c r="BH683" s="245"/>
      <c r="BM683" s="245"/>
      <c r="BR683" s="245"/>
      <c r="BW683" s="245"/>
      <c r="CB683" s="245"/>
      <c r="CG683" s="245"/>
      <c r="CL683" s="245"/>
      <c r="CQ683" s="245"/>
      <c r="CV683" s="245"/>
      <c r="DA683" s="245"/>
      <c r="DF683" s="245"/>
      <c r="DG683" s="291"/>
      <c r="DH683" s="291"/>
      <c r="DI683" s="291"/>
      <c r="DJ683" s="291"/>
      <c r="DK683" s="245"/>
      <c r="DL683" s="291"/>
      <c r="DM683" s="291"/>
      <c r="DN683" s="291"/>
      <c r="DO683" s="291"/>
      <c r="DP683" s="243"/>
      <c r="DU683" s="243"/>
      <c r="DZ683" s="243"/>
      <c r="EE683" s="243"/>
      <c r="EJ683" s="243"/>
    </row>
    <row r="684">
      <c r="E684" s="245"/>
      <c r="J684" s="245"/>
      <c r="O684" s="245"/>
      <c r="T684" s="245"/>
      <c r="Y684" s="245"/>
      <c r="AD684" s="245"/>
      <c r="AI684" s="245"/>
      <c r="AN684" s="245"/>
      <c r="AS684" s="245"/>
      <c r="AX684" s="245"/>
      <c r="BC684" s="245"/>
      <c r="BH684" s="245"/>
      <c r="BM684" s="245"/>
      <c r="BR684" s="245"/>
      <c r="BW684" s="245"/>
      <c r="CB684" s="245"/>
      <c r="CG684" s="245"/>
      <c r="CL684" s="245"/>
      <c r="CQ684" s="245"/>
      <c r="CV684" s="245"/>
      <c r="DA684" s="245"/>
      <c r="DF684" s="245"/>
      <c r="DG684" s="291"/>
      <c r="DH684" s="291"/>
      <c r="DI684" s="291"/>
      <c r="DJ684" s="291"/>
      <c r="DK684" s="245"/>
      <c r="DL684" s="291"/>
      <c r="DM684" s="291"/>
      <c r="DN684" s="291"/>
      <c r="DO684" s="291"/>
      <c r="DP684" s="243"/>
      <c r="DU684" s="243"/>
      <c r="DZ684" s="243"/>
      <c r="EE684" s="243"/>
      <c r="EJ684" s="243"/>
    </row>
    <row r="685">
      <c r="E685" s="245"/>
      <c r="J685" s="245"/>
      <c r="O685" s="245"/>
      <c r="T685" s="245"/>
      <c r="Y685" s="245"/>
      <c r="AD685" s="245"/>
      <c r="AI685" s="245"/>
      <c r="AN685" s="245"/>
      <c r="AS685" s="245"/>
      <c r="AX685" s="245"/>
      <c r="BC685" s="245"/>
      <c r="BH685" s="245"/>
      <c r="BM685" s="245"/>
      <c r="BR685" s="245"/>
      <c r="BW685" s="245"/>
      <c r="CB685" s="245"/>
      <c r="CG685" s="245"/>
      <c r="CL685" s="245"/>
      <c r="CQ685" s="245"/>
      <c r="CV685" s="245"/>
      <c r="DA685" s="245"/>
      <c r="DF685" s="245"/>
      <c r="DG685" s="291"/>
      <c r="DH685" s="291"/>
      <c r="DI685" s="291"/>
      <c r="DJ685" s="291"/>
      <c r="DK685" s="245"/>
      <c r="DL685" s="291"/>
      <c r="DM685" s="291"/>
      <c r="DN685" s="291"/>
      <c r="DO685" s="291"/>
      <c r="DP685" s="243"/>
      <c r="DU685" s="243"/>
      <c r="DZ685" s="243"/>
      <c r="EE685" s="243"/>
      <c r="EJ685" s="243"/>
    </row>
    <row r="686">
      <c r="E686" s="245"/>
      <c r="J686" s="245"/>
      <c r="O686" s="245"/>
      <c r="T686" s="245"/>
      <c r="Y686" s="245"/>
      <c r="AD686" s="245"/>
      <c r="AI686" s="245"/>
      <c r="AN686" s="245"/>
      <c r="AS686" s="245"/>
      <c r="AX686" s="245"/>
      <c r="BC686" s="245"/>
      <c r="BH686" s="245"/>
      <c r="BM686" s="245"/>
      <c r="BR686" s="245"/>
      <c r="BW686" s="245"/>
      <c r="CB686" s="245"/>
      <c r="CG686" s="245"/>
      <c r="CL686" s="245"/>
      <c r="CQ686" s="245"/>
      <c r="CV686" s="245"/>
      <c r="DA686" s="245"/>
      <c r="DF686" s="245"/>
      <c r="DG686" s="291"/>
      <c r="DH686" s="291"/>
      <c r="DI686" s="291"/>
      <c r="DJ686" s="291"/>
      <c r="DK686" s="245"/>
      <c r="DL686" s="291"/>
      <c r="DM686" s="291"/>
      <c r="DN686" s="291"/>
      <c r="DO686" s="291"/>
      <c r="DP686" s="243"/>
      <c r="DU686" s="243"/>
      <c r="DZ686" s="243"/>
      <c r="EE686" s="243"/>
      <c r="EJ686" s="243"/>
    </row>
    <row r="687">
      <c r="E687" s="245"/>
      <c r="J687" s="245"/>
      <c r="O687" s="245"/>
      <c r="T687" s="245"/>
      <c r="Y687" s="245"/>
      <c r="AD687" s="245"/>
      <c r="AI687" s="245"/>
      <c r="AN687" s="245"/>
      <c r="AS687" s="245"/>
      <c r="AX687" s="245"/>
      <c r="BC687" s="245"/>
      <c r="BH687" s="245"/>
      <c r="BM687" s="245"/>
      <c r="BR687" s="245"/>
      <c r="BW687" s="245"/>
      <c r="CB687" s="245"/>
      <c r="CG687" s="245"/>
      <c r="CL687" s="245"/>
      <c r="CQ687" s="245"/>
      <c r="CV687" s="245"/>
      <c r="DA687" s="245"/>
      <c r="DF687" s="245"/>
      <c r="DG687" s="291"/>
      <c r="DH687" s="291"/>
      <c r="DI687" s="291"/>
      <c r="DJ687" s="291"/>
      <c r="DK687" s="245"/>
      <c r="DL687" s="291"/>
      <c r="DM687" s="291"/>
      <c r="DN687" s="291"/>
      <c r="DO687" s="291"/>
      <c r="DP687" s="243"/>
      <c r="DU687" s="243"/>
      <c r="DZ687" s="243"/>
      <c r="EE687" s="243"/>
      <c r="EJ687" s="243"/>
    </row>
    <row r="688">
      <c r="E688" s="245"/>
      <c r="J688" s="245"/>
      <c r="O688" s="245"/>
      <c r="T688" s="245"/>
      <c r="Y688" s="245"/>
      <c r="AD688" s="245"/>
      <c r="AI688" s="245"/>
      <c r="AN688" s="245"/>
      <c r="AS688" s="245"/>
      <c r="AX688" s="245"/>
      <c r="BC688" s="245"/>
      <c r="BH688" s="245"/>
      <c r="BM688" s="245"/>
      <c r="BR688" s="245"/>
      <c r="BW688" s="245"/>
      <c r="CB688" s="245"/>
      <c r="CG688" s="245"/>
      <c r="CL688" s="245"/>
      <c r="CQ688" s="245"/>
      <c r="CV688" s="245"/>
      <c r="DA688" s="245"/>
      <c r="DF688" s="245"/>
      <c r="DG688" s="291"/>
      <c r="DH688" s="291"/>
      <c r="DI688" s="291"/>
      <c r="DJ688" s="291"/>
      <c r="DK688" s="245"/>
      <c r="DL688" s="291"/>
      <c r="DM688" s="291"/>
      <c r="DN688" s="291"/>
      <c r="DO688" s="291"/>
      <c r="DP688" s="243"/>
      <c r="DU688" s="243"/>
      <c r="DZ688" s="243"/>
      <c r="EE688" s="243"/>
      <c r="EJ688" s="243"/>
    </row>
    <row r="689">
      <c r="E689" s="245"/>
      <c r="J689" s="245"/>
      <c r="O689" s="245"/>
      <c r="T689" s="245"/>
      <c r="Y689" s="245"/>
      <c r="AD689" s="245"/>
      <c r="AI689" s="245"/>
      <c r="AN689" s="245"/>
      <c r="AS689" s="245"/>
      <c r="AX689" s="245"/>
      <c r="BC689" s="245"/>
      <c r="BH689" s="245"/>
      <c r="BM689" s="245"/>
      <c r="BR689" s="245"/>
      <c r="BW689" s="245"/>
      <c r="CB689" s="245"/>
      <c r="CG689" s="245"/>
      <c r="CL689" s="245"/>
      <c r="CQ689" s="245"/>
      <c r="CV689" s="245"/>
      <c r="DA689" s="245"/>
      <c r="DF689" s="245"/>
      <c r="DG689" s="291"/>
      <c r="DH689" s="291"/>
      <c r="DI689" s="291"/>
      <c r="DJ689" s="291"/>
      <c r="DK689" s="245"/>
      <c r="DL689" s="291"/>
      <c r="DM689" s="291"/>
      <c r="DN689" s="291"/>
      <c r="DO689" s="291"/>
      <c r="DP689" s="243"/>
      <c r="DU689" s="243"/>
      <c r="DZ689" s="243"/>
      <c r="EE689" s="243"/>
      <c r="EJ689" s="243"/>
    </row>
    <row r="690">
      <c r="E690" s="245"/>
      <c r="J690" s="245"/>
      <c r="O690" s="245"/>
      <c r="T690" s="245"/>
      <c r="Y690" s="245"/>
      <c r="AD690" s="245"/>
      <c r="AI690" s="245"/>
      <c r="AN690" s="245"/>
      <c r="AS690" s="245"/>
      <c r="AX690" s="245"/>
      <c r="BC690" s="245"/>
      <c r="BH690" s="245"/>
      <c r="BM690" s="245"/>
      <c r="BR690" s="245"/>
      <c r="BW690" s="245"/>
      <c r="CB690" s="245"/>
      <c r="CG690" s="245"/>
      <c r="CL690" s="245"/>
      <c r="CQ690" s="245"/>
      <c r="CV690" s="245"/>
      <c r="DA690" s="245"/>
      <c r="DF690" s="245"/>
      <c r="DG690" s="291"/>
      <c r="DH690" s="291"/>
      <c r="DI690" s="291"/>
      <c r="DJ690" s="291"/>
      <c r="DK690" s="245"/>
      <c r="DL690" s="291"/>
      <c r="DM690" s="291"/>
      <c r="DN690" s="291"/>
      <c r="DO690" s="291"/>
      <c r="DP690" s="243"/>
      <c r="DU690" s="243"/>
      <c r="DZ690" s="243"/>
      <c r="EE690" s="243"/>
      <c r="EJ690" s="243"/>
    </row>
    <row r="691">
      <c r="E691" s="245"/>
      <c r="J691" s="245"/>
      <c r="O691" s="245"/>
      <c r="T691" s="245"/>
      <c r="Y691" s="245"/>
      <c r="AD691" s="245"/>
      <c r="AI691" s="245"/>
      <c r="AN691" s="245"/>
      <c r="AS691" s="245"/>
      <c r="AX691" s="245"/>
      <c r="BC691" s="245"/>
      <c r="BH691" s="245"/>
      <c r="BM691" s="245"/>
      <c r="BR691" s="245"/>
      <c r="BW691" s="245"/>
      <c r="CB691" s="245"/>
      <c r="CG691" s="245"/>
      <c r="CL691" s="245"/>
      <c r="CQ691" s="245"/>
      <c r="CV691" s="245"/>
      <c r="DA691" s="245"/>
      <c r="DF691" s="245"/>
      <c r="DG691" s="291"/>
      <c r="DH691" s="291"/>
      <c r="DI691" s="291"/>
      <c r="DJ691" s="291"/>
      <c r="DK691" s="245"/>
      <c r="DL691" s="291"/>
      <c r="DM691" s="291"/>
      <c r="DN691" s="291"/>
      <c r="DO691" s="291"/>
      <c r="DP691" s="243"/>
      <c r="DU691" s="243"/>
      <c r="DZ691" s="243"/>
      <c r="EE691" s="243"/>
      <c r="EJ691" s="243"/>
    </row>
    <row r="692">
      <c r="E692" s="245"/>
      <c r="J692" s="245"/>
      <c r="O692" s="245"/>
      <c r="T692" s="245"/>
      <c r="Y692" s="245"/>
      <c r="AD692" s="245"/>
      <c r="AI692" s="245"/>
      <c r="AN692" s="245"/>
      <c r="AS692" s="245"/>
      <c r="AX692" s="245"/>
      <c r="BC692" s="245"/>
      <c r="BH692" s="245"/>
      <c r="BM692" s="245"/>
      <c r="BR692" s="245"/>
      <c r="BW692" s="245"/>
      <c r="CB692" s="245"/>
      <c r="CG692" s="245"/>
      <c r="CL692" s="245"/>
      <c r="CQ692" s="245"/>
      <c r="CV692" s="245"/>
      <c r="DA692" s="245"/>
      <c r="DF692" s="245"/>
      <c r="DG692" s="291"/>
      <c r="DH692" s="291"/>
      <c r="DI692" s="291"/>
      <c r="DJ692" s="291"/>
      <c r="DK692" s="245"/>
      <c r="DL692" s="291"/>
      <c r="DM692" s="291"/>
      <c r="DN692" s="291"/>
      <c r="DO692" s="291"/>
      <c r="DP692" s="243"/>
      <c r="DU692" s="243"/>
      <c r="DZ692" s="243"/>
      <c r="EE692" s="243"/>
      <c r="EJ692" s="243"/>
    </row>
    <row r="693">
      <c r="E693" s="245"/>
      <c r="J693" s="245"/>
      <c r="O693" s="245"/>
      <c r="T693" s="245"/>
      <c r="Y693" s="245"/>
      <c r="AD693" s="245"/>
      <c r="AI693" s="245"/>
      <c r="AN693" s="245"/>
      <c r="AS693" s="245"/>
      <c r="AX693" s="245"/>
      <c r="BC693" s="245"/>
      <c r="BH693" s="245"/>
      <c r="BM693" s="245"/>
      <c r="BR693" s="245"/>
      <c r="BW693" s="245"/>
      <c r="CB693" s="245"/>
      <c r="CG693" s="245"/>
      <c r="CL693" s="245"/>
      <c r="CQ693" s="245"/>
      <c r="CV693" s="245"/>
      <c r="DA693" s="245"/>
      <c r="DF693" s="245"/>
      <c r="DG693" s="291"/>
      <c r="DH693" s="291"/>
      <c r="DI693" s="291"/>
      <c r="DJ693" s="291"/>
      <c r="DK693" s="245"/>
      <c r="DL693" s="291"/>
      <c r="DM693" s="291"/>
      <c r="DN693" s="291"/>
      <c r="DO693" s="291"/>
      <c r="DP693" s="243"/>
      <c r="DU693" s="243"/>
      <c r="DZ693" s="243"/>
      <c r="EE693" s="243"/>
      <c r="EJ693" s="243"/>
    </row>
    <row r="694">
      <c r="E694" s="245"/>
      <c r="J694" s="245"/>
      <c r="O694" s="245"/>
      <c r="T694" s="245"/>
      <c r="Y694" s="245"/>
      <c r="AD694" s="245"/>
      <c r="AI694" s="245"/>
      <c r="AN694" s="245"/>
      <c r="AS694" s="245"/>
      <c r="AX694" s="245"/>
      <c r="BC694" s="245"/>
      <c r="BH694" s="245"/>
      <c r="BM694" s="245"/>
      <c r="BR694" s="245"/>
      <c r="BW694" s="245"/>
      <c r="CB694" s="245"/>
      <c r="CG694" s="245"/>
      <c r="CL694" s="245"/>
      <c r="CQ694" s="245"/>
      <c r="CV694" s="245"/>
      <c r="DA694" s="245"/>
      <c r="DF694" s="245"/>
      <c r="DG694" s="291"/>
      <c r="DH694" s="291"/>
      <c r="DI694" s="291"/>
      <c r="DJ694" s="291"/>
      <c r="DK694" s="245"/>
      <c r="DL694" s="291"/>
      <c r="DM694" s="291"/>
      <c r="DN694" s="291"/>
      <c r="DO694" s="291"/>
      <c r="DP694" s="243"/>
      <c r="DU694" s="243"/>
      <c r="DZ694" s="243"/>
      <c r="EE694" s="243"/>
      <c r="EJ694" s="243"/>
    </row>
    <row r="695">
      <c r="E695" s="245"/>
      <c r="J695" s="245"/>
      <c r="O695" s="245"/>
      <c r="T695" s="245"/>
      <c r="Y695" s="245"/>
      <c r="AD695" s="245"/>
      <c r="AI695" s="245"/>
      <c r="AN695" s="245"/>
      <c r="AS695" s="245"/>
      <c r="AX695" s="245"/>
      <c r="BC695" s="245"/>
      <c r="BH695" s="245"/>
      <c r="BM695" s="245"/>
      <c r="BR695" s="245"/>
      <c r="BW695" s="245"/>
      <c r="CB695" s="245"/>
      <c r="CG695" s="245"/>
      <c r="CL695" s="245"/>
      <c r="CQ695" s="245"/>
      <c r="CV695" s="245"/>
      <c r="DA695" s="245"/>
      <c r="DF695" s="245"/>
      <c r="DG695" s="291"/>
      <c r="DH695" s="291"/>
      <c r="DI695" s="291"/>
      <c r="DJ695" s="291"/>
      <c r="DK695" s="245"/>
      <c r="DL695" s="291"/>
      <c r="DM695" s="291"/>
      <c r="DN695" s="291"/>
      <c r="DO695" s="291"/>
      <c r="DP695" s="243"/>
      <c r="DU695" s="243"/>
      <c r="DZ695" s="243"/>
      <c r="EE695" s="243"/>
      <c r="EJ695" s="243"/>
    </row>
    <row r="696">
      <c r="E696" s="245"/>
      <c r="J696" s="245"/>
      <c r="O696" s="245"/>
      <c r="T696" s="245"/>
      <c r="Y696" s="245"/>
      <c r="AD696" s="245"/>
      <c r="AI696" s="245"/>
      <c r="AN696" s="245"/>
      <c r="AS696" s="245"/>
      <c r="AX696" s="245"/>
      <c r="BC696" s="245"/>
      <c r="BH696" s="245"/>
      <c r="BM696" s="245"/>
      <c r="BR696" s="245"/>
      <c r="BW696" s="245"/>
      <c r="CB696" s="245"/>
      <c r="CG696" s="245"/>
      <c r="CL696" s="245"/>
      <c r="CQ696" s="245"/>
      <c r="CV696" s="245"/>
      <c r="DA696" s="245"/>
      <c r="DF696" s="245"/>
      <c r="DG696" s="291"/>
      <c r="DH696" s="291"/>
      <c r="DI696" s="291"/>
      <c r="DJ696" s="291"/>
      <c r="DK696" s="245"/>
      <c r="DL696" s="291"/>
      <c r="DM696" s="291"/>
      <c r="DN696" s="291"/>
      <c r="DO696" s="291"/>
      <c r="DP696" s="243"/>
      <c r="DU696" s="243"/>
      <c r="DZ696" s="243"/>
      <c r="EE696" s="243"/>
      <c r="EJ696" s="243"/>
    </row>
    <row r="697">
      <c r="E697" s="245"/>
      <c r="J697" s="245"/>
      <c r="O697" s="245"/>
      <c r="T697" s="245"/>
      <c r="Y697" s="245"/>
      <c r="AD697" s="245"/>
      <c r="AI697" s="245"/>
      <c r="AN697" s="245"/>
      <c r="AS697" s="245"/>
      <c r="AX697" s="245"/>
      <c r="BC697" s="245"/>
      <c r="BH697" s="245"/>
      <c r="BM697" s="245"/>
      <c r="BR697" s="245"/>
      <c r="BW697" s="245"/>
      <c r="CB697" s="245"/>
      <c r="CG697" s="245"/>
      <c r="CL697" s="245"/>
      <c r="CQ697" s="245"/>
      <c r="CV697" s="245"/>
      <c r="DA697" s="245"/>
      <c r="DF697" s="245"/>
      <c r="DG697" s="291"/>
      <c r="DH697" s="291"/>
      <c r="DI697" s="291"/>
      <c r="DJ697" s="291"/>
      <c r="DK697" s="245"/>
      <c r="DL697" s="291"/>
      <c r="DM697" s="291"/>
      <c r="DN697" s="291"/>
      <c r="DO697" s="291"/>
      <c r="DP697" s="243"/>
      <c r="DU697" s="243"/>
      <c r="DZ697" s="243"/>
      <c r="EE697" s="243"/>
      <c r="EJ697" s="243"/>
    </row>
    <row r="698">
      <c r="E698" s="245"/>
      <c r="J698" s="245"/>
      <c r="O698" s="245"/>
      <c r="T698" s="245"/>
      <c r="Y698" s="245"/>
      <c r="AD698" s="245"/>
      <c r="AI698" s="245"/>
      <c r="AN698" s="245"/>
      <c r="AS698" s="245"/>
      <c r="AX698" s="245"/>
      <c r="BC698" s="245"/>
      <c r="BH698" s="245"/>
      <c r="BM698" s="245"/>
      <c r="BR698" s="245"/>
      <c r="BW698" s="245"/>
      <c r="CB698" s="245"/>
      <c r="CG698" s="245"/>
      <c r="CL698" s="245"/>
      <c r="CQ698" s="245"/>
      <c r="CV698" s="245"/>
      <c r="DA698" s="245"/>
      <c r="DF698" s="245"/>
      <c r="DG698" s="291"/>
      <c r="DH698" s="291"/>
      <c r="DI698" s="291"/>
      <c r="DJ698" s="291"/>
      <c r="DK698" s="245"/>
      <c r="DL698" s="291"/>
      <c r="DM698" s="291"/>
      <c r="DN698" s="291"/>
      <c r="DO698" s="291"/>
      <c r="DP698" s="243"/>
      <c r="DU698" s="243"/>
      <c r="DZ698" s="243"/>
      <c r="EE698" s="243"/>
      <c r="EJ698" s="243"/>
    </row>
    <row r="699">
      <c r="E699" s="245"/>
      <c r="J699" s="245"/>
      <c r="O699" s="245"/>
      <c r="T699" s="245"/>
      <c r="Y699" s="245"/>
      <c r="AD699" s="245"/>
      <c r="AI699" s="245"/>
      <c r="AN699" s="245"/>
      <c r="AS699" s="245"/>
      <c r="AX699" s="245"/>
      <c r="BC699" s="245"/>
      <c r="BH699" s="245"/>
      <c r="BM699" s="245"/>
      <c r="BR699" s="245"/>
      <c r="BW699" s="245"/>
      <c r="CB699" s="245"/>
      <c r="CG699" s="245"/>
      <c r="CL699" s="245"/>
      <c r="CQ699" s="245"/>
      <c r="CV699" s="245"/>
      <c r="DA699" s="245"/>
      <c r="DF699" s="245"/>
      <c r="DG699" s="291"/>
      <c r="DH699" s="291"/>
      <c r="DI699" s="291"/>
      <c r="DJ699" s="291"/>
      <c r="DK699" s="245"/>
      <c r="DL699" s="291"/>
      <c r="DM699" s="291"/>
      <c r="DN699" s="291"/>
      <c r="DO699" s="291"/>
      <c r="DP699" s="243"/>
      <c r="DU699" s="243"/>
      <c r="DZ699" s="243"/>
      <c r="EE699" s="243"/>
      <c r="EJ699" s="243"/>
    </row>
    <row r="700">
      <c r="E700" s="245"/>
      <c r="J700" s="245"/>
      <c r="O700" s="245"/>
      <c r="T700" s="245"/>
      <c r="Y700" s="245"/>
      <c r="AD700" s="245"/>
      <c r="AI700" s="245"/>
      <c r="AN700" s="245"/>
      <c r="AS700" s="245"/>
      <c r="AX700" s="245"/>
      <c r="BC700" s="245"/>
      <c r="BH700" s="245"/>
      <c r="BM700" s="245"/>
      <c r="BR700" s="245"/>
      <c r="BW700" s="245"/>
      <c r="CB700" s="245"/>
      <c r="CG700" s="245"/>
      <c r="CL700" s="245"/>
      <c r="CQ700" s="245"/>
      <c r="CV700" s="245"/>
      <c r="DA700" s="245"/>
      <c r="DF700" s="245"/>
      <c r="DG700" s="291"/>
      <c r="DH700" s="291"/>
      <c r="DI700" s="291"/>
      <c r="DJ700" s="291"/>
      <c r="DK700" s="245"/>
      <c r="DL700" s="291"/>
      <c r="DM700" s="291"/>
      <c r="DN700" s="291"/>
      <c r="DO700" s="291"/>
      <c r="DP700" s="243"/>
      <c r="DU700" s="243"/>
      <c r="DZ700" s="243"/>
      <c r="EE700" s="243"/>
      <c r="EJ700" s="243"/>
    </row>
    <row r="701">
      <c r="E701" s="245"/>
      <c r="J701" s="245"/>
      <c r="O701" s="245"/>
      <c r="T701" s="245"/>
      <c r="Y701" s="245"/>
      <c r="AD701" s="245"/>
      <c r="AI701" s="245"/>
      <c r="AN701" s="245"/>
      <c r="AS701" s="245"/>
      <c r="AX701" s="245"/>
      <c r="BC701" s="245"/>
      <c r="BH701" s="245"/>
      <c r="BM701" s="245"/>
      <c r="BR701" s="245"/>
      <c r="BW701" s="245"/>
      <c r="CB701" s="245"/>
      <c r="CG701" s="245"/>
      <c r="CL701" s="245"/>
      <c r="CQ701" s="245"/>
      <c r="CV701" s="245"/>
      <c r="DA701" s="245"/>
      <c r="DF701" s="245"/>
      <c r="DG701" s="291"/>
      <c r="DH701" s="291"/>
      <c r="DI701" s="291"/>
      <c r="DJ701" s="291"/>
      <c r="DK701" s="245"/>
      <c r="DL701" s="291"/>
      <c r="DM701" s="291"/>
      <c r="DN701" s="291"/>
      <c r="DO701" s="291"/>
      <c r="DP701" s="243"/>
      <c r="DU701" s="243"/>
      <c r="DZ701" s="243"/>
      <c r="EE701" s="243"/>
      <c r="EJ701" s="243"/>
    </row>
    <row r="702">
      <c r="E702" s="245"/>
      <c r="J702" s="245"/>
      <c r="O702" s="245"/>
      <c r="T702" s="245"/>
      <c r="Y702" s="245"/>
      <c r="AD702" s="245"/>
      <c r="AI702" s="245"/>
      <c r="AN702" s="245"/>
      <c r="AS702" s="245"/>
      <c r="AX702" s="245"/>
      <c r="BC702" s="245"/>
      <c r="BH702" s="245"/>
      <c r="BM702" s="245"/>
      <c r="BR702" s="245"/>
      <c r="BW702" s="245"/>
      <c r="CB702" s="245"/>
      <c r="CG702" s="245"/>
      <c r="CL702" s="245"/>
      <c r="CQ702" s="245"/>
      <c r="CV702" s="245"/>
      <c r="DA702" s="245"/>
      <c r="DF702" s="245"/>
      <c r="DG702" s="291"/>
      <c r="DH702" s="291"/>
      <c r="DI702" s="291"/>
      <c r="DJ702" s="291"/>
      <c r="DK702" s="245"/>
      <c r="DL702" s="291"/>
      <c r="DM702" s="291"/>
      <c r="DN702" s="291"/>
      <c r="DO702" s="291"/>
      <c r="DP702" s="243"/>
      <c r="DU702" s="243"/>
      <c r="DZ702" s="243"/>
      <c r="EE702" s="243"/>
      <c r="EJ702" s="243"/>
    </row>
    <row r="703">
      <c r="E703" s="245"/>
      <c r="J703" s="245"/>
      <c r="O703" s="245"/>
      <c r="T703" s="245"/>
      <c r="Y703" s="245"/>
      <c r="AD703" s="245"/>
      <c r="AI703" s="245"/>
      <c r="AN703" s="245"/>
      <c r="AS703" s="245"/>
      <c r="AX703" s="245"/>
      <c r="BC703" s="245"/>
      <c r="BH703" s="245"/>
      <c r="BM703" s="245"/>
      <c r="BR703" s="245"/>
      <c r="BW703" s="245"/>
      <c r="CB703" s="245"/>
      <c r="CG703" s="245"/>
      <c r="CL703" s="245"/>
      <c r="CQ703" s="245"/>
      <c r="CV703" s="245"/>
      <c r="DA703" s="245"/>
      <c r="DF703" s="245"/>
      <c r="DG703" s="291"/>
      <c r="DH703" s="291"/>
      <c r="DI703" s="291"/>
      <c r="DJ703" s="291"/>
      <c r="DK703" s="245"/>
      <c r="DL703" s="291"/>
      <c r="DM703" s="291"/>
      <c r="DN703" s="291"/>
      <c r="DO703" s="291"/>
      <c r="DP703" s="243"/>
      <c r="DU703" s="243"/>
      <c r="DZ703" s="243"/>
      <c r="EE703" s="243"/>
      <c r="EJ703" s="243"/>
    </row>
    <row r="704">
      <c r="E704" s="245"/>
      <c r="J704" s="245"/>
      <c r="O704" s="245"/>
      <c r="T704" s="245"/>
      <c r="Y704" s="245"/>
      <c r="AD704" s="245"/>
      <c r="AI704" s="245"/>
      <c r="AN704" s="245"/>
      <c r="AS704" s="245"/>
      <c r="AX704" s="245"/>
      <c r="BC704" s="245"/>
      <c r="BH704" s="245"/>
      <c r="BM704" s="245"/>
      <c r="BR704" s="245"/>
      <c r="BW704" s="245"/>
      <c r="CB704" s="245"/>
      <c r="CG704" s="245"/>
      <c r="CL704" s="245"/>
      <c r="CQ704" s="245"/>
      <c r="CV704" s="245"/>
      <c r="DA704" s="245"/>
      <c r="DF704" s="245"/>
      <c r="DG704" s="291"/>
      <c r="DH704" s="291"/>
      <c r="DI704" s="291"/>
      <c r="DJ704" s="291"/>
      <c r="DK704" s="245"/>
      <c r="DL704" s="291"/>
      <c r="DM704" s="291"/>
      <c r="DN704" s="291"/>
      <c r="DO704" s="291"/>
      <c r="DP704" s="243"/>
      <c r="DU704" s="243"/>
      <c r="DZ704" s="243"/>
      <c r="EE704" s="243"/>
      <c r="EJ704" s="243"/>
    </row>
    <row r="705">
      <c r="E705" s="245"/>
      <c r="J705" s="245"/>
      <c r="O705" s="245"/>
      <c r="T705" s="245"/>
      <c r="Y705" s="245"/>
      <c r="AD705" s="245"/>
      <c r="AI705" s="245"/>
      <c r="AN705" s="245"/>
      <c r="AS705" s="245"/>
      <c r="AX705" s="245"/>
      <c r="BC705" s="245"/>
      <c r="BH705" s="245"/>
      <c r="BM705" s="245"/>
      <c r="BR705" s="245"/>
      <c r="BW705" s="245"/>
      <c r="CB705" s="245"/>
      <c r="CG705" s="245"/>
      <c r="CL705" s="245"/>
      <c r="CQ705" s="245"/>
      <c r="CV705" s="245"/>
      <c r="DA705" s="245"/>
      <c r="DF705" s="245"/>
      <c r="DG705" s="291"/>
      <c r="DH705" s="291"/>
      <c r="DI705" s="291"/>
      <c r="DJ705" s="291"/>
      <c r="DK705" s="245"/>
      <c r="DL705" s="291"/>
      <c r="DM705" s="291"/>
      <c r="DN705" s="291"/>
      <c r="DO705" s="291"/>
      <c r="DP705" s="243"/>
      <c r="DU705" s="243"/>
      <c r="DZ705" s="243"/>
      <c r="EE705" s="243"/>
      <c r="EJ705" s="243"/>
    </row>
    <row r="706">
      <c r="E706" s="245"/>
      <c r="J706" s="245"/>
      <c r="O706" s="245"/>
      <c r="T706" s="245"/>
      <c r="Y706" s="245"/>
      <c r="AD706" s="245"/>
      <c r="AI706" s="245"/>
      <c r="AN706" s="245"/>
      <c r="AS706" s="245"/>
      <c r="AX706" s="245"/>
      <c r="BC706" s="245"/>
      <c r="BH706" s="245"/>
      <c r="BM706" s="245"/>
      <c r="BR706" s="245"/>
      <c r="BW706" s="245"/>
      <c r="CB706" s="245"/>
      <c r="CG706" s="245"/>
      <c r="CL706" s="245"/>
      <c r="CQ706" s="245"/>
      <c r="CV706" s="245"/>
      <c r="DA706" s="245"/>
      <c r="DF706" s="245"/>
      <c r="DG706" s="291"/>
      <c r="DH706" s="291"/>
      <c r="DI706" s="291"/>
      <c r="DJ706" s="291"/>
      <c r="DK706" s="245"/>
      <c r="DL706" s="291"/>
      <c r="DM706" s="291"/>
      <c r="DN706" s="291"/>
      <c r="DO706" s="291"/>
      <c r="DP706" s="243"/>
      <c r="DU706" s="243"/>
      <c r="DZ706" s="243"/>
      <c r="EE706" s="243"/>
      <c r="EJ706" s="243"/>
    </row>
    <row r="707">
      <c r="E707" s="245"/>
      <c r="J707" s="245"/>
      <c r="O707" s="245"/>
      <c r="T707" s="245"/>
      <c r="Y707" s="245"/>
      <c r="AD707" s="245"/>
      <c r="AI707" s="245"/>
      <c r="AN707" s="245"/>
      <c r="AS707" s="245"/>
      <c r="AX707" s="245"/>
      <c r="BC707" s="245"/>
      <c r="BH707" s="245"/>
      <c r="BM707" s="245"/>
      <c r="BR707" s="245"/>
      <c r="BW707" s="245"/>
      <c r="CB707" s="245"/>
      <c r="CG707" s="245"/>
      <c r="CL707" s="245"/>
      <c r="CQ707" s="245"/>
      <c r="CV707" s="245"/>
      <c r="DA707" s="245"/>
      <c r="DF707" s="245"/>
      <c r="DG707" s="291"/>
      <c r="DH707" s="291"/>
      <c r="DI707" s="291"/>
      <c r="DJ707" s="291"/>
      <c r="DK707" s="245"/>
      <c r="DL707" s="291"/>
      <c r="DM707" s="291"/>
      <c r="DN707" s="291"/>
      <c r="DO707" s="291"/>
      <c r="DP707" s="243"/>
      <c r="DU707" s="243"/>
      <c r="DZ707" s="243"/>
      <c r="EE707" s="243"/>
      <c r="EJ707" s="243"/>
    </row>
    <row r="708">
      <c r="E708" s="245"/>
      <c r="J708" s="245"/>
      <c r="O708" s="245"/>
      <c r="T708" s="245"/>
      <c r="Y708" s="245"/>
      <c r="AD708" s="245"/>
      <c r="AI708" s="245"/>
      <c r="AN708" s="245"/>
      <c r="AS708" s="245"/>
      <c r="AX708" s="245"/>
      <c r="BC708" s="245"/>
      <c r="BH708" s="245"/>
      <c r="BM708" s="245"/>
      <c r="BR708" s="245"/>
      <c r="BW708" s="245"/>
      <c r="CB708" s="245"/>
      <c r="CG708" s="245"/>
      <c r="CL708" s="245"/>
      <c r="CQ708" s="245"/>
      <c r="CV708" s="245"/>
      <c r="DA708" s="245"/>
      <c r="DF708" s="245"/>
      <c r="DG708" s="291"/>
      <c r="DH708" s="291"/>
      <c r="DI708" s="291"/>
      <c r="DJ708" s="291"/>
      <c r="DK708" s="245"/>
      <c r="DL708" s="291"/>
      <c r="DM708" s="291"/>
      <c r="DN708" s="291"/>
      <c r="DO708" s="291"/>
      <c r="DP708" s="243"/>
      <c r="DU708" s="243"/>
      <c r="DZ708" s="243"/>
      <c r="EE708" s="243"/>
      <c r="EJ708" s="243"/>
    </row>
    <row r="709">
      <c r="E709" s="245"/>
      <c r="J709" s="245"/>
      <c r="O709" s="245"/>
      <c r="T709" s="245"/>
      <c r="Y709" s="245"/>
      <c r="AD709" s="245"/>
      <c r="AI709" s="245"/>
      <c r="AN709" s="245"/>
      <c r="AS709" s="245"/>
      <c r="AX709" s="245"/>
      <c r="BC709" s="245"/>
      <c r="BH709" s="245"/>
      <c r="BM709" s="245"/>
      <c r="BR709" s="245"/>
      <c r="BW709" s="245"/>
      <c r="CB709" s="245"/>
      <c r="CG709" s="245"/>
      <c r="CL709" s="245"/>
      <c r="CQ709" s="245"/>
      <c r="CV709" s="245"/>
      <c r="DA709" s="245"/>
      <c r="DF709" s="245"/>
      <c r="DG709" s="291"/>
      <c r="DH709" s="291"/>
      <c r="DI709" s="291"/>
      <c r="DJ709" s="291"/>
      <c r="DK709" s="245"/>
      <c r="DL709" s="291"/>
      <c r="DM709" s="291"/>
      <c r="DN709" s="291"/>
      <c r="DO709" s="291"/>
      <c r="DP709" s="243"/>
      <c r="DU709" s="243"/>
      <c r="DZ709" s="243"/>
      <c r="EE709" s="243"/>
      <c r="EJ709" s="243"/>
    </row>
    <row r="710">
      <c r="E710" s="245"/>
      <c r="J710" s="245"/>
      <c r="O710" s="245"/>
      <c r="T710" s="245"/>
      <c r="Y710" s="245"/>
      <c r="AD710" s="245"/>
      <c r="AI710" s="245"/>
      <c r="AN710" s="245"/>
      <c r="AS710" s="245"/>
      <c r="AX710" s="245"/>
      <c r="BC710" s="245"/>
      <c r="BH710" s="245"/>
      <c r="BM710" s="245"/>
      <c r="BR710" s="245"/>
      <c r="BW710" s="245"/>
      <c r="CB710" s="245"/>
      <c r="CG710" s="245"/>
      <c r="CL710" s="245"/>
      <c r="CQ710" s="245"/>
      <c r="CV710" s="245"/>
      <c r="DA710" s="245"/>
      <c r="DF710" s="245"/>
      <c r="DG710" s="291"/>
      <c r="DH710" s="291"/>
      <c r="DI710" s="291"/>
      <c r="DJ710" s="291"/>
      <c r="DK710" s="245"/>
      <c r="DL710" s="291"/>
      <c r="DM710" s="291"/>
      <c r="DN710" s="291"/>
      <c r="DO710" s="291"/>
      <c r="DP710" s="243"/>
      <c r="DU710" s="243"/>
      <c r="DZ710" s="243"/>
      <c r="EE710" s="243"/>
      <c r="EJ710" s="243"/>
    </row>
    <row r="711">
      <c r="E711" s="245"/>
      <c r="J711" s="245"/>
      <c r="O711" s="245"/>
      <c r="T711" s="245"/>
      <c r="Y711" s="245"/>
      <c r="AD711" s="245"/>
      <c r="AI711" s="245"/>
      <c r="AN711" s="245"/>
      <c r="AS711" s="245"/>
      <c r="AX711" s="245"/>
      <c r="BC711" s="245"/>
      <c r="BH711" s="245"/>
      <c r="BM711" s="245"/>
      <c r="BR711" s="245"/>
      <c r="BW711" s="245"/>
      <c r="CB711" s="245"/>
      <c r="CG711" s="245"/>
      <c r="CL711" s="245"/>
      <c r="CQ711" s="245"/>
      <c r="CV711" s="245"/>
      <c r="DA711" s="245"/>
      <c r="DF711" s="245"/>
      <c r="DG711" s="291"/>
      <c r="DH711" s="291"/>
      <c r="DI711" s="291"/>
      <c r="DJ711" s="291"/>
      <c r="DK711" s="245"/>
      <c r="DL711" s="291"/>
      <c r="DM711" s="291"/>
      <c r="DN711" s="291"/>
      <c r="DO711" s="291"/>
      <c r="DP711" s="243"/>
      <c r="DU711" s="243"/>
      <c r="DZ711" s="243"/>
      <c r="EE711" s="243"/>
      <c r="EJ711" s="243"/>
    </row>
    <row r="712">
      <c r="E712" s="245"/>
      <c r="J712" s="245"/>
      <c r="O712" s="245"/>
      <c r="T712" s="245"/>
      <c r="Y712" s="245"/>
      <c r="AD712" s="245"/>
      <c r="AI712" s="245"/>
      <c r="AN712" s="245"/>
      <c r="AS712" s="245"/>
      <c r="AX712" s="245"/>
      <c r="BC712" s="245"/>
      <c r="BH712" s="245"/>
      <c r="BM712" s="245"/>
      <c r="BR712" s="245"/>
      <c r="BW712" s="245"/>
      <c r="CB712" s="245"/>
      <c r="CG712" s="245"/>
      <c r="CL712" s="245"/>
      <c r="CQ712" s="245"/>
      <c r="CV712" s="245"/>
      <c r="DA712" s="245"/>
      <c r="DF712" s="245"/>
      <c r="DG712" s="291"/>
      <c r="DH712" s="291"/>
      <c r="DI712" s="291"/>
      <c r="DJ712" s="291"/>
      <c r="DK712" s="245"/>
      <c r="DL712" s="291"/>
      <c r="DM712" s="291"/>
      <c r="DN712" s="291"/>
      <c r="DO712" s="291"/>
      <c r="DP712" s="243"/>
      <c r="DU712" s="243"/>
      <c r="DZ712" s="243"/>
      <c r="EE712" s="243"/>
      <c r="EJ712" s="243"/>
    </row>
    <row r="713">
      <c r="E713" s="245"/>
      <c r="J713" s="245"/>
      <c r="O713" s="245"/>
      <c r="T713" s="245"/>
      <c r="Y713" s="245"/>
      <c r="AD713" s="245"/>
      <c r="AI713" s="245"/>
      <c r="AN713" s="245"/>
      <c r="AS713" s="245"/>
      <c r="AX713" s="245"/>
      <c r="BC713" s="245"/>
      <c r="BH713" s="245"/>
      <c r="BM713" s="245"/>
      <c r="BR713" s="245"/>
      <c r="BW713" s="245"/>
      <c r="CB713" s="245"/>
      <c r="CG713" s="245"/>
      <c r="CL713" s="245"/>
      <c r="CQ713" s="245"/>
      <c r="CV713" s="245"/>
      <c r="DA713" s="245"/>
      <c r="DF713" s="245"/>
      <c r="DG713" s="291"/>
      <c r="DH713" s="291"/>
      <c r="DI713" s="291"/>
      <c r="DJ713" s="291"/>
      <c r="DK713" s="245"/>
      <c r="DL713" s="291"/>
      <c r="DM713" s="291"/>
      <c r="DN713" s="291"/>
      <c r="DO713" s="291"/>
      <c r="DP713" s="243"/>
      <c r="DU713" s="243"/>
      <c r="DZ713" s="243"/>
      <c r="EE713" s="243"/>
      <c r="EJ713" s="243"/>
    </row>
    <row r="714">
      <c r="E714" s="245"/>
      <c r="J714" s="245"/>
      <c r="O714" s="245"/>
      <c r="T714" s="245"/>
      <c r="Y714" s="245"/>
      <c r="AD714" s="245"/>
      <c r="AI714" s="245"/>
      <c r="AN714" s="245"/>
      <c r="AS714" s="245"/>
      <c r="AX714" s="245"/>
      <c r="BC714" s="245"/>
      <c r="BH714" s="245"/>
      <c r="BM714" s="245"/>
      <c r="BR714" s="245"/>
      <c r="BW714" s="245"/>
      <c r="CB714" s="245"/>
      <c r="CG714" s="245"/>
      <c r="CL714" s="245"/>
      <c r="CQ714" s="245"/>
      <c r="CV714" s="245"/>
      <c r="DA714" s="245"/>
      <c r="DF714" s="245"/>
      <c r="DG714" s="291"/>
      <c r="DH714" s="291"/>
      <c r="DI714" s="291"/>
      <c r="DJ714" s="291"/>
      <c r="DK714" s="245"/>
      <c r="DL714" s="291"/>
      <c r="DM714" s="291"/>
      <c r="DN714" s="291"/>
      <c r="DO714" s="291"/>
      <c r="DP714" s="243"/>
      <c r="DU714" s="243"/>
      <c r="DZ714" s="243"/>
      <c r="EE714" s="243"/>
      <c r="EJ714" s="243"/>
    </row>
    <row r="715">
      <c r="E715" s="245"/>
      <c r="J715" s="245"/>
      <c r="O715" s="245"/>
      <c r="T715" s="245"/>
      <c r="Y715" s="245"/>
      <c r="AD715" s="245"/>
      <c r="AI715" s="245"/>
      <c r="AN715" s="245"/>
      <c r="AS715" s="245"/>
      <c r="AX715" s="245"/>
      <c r="BC715" s="245"/>
      <c r="BH715" s="245"/>
      <c r="BM715" s="245"/>
      <c r="BR715" s="245"/>
      <c r="BW715" s="245"/>
      <c r="CB715" s="245"/>
      <c r="CG715" s="245"/>
      <c r="CL715" s="245"/>
      <c r="CQ715" s="245"/>
      <c r="CV715" s="245"/>
      <c r="DA715" s="245"/>
      <c r="DF715" s="245"/>
      <c r="DG715" s="291"/>
      <c r="DH715" s="291"/>
      <c r="DI715" s="291"/>
      <c r="DJ715" s="291"/>
      <c r="DK715" s="245"/>
      <c r="DL715" s="291"/>
      <c r="DM715" s="291"/>
      <c r="DN715" s="291"/>
      <c r="DO715" s="291"/>
      <c r="DP715" s="243"/>
      <c r="DU715" s="243"/>
      <c r="DZ715" s="243"/>
      <c r="EE715" s="243"/>
      <c r="EJ715" s="243"/>
    </row>
    <row r="716">
      <c r="E716" s="245"/>
      <c r="J716" s="245"/>
      <c r="O716" s="245"/>
      <c r="T716" s="245"/>
      <c r="Y716" s="245"/>
      <c r="AD716" s="245"/>
      <c r="AI716" s="245"/>
      <c r="AN716" s="245"/>
      <c r="AS716" s="245"/>
      <c r="AX716" s="245"/>
      <c r="BC716" s="245"/>
      <c r="BH716" s="245"/>
      <c r="BM716" s="245"/>
      <c r="BR716" s="245"/>
      <c r="BW716" s="245"/>
      <c r="CB716" s="245"/>
      <c r="CG716" s="245"/>
      <c r="CL716" s="245"/>
      <c r="CQ716" s="245"/>
      <c r="CV716" s="245"/>
      <c r="DA716" s="245"/>
      <c r="DF716" s="245"/>
      <c r="DG716" s="291"/>
      <c r="DH716" s="291"/>
      <c r="DI716" s="291"/>
      <c r="DJ716" s="291"/>
      <c r="DK716" s="245"/>
      <c r="DL716" s="291"/>
      <c r="DM716" s="291"/>
      <c r="DN716" s="291"/>
      <c r="DO716" s="291"/>
      <c r="DP716" s="243"/>
      <c r="DU716" s="243"/>
      <c r="DZ716" s="243"/>
      <c r="EE716" s="243"/>
      <c r="EJ716" s="243"/>
    </row>
    <row r="717">
      <c r="E717" s="245"/>
      <c r="J717" s="245"/>
      <c r="O717" s="245"/>
      <c r="T717" s="245"/>
      <c r="Y717" s="245"/>
      <c r="AD717" s="245"/>
      <c r="AI717" s="245"/>
      <c r="AN717" s="245"/>
      <c r="AS717" s="245"/>
      <c r="AX717" s="245"/>
      <c r="BC717" s="245"/>
      <c r="BH717" s="245"/>
      <c r="BM717" s="245"/>
      <c r="BR717" s="245"/>
      <c r="BW717" s="245"/>
      <c r="CB717" s="245"/>
      <c r="CG717" s="245"/>
      <c r="CL717" s="245"/>
      <c r="CQ717" s="245"/>
      <c r="CV717" s="245"/>
      <c r="DA717" s="245"/>
      <c r="DF717" s="245"/>
      <c r="DG717" s="291"/>
      <c r="DH717" s="291"/>
      <c r="DI717" s="291"/>
      <c r="DJ717" s="291"/>
      <c r="DK717" s="245"/>
      <c r="DL717" s="291"/>
      <c r="DM717" s="291"/>
      <c r="DN717" s="291"/>
      <c r="DO717" s="291"/>
      <c r="DP717" s="243"/>
      <c r="DU717" s="243"/>
      <c r="DZ717" s="243"/>
      <c r="EE717" s="243"/>
      <c r="EJ717" s="243"/>
    </row>
    <row r="718">
      <c r="E718" s="245"/>
      <c r="J718" s="245"/>
      <c r="O718" s="245"/>
      <c r="T718" s="245"/>
      <c r="Y718" s="245"/>
      <c r="AD718" s="245"/>
      <c r="AI718" s="245"/>
      <c r="AN718" s="245"/>
      <c r="AS718" s="245"/>
      <c r="AX718" s="245"/>
      <c r="BC718" s="245"/>
      <c r="BH718" s="245"/>
      <c r="BM718" s="245"/>
      <c r="BR718" s="245"/>
      <c r="BW718" s="245"/>
      <c r="CB718" s="245"/>
      <c r="CG718" s="245"/>
      <c r="CL718" s="245"/>
      <c r="CQ718" s="245"/>
      <c r="CV718" s="245"/>
      <c r="DA718" s="245"/>
      <c r="DF718" s="245"/>
      <c r="DG718" s="291"/>
      <c r="DH718" s="291"/>
      <c r="DI718" s="291"/>
      <c r="DJ718" s="291"/>
      <c r="DK718" s="245"/>
      <c r="DL718" s="291"/>
      <c r="DM718" s="291"/>
      <c r="DN718" s="291"/>
      <c r="DO718" s="291"/>
      <c r="DP718" s="243"/>
      <c r="DU718" s="243"/>
      <c r="DZ718" s="243"/>
      <c r="EE718" s="243"/>
      <c r="EJ718" s="243"/>
    </row>
    <row r="719">
      <c r="E719" s="245"/>
      <c r="J719" s="245"/>
      <c r="O719" s="245"/>
      <c r="T719" s="245"/>
      <c r="Y719" s="245"/>
      <c r="AD719" s="245"/>
      <c r="AI719" s="245"/>
      <c r="AN719" s="245"/>
      <c r="AS719" s="245"/>
      <c r="AX719" s="245"/>
      <c r="BC719" s="245"/>
      <c r="BH719" s="245"/>
      <c r="BM719" s="245"/>
      <c r="BR719" s="245"/>
      <c r="BW719" s="245"/>
      <c r="CB719" s="245"/>
      <c r="CG719" s="245"/>
      <c r="CL719" s="245"/>
      <c r="CQ719" s="245"/>
      <c r="CV719" s="245"/>
      <c r="DA719" s="245"/>
      <c r="DF719" s="245"/>
      <c r="DG719" s="291"/>
      <c r="DH719" s="291"/>
      <c r="DI719" s="291"/>
      <c r="DJ719" s="291"/>
      <c r="DK719" s="245"/>
      <c r="DL719" s="291"/>
      <c r="DM719" s="291"/>
      <c r="DN719" s="291"/>
      <c r="DO719" s="291"/>
      <c r="DP719" s="243"/>
      <c r="DU719" s="243"/>
      <c r="DZ719" s="243"/>
      <c r="EE719" s="243"/>
      <c r="EJ719" s="243"/>
    </row>
    <row r="720">
      <c r="E720" s="245"/>
      <c r="J720" s="245"/>
      <c r="O720" s="245"/>
      <c r="T720" s="245"/>
      <c r="Y720" s="245"/>
      <c r="AD720" s="245"/>
      <c r="AI720" s="245"/>
      <c r="AN720" s="245"/>
      <c r="AS720" s="245"/>
      <c r="AX720" s="245"/>
      <c r="BC720" s="245"/>
      <c r="BH720" s="245"/>
      <c r="BM720" s="245"/>
      <c r="BR720" s="245"/>
      <c r="BW720" s="245"/>
      <c r="CB720" s="245"/>
      <c r="CG720" s="245"/>
      <c r="CL720" s="245"/>
      <c r="CQ720" s="245"/>
      <c r="CV720" s="245"/>
      <c r="DA720" s="245"/>
      <c r="DF720" s="245"/>
      <c r="DG720" s="291"/>
      <c r="DH720" s="291"/>
      <c r="DI720" s="291"/>
      <c r="DJ720" s="291"/>
      <c r="DK720" s="245"/>
      <c r="DL720" s="291"/>
      <c r="DM720" s="291"/>
      <c r="DN720" s="291"/>
      <c r="DO720" s="291"/>
      <c r="DP720" s="243"/>
      <c r="DU720" s="243"/>
      <c r="DZ720" s="243"/>
      <c r="EE720" s="243"/>
      <c r="EJ720" s="243"/>
    </row>
    <row r="721">
      <c r="E721" s="245"/>
      <c r="J721" s="245"/>
      <c r="O721" s="245"/>
      <c r="T721" s="245"/>
      <c r="Y721" s="245"/>
      <c r="AD721" s="245"/>
      <c r="AI721" s="245"/>
      <c r="AN721" s="245"/>
      <c r="AS721" s="245"/>
      <c r="AX721" s="245"/>
      <c r="BC721" s="245"/>
      <c r="BH721" s="245"/>
      <c r="BM721" s="245"/>
      <c r="BR721" s="245"/>
      <c r="BW721" s="245"/>
      <c r="CB721" s="245"/>
      <c r="CG721" s="245"/>
      <c r="CL721" s="245"/>
      <c r="CQ721" s="245"/>
      <c r="CV721" s="245"/>
      <c r="DA721" s="245"/>
      <c r="DF721" s="245"/>
      <c r="DG721" s="291"/>
      <c r="DH721" s="291"/>
      <c r="DI721" s="291"/>
      <c r="DJ721" s="291"/>
      <c r="DK721" s="245"/>
      <c r="DL721" s="291"/>
      <c r="DM721" s="291"/>
      <c r="DN721" s="291"/>
      <c r="DO721" s="291"/>
      <c r="DP721" s="243"/>
      <c r="DU721" s="243"/>
      <c r="DZ721" s="243"/>
      <c r="EE721" s="243"/>
      <c r="EJ721" s="243"/>
    </row>
    <row r="722">
      <c r="E722" s="245"/>
      <c r="J722" s="245"/>
      <c r="O722" s="245"/>
      <c r="T722" s="245"/>
      <c r="Y722" s="245"/>
      <c r="AD722" s="245"/>
      <c r="AI722" s="245"/>
      <c r="AN722" s="245"/>
      <c r="AS722" s="245"/>
      <c r="AX722" s="245"/>
      <c r="BC722" s="245"/>
      <c r="BH722" s="245"/>
      <c r="BM722" s="245"/>
      <c r="BR722" s="245"/>
      <c r="BW722" s="245"/>
      <c r="CB722" s="245"/>
      <c r="CG722" s="245"/>
      <c r="CL722" s="245"/>
      <c r="CQ722" s="245"/>
      <c r="CV722" s="245"/>
      <c r="DA722" s="245"/>
      <c r="DF722" s="245"/>
      <c r="DG722" s="291"/>
      <c r="DH722" s="291"/>
      <c r="DI722" s="291"/>
      <c r="DJ722" s="291"/>
      <c r="DK722" s="245"/>
      <c r="DL722" s="291"/>
      <c r="DM722" s="291"/>
      <c r="DN722" s="291"/>
      <c r="DO722" s="291"/>
      <c r="DP722" s="243"/>
      <c r="DU722" s="243"/>
      <c r="DZ722" s="243"/>
      <c r="EE722" s="243"/>
      <c r="EJ722" s="243"/>
    </row>
    <row r="723">
      <c r="E723" s="245"/>
      <c r="J723" s="245"/>
      <c r="O723" s="245"/>
      <c r="T723" s="245"/>
      <c r="Y723" s="245"/>
      <c r="AD723" s="245"/>
      <c r="AI723" s="245"/>
      <c r="AN723" s="245"/>
      <c r="AS723" s="245"/>
      <c r="AX723" s="245"/>
      <c r="BC723" s="245"/>
      <c r="BH723" s="245"/>
      <c r="BM723" s="245"/>
      <c r="BR723" s="245"/>
      <c r="BW723" s="245"/>
      <c r="CB723" s="245"/>
      <c r="CG723" s="245"/>
      <c r="CL723" s="245"/>
      <c r="CQ723" s="245"/>
      <c r="CV723" s="245"/>
      <c r="DA723" s="245"/>
      <c r="DF723" s="245"/>
      <c r="DG723" s="291"/>
      <c r="DH723" s="291"/>
      <c r="DI723" s="291"/>
      <c r="DJ723" s="291"/>
      <c r="DK723" s="245"/>
      <c r="DL723" s="291"/>
      <c r="DM723" s="291"/>
      <c r="DN723" s="291"/>
      <c r="DO723" s="291"/>
      <c r="DP723" s="243"/>
      <c r="DU723" s="243"/>
      <c r="DZ723" s="243"/>
      <c r="EE723" s="243"/>
      <c r="EJ723" s="243"/>
    </row>
    <row r="724">
      <c r="E724" s="245"/>
      <c r="J724" s="245"/>
      <c r="O724" s="245"/>
      <c r="T724" s="245"/>
      <c r="Y724" s="245"/>
      <c r="AD724" s="245"/>
      <c r="AI724" s="245"/>
      <c r="AN724" s="245"/>
      <c r="AS724" s="245"/>
      <c r="AX724" s="245"/>
      <c r="BC724" s="245"/>
      <c r="BH724" s="245"/>
      <c r="BM724" s="245"/>
      <c r="BR724" s="245"/>
      <c r="BW724" s="245"/>
      <c r="CB724" s="245"/>
      <c r="CG724" s="245"/>
      <c r="CL724" s="245"/>
      <c r="CQ724" s="245"/>
      <c r="CV724" s="245"/>
      <c r="DA724" s="245"/>
      <c r="DF724" s="245"/>
      <c r="DG724" s="291"/>
      <c r="DH724" s="291"/>
      <c r="DI724" s="291"/>
      <c r="DJ724" s="291"/>
      <c r="DK724" s="245"/>
      <c r="DL724" s="291"/>
      <c r="DM724" s="291"/>
      <c r="DN724" s="291"/>
      <c r="DO724" s="291"/>
      <c r="DP724" s="243"/>
      <c r="DU724" s="243"/>
      <c r="DZ724" s="243"/>
      <c r="EE724" s="243"/>
      <c r="EJ724" s="243"/>
    </row>
    <row r="725">
      <c r="E725" s="245"/>
      <c r="J725" s="245"/>
      <c r="O725" s="245"/>
      <c r="T725" s="245"/>
      <c r="Y725" s="245"/>
      <c r="AD725" s="245"/>
      <c r="AI725" s="245"/>
      <c r="AN725" s="245"/>
      <c r="AS725" s="245"/>
      <c r="AX725" s="245"/>
      <c r="BC725" s="245"/>
      <c r="BH725" s="245"/>
      <c r="BM725" s="245"/>
      <c r="BR725" s="245"/>
      <c r="BW725" s="245"/>
      <c r="CB725" s="245"/>
      <c r="CG725" s="245"/>
      <c r="CL725" s="245"/>
      <c r="CQ725" s="245"/>
      <c r="CV725" s="245"/>
      <c r="DA725" s="245"/>
      <c r="DF725" s="245"/>
      <c r="DG725" s="291"/>
      <c r="DH725" s="291"/>
      <c r="DI725" s="291"/>
      <c r="DJ725" s="291"/>
      <c r="DK725" s="245"/>
      <c r="DL725" s="291"/>
      <c r="DM725" s="291"/>
      <c r="DN725" s="291"/>
      <c r="DO725" s="291"/>
      <c r="DP725" s="243"/>
      <c r="DU725" s="243"/>
      <c r="DZ725" s="243"/>
      <c r="EE725" s="243"/>
      <c r="EJ725" s="243"/>
    </row>
    <row r="726">
      <c r="E726" s="245"/>
      <c r="J726" s="245"/>
      <c r="O726" s="245"/>
      <c r="T726" s="245"/>
      <c r="Y726" s="245"/>
      <c r="AD726" s="245"/>
      <c r="AI726" s="245"/>
      <c r="AN726" s="245"/>
      <c r="AS726" s="245"/>
      <c r="AX726" s="245"/>
      <c r="BC726" s="245"/>
      <c r="BH726" s="245"/>
      <c r="BM726" s="245"/>
      <c r="BR726" s="245"/>
      <c r="BW726" s="245"/>
      <c r="CB726" s="245"/>
      <c r="CG726" s="245"/>
      <c r="CL726" s="245"/>
      <c r="CQ726" s="245"/>
      <c r="CV726" s="245"/>
      <c r="DA726" s="245"/>
      <c r="DF726" s="245"/>
      <c r="DG726" s="291"/>
      <c r="DH726" s="291"/>
      <c r="DI726" s="291"/>
      <c r="DJ726" s="291"/>
      <c r="DK726" s="245"/>
      <c r="DL726" s="291"/>
      <c r="DM726" s="291"/>
      <c r="DN726" s="291"/>
      <c r="DO726" s="291"/>
      <c r="DP726" s="243"/>
      <c r="DU726" s="243"/>
      <c r="DZ726" s="243"/>
      <c r="EE726" s="243"/>
      <c r="EJ726" s="243"/>
    </row>
    <row r="727">
      <c r="E727" s="245"/>
      <c r="J727" s="245"/>
      <c r="O727" s="245"/>
      <c r="T727" s="245"/>
      <c r="Y727" s="245"/>
      <c r="AD727" s="245"/>
      <c r="AI727" s="245"/>
      <c r="AN727" s="245"/>
      <c r="AS727" s="245"/>
      <c r="AX727" s="245"/>
      <c r="BC727" s="245"/>
      <c r="BH727" s="245"/>
      <c r="BM727" s="245"/>
      <c r="BR727" s="245"/>
      <c r="BW727" s="245"/>
      <c r="CB727" s="245"/>
      <c r="CG727" s="245"/>
      <c r="CL727" s="245"/>
      <c r="CQ727" s="245"/>
      <c r="CV727" s="245"/>
      <c r="DA727" s="245"/>
      <c r="DF727" s="245"/>
      <c r="DG727" s="291"/>
      <c r="DH727" s="291"/>
      <c r="DI727" s="291"/>
      <c r="DJ727" s="291"/>
      <c r="DK727" s="245"/>
      <c r="DL727" s="291"/>
      <c r="DM727" s="291"/>
      <c r="DN727" s="291"/>
      <c r="DO727" s="291"/>
      <c r="DP727" s="243"/>
      <c r="DU727" s="243"/>
      <c r="DZ727" s="243"/>
      <c r="EE727" s="243"/>
      <c r="EJ727" s="243"/>
    </row>
    <row r="728">
      <c r="E728" s="245"/>
      <c r="J728" s="245"/>
      <c r="O728" s="245"/>
      <c r="T728" s="245"/>
      <c r="Y728" s="245"/>
      <c r="AD728" s="245"/>
      <c r="AI728" s="245"/>
      <c r="AN728" s="245"/>
      <c r="AS728" s="245"/>
      <c r="AX728" s="245"/>
      <c r="BC728" s="245"/>
      <c r="BH728" s="245"/>
      <c r="BM728" s="245"/>
      <c r="BR728" s="245"/>
      <c r="BW728" s="245"/>
      <c r="CB728" s="245"/>
      <c r="CG728" s="245"/>
      <c r="CL728" s="245"/>
      <c r="CQ728" s="245"/>
      <c r="CV728" s="245"/>
      <c r="DA728" s="245"/>
      <c r="DF728" s="245"/>
      <c r="DG728" s="291"/>
      <c r="DH728" s="291"/>
      <c r="DI728" s="291"/>
      <c r="DJ728" s="291"/>
      <c r="DK728" s="245"/>
      <c r="DL728" s="291"/>
      <c r="DM728" s="291"/>
      <c r="DN728" s="291"/>
      <c r="DO728" s="291"/>
      <c r="DP728" s="243"/>
      <c r="DU728" s="243"/>
      <c r="DZ728" s="243"/>
      <c r="EE728" s="243"/>
      <c r="EJ728" s="243"/>
    </row>
    <row r="729">
      <c r="E729" s="245"/>
      <c r="J729" s="245"/>
      <c r="O729" s="245"/>
      <c r="T729" s="245"/>
      <c r="Y729" s="245"/>
      <c r="AD729" s="245"/>
      <c r="AI729" s="245"/>
      <c r="AN729" s="245"/>
      <c r="AS729" s="245"/>
      <c r="AX729" s="245"/>
      <c r="BC729" s="245"/>
      <c r="BH729" s="245"/>
      <c r="BM729" s="245"/>
      <c r="BR729" s="245"/>
      <c r="BW729" s="245"/>
      <c r="CB729" s="245"/>
      <c r="CG729" s="245"/>
      <c r="CL729" s="245"/>
      <c r="CQ729" s="245"/>
      <c r="CV729" s="245"/>
      <c r="DA729" s="245"/>
      <c r="DF729" s="245"/>
      <c r="DG729" s="291"/>
      <c r="DH729" s="291"/>
      <c r="DI729" s="291"/>
      <c r="DJ729" s="291"/>
      <c r="DK729" s="245"/>
      <c r="DL729" s="291"/>
      <c r="DM729" s="291"/>
      <c r="DN729" s="291"/>
      <c r="DO729" s="291"/>
      <c r="DP729" s="243"/>
      <c r="DU729" s="243"/>
      <c r="DZ729" s="243"/>
      <c r="EE729" s="243"/>
      <c r="EJ729" s="243"/>
    </row>
    <row r="730">
      <c r="E730" s="245"/>
      <c r="J730" s="245"/>
      <c r="O730" s="245"/>
      <c r="T730" s="245"/>
      <c r="Y730" s="245"/>
      <c r="AD730" s="245"/>
      <c r="AI730" s="245"/>
      <c r="AN730" s="245"/>
      <c r="AS730" s="245"/>
      <c r="AX730" s="245"/>
      <c r="BC730" s="245"/>
      <c r="BH730" s="245"/>
      <c r="BM730" s="245"/>
      <c r="BR730" s="245"/>
      <c r="BW730" s="245"/>
      <c r="CB730" s="245"/>
      <c r="CG730" s="245"/>
      <c r="CL730" s="245"/>
      <c r="CQ730" s="245"/>
      <c r="CV730" s="245"/>
      <c r="DA730" s="245"/>
      <c r="DF730" s="245"/>
      <c r="DG730" s="291"/>
      <c r="DH730" s="291"/>
      <c r="DI730" s="291"/>
      <c r="DJ730" s="291"/>
      <c r="DK730" s="245"/>
      <c r="DL730" s="291"/>
      <c r="DM730" s="291"/>
      <c r="DN730" s="291"/>
      <c r="DO730" s="291"/>
      <c r="DP730" s="243"/>
      <c r="DU730" s="243"/>
      <c r="DZ730" s="243"/>
      <c r="EE730" s="243"/>
      <c r="EJ730" s="243"/>
    </row>
    <row r="731">
      <c r="E731" s="245"/>
      <c r="J731" s="245"/>
      <c r="O731" s="245"/>
      <c r="T731" s="245"/>
      <c r="Y731" s="245"/>
      <c r="AD731" s="245"/>
      <c r="AI731" s="245"/>
      <c r="AN731" s="245"/>
      <c r="AS731" s="245"/>
      <c r="AX731" s="245"/>
      <c r="BC731" s="245"/>
      <c r="BH731" s="245"/>
      <c r="BM731" s="245"/>
      <c r="BR731" s="245"/>
      <c r="BW731" s="245"/>
      <c r="CB731" s="245"/>
      <c r="CG731" s="245"/>
      <c r="CL731" s="245"/>
      <c r="CQ731" s="245"/>
      <c r="CV731" s="245"/>
      <c r="DA731" s="245"/>
      <c r="DF731" s="245"/>
      <c r="DG731" s="291"/>
      <c r="DH731" s="291"/>
      <c r="DI731" s="291"/>
      <c r="DJ731" s="291"/>
      <c r="DK731" s="245"/>
      <c r="DL731" s="291"/>
      <c r="DM731" s="291"/>
      <c r="DN731" s="291"/>
      <c r="DO731" s="291"/>
      <c r="DP731" s="243"/>
      <c r="DU731" s="243"/>
      <c r="DZ731" s="243"/>
      <c r="EE731" s="243"/>
      <c r="EJ731" s="243"/>
    </row>
    <row r="732">
      <c r="E732" s="245"/>
      <c r="J732" s="245"/>
      <c r="O732" s="245"/>
      <c r="T732" s="245"/>
      <c r="Y732" s="245"/>
      <c r="AD732" s="245"/>
      <c r="AI732" s="245"/>
      <c r="AN732" s="245"/>
      <c r="AS732" s="245"/>
      <c r="AX732" s="245"/>
      <c r="BC732" s="245"/>
      <c r="BH732" s="245"/>
      <c r="BM732" s="245"/>
      <c r="BR732" s="245"/>
      <c r="BW732" s="245"/>
      <c r="CB732" s="245"/>
      <c r="CG732" s="245"/>
      <c r="CL732" s="245"/>
      <c r="CQ732" s="245"/>
      <c r="CV732" s="245"/>
      <c r="DA732" s="245"/>
      <c r="DF732" s="245"/>
      <c r="DG732" s="291"/>
      <c r="DH732" s="291"/>
      <c r="DI732" s="291"/>
      <c r="DJ732" s="291"/>
      <c r="DK732" s="245"/>
      <c r="DL732" s="291"/>
      <c r="DM732" s="291"/>
      <c r="DN732" s="291"/>
      <c r="DO732" s="291"/>
      <c r="DP732" s="243"/>
      <c r="DU732" s="243"/>
      <c r="DZ732" s="243"/>
      <c r="EE732" s="243"/>
      <c r="EJ732" s="243"/>
    </row>
    <row r="733">
      <c r="E733" s="245"/>
      <c r="J733" s="245"/>
      <c r="O733" s="245"/>
      <c r="T733" s="245"/>
      <c r="Y733" s="245"/>
      <c r="AD733" s="245"/>
      <c r="AI733" s="245"/>
      <c r="AN733" s="245"/>
      <c r="AS733" s="245"/>
      <c r="AX733" s="245"/>
      <c r="BC733" s="245"/>
      <c r="BH733" s="245"/>
      <c r="BM733" s="245"/>
      <c r="BR733" s="245"/>
      <c r="BW733" s="245"/>
      <c r="CB733" s="245"/>
      <c r="CG733" s="245"/>
      <c r="CL733" s="245"/>
      <c r="CQ733" s="245"/>
      <c r="CV733" s="245"/>
      <c r="DA733" s="245"/>
      <c r="DF733" s="245"/>
      <c r="DG733" s="291"/>
      <c r="DH733" s="291"/>
      <c r="DI733" s="291"/>
      <c r="DJ733" s="291"/>
      <c r="DK733" s="245"/>
      <c r="DL733" s="291"/>
      <c r="DM733" s="291"/>
      <c r="DN733" s="291"/>
      <c r="DO733" s="291"/>
      <c r="DP733" s="243"/>
      <c r="DU733" s="243"/>
      <c r="DZ733" s="243"/>
      <c r="EE733" s="243"/>
      <c r="EJ733" s="243"/>
    </row>
    <row r="734">
      <c r="E734" s="245"/>
      <c r="J734" s="245"/>
      <c r="O734" s="245"/>
      <c r="T734" s="245"/>
      <c r="Y734" s="245"/>
      <c r="AD734" s="245"/>
      <c r="AI734" s="245"/>
      <c r="AN734" s="245"/>
      <c r="AS734" s="245"/>
      <c r="AX734" s="245"/>
      <c r="BC734" s="245"/>
      <c r="BH734" s="245"/>
      <c r="BM734" s="245"/>
      <c r="BR734" s="245"/>
      <c r="BW734" s="245"/>
      <c r="CB734" s="245"/>
      <c r="CG734" s="245"/>
      <c r="CL734" s="245"/>
      <c r="CQ734" s="245"/>
      <c r="CV734" s="245"/>
      <c r="DA734" s="245"/>
      <c r="DF734" s="245"/>
      <c r="DG734" s="291"/>
      <c r="DH734" s="291"/>
      <c r="DI734" s="291"/>
      <c r="DJ734" s="291"/>
      <c r="DK734" s="245"/>
      <c r="DL734" s="291"/>
      <c r="DM734" s="291"/>
      <c r="DN734" s="291"/>
      <c r="DO734" s="291"/>
      <c r="DP734" s="243"/>
      <c r="DU734" s="243"/>
      <c r="DZ734" s="243"/>
      <c r="EE734" s="243"/>
      <c r="EJ734" s="243"/>
    </row>
    <row r="735">
      <c r="E735" s="245"/>
      <c r="J735" s="245"/>
      <c r="O735" s="245"/>
      <c r="T735" s="245"/>
      <c r="Y735" s="245"/>
      <c r="AD735" s="245"/>
      <c r="AI735" s="245"/>
      <c r="AN735" s="245"/>
      <c r="AS735" s="245"/>
      <c r="AX735" s="245"/>
      <c r="BC735" s="245"/>
      <c r="BH735" s="245"/>
      <c r="BM735" s="245"/>
      <c r="BR735" s="245"/>
      <c r="BW735" s="245"/>
      <c r="CB735" s="245"/>
      <c r="CG735" s="245"/>
      <c r="CL735" s="245"/>
      <c r="CQ735" s="245"/>
      <c r="CV735" s="245"/>
      <c r="DA735" s="245"/>
      <c r="DF735" s="245"/>
      <c r="DG735" s="291"/>
      <c r="DH735" s="291"/>
      <c r="DI735" s="291"/>
      <c r="DJ735" s="291"/>
      <c r="DK735" s="245"/>
      <c r="DL735" s="291"/>
      <c r="DM735" s="291"/>
      <c r="DN735" s="291"/>
      <c r="DO735" s="291"/>
      <c r="DP735" s="243"/>
      <c r="DU735" s="243"/>
      <c r="DZ735" s="243"/>
      <c r="EE735" s="243"/>
      <c r="EJ735" s="243"/>
    </row>
    <row r="736">
      <c r="E736" s="245"/>
      <c r="J736" s="245"/>
      <c r="O736" s="245"/>
      <c r="T736" s="245"/>
      <c r="Y736" s="245"/>
      <c r="AD736" s="245"/>
      <c r="AI736" s="245"/>
      <c r="AN736" s="245"/>
      <c r="AS736" s="245"/>
      <c r="AX736" s="245"/>
      <c r="BC736" s="245"/>
      <c r="BH736" s="245"/>
      <c r="BM736" s="245"/>
      <c r="BR736" s="245"/>
      <c r="BW736" s="245"/>
      <c r="CB736" s="245"/>
      <c r="CG736" s="245"/>
      <c r="CL736" s="245"/>
      <c r="CQ736" s="245"/>
      <c r="CV736" s="245"/>
      <c r="DA736" s="245"/>
      <c r="DF736" s="245"/>
      <c r="DG736" s="291"/>
      <c r="DH736" s="291"/>
      <c r="DI736" s="291"/>
      <c r="DJ736" s="291"/>
      <c r="DK736" s="245"/>
      <c r="DL736" s="291"/>
      <c r="DM736" s="291"/>
      <c r="DN736" s="291"/>
      <c r="DO736" s="291"/>
      <c r="DP736" s="243"/>
      <c r="DU736" s="243"/>
      <c r="DZ736" s="243"/>
      <c r="EE736" s="243"/>
      <c r="EJ736" s="243"/>
    </row>
    <row r="737">
      <c r="E737" s="245"/>
      <c r="J737" s="245"/>
      <c r="O737" s="245"/>
      <c r="T737" s="245"/>
      <c r="Y737" s="245"/>
      <c r="AD737" s="245"/>
      <c r="AI737" s="245"/>
      <c r="AN737" s="245"/>
      <c r="AS737" s="245"/>
      <c r="AX737" s="245"/>
      <c r="BC737" s="245"/>
      <c r="BH737" s="245"/>
      <c r="BM737" s="245"/>
      <c r="BR737" s="245"/>
      <c r="BW737" s="245"/>
      <c r="CB737" s="245"/>
      <c r="CG737" s="245"/>
      <c r="CL737" s="245"/>
      <c r="CQ737" s="245"/>
      <c r="CV737" s="245"/>
      <c r="DA737" s="245"/>
      <c r="DF737" s="245"/>
      <c r="DG737" s="291"/>
      <c r="DH737" s="291"/>
      <c r="DI737" s="291"/>
      <c r="DJ737" s="291"/>
      <c r="DK737" s="245"/>
      <c r="DL737" s="291"/>
      <c r="DM737" s="291"/>
      <c r="DN737" s="291"/>
      <c r="DO737" s="291"/>
      <c r="DP737" s="243"/>
      <c r="DU737" s="243"/>
      <c r="DZ737" s="243"/>
      <c r="EE737" s="243"/>
      <c r="EJ737" s="243"/>
    </row>
    <row r="738">
      <c r="E738" s="245"/>
      <c r="J738" s="245"/>
      <c r="O738" s="245"/>
      <c r="T738" s="245"/>
      <c r="Y738" s="245"/>
      <c r="AD738" s="245"/>
      <c r="AI738" s="245"/>
      <c r="AN738" s="245"/>
      <c r="AS738" s="245"/>
      <c r="AX738" s="245"/>
      <c r="BC738" s="245"/>
      <c r="BH738" s="245"/>
      <c r="BM738" s="245"/>
      <c r="BR738" s="245"/>
      <c r="BW738" s="245"/>
      <c r="CB738" s="245"/>
      <c r="CG738" s="245"/>
      <c r="CL738" s="245"/>
      <c r="CQ738" s="245"/>
      <c r="CV738" s="245"/>
      <c r="DA738" s="245"/>
      <c r="DF738" s="245"/>
      <c r="DG738" s="291"/>
      <c r="DH738" s="291"/>
      <c r="DI738" s="291"/>
      <c r="DJ738" s="291"/>
      <c r="DK738" s="245"/>
      <c r="DL738" s="291"/>
      <c r="DM738" s="291"/>
      <c r="DN738" s="291"/>
      <c r="DO738" s="291"/>
      <c r="DP738" s="243"/>
      <c r="DU738" s="243"/>
      <c r="DZ738" s="243"/>
      <c r="EE738" s="243"/>
      <c r="EJ738" s="243"/>
    </row>
    <row r="739">
      <c r="E739" s="245"/>
      <c r="J739" s="245"/>
      <c r="O739" s="245"/>
      <c r="T739" s="245"/>
      <c r="Y739" s="245"/>
      <c r="AD739" s="245"/>
      <c r="AI739" s="245"/>
      <c r="AN739" s="245"/>
      <c r="AS739" s="245"/>
      <c r="AX739" s="245"/>
      <c r="BC739" s="245"/>
      <c r="BH739" s="245"/>
      <c r="BM739" s="245"/>
      <c r="BR739" s="245"/>
      <c r="BW739" s="245"/>
      <c r="CB739" s="245"/>
      <c r="CG739" s="245"/>
      <c r="CL739" s="245"/>
      <c r="CQ739" s="245"/>
      <c r="CV739" s="245"/>
      <c r="DA739" s="245"/>
      <c r="DF739" s="245"/>
      <c r="DG739" s="291"/>
      <c r="DH739" s="291"/>
      <c r="DI739" s="291"/>
      <c r="DJ739" s="291"/>
      <c r="DK739" s="245"/>
      <c r="DL739" s="291"/>
      <c r="DM739" s="291"/>
      <c r="DN739" s="291"/>
      <c r="DO739" s="291"/>
      <c r="DP739" s="243"/>
      <c r="DU739" s="243"/>
      <c r="DZ739" s="243"/>
      <c r="EE739" s="243"/>
      <c r="EJ739" s="243"/>
    </row>
    <row r="740">
      <c r="E740" s="245"/>
      <c r="J740" s="245"/>
      <c r="O740" s="245"/>
      <c r="T740" s="245"/>
      <c r="Y740" s="245"/>
      <c r="AD740" s="245"/>
      <c r="AI740" s="245"/>
      <c r="AN740" s="245"/>
      <c r="AS740" s="245"/>
      <c r="AX740" s="245"/>
      <c r="BC740" s="245"/>
      <c r="BH740" s="245"/>
      <c r="BM740" s="245"/>
      <c r="BR740" s="245"/>
      <c r="BW740" s="245"/>
      <c r="CB740" s="245"/>
      <c r="CG740" s="245"/>
      <c r="CL740" s="245"/>
      <c r="CQ740" s="245"/>
      <c r="CV740" s="245"/>
      <c r="DA740" s="245"/>
      <c r="DF740" s="245"/>
      <c r="DG740" s="291"/>
      <c r="DH740" s="291"/>
      <c r="DI740" s="291"/>
      <c r="DJ740" s="291"/>
      <c r="DK740" s="245"/>
      <c r="DL740" s="291"/>
      <c r="DM740" s="291"/>
      <c r="DN740" s="291"/>
      <c r="DO740" s="291"/>
      <c r="DP740" s="243"/>
      <c r="DU740" s="243"/>
      <c r="DZ740" s="243"/>
      <c r="EE740" s="243"/>
      <c r="EJ740" s="243"/>
    </row>
    <row r="741">
      <c r="E741" s="245"/>
      <c r="J741" s="245"/>
      <c r="O741" s="245"/>
      <c r="T741" s="245"/>
      <c r="Y741" s="245"/>
      <c r="AD741" s="245"/>
      <c r="AI741" s="245"/>
      <c r="AN741" s="245"/>
      <c r="AS741" s="245"/>
      <c r="AX741" s="245"/>
      <c r="BC741" s="245"/>
      <c r="BH741" s="245"/>
      <c r="BM741" s="245"/>
      <c r="BR741" s="245"/>
      <c r="BW741" s="245"/>
      <c r="CB741" s="245"/>
      <c r="CG741" s="245"/>
      <c r="CL741" s="245"/>
      <c r="CQ741" s="245"/>
      <c r="CV741" s="245"/>
      <c r="DA741" s="245"/>
      <c r="DF741" s="245"/>
      <c r="DG741" s="291"/>
      <c r="DH741" s="291"/>
      <c r="DI741" s="291"/>
      <c r="DJ741" s="291"/>
      <c r="DK741" s="245"/>
      <c r="DL741" s="291"/>
      <c r="DM741" s="291"/>
      <c r="DN741" s="291"/>
      <c r="DO741" s="291"/>
      <c r="DP741" s="243"/>
      <c r="DU741" s="243"/>
      <c r="DZ741" s="243"/>
      <c r="EE741" s="243"/>
      <c r="EJ741" s="243"/>
    </row>
    <row r="742">
      <c r="E742" s="245"/>
      <c r="J742" s="245"/>
      <c r="O742" s="245"/>
      <c r="T742" s="245"/>
      <c r="Y742" s="245"/>
      <c r="AD742" s="245"/>
      <c r="AI742" s="245"/>
      <c r="AN742" s="245"/>
      <c r="AS742" s="245"/>
      <c r="AX742" s="245"/>
      <c r="BC742" s="245"/>
      <c r="BH742" s="245"/>
      <c r="BM742" s="245"/>
      <c r="BR742" s="245"/>
      <c r="BW742" s="245"/>
      <c r="CB742" s="245"/>
      <c r="CG742" s="245"/>
      <c r="CL742" s="245"/>
      <c r="CQ742" s="245"/>
      <c r="CV742" s="245"/>
      <c r="DA742" s="245"/>
      <c r="DF742" s="245"/>
      <c r="DG742" s="291"/>
      <c r="DH742" s="291"/>
      <c r="DI742" s="291"/>
      <c r="DJ742" s="291"/>
      <c r="DK742" s="245"/>
      <c r="DL742" s="291"/>
      <c r="DM742" s="291"/>
      <c r="DN742" s="291"/>
      <c r="DO742" s="291"/>
      <c r="DP742" s="243"/>
      <c r="DU742" s="243"/>
      <c r="DZ742" s="243"/>
      <c r="EE742" s="243"/>
      <c r="EJ742" s="243"/>
    </row>
    <row r="743">
      <c r="E743" s="245"/>
      <c r="J743" s="245"/>
      <c r="O743" s="245"/>
      <c r="T743" s="245"/>
      <c r="Y743" s="245"/>
      <c r="AD743" s="245"/>
      <c r="AI743" s="245"/>
      <c r="AN743" s="245"/>
      <c r="AS743" s="245"/>
      <c r="AX743" s="245"/>
      <c r="BC743" s="245"/>
      <c r="BH743" s="245"/>
      <c r="BM743" s="245"/>
      <c r="BR743" s="245"/>
      <c r="BW743" s="245"/>
      <c r="CB743" s="245"/>
      <c r="CG743" s="245"/>
      <c r="CL743" s="245"/>
      <c r="CQ743" s="245"/>
      <c r="CV743" s="245"/>
      <c r="DA743" s="245"/>
      <c r="DF743" s="245"/>
      <c r="DG743" s="291"/>
      <c r="DH743" s="291"/>
      <c r="DI743" s="291"/>
      <c r="DJ743" s="291"/>
      <c r="DK743" s="245"/>
      <c r="DL743" s="291"/>
      <c r="DM743" s="291"/>
      <c r="DN743" s="291"/>
      <c r="DO743" s="291"/>
      <c r="DP743" s="243"/>
      <c r="DU743" s="243"/>
      <c r="DZ743" s="243"/>
      <c r="EE743" s="243"/>
      <c r="EJ743" s="243"/>
    </row>
    <row r="744">
      <c r="E744" s="245"/>
      <c r="J744" s="245"/>
      <c r="O744" s="245"/>
      <c r="T744" s="245"/>
      <c r="Y744" s="245"/>
      <c r="AD744" s="245"/>
      <c r="AI744" s="245"/>
      <c r="AN744" s="245"/>
      <c r="AS744" s="245"/>
      <c r="AX744" s="245"/>
      <c r="BC744" s="245"/>
      <c r="BH744" s="245"/>
      <c r="BM744" s="245"/>
      <c r="BR744" s="245"/>
      <c r="BW744" s="245"/>
      <c r="CB744" s="245"/>
      <c r="CG744" s="245"/>
      <c r="CL744" s="245"/>
      <c r="CQ744" s="245"/>
      <c r="CV744" s="245"/>
      <c r="DA744" s="245"/>
      <c r="DF744" s="245"/>
      <c r="DG744" s="291"/>
      <c r="DH744" s="291"/>
      <c r="DI744" s="291"/>
      <c r="DJ744" s="291"/>
      <c r="DK744" s="245"/>
      <c r="DL744" s="291"/>
      <c r="DM744" s="291"/>
      <c r="DN744" s="291"/>
      <c r="DO744" s="291"/>
      <c r="DP744" s="243"/>
      <c r="DU744" s="243"/>
      <c r="DZ744" s="243"/>
      <c r="EE744" s="243"/>
      <c r="EJ744" s="243"/>
    </row>
    <row r="745">
      <c r="E745" s="245"/>
      <c r="J745" s="245"/>
      <c r="O745" s="245"/>
      <c r="T745" s="245"/>
      <c r="Y745" s="245"/>
      <c r="AD745" s="245"/>
      <c r="AI745" s="245"/>
      <c r="AN745" s="245"/>
      <c r="AS745" s="245"/>
      <c r="AX745" s="245"/>
      <c r="BC745" s="245"/>
      <c r="BH745" s="245"/>
      <c r="BM745" s="245"/>
      <c r="BR745" s="245"/>
      <c r="BW745" s="245"/>
      <c r="CB745" s="245"/>
      <c r="CG745" s="245"/>
      <c r="CL745" s="245"/>
      <c r="CQ745" s="245"/>
      <c r="CV745" s="245"/>
      <c r="DA745" s="245"/>
      <c r="DF745" s="245"/>
      <c r="DG745" s="291"/>
      <c r="DH745" s="291"/>
      <c r="DI745" s="291"/>
      <c r="DJ745" s="291"/>
      <c r="DK745" s="245"/>
      <c r="DL745" s="291"/>
      <c r="DM745" s="291"/>
      <c r="DN745" s="291"/>
      <c r="DO745" s="291"/>
      <c r="DP745" s="243"/>
      <c r="DU745" s="243"/>
      <c r="DZ745" s="243"/>
      <c r="EE745" s="243"/>
      <c r="EJ745" s="243"/>
    </row>
    <row r="746">
      <c r="E746" s="245"/>
      <c r="J746" s="245"/>
      <c r="O746" s="245"/>
      <c r="T746" s="245"/>
      <c r="Y746" s="245"/>
      <c r="AD746" s="245"/>
      <c r="AI746" s="245"/>
      <c r="AN746" s="245"/>
      <c r="AS746" s="245"/>
      <c r="AX746" s="245"/>
      <c r="BC746" s="245"/>
      <c r="BH746" s="245"/>
      <c r="BM746" s="245"/>
      <c r="BR746" s="245"/>
      <c r="BW746" s="245"/>
      <c r="CB746" s="245"/>
      <c r="CG746" s="245"/>
      <c r="CL746" s="245"/>
      <c r="CQ746" s="245"/>
      <c r="CV746" s="245"/>
      <c r="DA746" s="245"/>
      <c r="DF746" s="245"/>
      <c r="DG746" s="291"/>
      <c r="DH746" s="291"/>
      <c r="DI746" s="291"/>
      <c r="DJ746" s="291"/>
      <c r="DK746" s="245"/>
      <c r="DL746" s="291"/>
      <c r="DM746" s="291"/>
      <c r="DN746" s="291"/>
      <c r="DO746" s="291"/>
      <c r="DP746" s="243"/>
      <c r="DU746" s="243"/>
      <c r="DZ746" s="243"/>
      <c r="EE746" s="243"/>
      <c r="EJ746" s="243"/>
    </row>
    <row r="747">
      <c r="E747" s="245"/>
      <c r="J747" s="245"/>
      <c r="O747" s="245"/>
      <c r="T747" s="245"/>
      <c r="Y747" s="245"/>
      <c r="AD747" s="245"/>
      <c r="AI747" s="245"/>
      <c r="AN747" s="245"/>
      <c r="AS747" s="245"/>
      <c r="AX747" s="245"/>
      <c r="BC747" s="245"/>
      <c r="BH747" s="245"/>
      <c r="BM747" s="245"/>
      <c r="BR747" s="245"/>
      <c r="BW747" s="245"/>
      <c r="CB747" s="245"/>
      <c r="CG747" s="245"/>
      <c r="CL747" s="245"/>
      <c r="CQ747" s="245"/>
      <c r="CV747" s="245"/>
      <c r="DA747" s="245"/>
      <c r="DF747" s="245"/>
      <c r="DG747" s="291"/>
      <c r="DH747" s="291"/>
      <c r="DI747" s="291"/>
      <c r="DJ747" s="291"/>
      <c r="DK747" s="245"/>
      <c r="DL747" s="291"/>
      <c r="DM747" s="291"/>
      <c r="DN747" s="291"/>
      <c r="DO747" s="291"/>
      <c r="DP747" s="243"/>
      <c r="DU747" s="243"/>
      <c r="DZ747" s="243"/>
      <c r="EE747" s="243"/>
      <c r="EJ747" s="243"/>
    </row>
    <row r="748">
      <c r="E748" s="245"/>
      <c r="J748" s="245"/>
      <c r="O748" s="245"/>
      <c r="T748" s="245"/>
      <c r="Y748" s="245"/>
      <c r="AD748" s="245"/>
      <c r="AI748" s="245"/>
      <c r="AN748" s="245"/>
      <c r="AS748" s="245"/>
      <c r="AX748" s="245"/>
      <c r="BC748" s="245"/>
      <c r="BH748" s="245"/>
      <c r="BM748" s="245"/>
      <c r="BR748" s="245"/>
      <c r="BW748" s="245"/>
      <c r="CB748" s="245"/>
      <c r="CG748" s="245"/>
      <c r="CL748" s="245"/>
      <c r="CQ748" s="245"/>
      <c r="CV748" s="245"/>
      <c r="DA748" s="245"/>
      <c r="DF748" s="245"/>
      <c r="DG748" s="291"/>
      <c r="DH748" s="291"/>
      <c r="DI748" s="291"/>
      <c r="DJ748" s="291"/>
      <c r="DK748" s="245"/>
      <c r="DL748" s="291"/>
      <c r="DM748" s="291"/>
      <c r="DN748" s="291"/>
      <c r="DO748" s="291"/>
      <c r="DP748" s="243"/>
      <c r="DU748" s="243"/>
      <c r="DZ748" s="243"/>
      <c r="EE748" s="243"/>
      <c r="EJ748" s="243"/>
    </row>
    <row r="749">
      <c r="E749" s="245"/>
      <c r="J749" s="245"/>
      <c r="O749" s="245"/>
      <c r="T749" s="245"/>
      <c r="Y749" s="245"/>
      <c r="AD749" s="245"/>
      <c r="AI749" s="245"/>
      <c r="AN749" s="245"/>
      <c r="AS749" s="245"/>
      <c r="AX749" s="245"/>
      <c r="BC749" s="245"/>
      <c r="BH749" s="245"/>
      <c r="BM749" s="245"/>
      <c r="BR749" s="245"/>
      <c r="BW749" s="245"/>
      <c r="CB749" s="245"/>
      <c r="CG749" s="245"/>
      <c r="CL749" s="245"/>
      <c r="CQ749" s="245"/>
      <c r="CV749" s="245"/>
      <c r="DA749" s="245"/>
      <c r="DF749" s="245"/>
      <c r="DG749" s="291"/>
      <c r="DH749" s="291"/>
      <c r="DI749" s="291"/>
      <c r="DJ749" s="291"/>
      <c r="DK749" s="245"/>
      <c r="DL749" s="291"/>
      <c r="DM749" s="291"/>
      <c r="DN749" s="291"/>
      <c r="DO749" s="291"/>
      <c r="DP749" s="243"/>
      <c r="DU749" s="243"/>
      <c r="DZ749" s="243"/>
      <c r="EE749" s="243"/>
      <c r="EJ749" s="243"/>
    </row>
    <row r="750">
      <c r="E750" s="245"/>
      <c r="J750" s="245"/>
      <c r="O750" s="245"/>
      <c r="T750" s="245"/>
      <c r="Y750" s="245"/>
      <c r="AD750" s="245"/>
      <c r="AI750" s="245"/>
      <c r="AN750" s="245"/>
      <c r="AS750" s="245"/>
      <c r="AX750" s="245"/>
      <c r="BC750" s="245"/>
      <c r="BH750" s="245"/>
      <c r="BM750" s="245"/>
      <c r="BR750" s="245"/>
      <c r="BW750" s="245"/>
      <c r="CB750" s="245"/>
      <c r="CG750" s="245"/>
      <c r="CL750" s="245"/>
      <c r="CQ750" s="245"/>
      <c r="CV750" s="245"/>
      <c r="DA750" s="245"/>
      <c r="DF750" s="245"/>
      <c r="DG750" s="291"/>
      <c r="DH750" s="291"/>
      <c r="DI750" s="291"/>
      <c r="DJ750" s="291"/>
      <c r="DK750" s="245"/>
      <c r="DL750" s="291"/>
      <c r="DM750" s="291"/>
      <c r="DN750" s="291"/>
      <c r="DO750" s="291"/>
      <c r="DP750" s="243"/>
      <c r="DU750" s="243"/>
      <c r="DZ750" s="243"/>
      <c r="EE750" s="243"/>
      <c r="EJ750" s="243"/>
    </row>
    <row r="751">
      <c r="E751" s="245"/>
      <c r="J751" s="245"/>
      <c r="O751" s="245"/>
      <c r="T751" s="245"/>
      <c r="Y751" s="245"/>
      <c r="AD751" s="245"/>
      <c r="AI751" s="245"/>
      <c r="AN751" s="245"/>
      <c r="AS751" s="245"/>
      <c r="AX751" s="245"/>
      <c r="BC751" s="245"/>
      <c r="BH751" s="245"/>
      <c r="BM751" s="245"/>
      <c r="BR751" s="245"/>
      <c r="BW751" s="245"/>
      <c r="CB751" s="245"/>
      <c r="CG751" s="245"/>
      <c r="CL751" s="245"/>
      <c r="CQ751" s="245"/>
      <c r="CV751" s="245"/>
      <c r="DA751" s="245"/>
      <c r="DF751" s="245"/>
      <c r="DG751" s="291"/>
      <c r="DH751" s="291"/>
      <c r="DI751" s="291"/>
      <c r="DJ751" s="291"/>
      <c r="DK751" s="245"/>
      <c r="DL751" s="291"/>
      <c r="DM751" s="291"/>
      <c r="DN751" s="291"/>
      <c r="DO751" s="291"/>
      <c r="DP751" s="243"/>
      <c r="DU751" s="243"/>
      <c r="DZ751" s="243"/>
      <c r="EE751" s="243"/>
      <c r="EJ751" s="243"/>
    </row>
    <row r="752">
      <c r="E752" s="245"/>
      <c r="J752" s="245"/>
      <c r="O752" s="245"/>
      <c r="T752" s="245"/>
      <c r="Y752" s="245"/>
      <c r="AD752" s="245"/>
      <c r="AI752" s="245"/>
      <c r="AN752" s="245"/>
      <c r="AS752" s="245"/>
      <c r="AX752" s="245"/>
      <c r="BC752" s="245"/>
      <c r="BH752" s="245"/>
      <c r="BM752" s="245"/>
      <c r="BR752" s="245"/>
      <c r="BW752" s="245"/>
      <c r="CB752" s="245"/>
      <c r="CG752" s="245"/>
      <c r="CL752" s="245"/>
      <c r="CQ752" s="245"/>
      <c r="CV752" s="245"/>
      <c r="DA752" s="245"/>
      <c r="DF752" s="245"/>
      <c r="DG752" s="291"/>
      <c r="DH752" s="291"/>
      <c r="DI752" s="291"/>
      <c r="DJ752" s="291"/>
      <c r="DK752" s="245"/>
      <c r="DL752" s="291"/>
      <c r="DM752" s="291"/>
      <c r="DN752" s="291"/>
      <c r="DO752" s="291"/>
      <c r="DP752" s="243"/>
      <c r="DU752" s="243"/>
      <c r="DZ752" s="243"/>
      <c r="EE752" s="243"/>
      <c r="EJ752" s="243"/>
    </row>
    <row r="753">
      <c r="E753" s="245"/>
      <c r="J753" s="245"/>
      <c r="O753" s="245"/>
      <c r="T753" s="245"/>
      <c r="Y753" s="245"/>
      <c r="AD753" s="245"/>
      <c r="AI753" s="245"/>
      <c r="AN753" s="245"/>
      <c r="AS753" s="245"/>
      <c r="AX753" s="245"/>
      <c r="BC753" s="245"/>
      <c r="BH753" s="245"/>
      <c r="BM753" s="245"/>
      <c r="BR753" s="245"/>
      <c r="BW753" s="245"/>
      <c r="CB753" s="245"/>
      <c r="CG753" s="245"/>
      <c r="CL753" s="245"/>
      <c r="CQ753" s="245"/>
      <c r="CV753" s="245"/>
      <c r="DA753" s="245"/>
      <c r="DF753" s="245"/>
      <c r="DG753" s="291"/>
      <c r="DH753" s="291"/>
      <c r="DI753" s="291"/>
      <c r="DJ753" s="291"/>
      <c r="DK753" s="245"/>
      <c r="DL753" s="291"/>
      <c r="DM753" s="291"/>
      <c r="DN753" s="291"/>
      <c r="DO753" s="291"/>
      <c r="DP753" s="243"/>
      <c r="DU753" s="243"/>
      <c r="DZ753" s="243"/>
      <c r="EE753" s="243"/>
      <c r="EJ753" s="243"/>
    </row>
    <row r="754">
      <c r="E754" s="245"/>
      <c r="J754" s="245"/>
      <c r="O754" s="245"/>
      <c r="T754" s="245"/>
      <c r="Y754" s="245"/>
      <c r="AD754" s="245"/>
      <c r="AI754" s="245"/>
      <c r="AN754" s="245"/>
      <c r="AS754" s="245"/>
      <c r="AX754" s="245"/>
      <c r="BC754" s="245"/>
      <c r="BH754" s="245"/>
      <c r="BM754" s="245"/>
      <c r="BR754" s="245"/>
      <c r="BW754" s="245"/>
      <c r="CB754" s="245"/>
      <c r="CG754" s="245"/>
      <c r="CL754" s="245"/>
      <c r="CQ754" s="245"/>
      <c r="CV754" s="245"/>
      <c r="DA754" s="245"/>
      <c r="DF754" s="245"/>
      <c r="DG754" s="291"/>
      <c r="DH754" s="291"/>
      <c r="DI754" s="291"/>
      <c r="DJ754" s="291"/>
      <c r="DK754" s="245"/>
      <c r="DL754" s="291"/>
      <c r="DM754" s="291"/>
      <c r="DN754" s="291"/>
      <c r="DO754" s="291"/>
      <c r="DP754" s="243"/>
      <c r="DU754" s="243"/>
      <c r="DZ754" s="243"/>
      <c r="EE754" s="243"/>
      <c r="EJ754" s="243"/>
    </row>
    <row r="755">
      <c r="E755" s="245"/>
      <c r="J755" s="245"/>
      <c r="O755" s="245"/>
      <c r="T755" s="245"/>
      <c r="Y755" s="245"/>
      <c r="AD755" s="245"/>
      <c r="AI755" s="245"/>
      <c r="AN755" s="245"/>
      <c r="AS755" s="245"/>
      <c r="AX755" s="245"/>
      <c r="BC755" s="245"/>
      <c r="BH755" s="245"/>
      <c r="BM755" s="245"/>
      <c r="BR755" s="245"/>
      <c r="BW755" s="245"/>
      <c r="CB755" s="245"/>
      <c r="CG755" s="245"/>
      <c r="CL755" s="245"/>
      <c r="CQ755" s="245"/>
      <c r="CV755" s="245"/>
      <c r="DA755" s="245"/>
      <c r="DF755" s="245"/>
      <c r="DG755" s="291"/>
      <c r="DH755" s="291"/>
      <c r="DI755" s="291"/>
      <c r="DJ755" s="291"/>
      <c r="DK755" s="245"/>
      <c r="DL755" s="291"/>
      <c r="DM755" s="291"/>
      <c r="DN755" s="291"/>
      <c r="DO755" s="291"/>
      <c r="DP755" s="243"/>
      <c r="DU755" s="243"/>
      <c r="DZ755" s="243"/>
      <c r="EE755" s="243"/>
      <c r="EJ755" s="243"/>
    </row>
    <row r="756">
      <c r="E756" s="245"/>
      <c r="J756" s="245"/>
      <c r="O756" s="245"/>
      <c r="T756" s="245"/>
      <c r="Y756" s="245"/>
      <c r="AD756" s="245"/>
      <c r="AI756" s="245"/>
      <c r="AN756" s="245"/>
      <c r="AS756" s="245"/>
      <c r="AX756" s="245"/>
      <c r="BC756" s="245"/>
      <c r="BH756" s="245"/>
      <c r="BM756" s="245"/>
      <c r="BR756" s="245"/>
      <c r="BW756" s="245"/>
      <c r="CB756" s="245"/>
      <c r="CG756" s="245"/>
      <c r="CL756" s="245"/>
      <c r="CQ756" s="245"/>
      <c r="CV756" s="245"/>
      <c r="DA756" s="245"/>
      <c r="DF756" s="245"/>
      <c r="DG756" s="291"/>
      <c r="DH756" s="291"/>
      <c r="DI756" s="291"/>
      <c r="DJ756" s="291"/>
      <c r="DK756" s="245"/>
      <c r="DL756" s="291"/>
      <c r="DM756" s="291"/>
      <c r="DN756" s="291"/>
      <c r="DO756" s="291"/>
      <c r="DP756" s="243"/>
      <c r="DU756" s="243"/>
      <c r="DZ756" s="243"/>
      <c r="EE756" s="243"/>
      <c r="EJ756" s="243"/>
    </row>
    <row r="757">
      <c r="E757" s="245"/>
      <c r="J757" s="245"/>
      <c r="O757" s="245"/>
      <c r="T757" s="245"/>
      <c r="Y757" s="245"/>
      <c r="AD757" s="245"/>
      <c r="AI757" s="245"/>
      <c r="AN757" s="245"/>
      <c r="AS757" s="245"/>
      <c r="AX757" s="245"/>
      <c r="BC757" s="245"/>
      <c r="BH757" s="245"/>
      <c r="BM757" s="245"/>
      <c r="BR757" s="245"/>
      <c r="BW757" s="245"/>
      <c r="CB757" s="245"/>
      <c r="CG757" s="245"/>
      <c r="CL757" s="245"/>
      <c r="CQ757" s="245"/>
      <c r="CV757" s="245"/>
      <c r="DA757" s="245"/>
      <c r="DF757" s="245"/>
      <c r="DG757" s="291"/>
      <c r="DH757" s="291"/>
      <c r="DI757" s="291"/>
      <c r="DJ757" s="291"/>
      <c r="DK757" s="245"/>
      <c r="DL757" s="291"/>
      <c r="DM757" s="291"/>
      <c r="DN757" s="291"/>
      <c r="DO757" s="291"/>
      <c r="DP757" s="243"/>
      <c r="DU757" s="243"/>
      <c r="DZ757" s="243"/>
      <c r="EE757" s="243"/>
      <c r="EJ757" s="243"/>
    </row>
    <row r="758">
      <c r="E758" s="245"/>
      <c r="J758" s="245"/>
      <c r="O758" s="245"/>
      <c r="T758" s="245"/>
      <c r="Y758" s="245"/>
      <c r="AD758" s="245"/>
      <c r="AI758" s="245"/>
      <c r="AN758" s="245"/>
      <c r="AS758" s="245"/>
      <c r="AX758" s="245"/>
      <c r="BC758" s="245"/>
      <c r="BH758" s="245"/>
      <c r="BM758" s="245"/>
      <c r="BR758" s="245"/>
      <c r="BW758" s="245"/>
      <c r="CB758" s="245"/>
      <c r="CG758" s="245"/>
      <c r="CL758" s="245"/>
      <c r="CQ758" s="245"/>
      <c r="CV758" s="245"/>
      <c r="DA758" s="245"/>
      <c r="DF758" s="245"/>
      <c r="DG758" s="291"/>
      <c r="DH758" s="291"/>
      <c r="DI758" s="291"/>
      <c r="DJ758" s="291"/>
      <c r="DK758" s="245"/>
      <c r="DL758" s="291"/>
      <c r="DM758" s="291"/>
      <c r="DN758" s="291"/>
      <c r="DO758" s="291"/>
      <c r="DP758" s="243"/>
      <c r="DU758" s="243"/>
      <c r="DZ758" s="243"/>
      <c r="EE758" s="243"/>
      <c r="EJ758" s="243"/>
    </row>
    <row r="759">
      <c r="E759" s="245"/>
      <c r="J759" s="245"/>
      <c r="O759" s="245"/>
      <c r="T759" s="245"/>
      <c r="Y759" s="245"/>
      <c r="AD759" s="245"/>
      <c r="AI759" s="245"/>
      <c r="AN759" s="245"/>
      <c r="AS759" s="245"/>
      <c r="AX759" s="245"/>
      <c r="BC759" s="245"/>
      <c r="BH759" s="245"/>
      <c r="BM759" s="245"/>
      <c r="BR759" s="245"/>
      <c r="BW759" s="245"/>
      <c r="CB759" s="245"/>
      <c r="CG759" s="245"/>
      <c r="CL759" s="245"/>
      <c r="CQ759" s="245"/>
      <c r="CV759" s="245"/>
      <c r="DA759" s="245"/>
      <c r="DF759" s="245"/>
      <c r="DG759" s="291"/>
      <c r="DH759" s="291"/>
      <c r="DI759" s="291"/>
      <c r="DJ759" s="291"/>
      <c r="DK759" s="245"/>
      <c r="DL759" s="291"/>
      <c r="DM759" s="291"/>
      <c r="DN759" s="291"/>
      <c r="DO759" s="291"/>
      <c r="DP759" s="243"/>
      <c r="DU759" s="243"/>
      <c r="DZ759" s="243"/>
      <c r="EE759" s="243"/>
      <c r="EJ759" s="243"/>
    </row>
    <row r="760">
      <c r="E760" s="245"/>
      <c r="J760" s="245"/>
      <c r="O760" s="245"/>
      <c r="T760" s="245"/>
      <c r="Y760" s="245"/>
      <c r="AD760" s="245"/>
      <c r="AI760" s="245"/>
      <c r="AN760" s="245"/>
      <c r="AS760" s="245"/>
      <c r="AX760" s="245"/>
      <c r="BC760" s="245"/>
      <c r="BH760" s="245"/>
      <c r="BM760" s="245"/>
      <c r="BR760" s="245"/>
      <c r="BW760" s="245"/>
      <c r="CB760" s="245"/>
      <c r="CG760" s="245"/>
      <c r="CL760" s="245"/>
      <c r="CQ760" s="245"/>
      <c r="CV760" s="245"/>
      <c r="DA760" s="245"/>
      <c r="DF760" s="245"/>
      <c r="DG760" s="291"/>
      <c r="DH760" s="291"/>
      <c r="DI760" s="291"/>
      <c r="DJ760" s="291"/>
      <c r="DK760" s="245"/>
      <c r="DL760" s="291"/>
      <c r="DM760" s="291"/>
      <c r="DN760" s="291"/>
      <c r="DO760" s="291"/>
      <c r="DP760" s="243"/>
      <c r="DU760" s="243"/>
      <c r="DZ760" s="243"/>
      <c r="EE760" s="243"/>
      <c r="EJ760" s="243"/>
    </row>
    <row r="761">
      <c r="E761" s="245"/>
      <c r="J761" s="245"/>
      <c r="O761" s="245"/>
      <c r="T761" s="245"/>
      <c r="Y761" s="245"/>
      <c r="AD761" s="245"/>
      <c r="AI761" s="245"/>
      <c r="AN761" s="245"/>
      <c r="AS761" s="245"/>
      <c r="AX761" s="245"/>
      <c r="BC761" s="245"/>
      <c r="BH761" s="245"/>
      <c r="BM761" s="245"/>
      <c r="BR761" s="245"/>
      <c r="BW761" s="245"/>
      <c r="CB761" s="245"/>
      <c r="CG761" s="245"/>
      <c r="CL761" s="245"/>
      <c r="CQ761" s="245"/>
      <c r="CV761" s="245"/>
      <c r="DA761" s="245"/>
      <c r="DF761" s="245"/>
      <c r="DG761" s="291"/>
      <c r="DH761" s="291"/>
      <c r="DI761" s="291"/>
      <c r="DJ761" s="291"/>
      <c r="DK761" s="245"/>
      <c r="DL761" s="291"/>
      <c r="DM761" s="291"/>
      <c r="DN761" s="291"/>
      <c r="DO761" s="291"/>
      <c r="DP761" s="243"/>
      <c r="DU761" s="243"/>
      <c r="DZ761" s="243"/>
      <c r="EE761" s="243"/>
      <c r="EJ761" s="243"/>
    </row>
    <row r="762">
      <c r="E762" s="245"/>
      <c r="J762" s="245"/>
      <c r="O762" s="245"/>
      <c r="T762" s="245"/>
      <c r="Y762" s="245"/>
      <c r="AD762" s="245"/>
      <c r="AI762" s="245"/>
      <c r="AN762" s="245"/>
      <c r="AS762" s="245"/>
      <c r="AX762" s="245"/>
      <c r="BC762" s="245"/>
      <c r="BH762" s="245"/>
      <c r="BM762" s="245"/>
      <c r="BR762" s="245"/>
      <c r="BW762" s="245"/>
      <c r="CB762" s="245"/>
      <c r="CG762" s="245"/>
      <c r="CL762" s="245"/>
      <c r="CQ762" s="245"/>
      <c r="CV762" s="245"/>
      <c r="DA762" s="245"/>
      <c r="DF762" s="245"/>
      <c r="DG762" s="291"/>
      <c r="DH762" s="291"/>
      <c r="DI762" s="291"/>
      <c r="DJ762" s="291"/>
      <c r="DK762" s="245"/>
      <c r="DL762" s="291"/>
      <c r="DM762" s="291"/>
      <c r="DN762" s="291"/>
      <c r="DO762" s="291"/>
      <c r="DP762" s="243"/>
      <c r="DU762" s="243"/>
      <c r="DZ762" s="243"/>
      <c r="EE762" s="243"/>
      <c r="EJ762" s="243"/>
    </row>
    <row r="763">
      <c r="E763" s="245"/>
      <c r="J763" s="245"/>
      <c r="O763" s="245"/>
      <c r="T763" s="245"/>
      <c r="Y763" s="245"/>
      <c r="AD763" s="245"/>
      <c r="AI763" s="245"/>
      <c r="AN763" s="245"/>
      <c r="AS763" s="245"/>
      <c r="AX763" s="245"/>
      <c r="BC763" s="245"/>
      <c r="BH763" s="245"/>
      <c r="BM763" s="245"/>
      <c r="BR763" s="245"/>
      <c r="BW763" s="245"/>
      <c r="CB763" s="245"/>
      <c r="CG763" s="245"/>
      <c r="CL763" s="245"/>
      <c r="CQ763" s="245"/>
      <c r="CV763" s="245"/>
      <c r="DA763" s="245"/>
      <c r="DF763" s="245"/>
      <c r="DG763" s="291"/>
      <c r="DH763" s="291"/>
      <c r="DI763" s="291"/>
      <c r="DJ763" s="291"/>
      <c r="DK763" s="245"/>
      <c r="DL763" s="291"/>
      <c r="DM763" s="291"/>
      <c r="DN763" s="291"/>
      <c r="DO763" s="291"/>
      <c r="DP763" s="243"/>
      <c r="DU763" s="243"/>
      <c r="DZ763" s="243"/>
      <c r="EE763" s="243"/>
      <c r="EJ763" s="243"/>
    </row>
    <row r="764">
      <c r="E764" s="245"/>
      <c r="J764" s="245"/>
      <c r="O764" s="245"/>
      <c r="T764" s="245"/>
      <c r="Y764" s="245"/>
      <c r="AD764" s="245"/>
      <c r="AI764" s="245"/>
      <c r="AN764" s="245"/>
      <c r="AS764" s="245"/>
      <c r="AX764" s="245"/>
      <c r="BC764" s="245"/>
      <c r="BH764" s="245"/>
      <c r="BM764" s="245"/>
      <c r="BR764" s="245"/>
      <c r="BW764" s="245"/>
      <c r="CB764" s="245"/>
      <c r="CG764" s="245"/>
      <c r="CL764" s="245"/>
      <c r="CQ764" s="245"/>
      <c r="CV764" s="245"/>
      <c r="DA764" s="245"/>
      <c r="DF764" s="245"/>
      <c r="DG764" s="291"/>
      <c r="DH764" s="291"/>
      <c r="DI764" s="291"/>
      <c r="DJ764" s="291"/>
      <c r="DK764" s="245"/>
      <c r="DL764" s="291"/>
      <c r="DM764" s="291"/>
      <c r="DN764" s="291"/>
      <c r="DO764" s="291"/>
      <c r="DP764" s="243"/>
      <c r="DU764" s="243"/>
      <c r="DZ764" s="243"/>
      <c r="EE764" s="243"/>
      <c r="EJ764" s="243"/>
    </row>
    <row r="765">
      <c r="E765" s="245"/>
      <c r="J765" s="245"/>
      <c r="O765" s="245"/>
      <c r="T765" s="245"/>
      <c r="Y765" s="245"/>
      <c r="AD765" s="245"/>
      <c r="AI765" s="245"/>
      <c r="AN765" s="245"/>
      <c r="AS765" s="245"/>
      <c r="AX765" s="245"/>
      <c r="BC765" s="245"/>
      <c r="BH765" s="245"/>
      <c r="BM765" s="245"/>
      <c r="BR765" s="245"/>
      <c r="BW765" s="245"/>
      <c r="CB765" s="245"/>
      <c r="CG765" s="245"/>
      <c r="CL765" s="245"/>
      <c r="CQ765" s="245"/>
      <c r="CV765" s="245"/>
      <c r="DA765" s="245"/>
      <c r="DF765" s="245"/>
      <c r="DG765" s="291"/>
      <c r="DH765" s="291"/>
      <c r="DI765" s="291"/>
      <c r="DJ765" s="291"/>
      <c r="DK765" s="245"/>
      <c r="DL765" s="291"/>
      <c r="DM765" s="291"/>
      <c r="DN765" s="291"/>
      <c r="DO765" s="291"/>
      <c r="DP765" s="243"/>
      <c r="DU765" s="243"/>
      <c r="DZ765" s="243"/>
      <c r="EE765" s="243"/>
      <c r="EJ765" s="243"/>
    </row>
    <row r="766">
      <c r="E766" s="245"/>
      <c r="J766" s="245"/>
      <c r="O766" s="245"/>
      <c r="T766" s="245"/>
      <c r="Y766" s="245"/>
      <c r="AD766" s="245"/>
      <c r="AI766" s="245"/>
      <c r="AN766" s="245"/>
      <c r="AS766" s="245"/>
      <c r="AX766" s="245"/>
      <c r="BC766" s="245"/>
      <c r="BH766" s="245"/>
      <c r="BM766" s="245"/>
      <c r="BR766" s="245"/>
      <c r="BW766" s="245"/>
      <c r="CB766" s="245"/>
      <c r="CG766" s="245"/>
      <c r="CL766" s="245"/>
      <c r="CQ766" s="245"/>
      <c r="CV766" s="245"/>
      <c r="DA766" s="245"/>
      <c r="DF766" s="245"/>
      <c r="DG766" s="291"/>
      <c r="DH766" s="291"/>
      <c r="DI766" s="291"/>
      <c r="DJ766" s="291"/>
      <c r="DK766" s="245"/>
      <c r="DL766" s="291"/>
      <c r="DM766" s="291"/>
      <c r="DN766" s="291"/>
      <c r="DO766" s="291"/>
      <c r="DP766" s="243"/>
      <c r="DU766" s="243"/>
      <c r="DZ766" s="243"/>
      <c r="EE766" s="243"/>
      <c r="EJ766" s="243"/>
    </row>
    <row r="767">
      <c r="E767" s="245"/>
      <c r="J767" s="245"/>
      <c r="O767" s="245"/>
      <c r="T767" s="245"/>
      <c r="Y767" s="245"/>
      <c r="AD767" s="245"/>
      <c r="AI767" s="245"/>
      <c r="AN767" s="245"/>
      <c r="AS767" s="245"/>
      <c r="AX767" s="245"/>
      <c r="BC767" s="245"/>
      <c r="BH767" s="245"/>
      <c r="BM767" s="245"/>
      <c r="BR767" s="245"/>
      <c r="BW767" s="245"/>
      <c r="CB767" s="245"/>
      <c r="CG767" s="245"/>
      <c r="CL767" s="245"/>
      <c r="CQ767" s="245"/>
      <c r="CV767" s="245"/>
      <c r="DA767" s="245"/>
      <c r="DF767" s="245"/>
      <c r="DG767" s="291"/>
      <c r="DH767" s="291"/>
      <c r="DI767" s="291"/>
      <c r="DJ767" s="291"/>
      <c r="DK767" s="245"/>
      <c r="DL767" s="291"/>
      <c r="DM767" s="291"/>
      <c r="DN767" s="291"/>
      <c r="DO767" s="291"/>
      <c r="DP767" s="243"/>
      <c r="DU767" s="243"/>
      <c r="DZ767" s="243"/>
      <c r="EE767" s="243"/>
      <c r="EJ767" s="243"/>
    </row>
    <row r="768">
      <c r="E768" s="245"/>
      <c r="J768" s="245"/>
      <c r="O768" s="245"/>
      <c r="T768" s="245"/>
      <c r="Y768" s="245"/>
      <c r="AD768" s="245"/>
      <c r="AI768" s="245"/>
      <c r="AN768" s="245"/>
      <c r="AS768" s="245"/>
      <c r="AX768" s="245"/>
      <c r="BC768" s="245"/>
      <c r="BH768" s="245"/>
      <c r="BM768" s="245"/>
      <c r="BR768" s="245"/>
      <c r="BW768" s="245"/>
      <c r="CB768" s="245"/>
      <c r="CG768" s="245"/>
      <c r="CL768" s="245"/>
      <c r="CQ768" s="245"/>
      <c r="CV768" s="245"/>
      <c r="DA768" s="245"/>
      <c r="DF768" s="245"/>
      <c r="DG768" s="291"/>
      <c r="DH768" s="291"/>
      <c r="DI768" s="291"/>
      <c r="DJ768" s="291"/>
      <c r="DK768" s="245"/>
      <c r="DL768" s="291"/>
      <c r="DM768" s="291"/>
      <c r="DN768" s="291"/>
      <c r="DO768" s="291"/>
      <c r="DP768" s="243"/>
      <c r="DU768" s="243"/>
      <c r="DZ768" s="243"/>
      <c r="EE768" s="243"/>
      <c r="EJ768" s="243"/>
    </row>
    <row r="769">
      <c r="E769" s="245"/>
      <c r="J769" s="245"/>
      <c r="O769" s="245"/>
      <c r="T769" s="245"/>
      <c r="Y769" s="245"/>
      <c r="AD769" s="245"/>
      <c r="AI769" s="245"/>
      <c r="AN769" s="245"/>
      <c r="AS769" s="245"/>
      <c r="AX769" s="245"/>
      <c r="BC769" s="245"/>
      <c r="BH769" s="245"/>
      <c r="BM769" s="245"/>
      <c r="BR769" s="245"/>
      <c r="BW769" s="245"/>
      <c r="CB769" s="245"/>
      <c r="CG769" s="245"/>
      <c r="CL769" s="245"/>
      <c r="CQ769" s="245"/>
      <c r="CV769" s="245"/>
      <c r="DA769" s="245"/>
      <c r="DF769" s="245"/>
      <c r="DG769" s="291"/>
      <c r="DH769" s="291"/>
      <c r="DI769" s="291"/>
      <c r="DJ769" s="291"/>
      <c r="DK769" s="245"/>
      <c r="DL769" s="291"/>
      <c r="DM769" s="291"/>
      <c r="DN769" s="291"/>
      <c r="DO769" s="291"/>
      <c r="DP769" s="243"/>
      <c r="DU769" s="243"/>
      <c r="DZ769" s="243"/>
      <c r="EE769" s="243"/>
      <c r="EJ769" s="243"/>
    </row>
    <row r="770">
      <c r="E770" s="245"/>
      <c r="J770" s="245"/>
      <c r="O770" s="245"/>
      <c r="T770" s="245"/>
      <c r="Y770" s="245"/>
      <c r="AD770" s="245"/>
      <c r="AI770" s="245"/>
      <c r="AN770" s="245"/>
      <c r="AS770" s="245"/>
      <c r="AX770" s="245"/>
      <c r="BC770" s="245"/>
      <c r="BH770" s="245"/>
      <c r="BM770" s="245"/>
      <c r="BR770" s="245"/>
      <c r="BW770" s="245"/>
      <c r="CB770" s="245"/>
      <c r="CG770" s="245"/>
      <c r="CL770" s="245"/>
      <c r="CQ770" s="245"/>
      <c r="CV770" s="245"/>
      <c r="DA770" s="245"/>
      <c r="DF770" s="245"/>
      <c r="DG770" s="291"/>
      <c r="DH770" s="291"/>
      <c r="DI770" s="291"/>
      <c r="DJ770" s="291"/>
      <c r="DK770" s="245"/>
      <c r="DL770" s="291"/>
      <c r="DM770" s="291"/>
      <c r="DN770" s="291"/>
      <c r="DO770" s="291"/>
      <c r="DP770" s="243"/>
      <c r="DU770" s="243"/>
      <c r="DZ770" s="243"/>
      <c r="EE770" s="243"/>
      <c r="EJ770" s="243"/>
    </row>
    <row r="771">
      <c r="E771" s="245"/>
      <c r="J771" s="245"/>
      <c r="O771" s="245"/>
      <c r="T771" s="245"/>
      <c r="Y771" s="245"/>
      <c r="AD771" s="245"/>
      <c r="AI771" s="245"/>
      <c r="AN771" s="245"/>
      <c r="AS771" s="245"/>
      <c r="AX771" s="245"/>
      <c r="BC771" s="245"/>
      <c r="BH771" s="245"/>
      <c r="BM771" s="245"/>
      <c r="BR771" s="245"/>
      <c r="BW771" s="245"/>
      <c r="CB771" s="245"/>
      <c r="CG771" s="245"/>
      <c r="CL771" s="245"/>
      <c r="CQ771" s="245"/>
      <c r="CV771" s="245"/>
      <c r="DA771" s="245"/>
      <c r="DF771" s="245"/>
      <c r="DG771" s="291"/>
      <c r="DH771" s="291"/>
      <c r="DI771" s="291"/>
      <c r="DJ771" s="291"/>
      <c r="DK771" s="245"/>
      <c r="DL771" s="291"/>
      <c r="DM771" s="291"/>
      <c r="DN771" s="291"/>
      <c r="DO771" s="291"/>
      <c r="DP771" s="243"/>
      <c r="DU771" s="243"/>
      <c r="DZ771" s="243"/>
      <c r="EE771" s="243"/>
      <c r="EJ771" s="243"/>
    </row>
    <row r="772">
      <c r="E772" s="245"/>
      <c r="J772" s="245"/>
      <c r="O772" s="245"/>
      <c r="T772" s="245"/>
      <c r="Y772" s="245"/>
      <c r="AD772" s="245"/>
      <c r="AI772" s="245"/>
      <c r="AN772" s="245"/>
      <c r="AS772" s="245"/>
      <c r="AX772" s="245"/>
      <c r="BC772" s="245"/>
      <c r="BH772" s="245"/>
      <c r="BM772" s="245"/>
      <c r="BR772" s="245"/>
      <c r="BW772" s="245"/>
      <c r="CB772" s="245"/>
      <c r="CG772" s="245"/>
      <c r="CL772" s="245"/>
      <c r="CQ772" s="245"/>
      <c r="CV772" s="245"/>
      <c r="DA772" s="245"/>
      <c r="DF772" s="245"/>
      <c r="DG772" s="291"/>
      <c r="DH772" s="291"/>
      <c r="DI772" s="291"/>
      <c r="DJ772" s="291"/>
      <c r="DK772" s="245"/>
      <c r="DL772" s="291"/>
      <c r="DM772" s="291"/>
      <c r="DN772" s="291"/>
      <c r="DO772" s="291"/>
      <c r="DP772" s="243"/>
      <c r="DU772" s="243"/>
      <c r="DZ772" s="243"/>
      <c r="EE772" s="243"/>
      <c r="EJ772" s="243"/>
    </row>
    <row r="773">
      <c r="E773" s="245"/>
      <c r="J773" s="245"/>
      <c r="O773" s="245"/>
      <c r="T773" s="245"/>
      <c r="Y773" s="245"/>
      <c r="AD773" s="245"/>
      <c r="AI773" s="245"/>
      <c r="AN773" s="245"/>
      <c r="AS773" s="245"/>
      <c r="AX773" s="245"/>
      <c r="BC773" s="245"/>
      <c r="BH773" s="245"/>
      <c r="BM773" s="245"/>
      <c r="BR773" s="245"/>
      <c r="BW773" s="245"/>
      <c r="CB773" s="245"/>
      <c r="CG773" s="245"/>
      <c r="CL773" s="245"/>
      <c r="CQ773" s="245"/>
      <c r="CV773" s="245"/>
      <c r="DA773" s="245"/>
      <c r="DF773" s="245"/>
      <c r="DG773" s="291"/>
      <c r="DH773" s="291"/>
      <c r="DI773" s="291"/>
      <c r="DJ773" s="291"/>
      <c r="DK773" s="245"/>
      <c r="DL773" s="291"/>
      <c r="DM773" s="291"/>
      <c r="DN773" s="291"/>
      <c r="DO773" s="291"/>
      <c r="DP773" s="243"/>
      <c r="DU773" s="243"/>
      <c r="DZ773" s="243"/>
      <c r="EE773" s="243"/>
      <c r="EJ773" s="243"/>
    </row>
    <row r="774">
      <c r="E774" s="245"/>
      <c r="J774" s="245"/>
      <c r="O774" s="245"/>
      <c r="T774" s="245"/>
      <c r="Y774" s="245"/>
      <c r="AD774" s="245"/>
      <c r="AI774" s="245"/>
      <c r="AN774" s="245"/>
      <c r="AS774" s="245"/>
      <c r="AX774" s="245"/>
      <c r="BC774" s="245"/>
      <c r="BH774" s="245"/>
      <c r="BM774" s="245"/>
      <c r="BR774" s="245"/>
      <c r="BW774" s="245"/>
      <c r="CB774" s="245"/>
      <c r="CG774" s="245"/>
      <c r="CL774" s="245"/>
      <c r="CQ774" s="245"/>
      <c r="CV774" s="245"/>
      <c r="DA774" s="245"/>
      <c r="DF774" s="245"/>
      <c r="DG774" s="291"/>
      <c r="DH774" s="291"/>
      <c r="DI774" s="291"/>
      <c r="DJ774" s="291"/>
      <c r="DK774" s="245"/>
      <c r="DL774" s="291"/>
      <c r="DM774" s="291"/>
      <c r="DN774" s="291"/>
      <c r="DO774" s="291"/>
      <c r="DP774" s="243"/>
      <c r="DU774" s="243"/>
      <c r="DZ774" s="243"/>
      <c r="EE774" s="243"/>
      <c r="EJ774" s="243"/>
    </row>
    <row r="775">
      <c r="E775" s="245"/>
      <c r="J775" s="245"/>
      <c r="O775" s="245"/>
      <c r="T775" s="245"/>
      <c r="Y775" s="245"/>
      <c r="AD775" s="245"/>
      <c r="AI775" s="245"/>
      <c r="AN775" s="245"/>
      <c r="AS775" s="245"/>
      <c r="AX775" s="245"/>
      <c r="BC775" s="245"/>
      <c r="BH775" s="245"/>
      <c r="BM775" s="245"/>
      <c r="BR775" s="245"/>
      <c r="BW775" s="245"/>
      <c r="CB775" s="245"/>
      <c r="CG775" s="245"/>
      <c r="CL775" s="245"/>
      <c r="CQ775" s="245"/>
      <c r="CV775" s="245"/>
      <c r="DA775" s="245"/>
      <c r="DF775" s="245"/>
      <c r="DG775" s="291"/>
      <c r="DH775" s="291"/>
      <c r="DI775" s="291"/>
      <c r="DJ775" s="291"/>
      <c r="DK775" s="245"/>
      <c r="DL775" s="291"/>
      <c r="DM775" s="291"/>
      <c r="DN775" s="291"/>
      <c r="DO775" s="291"/>
      <c r="DP775" s="243"/>
      <c r="DU775" s="243"/>
      <c r="DZ775" s="243"/>
      <c r="EE775" s="243"/>
      <c r="EJ775" s="243"/>
    </row>
    <row r="776">
      <c r="E776" s="245"/>
      <c r="J776" s="245"/>
      <c r="O776" s="245"/>
      <c r="T776" s="245"/>
      <c r="Y776" s="245"/>
      <c r="AD776" s="245"/>
      <c r="AI776" s="245"/>
      <c r="AN776" s="245"/>
      <c r="AS776" s="245"/>
      <c r="AX776" s="245"/>
      <c r="BC776" s="245"/>
      <c r="BH776" s="245"/>
      <c r="BM776" s="245"/>
      <c r="BR776" s="245"/>
      <c r="BW776" s="245"/>
      <c r="CB776" s="245"/>
      <c r="CG776" s="245"/>
      <c r="CL776" s="245"/>
      <c r="CQ776" s="245"/>
      <c r="CV776" s="245"/>
      <c r="DA776" s="245"/>
      <c r="DF776" s="245"/>
      <c r="DG776" s="291"/>
      <c r="DH776" s="291"/>
      <c r="DI776" s="291"/>
      <c r="DJ776" s="291"/>
      <c r="DK776" s="245"/>
      <c r="DL776" s="291"/>
      <c r="DM776" s="291"/>
      <c r="DN776" s="291"/>
      <c r="DO776" s="291"/>
      <c r="DP776" s="243"/>
      <c r="DU776" s="243"/>
      <c r="DZ776" s="243"/>
      <c r="EE776" s="243"/>
      <c r="EJ776" s="243"/>
    </row>
    <row r="777">
      <c r="E777" s="245"/>
      <c r="J777" s="245"/>
      <c r="O777" s="245"/>
      <c r="T777" s="245"/>
      <c r="Y777" s="245"/>
      <c r="AD777" s="245"/>
      <c r="AI777" s="245"/>
      <c r="AN777" s="245"/>
      <c r="AS777" s="245"/>
      <c r="AX777" s="245"/>
      <c r="BC777" s="245"/>
      <c r="BH777" s="245"/>
      <c r="BM777" s="245"/>
      <c r="BR777" s="245"/>
      <c r="BW777" s="245"/>
      <c r="CB777" s="245"/>
      <c r="CG777" s="245"/>
      <c r="CL777" s="245"/>
      <c r="CQ777" s="245"/>
      <c r="CV777" s="245"/>
      <c r="DA777" s="245"/>
      <c r="DF777" s="245"/>
      <c r="DG777" s="291"/>
      <c r="DH777" s="291"/>
      <c r="DI777" s="291"/>
      <c r="DJ777" s="291"/>
      <c r="DK777" s="245"/>
      <c r="DL777" s="291"/>
      <c r="DM777" s="291"/>
      <c r="DN777" s="291"/>
      <c r="DO777" s="291"/>
      <c r="DP777" s="243"/>
      <c r="DU777" s="243"/>
      <c r="DZ777" s="243"/>
      <c r="EE777" s="243"/>
      <c r="EJ777" s="243"/>
    </row>
    <row r="778">
      <c r="E778" s="245"/>
      <c r="J778" s="245"/>
      <c r="O778" s="245"/>
      <c r="T778" s="245"/>
      <c r="Y778" s="245"/>
      <c r="AD778" s="245"/>
      <c r="AI778" s="245"/>
      <c r="AN778" s="245"/>
      <c r="AS778" s="245"/>
      <c r="AX778" s="245"/>
      <c r="BC778" s="245"/>
      <c r="BH778" s="245"/>
      <c r="BM778" s="245"/>
      <c r="BR778" s="245"/>
      <c r="BW778" s="245"/>
      <c r="CB778" s="245"/>
      <c r="CG778" s="245"/>
      <c r="CL778" s="245"/>
      <c r="CQ778" s="245"/>
      <c r="CV778" s="245"/>
      <c r="DA778" s="245"/>
      <c r="DF778" s="245"/>
      <c r="DG778" s="291"/>
      <c r="DH778" s="291"/>
      <c r="DI778" s="291"/>
      <c r="DJ778" s="291"/>
      <c r="DK778" s="245"/>
      <c r="DL778" s="291"/>
      <c r="DM778" s="291"/>
      <c r="DN778" s="291"/>
      <c r="DO778" s="291"/>
      <c r="DP778" s="243"/>
      <c r="DU778" s="243"/>
      <c r="DZ778" s="243"/>
      <c r="EE778" s="243"/>
      <c r="EJ778" s="243"/>
    </row>
    <row r="779">
      <c r="E779" s="245"/>
      <c r="J779" s="245"/>
      <c r="O779" s="245"/>
      <c r="T779" s="245"/>
      <c r="Y779" s="245"/>
      <c r="AD779" s="245"/>
      <c r="AI779" s="245"/>
      <c r="AN779" s="245"/>
      <c r="AS779" s="245"/>
      <c r="AX779" s="245"/>
      <c r="BC779" s="245"/>
      <c r="BH779" s="245"/>
      <c r="BM779" s="245"/>
      <c r="BR779" s="245"/>
      <c r="BW779" s="245"/>
      <c r="CB779" s="245"/>
      <c r="CG779" s="245"/>
      <c r="CL779" s="245"/>
      <c r="CQ779" s="245"/>
      <c r="CV779" s="245"/>
      <c r="DA779" s="245"/>
      <c r="DF779" s="245"/>
      <c r="DG779" s="291"/>
      <c r="DH779" s="291"/>
      <c r="DI779" s="291"/>
      <c r="DJ779" s="291"/>
      <c r="DK779" s="245"/>
      <c r="DL779" s="291"/>
      <c r="DM779" s="291"/>
      <c r="DN779" s="291"/>
      <c r="DO779" s="291"/>
      <c r="DP779" s="243"/>
      <c r="DU779" s="243"/>
      <c r="DZ779" s="243"/>
      <c r="EE779" s="243"/>
      <c r="EJ779" s="243"/>
    </row>
    <row r="780">
      <c r="E780" s="245"/>
      <c r="J780" s="245"/>
      <c r="O780" s="245"/>
      <c r="T780" s="245"/>
      <c r="Y780" s="245"/>
      <c r="AD780" s="245"/>
      <c r="AI780" s="245"/>
      <c r="AN780" s="245"/>
      <c r="AS780" s="245"/>
      <c r="AX780" s="245"/>
      <c r="BC780" s="245"/>
      <c r="BH780" s="245"/>
      <c r="BM780" s="245"/>
      <c r="BR780" s="245"/>
      <c r="BW780" s="245"/>
      <c r="CB780" s="245"/>
      <c r="CG780" s="245"/>
      <c r="CL780" s="245"/>
      <c r="CQ780" s="245"/>
      <c r="CV780" s="245"/>
      <c r="DA780" s="245"/>
      <c r="DF780" s="245"/>
      <c r="DG780" s="291"/>
      <c r="DH780" s="291"/>
      <c r="DI780" s="291"/>
      <c r="DJ780" s="291"/>
      <c r="DK780" s="245"/>
      <c r="DL780" s="291"/>
      <c r="DM780" s="291"/>
      <c r="DN780" s="291"/>
      <c r="DO780" s="291"/>
      <c r="DP780" s="243"/>
      <c r="DU780" s="243"/>
      <c r="DZ780" s="243"/>
      <c r="EE780" s="243"/>
      <c r="EJ780" s="243"/>
    </row>
    <row r="781">
      <c r="E781" s="245"/>
      <c r="J781" s="245"/>
      <c r="O781" s="245"/>
      <c r="T781" s="245"/>
      <c r="Y781" s="245"/>
      <c r="AD781" s="245"/>
      <c r="AI781" s="245"/>
      <c r="AN781" s="245"/>
      <c r="AS781" s="245"/>
      <c r="AX781" s="245"/>
      <c r="BC781" s="245"/>
      <c r="BH781" s="245"/>
      <c r="BM781" s="245"/>
      <c r="BR781" s="245"/>
      <c r="BW781" s="245"/>
      <c r="CB781" s="245"/>
      <c r="CG781" s="245"/>
      <c r="CL781" s="245"/>
      <c r="CQ781" s="245"/>
      <c r="CV781" s="245"/>
      <c r="DA781" s="245"/>
      <c r="DF781" s="245"/>
      <c r="DG781" s="291"/>
      <c r="DH781" s="291"/>
      <c r="DI781" s="291"/>
      <c r="DJ781" s="291"/>
      <c r="DK781" s="245"/>
      <c r="DL781" s="291"/>
      <c r="DM781" s="291"/>
      <c r="DN781" s="291"/>
      <c r="DO781" s="291"/>
      <c r="DP781" s="243"/>
      <c r="DU781" s="243"/>
      <c r="DZ781" s="243"/>
      <c r="EE781" s="243"/>
      <c r="EJ781" s="243"/>
    </row>
    <row r="782">
      <c r="E782" s="245"/>
      <c r="J782" s="245"/>
      <c r="O782" s="245"/>
      <c r="T782" s="245"/>
      <c r="Y782" s="245"/>
      <c r="AD782" s="245"/>
      <c r="AI782" s="245"/>
      <c r="AN782" s="245"/>
      <c r="AS782" s="245"/>
      <c r="AX782" s="245"/>
      <c r="BC782" s="245"/>
      <c r="BH782" s="245"/>
      <c r="BM782" s="245"/>
      <c r="BR782" s="245"/>
      <c r="BW782" s="245"/>
      <c r="CB782" s="245"/>
      <c r="CG782" s="245"/>
      <c r="CL782" s="245"/>
      <c r="CQ782" s="245"/>
      <c r="CV782" s="245"/>
      <c r="DA782" s="245"/>
      <c r="DF782" s="245"/>
      <c r="DG782" s="291"/>
      <c r="DH782" s="291"/>
      <c r="DI782" s="291"/>
      <c r="DJ782" s="291"/>
      <c r="DK782" s="245"/>
      <c r="DL782" s="291"/>
      <c r="DM782" s="291"/>
      <c r="DN782" s="291"/>
      <c r="DO782" s="291"/>
      <c r="DP782" s="243"/>
      <c r="DU782" s="243"/>
      <c r="DZ782" s="243"/>
      <c r="EE782" s="243"/>
      <c r="EJ782" s="243"/>
    </row>
    <row r="783">
      <c r="E783" s="245"/>
      <c r="J783" s="245"/>
      <c r="O783" s="245"/>
      <c r="T783" s="245"/>
      <c r="Y783" s="245"/>
      <c r="AD783" s="245"/>
      <c r="AI783" s="245"/>
      <c r="AN783" s="245"/>
      <c r="AS783" s="245"/>
      <c r="AX783" s="245"/>
      <c r="BC783" s="245"/>
      <c r="BH783" s="245"/>
      <c r="BM783" s="245"/>
      <c r="BR783" s="245"/>
      <c r="BW783" s="245"/>
      <c r="CB783" s="245"/>
      <c r="CG783" s="245"/>
      <c r="CL783" s="245"/>
      <c r="CQ783" s="245"/>
      <c r="CV783" s="245"/>
      <c r="DA783" s="245"/>
      <c r="DF783" s="245"/>
      <c r="DG783" s="291"/>
      <c r="DH783" s="291"/>
      <c r="DI783" s="291"/>
      <c r="DJ783" s="291"/>
      <c r="DK783" s="245"/>
      <c r="DL783" s="291"/>
      <c r="DM783" s="291"/>
      <c r="DN783" s="291"/>
      <c r="DO783" s="291"/>
      <c r="DP783" s="243"/>
      <c r="DU783" s="243"/>
      <c r="DZ783" s="243"/>
      <c r="EE783" s="243"/>
      <c r="EJ783" s="243"/>
    </row>
    <row r="784">
      <c r="E784" s="245"/>
      <c r="J784" s="245"/>
      <c r="O784" s="245"/>
      <c r="T784" s="245"/>
      <c r="Y784" s="245"/>
      <c r="AD784" s="245"/>
      <c r="AI784" s="245"/>
      <c r="AN784" s="245"/>
      <c r="AS784" s="245"/>
      <c r="AX784" s="245"/>
      <c r="BC784" s="245"/>
      <c r="BH784" s="245"/>
      <c r="BM784" s="245"/>
      <c r="BR784" s="245"/>
      <c r="BW784" s="245"/>
      <c r="CB784" s="245"/>
      <c r="CG784" s="245"/>
      <c r="CL784" s="245"/>
      <c r="CQ784" s="245"/>
      <c r="CV784" s="245"/>
      <c r="DA784" s="245"/>
      <c r="DF784" s="245"/>
      <c r="DG784" s="291"/>
      <c r="DH784" s="291"/>
      <c r="DI784" s="291"/>
      <c r="DJ784" s="291"/>
      <c r="DK784" s="245"/>
      <c r="DL784" s="291"/>
      <c r="DM784" s="291"/>
      <c r="DN784" s="291"/>
      <c r="DO784" s="291"/>
      <c r="DP784" s="243"/>
      <c r="DU784" s="243"/>
      <c r="DZ784" s="243"/>
      <c r="EE784" s="243"/>
      <c r="EJ784" s="243"/>
    </row>
    <row r="785">
      <c r="E785" s="245"/>
      <c r="J785" s="245"/>
      <c r="O785" s="245"/>
      <c r="T785" s="245"/>
      <c r="Y785" s="245"/>
      <c r="AD785" s="245"/>
      <c r="AI785" s="245"/>
      <c r="AN785" s="245"/>
      <c r="AS785" s="245"/>
      <c r="AX785" s="245"/>
      <c r="BC785" s="245"/>
      <c r="BH785" s="245"/>
      <c r="BM785" s="245"/>
      <c r="BR785" s="245"/>
      <c r="BW785" s="245"/>
      <c r="CB785" s="245"/>
      <c r="CG785" s="245"/>
      <c r="CL785" s="245"/>
      <c r="CQ785" s="245"/>
      <c r="CV785" s="245"/>
      <c r="DA785" s="245"/>
      <c r="DF785" s="245"/>
      <c r="DG785" s="291"/>
      <c r="DH785" s="291"/>
      <c r="DI785" s="291"/>
      <c r="DJ785" s="291"/>
      <c r="DK785" s="245"/>
      <c r="DL785" s="291"/>
      <c r="DM785" s="291"/>
      <c r="DN785" s="291"/>
      <c r="DO785" s="291"/>
      <c r="DP785" s="243"/>
      <c r="DU785" s="243"/>
      <c r="DZ785" s="243"/>
      <c r="EE785" s="243"/>
      <c r="EJ785" s="243"/>
    </row>
    <row r="786">
      <c r="E786" s="245"/>
      <c r="J786" s="245"/>
      <c r="O786" s="245"/>
      <c r="T786" s="245"/>
      <c r="Y786" s="245"/>
      <c r="AD786" s="245"/>
      <c r="AI786" s="245"/>
      <c r="AN786" s="245"/>
      <c r="AS786" s="245"/>
      <c r="AX786" s="245"/>
      <c r="BC786" s="245"/>
      <c r="BH786" s="245"/>
      <c r="BM786" s="245"/>
      <c r="BR786" s="245"/>
      <c r="BW786" s="245"/>
      <c r="CB786" s="245"/>
      <c r="CG786" s="245"/>
      <c r="CL786" s="245"/>
      <c r="CQ786" s="245"/>
      <c r="CV786" s="245"/>
      <c r="DA786" s="245"/>
      <c r="DF786" s="245"/>
      <c r="DG786" s="291"/>
      <c r="DH786" s="291"/>
      <c r="DI786" s="291"/>
      <c r="DJ786" s="291"/>
      <c r="DK786" s="245"/>
      <c r="DL786" s="291"/>
      <c r="DM786" s="291"/>
      <c r="DN786" s="291"/>
      <c r="DO786" s="291"/>
      <c r="DP786" s="243"/>
      <c r="DU786" s="243"/>
      <c r="DZ786" s="243"/>
      <c r="EE786" s="243"/>
      <c r="EJ786" s="243"/>
    </row>
    <row r="787">
      <c r="E787" s="245"/>
      <c r="J787" s="245"/>
      <c r="O787" s="245"/>
      <c r="T787" s="245"/>
      <c r="Y787" s="245"/>
      <c r="AD787" s="245"/>
      <c r="AI787" s="245"/>
      <c r="AN787" s="245"/>
      <c r="AS787" s="245"/>
      <c r="AX787" s="245"/>
      <c r="BC787" s="245"/>
      <c r="BH787" s="245"/>
      <c r="BM787" s="245"/>
      <c r="BR787" s="245"/>
      <c r="BW787" s="245"/>
      <c r="CB787" s="245"/>
      <c r="CG787" s="245"/>
      <c r="CL787" s="245"/>
      <c r="CQ787" s="245"/>
      <c r="CV787" s="245"/>
      <c r="DA787" s="245"/>
      <c r="DF787" s="245"/>
      <c r="DG787" s="291"/>
      <c r="DH787" s="291"/>
      <c r="DI787" s="291"/>
      <c r="DJ787" s="291"/>
      <c r="DK787" s="245"/>
      <c r="DL787" s="291"/>
      <c r="DM787" s="291"/>
      <c r="DN787" s="291"/>
      <c r="DO787" s="291"/>
      <c r="DP787" s="243"/>
      <c r="DU787" s="243"/>
      <c r="DZ787" s="243"/>
      <c r="EE787" s="243"/>
      <c r="EJ787" s="243"/>
    </row>
    <row r="788">
      <c r="E788" s="245"/>
      <c r="J788" s="245"/>
      <c r="O788" s="245"/>
      <c r="T788" s="245"/>
      <c r="Y788" s="245"/>
      <c r="AD788" s="245"/>
      <c r="AI788" s="245"/>
      <c r="AN788" s="245"/>
      <c r="AS788" s="245"/>
      <c r="AX788" s="245"/>
      <c r="BC788" s="245"/>
      <c r="BH788" s="245"/>
      <c r="BM788" s="245"/>
      <c r="BR788" s="245"/>
      <c r="BW788" s="245"/>
      <c r="CB788" s="245"/>
      <c r="CG788" s="245"/>
      <c r="CL788" s="245"/>
      <c r="CQ788" s="245"/>
      <c r="CV788" s="245"/>
      <c r="DA788" s="245"/>
      <c r="DF788" s="245"/>
      <c r="DG788" s="291"/>
      <c r="DH788" s="291"/>
      <c r="DI788" s="291"/>
      <c r="DJ788" s="291"/>
      <c r="DK788" s="245"/>
      <c r="DL788" s="291"/>
      <c r="DM788" s="291"/>
      <c r="DN788" s="291"/>
      <c r="DO788" s="291"/>
      <c r="DP788" s="243"/>
      <c r="DU788" s="243"/>
      <c r="DZ788" s="243"/>
      <c r="EE788" s="243"/>
      <c r="EJ788" s="243"/>
    </row>
    <row r="789">
      <c r="E789" s="245"/>
      <c r="J789" s="245"/>
      <c r="O789" s="245"/>
      <c r="T789" s="245"/>
      <c r="Y789" s="245"/>
      <c r="AD789" s="245"/>
      <c r="AI789" s="245"/>
      <c r="AN789" s="245"/>
      <c r="AS789" s="245"/>
      <c r="AX789" s="245"/>
      <c r="BC789" s="245"/>
      <c r="BH789" s="245"/>
      <c r="BM789" s="245"/>
      <c r="BR789" s="245"/>
      <c r="BW789" s="245"/>
      <c r="CB789" s="245"/>
      <c r="CG789" s="245"/>
      <c r="CL789" s="245"/>
      <c r="CQ789" s="245"/>
      <c r="CV789" s="245"/>
      <c r="DA789" s="245"/>
      <c r="DF789" s="245"/>
      <c r="DG789" s="291"/>
      <c r="DH789" s="291"/>
      <c r="DI789" s="291"/>
      <c r="DJ789" s="291"/>
      <c r="DK789" s="245"/>
      <c r="DL789" s="291"/>
      <c r="DM789" s="291"/>
      <c r="DN789" s="291"/>
      <c r="DO789" s="291"/>
      <c r="DP789" s="243"/>
      <c r="DU789" s="243"/>
      <c r="DZ789" s="243"/>
      <c r="EE789" s="243"/>
      <c r="EJ789" s="243"/>
    </row>
    <row r="790">
      <c r="E790" s="245"/>
      <c r="J790" s="245"/>
      <c r="O790" s="245"/>
      <c r="T790" s="245"/>
      <c r="Y790" s="245"/>
      <c r="AD790" s="245"/>
      <c r="AI790" s="245"/>
      <c r="AN790" s="245"/>
      <c r="AS790" s="245"/>
      <c r="AX790" s="245"/>
      <c r="BC790" s="245"/>
      <c r="BH790" s="245"/>
      <c r="BM790" s="245"/>
      <c r="BR790" s="245"/>
      <c r="BW790" s="245"/>
      <c r="CB790" s="245"/>
      <c r="CG790" s="245"/>
      <c r="CL790" s="245"/>
      <c r="CQ790" s="245"/>
      <c r="CV790" s="245"/>
      <c r="DA790" s="245"/>
      <c r="DF790" s="245"/>
      <c r="DG790" s="291"/>
      <c r="DH790" s="291"/>
      <c r="DI790" s="291"/>
      <c r="DJ790" s="291"/>
      <c r="DK790" s="245"/>
      <c r="DL790" s="291"/>
      <c r="DM790" s="291"/>
      <c r="DN790" s="291"/>
      <c r="DO790" s="291"/>
      <c r="DP790" s="243"/>
      <c r="DU790" s="243"/>
      <c r="DZ790" s="243"/>
      <c r="EE790" s="243"/>
      <c r="EJ790" s="243"/>
    </row>
    <row r="791">
      <c r="E791" s="245"/>
      <c r="J791" s="245"/>
      <c r="O791" s="245"/>
      <c r="T791" s="245"/>
      <c r="Y791" s="245"/>
      <c r="AD791" s="245"/>
      <c r="AI791" s="245"/>
      <c r="AN791" s="245"/>
      <c r="AS791" s="245"/>
      <c r="AX791" s="245"/>
      <c r="BC791" s="245"/>
      <c r="BH791" s="245"/>
      <c r="BM791" s="245"/>
      <c r="BR791" s="245"/>
      <c r="BW791" s="245"/>
      <c r="CB791" s="245"/>
      <c r="CG791" s="245"/>
      <c r="CL791" s="245"/>
      <c r="CQ791" s="245"/>
      <c r="CV791" s="245"/>
      <c r="DA791" s="245"/>
      <c r="DF791" s="245"/>
      <c r="DG791" s="291"/>
      <c r="DH791" s="291"/>
      <c r="DI791" s="291"/>
      <c r="DJ791" s="291"/>
      <c r="DK791" s="245"/>
      <c r="DL791" s="291"/>
      <c r="DM791" s="291"/>
      <c r="DN791" s="291"/>
      <c r="DO791" s="291"/>
      <c r="DP791" s="243"/>
      <c r="DU791" s="243"/>
      <c r="DZ791" s="243"/>
      <c r="EE791" s="243"/>
      <c r="EJ791" s="243"/>
    </row>
    <row r="792">
      <c r="E792" s="245"/>
      <c r="J792" s="245"/>
      <c r="O792" s="245"/>
      <c r="T792" s="245"/>
      <c r="Y792" s="245"/>
      <c r="AD792" s="245"/>
      <c r="AI792" s="245"/>
      <c r="AN792" s="245"/>
      <c r="AS792" s="245"/>
      <c r="AX792" s="245"/>
      <c r="BC792" s="245"/>
      <c r="BH792" s="245"/>
      <c r="BM792" s="245"/>
      <c r="BR792" s="245"/>
      <c r="BW792" s="245"/>
      <c r="CB792" s="245"/>
      <c r="CG792" s="245"/>
      <c r="CL792" s="245"/>
      <c r="CQ792" s="245"/>
      <c r="CV792" s="245"/>
      <c r="DA792" s="245"/>
      <c r="DF792" s="245"/>
      <c r="DG792" s="291"/>
      <c r="DH792" s="291"/>
      <c r="DI792" s="291"/>
      <c r="DJ792" s="291"/>
      <c r="DK792" s="245"/>
      <c r="DL792" s="291"/>
      <c r="DM792" s="291"/>
      <c r="DN792" s="291"/>
      <c r="DO792" s="291"/>
      <c r="DP792" s="243"/>
      <c r="DU792" s="243"/>
      <c r="DZ792" s="243"/>
      <c r="EE792" s="243"/>
      <c r="EJ792" s="243"/>
    </row>
    <row r="793">
      <c r="E793" s="245"/>
      <c r="J793" s="245"/>
      <c r="O793" s="245"/>
      <c r="T793" s="245"/>
      <c r="Y793" s="245"/>
      <c r="AD793" s="245"/>
      <c r="AI793" s="245"/>
      <c r="AN793" s="245"/>
      <c r="AS793" s="245"/>
      <c r="AX793" s="245"/>
      <c r="BC793" s="245"/>
      <c r="BH793" s="245"/>
      <c r="BM793" s="245"/>
      <c r="BR793" s="245"/>
      <c r="BW793" s="245"/>
      <c r="CB793" s="245"/>
      <c r="CG793" s="245"/>
      <c r="CL793" s="245"/>
      <c r="CQ793" s="245"/>
      <c r="CV793" s="245"/>
      <c r="DA793" s="245"/>
      <c r="DF793" s="245"/>
      <c r="DG793" s="291"/>
      <c r="DH793" s="291"/>
      <c r="DI793" s="291"/>
      <c r="DJ793" s="291"/>
      <c r="DK793" s="245"/>
      <c r="DL793" s="291"/>
      <c r="DM793" s="291"/>
      <c r="DN793" s="291"/>
      <c r="DO793" s="291"/>
      <c r="DP793" s="243"/>
      <c r="DU793" s="243"/>
      <c r="DZ793" s="243"/>
      <c r="EE793" s="243"/>
      <c r="EJ793" s="243"/>
    </row>
    <row r="794">
      <c r="E794" s="245"/>
      <c r="J794" s="245"/>
      <c r="O794" s="245"/>
      <c r="T794" s="245"/>
      <c r="Y794" s="245"/>
      <c r="AD794" s="245"/>
      <c r="AI794" s="245"/>
      <c r="AN794" s="245"/>
      <c r="AS794" s="245"/>
      <c r="AX794" s="245"/>
      <c r="BC794" s="245"/>
      <c r="BH794" s="245"/>
      <c r="BM794" s="245"/>
      <c r="BR794" s="245"/>
      <c r="BW794" s="245"/>
      <c r="CB794" s="245"/>
      <c r="CG794" s="245"/>
      <c r="CL794" s="245"/>
      <c r="CQ794" s="245"/>
      <c r="CV794" s="245"/>
      <c r="DA794" s="245"/>
      <c r="DF794" s="245"/>
      <c r="DG794" s="291"/>
      <c r="DH794" s="291"/>
      <c r="DI794" s="291"/>
      <c r="DJ794" s="291"/>
      <c r="DK794" s="245"/>
      <c r="DL794" s="291"/>
      <c r="DM794" s="291"/>
      <c r="DN794" s="291"/>
      <c r="DO794" s="291"/>
      <c r="DP794" s="243"/>
      <c r="DU794" s="243"/>
      <c r="DZ794" s="243"/>
      <c r="EE794" s="243"/>
      <c r="EJ794" s="243"/>
    </row>
    <row r="795">
      <c r="E795" s="245"/>
      <c r="J795" s="245"/>
      <c r="O795" s="245"/>
      <c r="T795" s="245"/>
      <c r="Y795" s="245"/>
      <c r="AD795" s="245"/>
      <c r="AI795" s="245"/>
      <c r="AN795" s="245"/>
      <c r="AS795" s="245"/>
      <c r="AX795" s="245"/>
      <c r="BC795" s="245"/>
      <c r="BH795" s="245"/>
      <c r="BM795" s="245"/>
      <c r="BR795" s="245"/>
      <c r="BW795" s="245"/>
      <c r="CB795" s="245"/>
      <c r="CG795" s="245"/>
      <c r="CL795" s="245"/>
      <c r="CQ795" s="245"/>
      <c r="CV795" s="245"/>
      <c r="DA795" s="245"/>
      <c r="DF795" s="245"/>
      <c r="DG795" s="291"/>
      <c r="DH795" s="291"/>
      <c r="DI795" s="291"/>
      <c r="DJ795" s="291"/>
      <c r="DK795" s="245"/>
      <c r="DL795" s="291"/>
      <c r="DM795" s="291"/>
      <c r="DN795" s="291"/>
      <c r="DO795" s="291"/>
      <c r="DP795" s="243"/>
      <c r="DU795" s="243"/>
      <c r="DZ795" s="243"/>
      <c r="EE795" s="243"/>
      <c r="EJ795" s="243"/>
    </row>
    <row r="796">
      <c r="E796" s="245"/>
      <c r="J796" s="245"/>
      <c r="O796" s="245"/>
      <c r="T796" s="245"/>
      <c r="Y796" s="245"/>
      <c r="AD796" s="245"/>
      <c r="AI796" s="245"/>
      <c r="AN796" s="245"/>
      <c r="AS796" s="245"/>
      <c r="AX796" s="245"/>
      <c r="BC796" s="245"/>
      <c r="BH796" s="245"/>
      <c r="BM796" s="245"/>
      <c r="BR796" s="245"/>
      <c r="BW796" s="245"/>
      <c r="CB796" s="245"/>
      <c r="CG796" s="245"/>
      <c r="CL796" s="245"/>
      <c r="CQ796" s="245"/>
      <c r="CV796" s="245"/>
      <c r="DA796" s="245"/>
      <c r="DF796" s="245"/>
      <c r="DG796" s="291"/>
      <c r="DH796" s="291"/>
      <c r="DI796" s="291"/>
      <c r="DJ796" s="291"/>
      <c r="DK796" s="245"/>
      <c r="DL796" s="291"/>
      <c r="DM796" s="291"/>
      <c r="DN796" s="291"/>
      <c r="DO796" s="291"/>
      <c r="DP796" s="243"/>
      <c r="DU796" s="243"/>
      <c r="DZ796" s="243"/>
      <c r="EE796" s="243"/>
      <c r="EJ796" s="243"/>
    </row>
    <row r="797">
      <c r="E797" s="245"/>
      <c r="J797" s="245"/>
      <c r="O797" s="245"/>
      <c r="T797" s="245"/>
      <c r="Y797" s="245"/>
      <c r="AD797" s="245"/>
      <c r="AI797" s="245"/>
      <c r="AN797" s="245"/>
      <c r="AS797" s="245"/>
      <c r="AX797" s="245"/>
      <c r="BC797" s="245"/>
      <c r="BH797" s="245"/>
      <c r="BM797" s="245"/>
      <c r="BR797" s="245"/>
      <c r="BW797" s="245"/>
      <c r="CB797" s="245"/>
      <c r="CG797" s="245"/>
      <c r="CL797" s="245"/>
      <c r="CQ797" s="245"/>
      <c r="CV797" s="245"/>
      <c r="DA797" s="245"/>
      <c r="DF797" s="245"/>
      <c r="DG797" s="291"/>
      <c r="DH797" s="291"/>
      <c r="DI797" s="291"/>
      <c r="DJ797" s="291"/>
      <c r="DK797" s="245"/>
      <c r="DL797" s="291"/>
      <c r="DM797" s="291"/>
      <c r="DN797" s="291"/>
      <c r="DO797" s="291"/>
      <c r="DP797" s="243"/>
      <c r="DU797" s="243"/>
      <c r="DZ797" s="243"/>
      <c r="EE797" s="243"/>
      <c r="EJ797" s="243"/>
    </row>
    <row r="798">
      <c r="E798" s="245"/>
      <c r="J798" s="245"/>
      <c r="O798" s="245"/>
      <c r="T798" s="245"/>
      <c r="Y798" s="245"/>
      <c r="AD798" s="245"/>
      <c r="AI798" s="245"/>
      <c r="AN798" s="245"/>
      <c r="AS798" s="245"/>
      <c r="AX798" s="245"/>
      <c r="BC798" s="245"/>
      <c r="BH798" s="245"/>
      <c r="BM798" s="245"/>
      <c r="BR798" s="245"/>
      <c r="BW798" s="245"/>
      <c r="CB798" s="245"/>
      <c r="CG798" s="245"/>
      <c r="CL798" s="245"/>
      <c r="CQ798" s="245"/>
      <c r="CV798" s="245"/>
      <c r="DA798" s="245"/>
      <c r="DF798" s="245"/>
      <c r="DG798" s="291"/>
      <c r="DH798" s="291"/>
      <c r="DI798" s="291"/>
      <c r="DJ798" s="291"/>
      <c r="DK798" s="245"/>
      <c r="DL798" s="291"/>
      <c r="DM798" s="291"/>
      <c r="DN798" s="291"/>
      <c r="DO798" s="291"/>
      <c r="DP798" s="243"/>
      <c r="DU798" s="243"/>
      <c r="DZ798" s="243"/>
      <c r="EE798" s="243"/>
      <c r="EJ798" s="243"/>
    </row>
    <row r="799">
      <c r="E799" s="245"/>
      <c r="J799" s="245"/>
      <c r="O799" s="245"/>
      <c r="T799" s="245"/>
      <c r="Y799" s="245"/>
      <c r="AD799" s="245"/>
      <c r="AI799" s="245"/>
      <c r="AN799" s="245"/>
      <c r="AS799" s="245"/>
      <c r="AX799" s="245"/>
      <c r="BC799" s="245"/>
      <c r="BH799" s="245"/>
      <c r="BM799" s="245"/>
      <c r="BR799" s="245"/>
      <c r="BW799" s="245"/>
      <c r="CB799" s="245"/>
      <c r="CG799" s="245"/>
      <c r="CL799" s="245"/>
      <c r="CQ799" s="245"/>
      <c r="CV799" s="245"/>
      <c r="DA799" s="245"/>
      <c r="DF799" s="245"/>
      <c r="DG799" s="291"/>
      <c r="DH799" s="291"/>
      <c r="DI799" s="291"/>
      <c r="DJ799" s="291"/>
      <c r="DK799" s="245"/>
      <c r="DL799" s="291"/>
      <c r="DM799" s="291"/>
      <c r="DN799" s="291"/>
      <c r="DO799" s="291"/>
      <c r="DP799" s="243"/>
      <c r="DU799" s="243"/>
      <c r="DZ799" s="243"/>
      <c r="EE799" s="243"/>
      <c r="EJ799" s="243"/>
    </row>
    <row r="800">
      <c r="E800" s="245"/>
      <c r="J800" s="245"/>
      <c r="O800" s="245"/>
      <c r="T800" s="245"/>
      <c r="Y800" s="245"/>
      <c r="AD800" s="245"/>
      <c r="AI800" s="245"/>
      <c r="AN800" s="245"/>
      <c r="AS800" s="245"/>
      <c r="AX800" s="245"/>
      <c r="BC800" s="245"/>
      <c r="BH800" s="245"/>
      <c r="BM800" s="245"/>
      <c r="BR800" s="245"/>
      <c r="BW800" s="245"/>
      <c r="CB800" s="245"/>
      <c r="CG800" s="245"/>
      <c r="CL800" s="245"/>
      <c r="CQ800" s="245"/>
      <c r="CV800" s="245"/>
      <c r="DA800" s="245"/>
      <c r="DF800" s="245"/>
      <c r="DG800" s="291"/>
      <c r="DH800" s="291"/>
      <c r="DI800" s="291"/>
      <c r="DJ800" s="291"/>
      <c r="DK800" s="245"/>
      <c r="DL800" s="291"/>
      <c r="DM800" s="291"/>
      <c r="DN800" s="291"/>
      <c r="DO800" s="291"/>
      <c r="DP800" s="243"/>
      <c r="DU800" s="243"/>
      <c r="DZ800" s="243"/>
      <c r="EE800" s="243"/>
      <c r="EJ800" s="243"/>
    </row>
    <row r="801">
      <c r="E801" s="245"/>
      <c r="J801" s="245"/>
      <c r="O801" s="245"/>
      <c r="T801" s="245"/>
      <c r="Y801" s="245"/>
      <c r="AD801" s="245"/>
      <c r="AI801" s="245"/>
      <c r="AN801" s="245"/>
      <c r="AS801" s="245"/>
      <c r="AX801" s="245"/>
      <c r="BC801" s="245"/>
      <c r="BH801" s="245"/>
      <c r="BM801" s="245"/>
      <c r="BR801" s="245"/>
      <c r="BW801" s="245"/>
      <c r="CB801" s="245"/>
      <c r="CG801" s="245"/>
      <c r="CL801" s="245"/>
      <c r="CQ801" s="245"/>
      <c r="CV801" s="245"/>
      <c r="DA801" s="245"/>
      <c r="DF801" s="245"/>
      <c r="DG801" s="291"/>
      <c r="DH801" s="291"/>
      <c r="DI801" s="291"/>
      <c r="DJ801" s="291"/>
      <c r="DK801" s="245"/>
      <c r="DL801" s="291"/>
      <c r="DM801" s="291"/>
      <c r="DN801" s="291"/>
      <c r="DO801" s="291"/>
      <c r="DP801" s="243"/>
      <c r="DU801" s="243"/>
      <c r="DZ801" s="243"/>
      <c r="EE801" s="243"/>
      <c r="EJ801" s="243"/>
    </row>
    <row r="802">
      <c r="E802" s="245"/>
      <c r="J802" s="245"/>
      <c r="O802" s="245"/>
      <c r="T802" s="245"/>
      <c r="Y802" s="245"/>
      <c r="AD802" s="245"/>
      <c r="AI802" s="245"/>
      <c r="AN802" s="245"/>
      <c r="AS802" s="245"/>
      <c r="AX802" s="245"/>
      <c r="BC802" s="245"/>
      <c r="BH802" s="245"/>
      <c r="BM802" s="245"/>
      <c r="BR802" s="245"/>
      <c r="BW802" s="245"/>
      <c r="CB802" s="245"/>
      <c r="CG802" s="245"/>
      <c r="CL802" s="245"/>
      <c r="CQ802" s="245"/>
      <c r="CV802" s="245"/>
      <c r="DA802" s="245"/>
      <c r="DF802" s="245"/>
      <c r="DG802" s="291"/>
      <c r="DH802" s="291"/>
      <c r="DI802" s="291"/>
      <c r="DJ802" s="291"/>
      <c r="DK802" s="245"/>
      <c r="DL802" s="291"/>
      <c r="DM802" s="291"/>
      <c r="DN802" s="291"/>
      <c r="DO802" s="291"/>
      <c r="DP802" s="243"/>
      <c r="DU802" s="243"/>
      <c r="DZ802" s="243"/>
      <c r="EE802" s="243"/>
      <c r="EJ802" s="243"/>
    </row>
    <row r="803">
      <c r="E803" s="245"/>
      <c r="J803" s="245"/>
      <c r="O803" s="245"/>
      <c r="T803" s="245"/>
      <c r="Y803" s="245"/>
      <c r="AD803" s="245"/>
      <c r="AI803" s="245"/>
      <c r="AN803" s="245"/>
      <c r="AS803" s="245"/>
      <c r="AX803" s="245"/>
      <c r="BC803" s="245"/>
      <c r="BH803" s="245"/>
      <c r="BM803" s="245"/>
      <c r="BR803" s="245"/>
      <c r="BW803" s="245"/>
      <c r="CB803" s="245"/>
      <c r="CG803" s="245"/>
      <c r="CL803" s="245"/>
      <c r="CQ803" s="245"/>
      <c r="CV803" s="245"/>
      <c r="DA803" s="245"/>
      <c r="DF803" s="245"/>
      <c r="DG803" s="291"/>
      <c r="DH803" s="291"/>
      <c r="DI803" s="291"/>
      <c r="DJ803" s="291"/>
      <c r="DK803" s="245"/>
      <c r="DL803" s="291"/>
      <c r="DM803" s="291"/>
      <c r="DN803" s="291"/>
      <c r="DO803" s="291"/>
      <c r="DP803" s="243"/>
      <c r="DU803" s="243"/>
      <c r="DZ803" s="243"/>
      <c r="EE803" s="243"/>
      <c r="EJ803" s="243"/>
    </row>
    <row r="804">
      <c r="E804" s="245"/>
      <c r="J804" s="245"/>
      <c r="O804" s="245"/>
      <c r="T804" s="245"/>
      <c r="Y804" s="245"/>
      <c r="AD804" s="245"/>
      <c r="AI804" s="245"/>
      <c r="AN804" s="245"/>
      <c r="AS804" s="245"/>
      <c r="AX804" s="245"/>
      <c r="BC804" s="245"/>
      <c r="BH804" s="245"/>
      <c r="BM804" s="245"/>
      <c r="BR804" s="245"/>
      <c r="BW804" s="245"/>
      <c r="CB804" s="245"/>
      <c r="CG804" s="245"/>
      <c r="CL804" s="245"/>
      <c r="CQ804" s="245"/>
      <c r="CV804" s="245"/>
      <c r="DA804" s="245"/>
      <c r="DF804" s="245"/>
      <c r="DG804" s="291"/>
      <c r="DH804" s="291"/>
      <c r="DI804" s="291"/>
      <c r="DJ804" s="291"/>
      <c r="DK804" s="245"/>
      <c r="DL804" s="291"/>
      <c r="DM804" s="291"/>
      <c r="DN804" s="291"/>
      <c r="DO804" s="291"/>
      <c r="DP804" s="243"/>
      <c r="DU804" s="243"/>
      <c r="DZ804" s="243"/>
      <c r="EE804" s="243"/>
      <c r="EJ804" s="243"/>
    </row>
    <row r="805">
      <c r="E805" s="245"/>
      <c r="J805" s="245"/>
      <c r="O805" s="245"/>
      <c r="T805" s="245"/>
      <c r="Y805" s="245"/>
      <c r="AD805" s="245"/>
      <c r="AI805" s="245"/>
      <c r="AN805" s="245"/>
      <c r="AS805" s="245"/>
      <c r="AX805" s="245"/>
      <c r="BC805" s="245"/>
      <c r="BH805" s="245"/>
      <c r="BM805" s="245"/>
      <c r="BR805" s="245"/>
      <c r="BW805" s="245"/>
      <c r="CB805" s="245"/>
      <c r="CG805" s="245"/>
      <c r="CL805" s="245"/>
      <c r="CQ805" s="245"/>
      <c r="CV805" s="245"/>
      <c r="DA805" s="245"/>
      <c r="DF805" s="245"/>
      <c r="DG805" s="291"/>
      <c r="DH805" s="291"/>
      <c r="DI805" s="291"/>
      <c r="DJ805" s="291"/>
      <c r="DK805" s="245"/>
      <c r="DL805" s="291"/>
      <c r="DM805" s="291"/>
      <c r="DN805" s="291"/>
      <c r="DO805" s="291"/>
      <c r="DP805" s="243"/>
      <c r="DU805" s="243"/>
      <c r="DZ805" s="243"/>
      <c r="EE805" s="243"/>
      <c r="EJ805" s="243"/>
    </row>
    <row r="806">
      <c r="E806" s="245"/>
      <c r="J806" s="245"/>
      <c r="O806" s="245"/>
      <c r="T806" s="245"/>
      <c r="Y806" s="245"/>
      <c r="AD806" s="245"/>
      <c r="AI806" s="245"/>
      <c r="AN806" s="245"/>
      <c r="AS806" s="245"/>
      <c r="AX806" s="245"/>
      <c r="BC806" s="245"/>
      <c r="BH806" s="245"/>
      <c r="BM806" s="245"/>
      <c r="BR806" s="245"/>
      <c r="BW806" s="245"/>
      <c r="CB806" s="245"/>
      <c r="CG806" s="245"/>
      <c r="CL806" s="245"/>
      <c r="CQ806" s="245"/>
      <c r="CV806" s="245"/>
      <c r="DA806" s="245"/>
      <c r="DF806" s="245"/>
      <c r="DG806" s="291"/>
      <c r="DH806" s="291"/>
      <c r="DI806" s="291"/>
      <c r="DJ806" s="291"/>
      <c r="DK806" s="245"/>
      <c r="DL806" s="291"/>
      <c r="DM806" s="291"/>
      <c r="DN806" s="291"/>
      <c r="DO806" s="291"/>
      <c r="DP806" s="243"/>
      <c r="DU806" s="243"/>
      <c r="DZ806" s="243"/>
      <c r="EE806" s="243"/>
      <c r="EJ806" s="243"/>
    </row>
    <row r="807">
      <c r="E807" s="245"/>
      <c r="J807" s="245"/>
      <c r="O807" s="245"/>
      <c r="T807" s="245"/>
      <c r="Y807" s="245"/>
      <c r="AD807" s="245"/>
      <c r="AI807" s="245"/>
      <c r="AN807" s="245"/>
      <c r="AS807" s="245"/>
      <c r="AX807" s="245"/>
      <c r="BC807" s="245"/>
      <c r="BH807" s="245"/>
      <c r="BM807" s="245"/>
      <c r="BR807" s="245"/>
      <c r="BW807" s="245"/>
      <c r="CB807" s="245"/>
      <c r="CG807" s="245"/>
      <c r="CL807" s="245"/>
      <c r="CQ807" s="245"/>
      <c r="CV807" s="245"/>
      <c r="DA807" s="245"/>
      <c r="DF807" s="245"/>
      <c r="DG807" s="291"/>
      <c r="DH807" s="291"/>
      <c r="DI807" s="291"/>
      <c r="DJ807" s="291"/>
      <c r="DK807" s="245"/>
      <c r="DL807" s="291"/>
      <c r="DM807" s="291"/>
      <c r="DN807" s="291"/>
      <c r="DO807" s="291"/>
      <c r="DP807" s="243"/>
      <c r="DU807" s="243"/>
      <c r="DZ807" s="243"/>
      <c r="EE807" s="243"/>
      <c r="EJ807" s="243"/>
    </row>
    <row r="808">
      <c r="E808" s="245"/>
      <c r="J808" s="245"/>
      <c r="O808" s="245"/>
      <c r="T808" s="245"/>
      <c r="Y808" s="245"/>
      <c r="AD808" s="245"/>
      <c r="AI808" s="245"/>
      <c r="AN808" s="245"/>
      <c r="AS808" s="245"/>
      <c r="AX808" s="245"/>
      <c r="BC808" s="245"/>
      <c r="BH808" s="245"/>
      <c r="BM808" s="245"/>
      <c r="BR808" s="245"/>
      <c r="BW808" s="245"/>
      <c r="CB808" s="245"/>
      <c r="CG808" s="245"/>
      <c r="CL808" s="245"/>
      <c r="CQ808" s="245"/>
      <c r="CV808" s="245"/>
      <c r="DA808" s="245"/>
      <c r="DF808" s="245"/>
      <c r="DG808" s="291"/>
      <c r="DH808" s="291"/>
      <c r="DI808" s="291"/>
      <c r="DJ808" s="291"/>
      <c r="DK808" s="245"/>
      <c r="DL808" s="291"/>
      <c r="DM808" s="291"/>
      <c r="DN808" s="291"/>
      <c r="DO808" s="291"/>
      <c r="DP808" s="243"/>
      <c r="DU808" s="243"/>
      <c r="DZ808" s="243"/>
      <c r="EE808" s="243"/>
      <c r="EJ808" s="243"/>
    </row>
    <row r="809">
      <c r="E809" s="245"/>
      <c r="J809" s="245"/>
      <c r="O809" s="245"/>
      <c r="T809" s="245"/>
      <c r="Y809" s="245"/>
      <c r="AD809" s="245"/>
      <c r="AI809" s="245"/>
      <c r="AN809" s="245"/>
      <c r="AS809" s="245"/>
      <c r="AX809" s="245"/>
      <c r="BC809" s="245"/>
      <c r="BH809" s="245"/>
      <c r="BM809" s="245"/>
      <c r="BR809" s="245"/>
      <c r="BW809" s="245"/>
      <c r="CB809" s="245"/>
      <c r="CG809" s="245"/>
      <c r="CL809" s="245"/>
      <c r="CQ809" s="245"/>
      <c r="CV809" s="245"/>
      <c r="DA809" s="245"/>
      <c r="DF809" s="245"/>
      <c r="DG809" s="291"/>
      <c r="DH809" s="291"/>
      <c r="DI809" s="291"/>
      <c r="DJ809" s="291"/>
      <c r="DK809" s="245"/>
      <c r="DL809" s="291"/>
      <c r="DM809" s="291"/>
      <c r="DN809" s="291"/>
      <c r="DO809" s="291"/>
      <c r="DP809" s="243"/>
      <c r="DU809" s="243"/>
      <c r="DZ809" s="243"/>
      <c r="EE809" s="243"/>
      <c r="EJ809" s="243"/>
    </row>
    <row r="810">
      <c r="E810" s="245"/>
      <c r="J810" s="245"/>
      <c r="O810" s="245"/>
      <c r="T810" s="245"/>
      <c r="Y810" s="245"/>
      <c r="AD810" s="245"/>
      <c r="AI810" s="245"/>
      <c r="AN810" s="245"/>
      <c r="AS810" s="245"/>
      <c r="AX810" s="245"/>
      <c r="BC810" s="245"/>
      <c r="BH810" s="245"/>
      <c r="BM810" s="245"/>
      <c r="BR810" s="245"/>
      <c r="BW810" s="245"/>
      <c r="CB810" s="245"/>
      <c r="CG810" s="245"/>
      <c r="CL810" s="245"/>
      <c r="CQ810" s="245"/>
      <c r="CV810" s="245"/>
      <c r="DA810" s="245"/>
      <c r="DF810" s="245"/>
      <c r="DG810" s="291"/>
      <c r="DH810" s="291"/>
      <c r="DI810" s="291"/>
      <c r="DJ810" s="291"/>
      <c r="DK810" s="245"/>
      <c r="DL810" s="291"/>
      <c r="DM810" s="291"/>
      <c r="DN810" s="291"/>
      <c r="DO810" s="291"/>
      <c r="DP810" s="243"/>
      <c r="DU810" s="243"/>
      <c r="DZ810" s="243"/>
      <c r="EE810" s="243"/>
      <c r="EJ810" s="243"/>
    </row>
    <row r="811">
      <c r="E811" s="245"/>
      <c r="J811" s="245"/>
      <c r="O811" s="245"/>
      <c r="T811" s="245"/>
      <c r="Y811" s="245"/>
      <c r="AD811" s="245"/>
      <c r="AI811" s="245"/>
      <c r="AN811" s="245"/>
      <c r="AS811" s="245"/>
      <c r="AX811" s="245"/>
      <c r="BC811" s="245"/>
      <c r="BH811" s="245"/>
      <c r="BM811" s="245"/>
      <c r="BR811" s="245"/>
      <c r="BW811" s="245"/>
      <c r="CB811" s="245"/>
      <c r="CG811" s="245"/>
      <c r="CL811" s="245"/>
      <c r="CQ811" s="245"/>
      <c r="CV811" s="245"/>
      <c r="DA811" s="245"/>
      <c r="DF811" s="245"/>
      <c r="DG811" s="291"/>
      <c r="DH811" s="291"/>
      <c r="DI811" s="291"/>
      <c r="DJ811" s="291"/>
      <c r="DK811" s="245"/>
      <c r="DL811" s="291"/>
      <c r="DM811" s="291"/>
      <c r="DN811" s="291"/>
      <c r="DO811" s="291"/>
      <c r="DP811" s="243"/>
      <c r="DU811" s="243"/>
      <c r="DZ811" s="243"/>
      <c r="EE811" s="243"/>
      <c r="EJ811" s="243"/>
    </row>
    <row r="812">
      <c r="E812" s="245"/>
      <c r="J812" s="245"/>
      <c r="O812" s="245"/>
      <c r="T812" s="245"/>
      <c r="Y812" s="245"/>
      <c r="AD812" s="245"/>
      <c r="AI812" s="245"/>
      <c r="AN812" s="245"/>
      <c r="AS812" s="245"/>
      <c r="AX812" s="245"/>
      <c r="BC812" s="245"/>
      <c r="BH812" s="245"/>
      <c r="BM812" s="245"/>
      <c r="BR812" s="245"/>
      <c r="BW812" s="245"/>
      <c r="CB812" s="245"/>
      <c r="CG812" s="245"/>
      <c r="CL812" s="245"/>
      <c r="CQ812" s="245"/>
      <c r="CV812" s="245"/>
      <c r="DA812" s="245"/>
      <c r="DF812" s="245"/>
      <c r="DG812" s="291"/>
      <c r="DH812" s="291"/>
      <c r="DI812" s="291"/>
      <c r="DJ812" s="291"/>
      <c r="DK812" s="245"/>
      <c r="DL812" s="291"/>
      <c r="DM812" s="291"/>
      <c r="DN812" s="291"/>
      <c r="DO812" s="291"/>
      <c r="DP812" s="243"/>
      <c r="DU812" s="243"/>
      <c r="DZ812" s="243"/>
      <c r="EE812" s="243"/>
      <c r="EJ812" s="243"/>
    </row>
    <row r="813">
      <c r="E813" s="245"/>
      <c r="J813" s="245"/>
      <c r="O813" s="245"/>
      <c r="T813" s="245"/>
      <c r="Y813" s="245"/>
      <c r="AD813" s="245"/>
      <c r="AI813" s="245"/>
      <c r="AN813" s="245"/>
      <c r="AS813" s="245"/>
      <c r="AX813" s="245"/>
      <c r="BC813" s="245"/>
      <c r="BH813" s="245"/>
      <c r="BM813" s="245"/>
      <c r="BR813" s="245"/>
      <c r="BW813" s="245"/>
      <c r="CB813" s="245"/>
      <c r="CG813" s="245"/>
      <c r="CL813" s="245"/>
      <c r="CQ813" s="245"/>
      <c r="CV813" s="245"/>
      <c r="DA813" s="245"/>
      <c r="DF813" s="245"/>
      <c r="DG813" s="291"/>
      <c r="DH813" s="291"/>
      <c r="DI813" s="291"/>
      <c r="DJ813" s="291"/>
      <c r="DK813" s="245"/>
      <c r="DL813" s="291"/>
      <c r="DM813" s="291"/>
      <c r="DN813" s="291"/>
      <c r="DO813" s="291"/>
      <c r="DP813" s="243"/>
      <c r="DU813" s="243"/>
      <c r="DZ813" s="243"/>
      <c r="EE813" s="243"/>
      <c r="EJ813" s="243"/>
    </row>
    <row r="814">
      <c r="E814" s="245"/>
      <c r="J814" s="245"/>
      <c r="O814" s="245"/>
      <c r="T814" s="245"/>
      <c r="Y814" s="245"/>
      <c r="AD814" s="245"/>
      <c r="AI814" s="245"/>
      <c r="AN814" s="245"/>
      <c r="AS814" s="245"/>
      <c r="AX814" s="245"/>
      <c r="BC814" s="245"/>
      <c r="BH814" s="245"/>
      <c r="BM814" s="245"/>
      <c r="BR814" s="245"/>
      <c r="BW814" s="245"/>
      <c r="CB814" s="245"/>
      <c r="CG814" s="245"/>
      <c r="CL814" s="245"/>
      <c r="CQ814" s="245"/>
      <c r="CV814" s="245"/>
      <c r="DA814" s="245"/>
      <c r="DF814" s="245"/>
      <c r="DG814" s="291"/>
      <c r="DH814" s="291"/>
      <c r="DI814" s="291"/>
      <c r="DJ814" s="291"/>
      <c r="DK814" s="245"/>
      <c r="DL814" s="291"/>
      <c r="DM814" s="291"/>
      <c r="DN814" s="291"/>
      <c r="DO814" s="291"/>
      <c r="DP814" s="243"/>
      <c r="DU814" s="243"/>
      <c r="DZ814" s="243"/>
      <c r="EE814" s="243"/>
      <c r="EJ814" s="243"/>
    </row>
    <row r="815">
      <c r="E815" s="245"/>
      <c r="J815" s="245"/>
      <c r="O815" s="245"/>
      <c r="T815" s="245"/>
      <c r="Y815" s="245"/>
      <c r="AD815" s="245"/>
      <c r="AI815" s="245"/>
      <c r="AN815" s="245"/>
      <c r="AS815" s="245"/>
      <c r="AX815" s="245"/>
      <c r="BC815" s="245"/>
      <c r="BH815" s="245"/>
      <c r="BM815" s="245"/>
      <c r="BR815" s="245"/>
      <c r="BW815" s="245"/>
      <c r="CB815" s="245"/>
      <c r="CG815" s="245"/>
      <c r="CL815" s="245"/>
      <c r="CQ815" s="245"/>
      <c r="CV815" s="245"/>
      <c r="DA815" s="245"/>
      <c r="DF815" s="245"/>
      <c r="DG815" s="291"/>
      <c r="DH815" s="291"/>
      <c r="DI815" s="291"/>
      <c r="DJ815" s="291"/>
      <c r="DK815" s="245"/>
      <c r="DL815" s="291"/>
      <c r="DM815" s="291"/>
      <c r="DN815" s="291"/>
      <c r="DO815" s="291"/>
      <c r="DP815" s="243"/>
      <c r="DU815" s="243"/>
      <c r="DZ815" s="243"/>
      <c r="EE815" s="243"/>
      <c r="EJ815" s="243"/>
    </row>
    <row r="816">
      <c r="E816" s="245"/>
      <c r="J816" s="245"/>
      <c r="O816" s="245"/>
      <c r="T816" s="245"/>
      <c r="Y816" s="245"/>
      <c r="AD816" s="245"/>
      <c r="AI816" s="245"/>
      <c r="AN816" s="245"/>
      <c r="AS816" s="245"/>
      <c r="AX816" s="245"/>
      <c r="BC816" s="245"/>
      <c r="BH816" s="245"/>
      <c r="BM816" s="245"/>
      <c r="BR816" s="245"/>
      <c r="BW816" s="245"/>
      <c r="CB816" s="245"/>
      <c r="CG816" s="245"/>
      <c r="CL816" s="245"/>
      <c r="CQ816" s="245"/>
      <c r="CV816" s="245"/>
      <c r="DA816" s="245"/>
      <c r="DF816" s="245"/>
      <c r="DG816" s="291"/>
      <c r="DH816" s="291"/>
      <c r="DI816" s="291"/>
      <c r="DJ816" s="291"/>
      <c r="DK816" s="245"/>
      <c r="DL816" s="291"/>
      <c r="DM816" s="291"/>
      <c r="DN816" s="291"/>
      <c r="DO816" s="291"/>
      <c r="DP816" s="243"/>
      <c r="DU816" s="243"/>
      <c r="DZ816" s="243"/>
      <c r="EE816" s="243"/>
      <c r="EJ816" s="243"/>
    </row>
    <row r="817">
      <c r="E817" s="245"/>
      <c r="J817" s="245"/>
      <c r="O817" s="245"/>
      <c r="T817" s="245"/>
      <c r="Y817" s="245"/>
      <c r="AD817" s="245"/>
      <c r="AI817" s="245"/>
      <c r="AN817" s="245"/>
      <c r="AS817" s="245"/>
      <c r="AX817" s="245"/>
      <c r="BC817" s="245"/>
      <c r="BH817" s="245"/>
      <c r="BM817" s="245"/>
      <c r="BR817" s="245"/>
      <c r="BW817" s="245"/>
      <c r="CB817" s="245"/>
      <c r="CG817" s="245"/>
      <c r="CL817" s="245"/>
      <c r="CQ817" s="245"/>
      <c r="CV817" s="245"/>
      <c r="DA817" s="245"/>
      <c r="DF817" s="245"/>
      <c r="DG817" s="291"/>
      <c r="DH817" s="291"/>
      <c r="DI817" s="291"/>
      <c r="DJ817" s="291"/>
      <c r="DK817" s="245"/>
      <c r="DL817" s="291"/>
      <c r="DM817" s="291"/>
      <c r="DN817" s="291"/>
      <c r="DO817" s="291"/>
      <c r="DP817" s="243"/>
      <c r="DU817" s="243"/>
      <c r="DZ817" s="243"/>
      <c r="EE817" s="243"/>
      <c r="EJ817" s="243"/>
    </row>
    <row r="818">
      <c r="E818" s="245"/>
      <c r="J818" s="245"/>
      <c r="O818" s="245"/>
      <c r="T818" s="245"/>
      <c r="Y818" s="245"/>
      <c r="AD818" s="245"/>
      <c r="AI818" s="245"/>
      <c r="AN818" s="245"/>
      <c r="AS818" s="245"/>
      <c r="AX818" s="245"/>
      <c r="BC818" s="245"/>
      <c r="BH818" s="245"/>
      <c r="BM818" s="245"/>
      <c r="BR818" s="245"/>
      <c r="BW818" s="245"/>
      <c r="CB818" s="245"/>
      <c r="CG818" s="245"/>
      <c r="CL818" s="245"/>
      <c r="CQ818" s="245"/>
      <c r="CV818" s="245"/>
      <c r="DA818" s="245"/>
      <c r="DF818" s="245"/>
      <c r="DG818" s="291"/>
      <c r="DH818" s="291"/>
      <c r="DI818" s="291"/>
      <c r="DJ818" s="291"/>
      <c r="DK818" s="245"/>
      <c r="DL818" s="291"/>
      <c r="DM818" s="291"/>
      <c r="DN818" s="291"/>
      <c r="DO818" s="291"/>
      <c r="DP818" s="243"/>
      <c r="DU818" s="243"/>
      <c r="DZ818" s="243"/>
      <c r="EE818" s="243"/>
      <c r="EJ818" s="243"/>
    </row>
    <row r="819">
      <c r="E819" s="245"/>
      <c r="J819" s="245"/>
      <c r="O819" s="245"/>
      <c r="T819" s="245"/>
      <c r="Y819" s="245"/>
      <c r="AD819" s="245"/>
      <c r="AI819" s="245"/>
      <c r="AN819" s="245"/>
      <c r="AS819" s="245"/>
      <c r="AX819" s="245"/>
      <c r="BC819" s="245"/>
      <c r="BH819" s="245"/>
      <c r="BM819" s="245"/>
      <c r="BR819" s="245"/>
      <c r="BW819" s="245"/>
      <c r="CB819" s="245"/>
      <c r="CG819" s="245"/>
      <c r="CL819" s="245"/>
      <c r="CQ819" s="245"/>
      <c r="CV819" s="245"/>
      <c r="DA819" s="245"/>
      <c r="DF819" s="245"/>
      <c r="DG819" s="291"/>
      <c r="DH819" s="291"/>
      <c r="DI819" s="291"/>
      <c r="DJ819" s="291"/>
      <c r="DK819" s="245"/>
      <c r="DL819" s="291"/>
      <c r="DM819" s="291"/>
      <c r="DN819" s="291"/>
      <c r="DO819" s="291"/>
      <c r="DP819" s="243"/>
      <c r="DU819" s="243"/>
      <c r="DZ819" s="243"/>
      <c r="EE819" s="243"/>
      <c r="EJ819" s="243"/>
    </row>
    <row r="820">
      <c r="E820" s="245"/>
      <c r="J820" s="245"/>
      <c r="O820" s="245"/>
      <c r="T820" s="245"/>
      <c r="Y820" s="245"/>
      <c r="AD820" s="245"/>
      <c r="AI820" s="245"/>
      <c r="AN820" s="245"/>
      <c r="AS820" s="245"/>
      <c r="AX820" s="245"/>
      <c r="BC820" s="245"/>
      <c r="BH820" s="245"/>
      <c r="BM820" s="245"/>
      <c r="BR820" s="245"/>
      <c r="BW820" s="245"/>
      <c r="CB820" s="245"/>
      <c r="CG820" s="245"/>
      <c r="CL820" s="245"/>
      <c r="CQ820" s="245"/>
      <c r="CV820" s="245"/>
      <c r="DA820" s="245"/>
      <c r="DF820" s="245"/>
      <c r="DG820" s="291"/>
      <c r="DH820" s="291"/>
      <c r="DI820" s="291"/>
      <c r="DJ820" s="291"/>
      <c r="DK820" s="245"/>
      <c r="DL820" s="291"/>
      <c r="DM820" s="291"/>
      <c r="DN820" s="291"/>
      <c r="DO820" s="291"/>
      <c r="DP820" s="243"/>
      <c r="DU820" s="243"/>
      <c r="DZ820" s="243"/>
      <c r="EE820" s="243"/>
      <c r="EJ820" s="243"/>
    </row>
    <row r="821">
      <c r="E821" s="245"/>
      <c r="J821" s="245"/>
      <c r="O821" s="245"/>
      <c r="T821" s="245"/>
      <c r="Y821" s="245"/>
      <c r="AD821" s="245"/>
      <c r="AI821" s="245"/>
      <c r="AN821" s="245"/>
      <c r="AS821" s="245"/>
      <c r="AX821" s="245"/>
      <c r="BC821" s="245"/>
      <c r="BH821" s="245"/>
      <c r="BM821" s="245"/>
      <c r="BR821" s="245"/>
      <c r="BW821" s="245"/>
      <c r="CB821" s="245"/>
      <c r="CG821" s="245"/>
      <c r="CL821" s="245"/>
      <c r="CQ821" s="245"/>
      <c r="CV821" s="245"/>
      <c r="DA821" s="245"/>
      <c r="DF821" s="245"/>
      <c r="DG821" s="291"/>
      <c r="DH821" s="291"/>
      <c r="DI821" s="291"/>
      <c r="DJ821" s="291"/>
      <c r="DK821" s="245"/>
      <c r="DL821" s="291"/>
      <c r="DM821" s="291"/>
      <c r="DN821" s="291"/>
      <c r="DO821" s="291"/>
      <c r="DP821" s="243"/>
      <c r="DU821" s="243"/>
      <c r="DZ821" s="243"/>
      <c r="EE821" s="243"/>
      <c r="EJ821" s="243"/>
    </row>
    <row r="822">
      <c r="E822" s="245"/>
      <c r="J822" s="245"/>
      <c r="O822" s="245"/>
      <c r="T822" s="245"/>
      <c r="Y822" s="245"/>
      <c r="AD822" s="245"/>
      <c r="AI822" s="245"/>
      <c r="AN822" s="245"/>
      <c r="AS822" s="245"/>
      <c r="AX822" s="245"/>
      <c r="BC822" s="245"/>
      <c r="BH822" s="245"/>
      <c r="BM822" s="245"/>
      <c r="BR822" s="245"/>
      <c r="BW822" s="245"/>
      <c r="CB822" s="245"/>
      <c r="CG822" s="245"/>
      <c r="CL822" s="245"/>
      <c r="CQ822" s="245"/>
      <c r="CV822" s="245"/>
      <c r="DA822" s="245"/>
      <c r="DF822" s="245"/>
      <c r="DG822" s="291"/>
      <c r="DH822" s="291"/>
      <c r="DI822" s="291"/>
      <c r="DJ822" s="291"/>
      <c r="DK822" s="245"/>
      <c r="DL822" s="291"/>
      <c r="DM822" s="291"/>
      <c r="DN822" s="291"/>
      <c r="DO822" s="291"/>
      <c r="DP822" s="243"/>
      <c r="DU822" s="243"/>
      <c r="DZ822" s="243"/>
      <c r="EE822" s="243"/>
      <c r="EJ822" s="243"/>
    </row>
    <row r="823">
      <c r="E823" s="245"/>
      <c r="J823" s="245"/>
      <c r="O823" s="245"/>
      <c r="T823" s="245"/>
      <c r="Y823" s="245"/>
      <c r="AD823" s="245"/>
      <c r="AI823" s="245"/>
      <c r="AN823" s="245"/>
      <c r="AS823" s="245"/>
      <c r="AX823" s="245"/>
      <c r="BC823" s="245"/>
      <c r="BH823" s="245"/>
      <c r="BM823" s="245"/>
      <c r="BR823" s="245"/>
      <c r="BW823" s="245"/>
      <c r="CB823" s="245"/>
      <c r="CG823" s="245"/>
      <c r="CL823" s="245"/>
      <c r="CQ823" s="245"/>
      <c r="CV823" s="245"/>
      <c r="DA823" s="245"/>
      <c r="DF823" s="245"/>
      <c r="DG823" s="291"/>
      <c r="DH823" s="291"/>
      <c r="DI823" s="291"/>
      <c r="DJ823" s="291"/>
      <c r="DK823" s="245"/>
      <c r="DL823" s="291"/>
      <c r="DM823" s="291"/>
      <c r="DN823" s="291"/>
      <c r="DO823" s="291"/>
      <c r="DP823" s="243"/>
      <c r="DU823" s="243"/>
      <c r="DZ823" s="243"/>
      <c r="EE823" s="243"/>
      <c r="EJ823" s="243"/>
    </row>
    <row r="824">
      <c r="E824" s="245"/>
      <c r="J824" s="245"/>
      <c r="O824" s="245"/>
      <c r="T824" s="245"/>
      <c r="Y824" s="245"/>
      <c r="AD824" s="245"/>
      <c r="AI824" s="245"/>
      <c r="AN824" s="245"/>
      <c r="AS824" s="245"/>
      <c r="AX824" s="245"/>
      <c r="BC824" s="245"/>
      <c r="BH824" s="245"/>
      <c r="BM824" s="245"/>
      <c r="BR824" s="245"/>
      <c r="BW824" s="245"/>
      <c r="CB824" s="245"/>
      <c r="CG824" s="245"/>
      <c r="CL824" s="245"/>
      <c r="CQ824" s="245"/>
      <c r="CV824" s="245"/>
      <c r="DA824" s="245"/>
      <c r="DF824" s="245"/>
      <c r="DG824" s="291"/>
      <c r="DH824" s="291"/>
      <c r="DI824" s="291"/>
      <c r="DJ824" s="291"/>
      <c r="DK824" s="245"/>
      <c r="DL824" s="291"/>
      <c r="DM824" s="291"/>
      <c r="DN824" s="291"/>
      <c r="DO824" s="291"/>
      <c r="DP824" s="243"/>
      <c r="DU824" s="243"/>
      <c r="DZ824" s="243"/>
      <c r="EE824" s="243"/>
      <c r="EJ824" s="243"/>
    </row>
    <row r="825">
      <c r="E825" s="245"/>
      <c r="J825" s="245"/>
      <c r="O825" s="245"/>
      <c r="T825" s="245"/>
      <c r="Y825" s="245"/>
      <c r="AD825" s="245"/>
      <c r="AI825" s="245"/>
      <c r="AN825" s="245"/>
      <c r="AS825" s="245"/>
      <c r="AX825" s="245"/>
      <c r="BC825" s="245"/>
      <c r="BH825" s="245"/>
      <c r="BM825" s="245"/>
      <c r="BR825" s="245"/>
      <c r="BW825" s="245"/>
      <c r="CB825" s="245"/>
      <c r="CG825" s="245"/>
      <c r="CL825" s="245"/>
      <c r="CQ825" s="245"/>
      <c r="CV825" s="245"/>
      <c r="DA825" s="245"/>
      <c r="DF825" s="245"/>
      <c r="DG825" s="291"/>
      <c r="DH825" s="291"/>
      <c r="DI825" s="291"/>
      <c r="DJ825" s="291"/>
      <c r="DK825" s="245"/>
      <c r="DL825" s="291"/>
      <c r="DM825" s="291"/>
      <c r="DN825" s="291"/>
      <c r="DO825" s="291"/>
      <c r="DP825" s="243"/>
      <c r="DU825" s="243"/>
      <c r="DZ825" s="243"/>
      <c r="EE825" s="243"/>
      <c r="EJ825" s="243"/>
    </row>
    <row r="826">
      <c r="E826" s="245"/>
      <c r="J826" s="245"/>
      <c r="O826" s="245"/>
      <c r="T826" s="245"/>
      <c r="Y826" s="245"/>
      <c r="AD826" s="245"/>
      <c r="AI826" s="245"/>
      <c r="AN826" s="245"/>
      <c r="AS826" s="245"/>
      <c r="AX826" s="245"/>
      <c r="BC826" s="245"/>
      <c r="BH826" s="245"/>
      <c r="BM826" s="245"/>
      <c r="BR826" s="245"/>
      <c r="BW826" s="245"/>
      <c r="CB826" s="245"/>
      <c r="CG826" s="245"/>
      <c r="CL826" s="245"/>
      <c r="CQ826" s="245"/>
      <c r="CV826" s="245"/>
      <c r="DA826" s="245"/>
      <c r="DF826" s="245"/>
      <c r="DG826" s="291"/>
      <c r="DH826" s="291"/>
      <c r="DI826" s="291"/>
      <c r="DJ826" s="291"/>
      <c r="DK826" s="245"/>
      <c r="DL826" s="291"/>
      <c r="DM826" s="291"/>
      <c r="DN826" s="291"/>
      <c r="DO826" s="291"/>
      <c r="DP826" s="243"/>
      <c r="DU826" s="243"/>
      <c r="DZ826" s="243"/>
      <c r="EE826" s="243"/>
      <c r="EJ826" s="243"/>
    </row>
    <row r="827">
      <c r="E827" s="245"/>
      <c r="J827" s="245"/>
      <c r="O827" s="245"/>
      <c r="T827" s="245"/>
      <c r="Y827" s="245"/>
      <c r="AD827" s="245"/>
      <c r="AI827" s="245"/>
      <c r="AN827" s="245"/>
      <c r="AS827" s="245"/>
      <c r="AX827" s="245"/>
      <c r="BC827" s="245"/>
      <c r="BH827" s="245"/>
      <c r="BM827" s="245"/>
      <c r="BR827" s="245"/>
      <c r="BW827" s="245"/>
      <c r="CB827" s="245"/>
      <c r="CG827" s="245"/>
      <c r="CL827" s="245"/>
      <c r="CQ827" s="245"/>
      <c r="CV827" s="245"/>
      <c r="DA827" s="245"/>
      <c r="DF827" s="245"/>
      <c r="DG827" s="291"/>
      <c r="DH827" s="291"/>
      <c r="DI827" s="291"/>
      <c r="DJ827" s="291"/>
      <c r="DK827" s="245"/>
      <c r="DL827" s="291"/>
      <c r="DM827" s="291"/>
      <c r="DN827" s="291"/>
      <c r="DO827" s="291"/>
      <c r="DP827" s="243"/>
      <c r="DU827" s="243"/>
      <c r="DZ827" s="243"/>
      <c r="EE827" s="243"/>
      <c r="EJ827" s="243"/>
    </row>
    <row r="828">
      <c r="E828" s="245"/>
      <c r="J828" s="245"/>
      <c r="O828" s="245"/>
      <c r="T828" s="245"/>
      <c r="Y828" s="245"/>
      <c r="AD828" s="245"/>
      <c r="AI828" s="245"/>
      <c r="AN828" s="245"/>
      <c r="AS828" s="245"/>
      <c r="AX828" s="245"/>
      <c r="BC828" s="245"/>
      <c r="BH828" s="245"/>
      <c r="BM828" s="245"/>
      <c r="BR828" s="245"/>
      <c r="BW828" s="245"/>
      <c r="CB828" s="245"/>
      <c r="CG828" s="245"/>
      <c r="CL828" s="245"/>
      <c r="CQ828" s="245"/>
      <c r="CV828" s="245"/>
      <c r="DA828" s="245"/>
      <c r="DF828" s="245"/>
      <c r="DG828" s="291"/>
      <c r="DH828" s="291"/>
      <c r="DI828" s="291"/>
      <c r="DJ828" s="291"/>
      <c r="DK828" s="245"/>
      <c r="DL828" s="291"/>
      <c r="DM828" s="291"/>
      <c r="DN828" s="291"/>
      <c r="DO828" s="291"/>
      <c r="DP828" s="243"/>
      <c r="DU828" s="243"/>
      <c r="DZ828" s="243"/>
      <c r="EE828" s="243"/>
      <c r="EJ828" s="243"/>
    </row>
    <row r="829">
      <c r="E829" s="245"/>
      <c r="J829" s="245"/>
      <c r="O829" s="245"/>
      <c r="T829" s="245"/>
      <c r="Y829" s="245"/>
      <c r="AD829" s="245"/>
      <c r="AI829" s="245"/>
      <c r="AN829" s="245"/>
      <c r="AS829" s="245"/>
      <c r="AX829" s="245"/>
      <c r="BC829" s="245"/>
      <c r="BH829" s="245"/>
      <c r="BM829" s="245"/>
      <c r="BR829" s="245"/>
      <c r="BW829" s="245"/>
      <c r="CB829" s="245"/>
      <c r="CG829" s="245"/>
      <c r="CL829" s="245"/>
      <c r="CQ829" s="245"/>
      <c r="CV829" s="245"/>
      <c r="DA829" s="245"/>
      <c r="DF829" s="245"/>
      <c r="DG829" s="291"/>
      <c r="DH829" s="291"/>
      <c r="DI829" s="291"/>
      <c r="DJ829" s="291"/>
      <c r="DK829" s="245"/>
      <c r="DL829" s="291"/>
      <c r="DM829" s="291"/>
      <c r="DN829" s="291"/>
      <c r="DO829" s="291"/>
      <c r="DP829" s="243"/>
      <c r="DU829" s="243"/>
      <c r="DZ829" s="243"/>
      <c r="EE829" s="243"/>
      <c r="EJ829" s="243"/>
    </row>
    <row r="830">
      <c r="E830" s="245"/>
      <c r="J830" s="245"/>
      <c r="O830" s="245"/>
      <c r="T830" s="245"/>
      <c r="Y830" s="245"/>
      <c r="AD830" s="245"/>
      <c r="AI830" s="245"/>
      <c r="AN830" s="245"/>
      <c r="AS830" s="245"/>
      <c r="AX830" s="245"/>
      <c r="BC830" s="245"/>
      <c r="BH830" s="245"/>
      <c r="BM830" s="245"/>
      <c r="BR830" s="245"/>
      <c r="BW830" s="245"/>
      <c r="CB830" s="245"/>
      <c r="CG830" s="245"/>
      <c r="CL830" s="245"/>
      <c r="CQ830" s="245"/>
      <c r="CV830" s="245"/>
      <c r="DA830" s="245"/>
      <c r="DF830" s="245"/>
      <c r="DG830" s="291"/>
      <c r="DH830" s="291"/>
      <c r="DI830" s="291"/>
      <c r="DJ830" s="291"/>
      <c r="DK830" s="245"/>
      <c r="DL830" s="291"/>
      <c r="DM830" s="291"/>
      <c r="DN830" s="291"/>
      <c r="DO830" s="291"/>
      <c r="DP830" s="243"/>
      <c r="DU830" s="243"/>
      <c r="DZ830" s="243"/>
      <c r="EE830" s="243"/>
      <c r="EJ830" s="243"/>
    </row>
    <row r="831">
      <c r="E831" s="245"/>
      <c r="J831" s="245"/>
      <c r="O831" s="245"/>
      <c r="T831" s="245"/>
      <c r="Y831" s="245"/>
      <c r="AD831" s="245"/>
      <c r="AI831" s="245"/>
      <c r="AN831" s="245"/>
      <c r="AS831" s="245"/>
      <c r="AX831" s="245"/>
      <c r="BC831" s="245"/>
      <c r="BH831" s="245"/>
      <c r="BM831" s="245"/>
      <c r="BR831" s="245"/>
      <c r="BW831" s="245"/>
      <c r="CB831" s="245"/>
      <c r="CG831" s="245"/>
      <c r="CL831" s="245"/>
      <c r="CQ831" s="245"/>
      <c r="CV831" s="245"/>
      <c r="DA831" s="245"/>
      <c r="DF831" s="245"/>
      <c r="DG831" s="291"/>
      <c r="DH831" s="291"/>
      <c r="DI831" s="291"/>
      <c r="DJ831" s="291"/>
      <c r="DK831" s="245"/>
      <c r="DL831" s="291"/>
      <c r="DM831" s="291"/>
      <c r="DN831" s="291"/>
      <c r="DO831" s="291"/>
      <c r="DP831" s="243"/>
      <c r="DU831" s="243"/>
      <c r="DZ831" s="243"/>
      <c r="EE831" s="243"/>
      <c r="EJ831" s="243"/>
    </row>
    <row r="832">
      <c r="E832" s="245"/>
      <c r="J832" s="245"/>
      <c r="O832" s="245"/>
      <c r="T832" s="245"/>
      <c r="Y832" s="245"/>
      <c r="AD832" s="245"/>
      <c r="AI832" s="245"/>
      <c r="AN832" s="245"/>
      <c r="AS832" s="245"/>
      <c r="AX832" s="245"/>
      <c r="BC832" s="245"/>
      <c r="BH832" s="245"/>
      <c r="BM832" s="245"/>
      <c r="BR832" s="245"/>
      <c r="BW832" s="245"/>
      <c r="CB832" s="245"/>
      <c r="CG832" s="245"/>
      <c r="CL832" s="245"/>
      <c r="CQ832" s="245"/>
      <c r="CV832" s="245"/>
      <c r="DA832" s="245"/>
      <c r="DF832" s="245"/>
      <c r="DG832" s="291"/>
      <c r="DH832" s="291"/>
      <c r="DI832" s="291"/>
      <c r="DJ832" s="291"/>
      <c r="DK832" s="245"/>
      <c r="DL832" s="291"/>
      <c r="DM832" s="291"/>
      <c r="DN832" s="291"/>
      <c r="DO832" s="291"/>
      <c r="DP832" s="243"/>
      <c r="DU832" s="243"/>
      <c r="DZ832" s="243"/>
      <c r="EE832" s="243"/>
      <c r="EJ832" s="243"/>
    </row>
    <row r="833">
      <c r="E833" s="245"/>
      <c r="J833" s="245"/>
      <c r="O833" s="245"/>
      <c r="T833" s="245"/>
      <c r="Y833" s="245"/>
      <c r="AD833" s="245"/>
      <c r="AI833" s="245"/>
      <c r="AN833" s="245"/>
      <c r="AS833" s="245"/>
      <c r="AX833" s="245"/>
      <c r="BC833" s="245"/>
      <c r="BH833" s="245"/>
      <c r="BM833" s="245"/>
      <c r="BR833" s="245"/>
      <c r="BW833" s="245"/>
      <c r="CB833" s="245"/>
      <c r="CG833" s="245"/>
      <c r="CL833" s="245"/>
      <c r="CQ833" s="245"/>
      <c r="CV833" s="245"/>
      <c r="DA833" s="245"/>
      <c r="DF833" s="245"/>
      <c r="DG833" s="291"/>
      <c r="DH833" s="291"/>
      <c r="DI833" s="291"/>
      <c r="DJ833" s="291"/>
      <c r="DK833" s="245"/>
      <c r="DL833" s="291"/>
      <c r="DM833" s="291"/>
      <c r="DN833" s="291"/>
      <c r="DO833" s="291"/>
      <c r="DP833" s="243"/>
      <c r="DU833" s="243"/>
      <c r="DZ833" s="243"/>
      <c r="EE833" s="243"/>
      <c r="EJ833" s="243"/>
    </row>
    <row r="834">
      <c r="E834" s="245"/>
      <c r="J834" s="245"/>
      <c r="O834" s="245"/>
      <c r="T834" s="245"/>
      <c r="Y834" s="245"/>
      <c r="AD834" s="245"/>
      <c r="AI834" s="245"/>
      <c r="AN834" s="245"/>
      <c r="AS834" s="245"/>
      <c r="AX834" s="245"/>
      <c r="BC834" s="245"/>
      <c r="BH834" s="245"/>
      <c r="BM834" s="245"/>
      <c r="BR834" s="245"/>
      <c r="BW834" s="245"/>
      <c r="CB834" s="245"/>
      <c r="CG834" s="245"/>
      <c r="CL834" s="245"/>
      <c r="CQ834" s="245"/>
      <c r="CV834" s="245"/>
      <c r="DA834" s="245"/>
      <c r="DF834" s="245"/>
      <c r="DG834" s="291"/>
      <c r="DH834" s="291"/>
      <c r="DI834" s="291"/>
      <c r="DJ834" s="291"/>
      <c r="DK834" s="245"/>
      <c r="DL834" s="291"/>
      <c r="DM834" s="291"/>
      <c r="DN834" s="291"/>
      <c r="DO834" s="291"/>
      <c r="DP834" s="243"/>
      <c r="DU834" s="243"/>
      <c r="DZ834" s="243"/>
      <c r="EE834" s="243"/>
      <c r="EJ834" s="243"/>
    </row>
    <row r="835">
      <c r="E835" s="245"/>
      <c r="J835" s="245"/>
      <c r="O835" s="245"/>
      <c r="T835" s="245"/>
      <c r="Y835" s="245"/>
      <c r="AD835" s="245"/>
      <c r="AI835" s="245"/>
      <c r="AN835" s="245"/>
      <c r="AS835" s="245"/>
      <c r="AX835" s="245"/>
      <c r="BC835" s="245"/>
      <c r="BH835" s="245"/>
      <c r="BM835" s="245"/>
      <c r="BR835" s="245"/>
      <c r="BW835" s="245"/>
      <c r="CB835" s="245"/>
      <c r="CG835" s="245"/>
      <c r="CL835" s="245"/>
      <c r="CQ835" s="245"/>
      <c r="CV835" s="245"/>
      <c r="DA835" s="245"/>
      <c r="DF835" s="245"/>
      <c r="DG835" s="291"/>
      <c r="DH835" s="291"/>
      <c r="DI835" s="291"/>
      <c r="DJ835" s="291"/>
      <c r="DK835" s="245"/>
      <c r="DL835" s="291"/>
      <c r="DM835" s="291"/>
      <c r="DN835" s="291"/>
      <c r="DO835" s="291"/>
      <c r="DP835" s="243"/>
      <c r="DU835" s="243"/>
      <c r="DZ835" s="243"/>
      <c r="EE835" s="243"/>
      <c r="EJ835" s="243"/>
    </row>
    <row r="836">
      <c r="E836" s="245"/>
      <c r="J836" s="245"/>
      <c r="O836" s="245"/>
      <c r="T836" s="245"/>
      <c r="Y836" s="245"/>
      <c r="AD836" s="245"/>
      <c r="AI836" s="245"/>
      <c r="AN836" s="245"/>
      <c r="AS836" s="245"/>
      <c r="AX836" s="245"/>
      <c r="BC836" s="245"/>
      <c r="BH836" s="245"/>
      <c r="BM836" s="245"/>
      <c r="BR836" s="245"/>
      <c r="BW836" s="245"/>
      <c r="CB836" s="245"/>
      <c r="CG836" s="245"/>
      <c r="CL836" s="245"/>
      <c r="CQ836" s="245"/>
      <c r="CV836" s="245"/>
      <c r="DA836" s="245"/>
      <c r="DF836" s="245"/>
      <c r="DG836" s="291"/>
      <c r="DH836" s="291"/>
      <c r="DI836" s="291"/>
      <c r="DJ836" s="291"/>
      <c r="DK836" s="245"/>
      <c r="DL836" s="291"/>
      <c r="DM836" s="291"/>
      <c r="DN836" s="291"/>
      <c r="DO836" s="291"/>
      <c r="DP836" s="243"/>
      <c r="DU836" s="243"/>
      <c r="DZ836" s="243"/>
      <c r="EE836" s="243"/>
      <c r="EJ836" s="243"/>
    </row>
    <row r="837">
      <c r="E837" s="245"/>
      <c r="J837" s="245"/>
      <c r="O837" s="245"/>
      <c r="T837" s="245"/>
      <c r="Y837" s="245"/>
      <c r="AD837" s="245"/>
      <c r="AI837" s="245"/>
      <c r="AN837" s="245"/>
      <c r="AS837" s="245"/>
      <c r="AX837" s="245"/>
      <c r="BC837" s="245"/>
      <c r="BH837" s="245"/>
      <c r="BM837" s="245"/>
      <c r="BR837" s="245"/>
      <c r="BW837" s="245"/>
      <c r="CB837" s="245"/>
      <c r="CG837" s="245"/>
      <c r="CL837" s="245"/>
      <c r="CQ837" s="245"/>
      <c r="CV837" s="245"/>
      <c r="DA837" s="245"/>
      <c r="DF837" s="245"/>
      <c r="DG837" s="291"/>
      <c r="DH837" s="291"/>
      <c r="DI837" s="291"/>
      <c r="DJ837" s="291"/>
      <c r="DK837" s="245"/>
      <c r="DL837" s="291"/>
      <c r="DM837" s="291"/>
      <c r="DN837" s="291"/>
      <c r="DO837" s="291"/>
      <c r="DP837" s="243"/>
      <c r="DU837" s="243"/>
      <c r="DZ837" s="243"/>
      <c r="EE837" s="243"/>
      <c r="EJ837" s="243"/>
    </row>
    <row r="838">
      <c r="E838" s="245"/>
      <c r="J838" s="245"/>
      <c r="O838" s="245"/>
      <c r="T838" s="245"/>
      <c r="Y838" s="245"/>
      <c r="AD838" s="245"/>
      <c r="AI838" s="245"/>
      <c r="AN838" s="245"/>
      <c r="AS838" s="245"/>
      <c r="AX838" s="245"/>
      <c r="BC838" s="245"/>
      <c r="BH838" s="245"/>
      <c r="BM838" s="245"/>
      <c r="BR838" s="245"/>
      <c r="BW838" s="245"/>
      <c r="CB838" s="245"/>
      <c r="CG838" s="245"/>
      <c r="CL838" s="245"/>
      <c r="CQ838" s="245"/>
      <c r="CV838" s="245"/>
      <c r="DA838" s="245"/>
      <c r="DF838" s="245"/>
      <c r="DG838" s="291"/>
      <c r="DH838" s="291"/>
      <c r="DI838" s="291"/>
      <c r="DJ838" s="291"/>
      <c r="DK838" s="245"/>
      <c r="DL838" s="291"/>
      <c r="DM838" s="291"/>
      <c r="DN838" s="291"/>
      <c r="DO838" s="291"/>
      <c r="DP838" s="243"/>
      <c r="DU838" s="243"/>
      <c r="DZ838" s="243"/>
      <c r="EE838" s="243"/>
      <c r="EJ838" s="243"/>
    </row>
    <row r="839">
      <c r="E839" s="245"/>
      <c r="J839" s="245"/>
      <c r="O839" s="245"/>
      <c r="T839" s="245"/>
      <c r="Y839" s="245"/>
      <c r="AD839" s="245"/>
      <c r="AI839" s="245"/>
      <c r="AN839" s="245"/>
      <c r="AS839" s="245"/>
      <c r="AX839" s="245"/>
      <c r="BC839" s="245"/>
      <c r="BH839" s="245"/>
      <c r="BM839" s="245"/>
      <c r="BR839" s="245"/>
      <c r="BW839" s="245"/>
      <c r="CB839" s="245"/>
      <c r="CG839" s="245"/>
      <c r="CL839" s="245"/>
      <c r="CQ839" s="245"/>
      <c r="CV839" s="245"/>
      <c r="DA839" s="245"/>
      <c r="DF839" s="245"/>
      <c r="DG839" s="291"/>
      <c r="DH839" s="291"/>
      <c r="DI839" s="291"/>
      <c r="DJ839" s="291"/>
      <c r="DK839" s="245"/>
      <c r="DL839" s="291"/>
      <c r="DM839" s="291"/>
      <c r="DN839" s="291"/>
      <c r="DO839" s="291"/>
      <c r="DP839" s="243"/>
      <c r="DU839" s="243"/>
      <c r="DZ839" s="243"/>
      <c r="EE839" s="243"/>
      <c r="EJ839" s="243"/>
    </row>
    <row r="840">
      <c r="E840" s="245"/>
      <c r="J840" s="245"/>
      <c r="O840" s="245"/>
      <c r="T840" s="245"/>
      <c r="Y840" s="245"/>
      <c r="AD840" s="245"/>
      <c r="AI840" s="245"/>
      <c r="AN840" s="245"/>
      <c r="AS840" s="245"/>
      <c r="AX840" s="245"/>
      <c r="BC840" s="245"/>
      <c r="BH840" s="245"/>
      <c r="BM840" s="245"/>
      <c r="BR840" s="245"/>
      <c r="BW840" s="245"/>
      <c r="CB840" s="245"/>
      <c r="CG840" s="245"/>
      <c r="CL840" s="245"/>
      <c r="CQ840" s="245"/>
      <c r="CV840" s="245"/>
      <c r="DA840" s="245"/>
      <c r="DF840" s="245"/>
      <c r="DG840" s="291"/>
      <c r="DH840" s="291"/>
      <c r="DI840" s="291"/>
      <c r="DJ840" s="291"/>
      <c r="DK840" s="245"/>
      <c r="DL840" s="291"/>
      <c r="DM840" s="291"/>
      <c r="DN840" s="291"/>
      <c r="DO840" s="291"/>
      <c r="DP840" s="243"/>
      <c r="DU840" s="243"/>
      <c r="DZ840" s="243"/>
      <c r="EE840" s="243"/>
      <c r="EJ840" s="243"/>
    </row>
    <row r="841">
      <c r="E841" s="245"/>
      <c r="J841" s="245"/>
      <c r="O841" s="245"/>
      <c r="T841" s="245"/>
      <c r="Y841" s="245"/>
      <c r="AD841" s="245"/>
      <c r="AI841" s="245"/>
      <c r="AN841" s="245"/>
      <c r="AS841" s="245"/>
      <c r="AX841" s="245"/>
      <c r="BC841" s="245"/>
      <c r="BH841" s="245"/>
      <c r="BM841" s="245"/>
      <c r="BR841" s="245"/>
      <c r="BW841" s="245"/>
      <c r="CB841" s="245"/>
      <c r="CG841" s="245"/>
      <c r="CL841" s="245"/>
      <c r="CQ841" s="245"/>
      <c r="CV841" s="245"/>
      <c r="DA841" s="245"/>
      <c r="DF841" s="245"/>
      <c r="DG841" s="291"/>
      <c r="DH841" s="291"/>
      <c r="DI841" s="291"/>
      <c r="DJ841" s="291"/>
      <c r="DK841" s="245"/>
      <c r="DL841" s="291"/>
      <c r="DM841" s="291"/>
      <c r="DN841" s="291"/>
      <c r="DO841" s="291"/>
      <c r="DP841" s="243"/>
      <c r="DU841" s="243"/>
      <c r="DZ841" s="243"/>
      <c r="EE841" s="243"/>
      <c r="EJ841" s="243"/>
    </row>
    <row r="842">
      <c r="E842" s="245"/>
      <c r="J842" s="245"/>
      <c r="O842" s="245"/>
      <c r="T842" s="245"/>
      <c r="Y842" s="245"/>
      <c r="AD842" s="245"/>
      <c r="AI842" s="245"/>
      <c r="AN842" s="245"/>
      <c r="AS842" s="245"/>
      <c r="AX842" s="245"/>
      <c r="BC842" s="245"/>
      <c r="BH842" s="245"/>
      <c r="BM842" s="245"/>
      <c r="BR842" s="245"/>
      <c r="BW842" s="245"/>
      <c r="CB842" s="245"/>
      <c r="CG842" s="245"/>
      <c r="CL842" s="245"/>
      <c r="CQ842" s="245"/>
      <c r="CV842" s="245"/>
      <c r="DA842" s="245"/>
      <c r="DF842" s="245"/>
      <c r="DG842" s="291"/>
      <c r="DH842" s="291"/>
      <c r="DI842" s="291"/>
      <c r="DJ842" s="291"/>
      <c r="DK842" s="245"/>
      <c r="DL842" s="291"/>
      <c r="DM842" s="291"/>
      <c r="DN842" s="291"/>
      <c r="DO842" s="291"/>
      <c r="DP842" s="243"/>
      <c r="DU842" s="243"/>
      <c r="DZ842" s="243"/>
      <c r="EE842" s="243"/>
      <c r="EJ842" s="243"/>
    </row>
    <row r="843">
      <c r="E843" s="245"/>
      <c r="J843" s="245"/>
      <c r="O843" s="245"/>
      <c r="T843" s="245"/>
      <c r="Y843" s="245"/>
      <c r="AD843" s="245"/>
      <c r="AI843" s="245"/>
      <c r="AN843" s="245"/>
      <c r="AS843" s="245"/>
      <c r="AX843" s="245"/>
      <c r="BC843" s="245"/>
      <c r="BH843" s="245"/>
      <c r="BM843" s="245"/>
      <c r="BR843" s="245"/>
      <c r="BW843" s="245"/>
      <c r="CB843" s="245"/>
      <c r="CG843" s="245"/>
      <c r="CL843" s="245"/>
      <c r="CQ843" s="245"/>
      <c r="CV843" s="245"/>
      <c r="DA843" s="245"/>
      <c r="DF843" s="245"/>
      <c r="DG843" s="291"/>
      <c r="DH843" s="291"/>
      <c r="DI843" s="291"/>
      <c r="DJ843" s="291"/>
      <c r="DK843" s="245"/>
      <c r="DL843" s="291"/>
      <c r="DM843" s="291"/>
      <c r="DN843" s="291"/>
      <c r="DO843" s="291"/>
      <c r="DP843" s="243"/>
      <c r="DU843" s="243"/>
      <c r="DZ843" s="243"/>
      <c r="EE843" s="243"/>
      <c r="EJ843" s="243"/>
    </row>
    <row r="844">
      <c r="E844" s="245"/>
      <c r="J844" s="245"/>
      <c r="O844" s="245"/>
      <c r="T844" s="245"/>
      <c r="Y844" s="245"/>
      <c r="AD844" s="245"/>
      <c r="AI844" s="245"/>
      <c r="AN844" s="245"/>
      <c r="AS844" s="245"/>
      <c r="AX844" s="245"/>
      <c r="BC844" s="245"/>
      <c r="BH844" s="245"/>
      <c r="BM844" s="245"/>
      <c r="BR844" s="245"/>
      <c r="BW844" s="245"/>
      <c r="CB844" s="245"/>
      <c r="CG844" s="245"/>
      <c r="CL844" s="245"/>
      <c r="CQ844" s="245"/>
      <c r="CV844" s="245"/>
      <c r="DA844" s="245"/>
      <c r="DF844" s="245"/>
      <c r="DG844" s="291"/>
      <c r="DH844" s="291"/>
      <c r="DI844" s="291"/>
      <c r="DJ844" s="291"/>
      <c r="DK844" s="245"/>
      <c r="DL844" s="291"/>
      <c r="DM844" s="291"/>
      <c r="DN844" s="291"/>
      <c r="DO844" s="291"/>
      <c r="DP844" s="243"/>
      <c r="DU844" s="243"/>
      <c r="DZ844" s="243"/>
      <c r="EE844" s="243"/>
      <c r="EJ844" s="243"/>
    </row>
    <row r="845">
      <c r="E845" s="245"/>
      <c r="J845" s="245"/>
      <c r="O845" s="245"/>
      <c r="T845" s="245"/>
      <c r="Y845" s="245"/>
      <c r="AD845" s="245"/>
      <c r="AI845" s="245"/>
      <c r="AN845" s="245"/>
      <c r="AS845" s="245"/>
      <c r="AX845" s="245"/>
      <c r="BC845" s="245"/>
      <c r="BH845" s="245"/>
      <c r="BM845" s="245"/>
      <c r="BR845" s="245"/>
      <c r="BW845" s="245"/>
      <c r="CB845" s="245"/>
      <c r="CG845" s="245"/>
      <c r="CL845" s="245"/>
      <c r="CQ845" s="245"/>
      <c r="CV845" s="245"/>
      <c r="DA845" s="245"/>
      <c r="DF845" s="245"/>
      <c r="DG845" s="291"/>
      <c r="DH845" s="291"/>
      <c r="DI845" s="291"/>
      <c r="DJ845" s="291"/>
      <c r="DK845" s="245"/>
      <c r="DL845" s="291"/>
      <c r="DM845" s="291"/>
      <c r="DN845" s="291"/>
      <c r="DO845" s="291"/>
      <c r="DP845" s="243"/>
      <c r="DU845" s="243"/>
      <c r="DZ845" s="243"/>
      <c r="EE845" s="243"/>
      <c r="EJ845" s="243"/>
    </row>
    <row r="846">
      <c r="E846" s="245"/>
      <c r="J846" s="245"/>
      <c r="O846" s="245"/>
      <c r="T846" s="245"/>
      <c r="Y846" s="245"/>
      <c r="AD846" s="245"/>
      <c r="AI846" s="245"/>
      <c r="AN846" s="245"/>
      <c r="AS846" s="245"/>
      <c r="AX846" s="245"/>
      <c r="BC846" s="245"/>
      <c r="BH846" s="245"/>
      <c r="BM846" s="245"/>
      <c r="BR846" s="245"/>
      <c r="BW846" s="245"/>
      <c r="CB846" s="245"/>
      <c r="CG846" s="245"/>
      <c r="CL846" s="245"/>
      <c r="CQ846" s="245"/>
      <c r="CV846" s="245"/>
      <c r="DA846" s="245"/>
      <c r="DF846" s="245"/>
      <c r="DG846" s="291"/>
      <c r="DH846" s="291"/>
      <c r="DI846" s="291"/>
      <c r="DJ846" s="291"/>
      <c r="DK846" s="245"/>
      <c r="DL846" s="291"/>
      <c r="DM846" s="291"/>
      <c r="DN846" s="291"/>
      <c r="DO846" s="291"/>
      <c r="DP846" s="243"/>
      <c r="DU846" s="243"/>
      <c r="DZ846" s="243"/>
      <c r="EE846" s="243"/>
      <c r="EJ846" s="243"/>
    </row>
    <row r="847">
      <c r="E847" s="245"/>
      <c r="J847" s="245"/>
      <c r="O847" s="245"/>
      <c r="T847" s="245"/>
      <c r="Y847" s="245"/>
      <c r="AD847" s="245"/>
      <c r="AI847" s="245"/>
      <c r="AN847" s="245"/>
      <c r="AS847" s="245"/>
      <c r="AX847" s="245"/>
      <c r="BC847" s="245"/>
      <c r="BH847" s="245"/>
      <c r="BM847" s="245"/>
      <c r="BR847" s="245"/>
      <c r="BW847" s="245"/>
      <c r="CB847" s="245"/>
      <c r="CG847" s="245"/>
      <c r="CL847" s="245"/>
      <c r="CQ847" s="245"/>
      <c r="CV847" s="245"/>
      <c r="DA847" s="245"/>
      <c r="DF847" s="245"/>
      <c r="DG847" s="291"/>
      <c r="DH847" s="291"/>
      <c r="DI847" s="291"/>
      <c r="DJ847" s="291"/>
      <c r="DK847" s="245"/>
      <c r="DL847" s="291"/>
      <c r="DM847" s="291"/>
      <c r="DN847" s="291"/>
      <c r="DO847" s="291"/>
      <c r="DP847" s="243"/>
      <c r="DU847" s="243"/>
      <c r="DZ847" s="243"/>
      <c r="EE847" s="243"/>
      <c r="EJ847" s="243"/>
    </row>
    <row r="848">
      <c r="E848" s="245"/>
      <c r="J848" s="245"/>
      <c r="O848" s="245"/>
      <c r="T848" s="245"/>
      <c r="Y848" s="245"/>
      <c r="AD848" s="245"/>
      <c r="AI848" s="245"/>
      <c r="AN848" s="245"/>
      <c r="AS848" s="245"/>
      <c r="AX848" s="245"/>
      <c r="BC848" s="245"/>
      <c r="BH848" s="245"/>
      <c r="BM848" s="245"/>
      <c r="BR848" s="245"/>
      <c r="BW848" s="245"/>
      <c r="CB848" s="245"/>
      <c r="CG848" s="245"/>
      <c r="CL848" s="245"/>
      <c r="CQ848" s="245"/>
      <c r="CV848" s="245"/>
      <c r="DA848" s="245"/>
      <c r="DF848" s="245"/>
      <c r="DG848" s="291"/>
      <c r="DH848" s="291"/>
      <c r="DI848" s="291"/>
      <c r="DJ848" s="291"/>
      <c r="DK848" s="245"/>
      <c r="DL848" s="291"/>
      <c r="DM848" s="291"/>
      <c r="DN848" s="291"/>
      <c r="DO848" s="291"/>
      <c r="DP848" s="243"/>
      <c r="DU848" s="243"/>
      <c r="DZ848" s="243"/>
      <c r="EE848" s="243"/>
      <c r="EJ848" s="243"/>
    </row>
    <row r="849">
      <c r="E849" s="245"/>
      <c r="J849" s="245"/>
      <c r="O849" s="245"/>
      <c r="T849" s="245"/>
      <c r="Y849" s="245"/>
      <c r="AD849" s="245"/>
      <c r="AI849" s="245"/>
      <c r="AN849" s="245"/>
      <c r="AS849" s="245"/>
      <c r="AX849" s="245"/>
      <c r="BC849" s="245"/>
      <c r="BH849" s="245"/>
      <c r="BM849" s="245"/>
      <c r="BR849" s="245"/>
      <c r="BW849" s="245"/>
      <c r="CB849" s="245"/>
      <c r="CG849" s="245"/>
      <c r="CL849" s="245"/>
      <c r="CQ849" s="245"/>
      <c r="CV849" s="245"/>
      <c r="DA849" s="245"/>
      <c r="DF849" s="245"/>
      <c r="DG849" s="291"/>
      <c r="DH849" s="291"/>
      <c r="DI849" s="291"/>
      <c r="DJ849" s="291"/>
      <c r="DK849" s="245"/>
      <c r="DL849" s="291"/>
      <c r="DM849" s="291"/>
      <c r="DN849" s="291"/>
      <c r="DO849" s="291"/>
      <c r="DP849" s="243"/>
      <c r="DU849" s="243"/>
      <c r="DZ849" s="243"/>
      <c r="EE849" s="243"/>
      <c r="EJ849" s="243"/>
    </row>
    <row r="850">
      <c r="E850" s="245"/>
      <c r="J850" s="245"/>
      <c r="O850" s="245"/>
      <c r="T850" s="245"/>
      <c r="Y850" s="245"/>
      <c r="AD850" s="245"/>
      <c r="AI850" s="245"/>
      <c r="AN850" s="245"/>
      <c r="AS850" s="245"/>
      <c r="AX850" s="245"/>
      <c r="BC850" s="245"/>
      <c r="BH850" s="245"/>
      <c r="BM850" s="245"/>
      <c r="BR850" s="245"/>
      <c r="BW850" s="245"/>
      <c r="CB850" s="245"/>
      <c r="CG850" s="245"/>
      <c r="CL850" s="245"/>
      <c r="CQ850" s="245"/>
      <c r="CV850" s="245"/>
      <c r="DA850" s="245"/>
      <c r="DF850" s="245"/>
      <c r="DG850" s="291"/>
      <c r="DH850" s="291"/>
      <c r="DI850" s="291"/>
      <c r="DJ850" s="291"/>
      <c r="DK850" s="245"/>
      <c r="DL850" s="291"/>
      <c r="DM850" s="291"/>
      <c r="DN850" s="291"/>
      <c r="DO850" s="291"/>
      <c r="DP850" s="243"/>
      <c r="DU850" s="243"/>
      <c r="DZ850" s="243"/>
      <c r="EE850" s="243"/>
      <c r="EJ850" s="243"/>
    </row>
    <row r="851">
      <c r="E851" s="245"/>
      <c r="J851" s="245"/>
      <c r="O851" s="245"/>
      <c r="T851" s="245"/>
      <c r="Y851" s="245"/>
      <c r="AD851" s="245"/>
      <c r="AI851" s="245"/>
      <c r="AN851" s="245"/>
      <c r="AS851" s="245"/>
      <c r="AX851" s="245"/>
      <c r="BC851" s="245"/>
      <c r="BH851" s="245"/>
      <c r="BM851" s="245"/>
      <c r="BR851" s="245"/>
      <c r="BW851" s="245"/>
      <c r="CB851" s="245"/>
      <c r="CG851" s="245"/>
      <c r="CL851" s="245"/>
      <c r="CQ851" s="245"/>
      <c r="CV851" s="245"/>
      <c r="DA851" s="245"/>
      <c r="DF851" s="245"/>
      <c r="DG851" s="291"/>
      <c r="DH851" s="291"/>
      <c r="DI851" s="291"/>
      <c r="DJ851" s="291"/>
      <c r="DK851" s="245"/>
      <c r="DL851" s="291"/>
      <c r="DM851" s="291"/>
      <c r="DN851" s="291"/>
      <c r="DO851" s="291"/>
      <c r="DP851" s="243"/>
      <c r="DU851" s="243"/>
      <c r="DZ851" s="243"/>
      <c r="EE851" s="243"/>
      <c r="EJ851" s="243"/>
    </row>
    <row r="852">
      <c r="E852" s="245"/>
      <c r="J852" s="245"/>
      <c r="O852" s="245"/>
      <c r="T852" s="245"/>
      <c r="Y852" s="245"/>
      <c r="AD852" s="245"/>
      <c r="AI852" s="245"/>
      <c r="AN852" s="245"/>
      <c r="AS852" s="245"/>
      <c r="AX852" s="245"/>
      <c r="BC852" s="245"/>
      <c r="BH852" s="245"/>
      <c r="BM852" s="245"/>
      <c r="BR852" s="245"/>
      <c r="BW852" s="245"/>
      <c r="CB852" s="245"/>
      <c r="CG852" s="245"/>
      <c r="CL852" s="245"/>
      <c r="CQ852" s="245"/>
      <c r="CV852" s="245"/>
      <c r="DA852" s="245"/>
      <c r="DF852" s="245"/>
      <c r="DG852" s="291"/>
      <c r="DH852" s="291"/>
      <c r="DI852" s="291"/>
      <c r="DJ852" s="291"/>
      <c r="DK852" s="245"/>
      <c r="DL852" s="291"/>
      <c r="DM852" s="291"/>
      <c r="DN852" s="291"/>
      <c r="DO852" s="291"/>
      <c r="DP852" s="243"/>
      <c r="DU852" s="243"/>
      <c r="DZ852" s="243"/>
      <c r="EE852" s="243"/>
      <c r="EJ852" s="243"/>
    </row>
    <row r="853">
      <c r="E853" s="245"/>
      <c r="J853" s="245"/>
      <c r="O853" s="245"/>
      <c r="T853" s="245"/>
      <c r="Y853" s="245"/>
      <c r="AD853" s="245"/>
      <c r="AI853" s="245"/>
      <c r="AN853" s="245"/>
      <c r="AS853" s="245"/>
      <c r="AX853" s="245"/>
      <c r="BC853" s="245"/>
      <c r="BH853" s="245"/>
      <c r="BM853" s="245"/>
      <c r="BR853" s="245"/>
      <c r="BW853" s="245"/>
      <c r="CB853" s="245"/>
      <c r="CG853" s="245"/>
      <c r="CL853" s="245"/>
      <c r="CQ853" s="245"/>
      <c r="CV853" s="245"/>
      <c r="DA853" s="245"/>
      <c r="DF853" s="245"/>
      <c r="DG853" s="291"/>
      <c r="DH853" s="291"/>
      <c r="DI853" s="291"/>
      <c r="DJ853" s="291"/>
      <c r="DK853" s="245"/>
      <c r="DL853" s="291"/>
      <c r="DM853" s="291"/>
      <c r="DN853" s="291"/>
      <c r="DO853" s="291"/>
      <c r="DP853" s="243"/>
      <c r="DU853" s="243"/>
      <c r="DZ853" s="243"/>
      <c r="EE853" s="243"/>
      <c r="EJ853" s="243"/>
    </row>
    <row r="854">
      <c r="E854" s="245"/>
      <c r="J854" s="245"/>
      <c r="O854" s="245"/>
      <c r="T854" s="245"/>
      <c r="Y854" s="245"/>
      <c r="AD854" s="245"/>
      <c r="AI854" s="245"/>
      <c r="AN854" s="245"/>
      <c r="AS854" s="245"/>
      <c r="AX854" s="245"/>
      <c r="BC854" s="245"/>
      <c r="BH854" s="245"/>
      <c r="BM854" s="245"/>
      <c r="BR854" s="245"/>
      <c r="BW854" s="245"/>
      <c r="CB854" s="245"/>
      <c r="CG854" s="245"/>
      <c r="CL854" s="245"/>
      <c r="CQ854" s="245"/>
      <c r="CV854" s="245"/>
      <c r="DA854" s="245"/>
      <c r="DF854" s="245"/>
      <c r="DG854" s="291"/>
      <c r="DH854" s="291"/>
      <c r="DI854" s="291"/>
      <c r="DJ854" s="291"/>
      <c r="DK854" s="245"/>
      <c r="DL854" s="291"/>
      <c r="DM854" s="291"/>
      <c r="DN854" s="291"/>
      <c r="DO854" s="291"/>
      <c r="DP854" s="243"/>
      <c r="DU854" s="243"/>
      <c r="DZ854" s="243"/>
      <c r="EE854" s="243"/>
      <c r="EJ854" s="243"/>
    </row>
    <row r="855">
      <c r="E855" s="245"/>
      <c r="J855" s="245"/>
      <c r="O855" s="245"/>
      <c r="T855" s="245"/>
      <c r="Y855" s="245"/>
      <c r="AD855" s="245"/>
      <c r="AI855" s="245"/>
      <c r="AN855" s="245"/>
      <c r="AS855" s="245"/>
      <c r="AX855" s="245"/>
      <c r="BC855" s="245"/>
      <c r="BH855" s="245"/>
      <c r="BM855" s="245"/>
      <c r="BR855" s="245"/>
      <c r="BW855" s="245"/>
      <c r="CB855" s="245"/>
      <c r="CG855" s="245"/>
      <c r="CL855" s="245"/>
      <c r="CQ855" s="245"/>
      <c r="CV855" s="245"/>
      <c r="DA855" s="245"/>
      <c r="DF855" s="245"/>
      <c r="DG855" s="291"/>
      <c r="DH855" s="291"/>
      <c r="DI855" s="291"/>
      <c r="DJ855" s="291"/>
      <c r="DK855" s="245"/>
      <c r="DL855" s="291"/>
      <c r="DM855" s="291"/>
      <c r="DN855" s="291"/>
      <c r="DO855" s="291"/>
      <c r="DP855" s="243"/>
      <c r="DU855" s="243"/>
      <c r="DZ855" s="243"/>
      <c r="EE855" s="243"/>
      <c r="EJ855" s="243"/>
    </row>
    <row r="856">
      <c r="E856" s="245"/>
      <c r="J856" s="245"/>
      <c r="O856" s="245"/>
      <c r="T856" s="245"/>
      <c r="Y856" s="245"/>
      <c r="AD856" s="245"/>
      <c r="AI856" s="245"/>
      <c r="AN856" s="245"/>
      <c r="AS856" s="245"/>
      <c r="AX856" s="245"/>
      <c r="BC856" s="245"/>
      <c r="BH856" s="245"/>
      <c r="BM856" s="245"/>
      <c r="BR856" s="245"/>
      <c r="BW856" s="245"/>
      <c r="CB856" s="245"/>
      <c r="CG856" s="245"/>
      <c r="CL856" s="245"/>
      <c r="CQ856" s="245"/>
      <c r="CV856" s="245"/>
      <c r="DA856" s="245"/>
      <c r="DF856" s="245"/>
      <c r="DG856" s="291"/>
      <c r="DH856" s="291"/>
      <c r="DI856" s="291"/>
      <c r="DJ856" s="291"/>
      <c r="DK856" s="245"/>
      <c r="DL856" s="291"/>
      <c r="DM856" s="291"/>
      <c r="DN856" s="291"/>
      <c r="DO856" s="291"/>
      <c r="DP856" s="243"/>
      <c r="DU856" s="243"/>
      <c r="DZ856" s="243"/>
      <c r="EE856" s="243"/>
      <c r="EJ856" s="243"/>
    </row>
    <row r="857">
      <c r="E857" s="245"/>
      <c r="J857" s="245"/>
      <c r="O857" s="245"/>
      <c r="T857" s="245"/>
      <c r="Y857" s="245"/>
      <c r="AD857" s="245"/>
      <c r="AI857" s="245"/>
      <c r="AN857" s="245"/>
      <c r="AS857" s="245"/>
      <c r="AX857" s="245"/>
      <c r="BC857" s="245"/>
      <c r="BH857" s="245"/>
      <c r="BM857" s="245"/>
      <c r="BR857" s="245"/>
      <c r="BW857" s="245"/>
      <c r="CB857" s="245"/>
      <c r="CG857" s="245"/>
      <c r="CL857" s="245"/>
      <c r="CQ857" s="245"/>
      <c r="CV857" s="245"/>
      <c r="DA857" s="245"/>
      <c r="DF857" s="245"/>
      <c r="DG857" s="291"/>
      <c r="DH857" s="291"/>
      <c r="DI857" s="291"/>
      <c r="DJ857" s="291"/>
      <c r="DK857" s="245"/>
      <c r="DL857" s="291"/>
      <c r="DM857" s="291"/>
      <c r="DN857" s="291"/>
      <c r="DO857" s="291"/>
      <c r="DP857" s="243"/>
      <c r="DU857" s="243"/>
      <c r="DZ857" s="243"/>
      <c r="EE857" s="243"/>
      <c r="EJ857" s="243"/>
    </row>
    <row r="858">
      <c r="E858" s="245"/>
      <c r="J858" s="245"/>
      <c r="O858" s="245"/>
      <c r="T858" s="245"/>
      <c r="Y858" s="245"/>
      <c r="AD858" s="245"/>
      <c r="AI858" s="245"/>
      <c r="AN858" s="245"/>
      <c r="AS858" s="245"/>
      <c r="AX858" s="245"/>
      <c r="BC858" s="245"/>
      <c r="BH858" s="245"/>
      <c r="BM858" s="245"/>
      <c r="BR858" s="245"/>
      <c r="BW858" s="245"/>
      <c r="CB858" s="245"/>
      <c r="CG858" s="245"/>
      <c r="CL858" s="245"/>
      <c r="CQ858" s="245"/>
      <c r="CV858" s="245"/>
      <c r="DA858" s="245"/>
      <c r="DF858" s="245"/>
      <c r="DG858" s="291"/>
      <c r="DH858" s="291"/>
      <c r="DI858" s="291"/>
      <c r="DJ858" s="291"/>
      <c r="DK858" s="245"/>
      <c r="DL858" s="291"/>
      <c r="DM858" s="291"/>
      <c r="DN858" s="291"/>
      <c r="DO858" s="291"/>
      <c r="DP858" s="243"/>
      <c r="DU858" s="243"/>
      <c r="DZ858" s="243"/>
      <c r="EE858" s="243"/>
      <c r="EJ858" s="243"/>
    </row>
    <row r="859">
      <c r="E859" s="245"/>
      <c r="J859" s="245"/>
      <c r="O859" s="245"/>
      <c r="T859" s="245"/>
      <c r="Y859" s="245"/>
      <c r="AD859" s="245"/>
      <c r="AI859" s="245"/>
      <c r="AN859" s="245"/>
      <c r="AS859" s="245"/>
      <c r="AX859" s="245"/>
      <c r="BC859" s="245"/>
      <c r="BH859" s="245"/>
      <c r="BM859" s="245"/>
      <c r="BR859" s="245"/>
      <c r="BW859" s="245"/>
      <c r="CB859" s="245"/>
      <c r="CG859" s="245"/>
      <c r="CL859" s="245"/>
      <c r="CQ859" s="245"/>
      <c r="CV859" s="245"/>
      <c r="DA859" s="245"/>
      <c r="DF859" s="245"/>
      <c r="DG859" s="291"/>
      <c r="DH859" s="291"/>
      <c r="DI859" s="291"/>
      <c r="DJ859" s="291"/>
      <c r="DK859" s="245"/>
      <c r="DL859" s="291"/>
      <c r="DM859" s="291"/>
      <c r="DN859" s="291"/>
      <c r="DO859" s="291"/>
      <c r="DP859" s="243"/>
      <c r="DU859" s="243"/>
      <c r="DZ859" s="243"/>
      <c r="EE859" s="243"/>
      <c r="EJ859" s="243"/>
    </row>
    <row r="860">
      <c r="E860" s="245"/>
      <c r="J860" s="245"/>
      <c r="O860" s="245"/>
      <c r="T860" s="245"/>
      <c r="Y860" s="245"/>
      <c r="AD860" s="245"/>
      <c r="AI860" s="245"/>
      <c r="AN860" s="245"/>
      <c r="AS860" s="245"/>
      <c r="AX860" s="245"/>
      <c r="BC860" s="245"/>
      <c r="BH860" s="245"/>
      <c r="BM860" s="245"/>
      <c r="BR860" s="245"/>
      <c r="BW860" s="245"/>
      <c r="CB860" s="245"/>
      <c r="CG860" s="245"/>
      <c r="CL860" s="245"/>
      <c r="CQ860" s="245"/>
      <c r="CV860" s="245"/>
      <c r="DA860" s="245"/>
      <c r="DF860" s="245"/>
      <c r="DG860" s="291"/>
      <c r="DH860" s="291"/>
      <c r="DI860" s="291"/>
      <c r="DJ860" s="291"/>
      <c r="DK860" s="245"/>
      <c r="DL860" s="291"/>
      <c r="DM860" s="291"/>
      <c r="DN860" s="291"/>
      <c r="DO860" s="291"/>
      <c r="DP860" s="243"/>
      <c r="DU860" s="243"/>
      <c r="DZ860" s="243"/>
      <c r="EE860" s="243"/>
      <c r="EJ860" s="243"/>
    </row>
    <row r="861">
      <c r="E861" s="245"/>
      <c r="J861" s="245"/>
      <c r="O861" s="245"/>
      <c r="T861" s="245"/>
      <c r="Y861" s="245"/>
      <c r="AD861" s="245"/>
      <c r="AI861" s="245"/>
      <c r="AN861" s="245"/>
      <c r="AS861" s="245"/>
      <c r="AX861" s="245"/>
      <c r="BC861" s="245"/>
      <c r="BH861" s="245"/>
      <c r="BM861" s="245"/>
      <c r="BR861" s="245"/>
      <c r="BW861" s="245"/>
      <c r="CB861" s="245"/>
      <c r="CG861" s="245"/>
      <c r="CL861" s="245"/>
      <c r="CQ861" s="245"/>
      <c r="CV861" s="245"/>
      <c r="DA861" s="245"/>
      <c r="DF861" s="245"/>
      <c r="DG861" s="291"/>
      <c r="DH861" s="291"/>
      <c r="DI861" s="291"/>
      <c r="DJ861" s="291"/>
      <c r="DK861" s="245"/>
      <c r="DL861" s="291"/>
      <c r="DM861" s="291"/>
      <c r="DN861" s="291"/>
      <c r="DO861" s="291"/>
      <c r="DP861" s="243"/>
      <c r="DU861" s="243"/>
      <c r="DZ861" s="243"/>
      <c r="EE861" s="243"/>
      <c r="EJ861" s="243"/>
    </row>
    <row r="862">
      <c r="E862" s="245"/>
      <c r="J862" s="245"/>
      <c r="O862" s="245"/>
      <c r="T862" s="245"/>
      <c r="Y862" s="245"/>
      <c r="AD862" s="245"/>
      <c r="AI862" s="245"/>
      <c r="AN862" s="245"/>
      <c r="AS862" s="245"/>
      <c r="AX862" s="245"/>
      <c r="BC862" s="245"/>
      <c r="BH862" s="245"/>
      <c r="BM862" s="245"/>
      <c r="BR862" s="245"/>
      <c r="BW862" s="245"/>
      <c r="CB862" s="245"/>
      <c r="CG862" s="245"/>
      <c r="CL862" s="245"/>
      <c r="CQ862" s="245"/>
      <c r="CV862" s="245"/>
      <c r="DA862" s="245"/>
      <c r="DF862" s="245"/>
      <c r="DG862" s="291"/>
      <c r="DH862" s="291"/>
      <c r="DI862" s="291"/>
      <c r="DJ862" s="291"/>
      <c r="DK862" s="245"/>
      <c r="DL862" s="291"/>
      <c r="DM862" s="291"/>
      <c r="DN862" s="291"/>
      <c r="DO862" s="291"/>
      <c r="DP862" s="243"/>
      <c r="DU862" s="243"/>
      <c r="DZ862" s="243"/>
      <c r="EE862" s="243"/>
      <c r="EJ862" s="243"/>
    </row>
    <row r="863">
      <c r="E863" s="245"/>
      <c r="J863" s="245"/>
      <c r="O863" s="245"/>
      <c r="T863" s="245"/>
      <c r="Y863" s="245"/>
      <c r="AD863" s="245"/>
      <c r="AI863" s="245"/>
      <c r="AN863" s="245"/>
      <c r="AS863" s="245"/>
      <c r="AX863" s="245"/>
      <c r="BC863" s="245"/>
      <c r="BH863" s="245"/>
      <c r="BM863" s="245"/>
      <c r="BR863" s="245"/>
      <c r="BW863" s="245"/>
      <c r="CB863" s="245"/>
      <c r="CG863" s="245"/>
      <c r="CL863" s="245"/>
      <c r="CQ863" s="245"/>
      <c r="CV863" s="245"/>
      <c r="DA863" s="245"/>
      <c r="DF863" s="245"/>
      <c r="DG863" s="291"/>
      <c r="DH863" s="291"/>
      <c r="DI863" s="291"/>
      <c r="DJ863" s="291"/>
      <c r="DK863" s="245"/>
      <c r="DL863" s="291"/>
      <c r="DM863" s="291"/>
      <c r="DN863" s="291"/>
      <c r="DO863" s="291"/>
      <c r="DP863" s="243"/>
      <c r="DU863" s="243"/>
      <c r="DZ863" s="243"/>
      <c r="EE863" s="243"/>
      <c r="EJ863" s="243"/>
    </row>
    <row r="864">
      <c r="E864" s="245"/>
      <c r="J864" s="245"/>
      <c r="O864" s="245"/>
      <c r="T864" s="245"/>
      <c r="Y864" s="245"/>
      <c r="AD864" s="245"/>
      <c r="AI864" s="245"/>
      <c r="AN864" s="245"/>
      <c r="AS864" s="245"/>
      <c r="AX864" s="245"/>
      <c r="BC864" s="245"/>
      <c r="BH864" s="245"/>
      <c r="BM864" s="245"/>
      <c r="BR864" s="245"/>
      <c r="BW864" s="245"/>
      <c r="CB864" s="245"/>
      <c r="CG864" s="245"/>
      <c r="CL864" s="245"/>
      <c r="CQ864" s="245"/>
      <c r="CV864" s="245"/>
      <c r="DA864" s="245"/>
      <c r="DF864" s="245"/>
      <c r="DG864" s="291"/>
      <c r="DH864" s="291"/>
      <c r="DI864" s="291"/>
      <c r="DJ864" s="291"/>
      <c r="DK864" s="245"/>
      <c r="DL864" s="291"/>
      <c r="DM864" s="291"/>
      <c r="DN864" s="291"/>
      <c r="DO864" s="291"/>
      <c r="DP864" s="243"/>
      <c r="DU864" s="243"/>
      <c r="DZ864" s="243"/>
      <c r="EE864" s="243"/>
      <c r="EJ864" s="243"/>
    </row>
    <row r="865">
      <c r="E865" s="245"/>
      <c r="J865" s="245"/>
      <c r="O865" s="245"/>
      <c r="T865" s="245"/>
      <c r="Y865" s="245"/>
      <c r="AD865" s="245"/>
      <c r="AI865" s="245"/>
      <c r="AN865" s="245"/>
      <c r="AS865" s="245"/>
      <c r="AX865" s="245"/>
      <c r="BC865" s="245"/>
      <c r="BH865" s="245"/>
      <c r="BM865" s="245"/>
      <c r="BR865" s="245"/>
      <c r="BW865" s="245"/>
      <c r="CB865" s="245"/>
      <c r="CG865" s="245"/>
      <c r="CL865" s="245"/>
      <c r="CQ865" s="245"/>
      <c r="CV865" s="245"/>
      <c r="DA865" s="245"/>
      <c r="DF865" s="245"/>
      <c r="DG865" s="291"/>
      <c r="DH865" s="291"/>
      <c r="DI865" s="291"/>
      <c r="DJ865" s="291"/>
      <c r="DK865" s="245"/>
      <c r="DL865" s="291"/>
      <c r="DM865" s="291"/>
      <c r="DN865" s="291"/>
      <c r="DO865" s="291"/>
      <c r="DP865" s="243"/>
      <c r="DU865" s="243"/>
      <c r="DZ865" s="243"/>
      <c r="EE865" s="243"/>
      <c r="EJ865" s="243"/>
    </row>
    <row r="866">
      <c r="E866" s="245"/>
      <c r="J866" s="245"/>
      <c r="O866" s="245"/>
      <c r="T866" s="245"/>
      <c r="Y866" s="245"/>
      <c r="AD866" s="245"/>
      <c r="AI866" s="245"/>
      <c r="AN866" s="245"/>
      <c r="AS866" s="245"/>
      <c r="AX866" s="245"/>
      <c r="BC866" s="245"/>
      <c r="BH866" s="245"/>
      <c r="BM866" s="245"/>
      <c r="BR866" s="245"/>
      <c r="BW866" s="245"/>
      <c r="CB866" s="245"/>
      <c r="CG866" s="245"/>
      <c r="CL866" s="245"/>
      <c r="CQ866" s="245"/>
      <c r="CV866" s="245"/>
      <c r="DA866" s="245"/>
      <c r="DF866" s="245"/>
      <c r="DG866" s="291"/>
      <c r="DH866" s="291"/>
      <c r="DI866" s="291"/>
      <c r="DJ866" s="291"/>
      <c r="DK866" s="245"/>
      <c r="DL866" s="291"/>
      <c r="DM866" s="291"/>
      <c r="DN866" s="291"/>
      <c r="DO866" s="291"/>
      <c r="DP866" s="243"/>
      <c r="DU866" s="243"/>
      <c r="DZ866" s="243"/>
      <c r="EE866" s="243"/>
      <c r="EJ866" s="243"/>
    </row>
    <row r="867">
      <c r="E867" s="245"/>
      <c r="J867" s="245"/>
      <c r="O867" s="245"/>
      <c r="T867" s="245"/>
      <c r="Y867" s="245"/>
      <c r="AD867" s="245"/>
      <c r="AI867" s="245"/>
      <c r="AN867" s="245"/>
      <c r="AS867" s="245"/>
      <c r="AX867" s="245"/>
      <c r="BC867" s="245"/>
      <c r="BH867" s="245"/>
      <c r="BM867" s="245"/>
      <c r="BR867" s="245"/>
      <c r="BW867" s="245"/>
      <c r="CB867" s="245"/>
      <c r="CG867" s="245"/>
      <c r="CL867" s="245"/>
      <c r="CQ867" s="245"/>
      <c r="CV867" s="245"/>
      <c r="DA867" s="245"/>
      <c r="DF867" s="245"/>
      <c r="DG867" s="291"/>
      <c r="DH867" s="291"/>
      <c r="DI867" s="291"/>
      <c r="DJ867" s="291"/>
      <c r="DK867" s="245"/>
      <c r="DL867" s="291"/>
      <c r="DM867" s="291"/>
      <c r="DN867" s="291"/>
      <c r="DO867" s="291"/>
      <c r="DP867" s="243"/>
      <c r="DU867" s="243"/>
      <c r="DZ867" s="243"/>
      <c r="EE867" s="243"/>
      <c r="EJ867" s="243"/>
    </row>
    <row r="868">
      <c r="E868" s="245"/>
      <c r="J868" s="245"/>
      <c r="O868" s="245"/>
      <c r="T868" s="245"/>
      <c r="Y868" s="245"/>
      <c r="AD868" s="245"/>
      <c r="AI868" s="245"/>
      <c r="AN868" s="245"/>
      <c r="AS868" s="245"/>
      <c r="AX868" s="245"/>
      <c r="BC868" s="245"/>
      <c r="BH868" s="245"/>
      <c r="BM868" s="245"/>
      <c r="BR868" s="245"/>
      <c r="BW868" s="245"/>
      <c r="CB868" s="245"/>
      <c r="CG868" s="245"/>
      <c r="CL868" s="245"/>
      <c r="CQ868" s="245"/>
      <c r="CV868" s="245"/>
      <c r="DA868" s="245"/>
      <c r="DF868" s="245"/>
      <c r="DG868" s="291"/>
      <c r="DH868" s="291"/>
      <c r="DI868" s="291"/>
      <c r="DJ868" s="291"/>
      <c r="DK868" s="245"/>
      <c r="DL868" s="291"/>
      <c r="DM868" s="291"/>
      <c r="DN868" s="291"/>
      <c r="DO868" s="291"/>
      <c r="DP868" s="243"/>
      <c r="DU868" s="243"/>
      <c r="DZ868" s="243"/>
      <c r="EE868" s="243"/>
      <c r="EJ868" s="243"/>
    </row>
    <row r="869">
      <c r="E869" s="245"/>
      <c r="J869" s="245"/>
      <c r="O869" s="245"/>
      <c r="T869" s="245"/>
      <c r="Y869" s="245"/>
      <c r="AD869" s="245"/>
      <c r="AI869" s="245"/>
      <c r="AN869" s="245"/>
      <c r="AS869" s="245"/>
      <c r="AX869" s="245"/>
      <c r="BC869" s="245"/>
      <c r="BH869" s="245"/>
      <c r="BM869" s="245"/>
      <c r="BR869" s="245"/>
      <c r="BW869" s="245"/>
      <c r="CB869" s="245"/>
      <c r="CG869" s="245"/>
      <c r="CL869" s="245"/>
      <c r="CQ869" s="245"/>
      <c r="CV869" s="245"/>
      <c r="DA869" s="245"/>
      <c r="DF869" s="245"/>
      <c r="DG869" s="291"/>
      <c r="DH869" s="291"/>
      <c r="DI869" s="291"/>
      <c r="DJ869" s="291"/>
      <c r="DK869" s="245"/>
      <c r="DL869" s="291"/>
      <c r="DM869" s="291"/>
      <c r="DN869" s="291"/>
      <c r="DO869" s="291"/>
      <c r="DP869" s="243"/>
      <c r="DU869" s="243"/>
      <c r="DZ869" s="243"/>
      <c r="EE869" s="243"/>
      <c r="EJ869" s="243"/>
    </row>
    <row r="870">
      <c r="E870" s="245"/>
      <c r="J870" s="245"/>
      <c r="O870" s="245"/>
      <c r="T870" s="245"/>
      <c r="Y870" s="245"/>
      <c r="AD870" s="245"/>
      <c r="AI870" s="245"/>
      <c r="AN870" s="245"/>
      <c r="AS870" s="245"/>
      <c r="AX870" s="245"/>
      <c r="BC870" s="245"/>
      <c r="BH870" s="245"/>
      <c r="BM870" s="245"/>
      <c r="BR870" s="245"/>
      <c r="BW870" s="245"/>
      <c r="CB870" s="245"/>
      <c r="CG870" s="245"/>
      <c r="CL870" s="245"/>
      <c r="CQ870" s="245"/>
      <c r="CV870" s="245"/>
      <c r="DA870" s="245"/>
      <c r="DF870" s="245"/>
      <c r="DG870" s="291"/>
      <c r="DH870" s="291"/>
      <c r="DI870" s="291"/>
      <c r="DJ870" s="291"/>
      <c r="DK870" s="245"/>
      <c r="DL870" s="291"/>
      <c r="DM870" s="291"/>
      <c r="DN870" s="291"/>
      <c r="DO870" s="291"/>
      <c r="DP870" s="243"/>
      <c r="DU870" s="243"/>
      <c r="DZ870" s="243"/>
      <c r="EE870" s="243"/>
      <c r="EJ870" s="243"/>
    </row>
    <row r="871">
      <c r="E871" s="245"/>
      <c r="J871" s="245"/>
      <c r="O871" s="245"/>
      <c r="T871" s="245"/>
      <c r="Y871" s="245"/>
      <c r="AD871" s="245"/>
      <c r="AI871" s="245"/>
      <c r="AN871" s="245"/>
      <c r="AS871" s="245"/>
      <c r="AX871" s="245"/>
      <c r="BC871" s="245"/>
      <c r="BH871" s="245"/>
      <c r="BM871" s="245"/>
      <c r="BR871" s="245"/>
      <c r="BW871" s="245"/>
      <c r="CB871" s="245"/>
      <c r="CG871" s="245"/>
      <c r="CL871" s="245"/>
      <c r="CQ871" s="245"/>
      <c r="CV871" s="245"/>
      <c r="DA871" s="245"/>
      <c r="DF871" s="245"/>
      <c r="DG871" s="291"/>
      <c r="DH871" s="291"/>
      <c r="DI871" s="291"/>
      <c r="DJ871" s="291"/>
      <c r="DK871" s="245"/>
      <c r="DL871" s="291"/>
      <c r="DM871" s="291"/>
      <c r="DN871" s="291"/>
      <c r="DO871" s="291"/>
      <c r="DP871" s="243"/>
      <c r="DU871" s="243"/>
      <c r="DZ871" s="243"/>
      <c r="EE871" s="243"/>
      <c r="EJ871" s="243"/>
    </row>
    <row r="872">
      <c r="E872" s="245"/>
      <c r="J872" s="245"/>
      <c r="O872" s="245"/>
      <c r="T872" s="245"/>
      <c r="Y872" s="245"/>
      <c r="AD872" s="245"/>
      <c r="AI872" s="245"/>
      <c r="AN872" s="245"/>
      <c r="AS872" s="245"/>
      <c r="AX872" s="245"/>
      <c r="BC872" s="245"/>
      <c r="BH872" s="245"/>
      <c r="BM872" s="245"/>
      <c r="BR872" s="245"/>
      <c r="BW872" s="245"/>
      <c r="CB872" s="245"/>
      <c r="CG872" s="245"/>
      <c r="CL872" s="245"/>
      <c r="CQ872" s="245"/>
      <c r="CV872" s="245"/>
      <c r="DA872" s="245"/>
      <c r="DF872" s="245"/>
      <c r="DG872" s="291"/>
      <c r="DH872" s="291"/>
      <c r="DI872" s="291"/>
      <c r="DJ872" s="291"/>
      <c r="DK872" s="245"/>
      <c r="DL872" s="291"/>
      <c r="DM872" s="291"/>
      <c r="DN872" s="291"/>
      <c r="DO872" s="291"/>
      <c r="DP872" s="243"/>
      <c r="DU872" s="243"/>
      <c r="DZ872" s="243"/>
      <c r="EE872" s="243"/>
      <c r="EJ872" s="243"/>
    </row>
    <row r="873">
      <c r="E873" s="245"/>
      <c r="J873" s="245"/>
      <c r="O873" s="245"/>
      <c r="T873" s="245"/>
      <c r="Y873" s="245"/>
      <c r="AD873" s="245"/>
      <c r="AI873" s="245"/>
      <c r="AN873" s="245"/>
      <c r="AS873" s="245"/>
      <c r="AX873" s="245"/>
      <c r="BC873" s="245"/>
      <c r="BH873" s="245"/>
      <c r="BM873" s="245"/>
      <c r="BR873" s="245"/>
      <c r="BW873" s="245"/>
      <c r="CB873" s="245"/>
      <c r="CG873" s="245"/>
      <c r="CL873" s="245"/>
      <c r="CQ873" s="245"/>
      <c r="CV873" s="245"/>
      <c r="DA873" s="245"/>
      <c r="DF873" s="245"/>
      <c r="DG873" s="291"/>
      <c r="DH873" s="291"/>
      <c r="DI873" s="291"/>
      <c r="DJ873" s="291"/>
      <c r="DK873" s="245"/>
      <c r="DL873" s="291"/>
      <c r="DM873" s="291"/>
      <c r="DN873" s="291"/>
      <c r="DO873" s="291"/>
      <c r="DP873" s="243"/>
      <c r="DU873" s="243"/>
      <c r="DZ873" s="243"/>
      <c r="EE873" s="243"/>
      <c r="EJ873" s="243"/>
    </row>
    <row r="874">
      <c r="E874" s="245"/>
      <c r="J874" s="245"/>
      <c r="O874" s="245"/>
      <c r="T874" s="245"/>
      <c r="Y874" s="245"/>
      <c r="AD874" s="245"/>
      <c r="AI874" s="245"/>
      <c r="AN874" s="245"/>
      <c r="AS874" s="245"/>
      <c r="AX874" s="245"/>
      <c r="BC874" s="245"/>
      <c r="BH874" s="245"/>
      <c r="BM874" s="245"/>
      <c r="BR874" s="245"/>
      <c r="BW874" s="245"/>
      <c r="CB874" s="245"/>
      <c r="CG874" s="245"/>
      <c r="CL874" s="245"/>
      <c r="CQ874" s="245"/>
      <c r="CV874" s="245"/>
      <c r="DA874" s="245"/>
      <c r="DF874" s="245"/>
      <c r="DG874" s="291"/>
      <c r="DH874" s="291"/>
      <c r="DI874" s="291"/>
      <c r="DJ874" s="291"/>
      <c r="DK874" s="245"/>
      <c r="DL874" s="291"/>
      <c r="DM874" s="291"/>
      <c r="DN874" s="291"/>
      <c r="DO874" s="291"/>
      <c r="DP874" s="243"/>
      <c r="DU874" s="243"/>
      <c r="DZ874" s="243"/>
      <c r="EE874" s="243"/>
      <c r="EJ874" s="243"/>
    </row>
    <row r="875">
      <c r="E875" s="245"/>
      <c r="J875" s="245"/>
      <c r="O875" s="245"/>
      <c r="T875" s="245"/>
      <c r="Y875" s="245"/>
      <c r="AD875" s="245"/>
      <c r="AI875" s="245"/>
      <c r="AN875" s="245"/>
      <c r="AS875" s="245"/>
      <c r="AX875" s="245"/>
      <c r="BC875" s="245"/>
      <c r="BH875" s="245"/>
      <c r="BM875" s="245"/>
      <c r="BR875" s="245"/>
      <c r="BW875" s="245"/>
      <c r="CB875" s="245"/>
      <c r="CG875" s="245"/>
      <c r="CL875" s="245"/>
      <c r="CQ875" s="245"/>
      <c r="CV875" s="245"/>
      <c r="DA875" s="245"/>
      <c r="DF875" s="245"/>
      <c r="DG875" s="291"/>
      <c r="DH875" s="291"/>
      <c r="DI875" s="291"/>
      <c r="DJ875" s="291"/>
      <c r="DK875" s="245"/>
      <c r="DL875" s="291"/>
      <c r="DM875" s="291"/>
      <c r="DN875" s="291"/>
      <c r="DO875" s="291"/>
      <c r="DP875" s="243"/>
      <c r="DU875" s="243"/>
      <c r="DZ875" s="243"/>
      <c r="EE875" s="243"/>
      <c r="EJ875" s="243"/>
    </row>
    <row r="876">
      <c r="E876" s="245"/>
      <c r="J876" s="245"/>
      <c r="O876" s="245"/>
      <c r="T876" s="245"/>
      <c r="Y876" s="245"/>
      <c r="AD876" s="245"/>
      <c r="AI876" s="245"/>
      <c r="AN876" s="245"/>
      <c r="AS876" s="245"/>
      <c r="AX876" s="245"/>
      <c r="BC876" s="245"/>
      <c r="BH876" s="245"/>
      <c r="BM876" s="245"/>
      <c r="BR876" s="245"/>
      <c r="BW876" s="245"/>
      <c r="CB876" s="245"/>
      <c r="CG876" s="245"/>
      <c r="CL876" s="245"/>
      <c r="CQ876" s="245"/>
      <c r="CV876" s="245"/>
      <c r="DA876" s="245"/>
      <c r="DF876" s="245"/>
      <c r="DG876" s="291"/>
      <c r="DH876" s="291"/>
      <c r="DI876" s="291"/>
      <c r="DJ876" s="291"/>
      <c r="DK876" s="245"/>
      <c r="DL876" s="291"/>
      <c r="DM876" s="291"/>
      <c r="DN876" s="291"/>
      <c r="DO876" s="291"/>
      <c r="DP876" s="243"/>
      <c r="DU876" s="243"/>
      <c r="DZ876" s="243"/>
      <c r="EE876" s="243"/>
      <c r="EJ876" s="243"/>
    </row>
    <row r="877">
      <c r="E877" s="245"/>
      <c r="J877" s="245"/>
      <c r="O877" s="245"/>
      <c r="T877" s="245"/>
      <c r="Y877" s="245"/>
      <c r="AD877" s="245"/>
      <c r="AI877" s="245"/>
      <c r="AN877" s="245"/>
      <c r="AS877" s="245"/>
      <c r="AX877" s="245"/>
      <c r="BC877" s="245"/>
      <c r="BH877" s="245"/>
      <c r="BM877" s="245"/>
      <c r="BR877" s="245"/>
      <c r="BW877" s="245"/>
      <c r="CB877" s="245"/>
      <c r="CG877" s="245"/>
      <c r="CL877" s="245"/>
      <c r="CQ877" s="245"/>
      <c r="CV877" s="245"/>
      <c r="DA877" s="245"/>
      <c r="DF877" s="245"/>
      <c r="DG877" s="291"/>
      <c r="DH877" s="291"/>
      <c r="DI877" s="291"/>
      <c r="DJ877" s="291"/>
      <c r="DK877" s="245"/>
      <c r="DL877" s="291"/>
      <c r="DM877" s="291"/>
      <c r="DN877" s="291"/>
      <c r="DO877" s="291"/>
      <c r="DP877" s="243"/>
      <c r="DU877" s="243"/>
      <c r="DZ877" s="243"/>
      <c r="EE877" s="243"/>
      <c r="EJ877" s="243"/>
    </row>
    <row r="878">
      <c r="E878" s="245"/>
      <c r="J878" s="245"/>
      <c r="O878" s="245"/>
      <c r="T878" s="245"/>
      <c r="Y878" s="245"/>
      <c r="AD878" s="245"/>
      <c r="AI878" s="245"/>
      <c r="AN878" s="245"/>
      <c r="AS878" s="245"/>
      <c r="AX878" s="245"/>
      <c r="BC878" s="245"/>
      <c r="BH878" s="245"/>
      <c r="BM878" s="245"/>
      <c r="BR878" s="245"/>
      <c r="BW878" s="245"/>
      <c r="CB878" s="245"/>
      <c r="CG878" s="245"/>
      <c r="CL878" s="245"/>
      <c r="CQ878" s="245"/>
      <c r="CV878" s="245"/>
      <c r="DA878" s="245"/>
      <c r="DF878" s="245"/>
      <c r="DG878" s="291"/>
      <c r="DH878" s="291"/>
      <c r="DI878" s="291"/>
      <c r="DJ878" s="291"/>
      <c r="DK878" s="245"/>
      <c r="DL878" s="291"/>
      <c r="DM878" s="291"/>
      <c r="DN878" s="291"/>
      <c r="DO878" s="291"/>
      <c r="DP878" s="243"/>
      <c r="DU878" s="243"/>
      <c r="DZ878" s="243"/>
      <c r="EE878" s="243"/>
      <c r="EJ878" s="243"/>
    </row>
    <row r="879">
      <c r="E879" s="245"/>
      <c r="J879" s="245"/>
      <c r="O879" s="245"/>
      <c r="T879" s="245"/>
      <c r="Y879" s="245"/>
      <c r="AD879" s="245"/>
      <c r="AI879" s="245"/>
      <c r="AN879" s="245"/>
      <c r="AS879" s="245"/>
      <c r="AX879" s="245"/>
      <c r="BC879" s="245"/>
      <c r="BH879" s="245"/>
      <c r="BM879" s="245"/>
      <c r="BR879" s="245"/>
      <c r="BW879" s="245"/>
      <c r="CB879" s="245"/>
      <c r="CG879" s="245"/>
      <c r="CL879" s="245"/>
      <c r="CQ879" s="245"/>
      <c r="CV879" s="245"/>
      <c r="DA879" s="245"/>
      <c r="DF879" s="245"/>
      <c r="DG879" s="291"/>
      <c r="DH879" s="291"/>
      <c r="DI879" s="291"/>
      <c r="DJ879" s="291"/>
      <c r="DK879" s="245"/>
      <c r="DL879" s="291"/>
      <c r="DM879" s="291"/>
      <c r="DN879" s="291"/>
      <c r="DO879" s="291"/>
      <c r="DP879" s="243"/>
      <c r="DU879" s="243"/>
      <c r="DZ879" s="243"/>
      <c r="EE879" s="243"/>
      <c r="EJ879" s="243"/>
    </row>
    <row r="880">
      <c r="E880" s="245"/>
      <c r="J880" s="245"/>
      <c r="O880" s="245"/>
      <c r="T880" s="245"/>
      <c r="Y880" s="245"/>
      <c r="AD880" s="245"/>
      <c r="AI880" s="245"/>
      <c r="AN880" s="245"/>
      <c r="AS880" s="245"/>
      <c r="AX880" s="245"/>
      <c r="BC880" s="245"/>
      <c r="BH880" s="245"/>
      <c r="BM880" s="245"/>
      <c r="BR880" s="245"/>
      <c r="BW880" s="245"/>
      <c r="CB880" s="245"/>
      <c r="CG880" s="245"/>
      <c r="CL880" s="245"/>
      <c r="CQ880" s="245"/>
      <c r="CV880" s="245"/>
      <c r="DA880" s="245"/>
      <c r="DF880" s="245"/>
      <c r="DG880" s="291"/>
      <c r="DH880" s="291"/>
      <c r="DI880" s="291"/>
      <c r="DJ880" s="291"/>
      <c r="DK880" s="245"/>
      <c r="DL880" s="291"/>
      <c r="DM880" s="291"/>
      <c r="DN880" s="291"/>
      <c r="DO880" s="291"/>
      <c r="DP880" s="243"/>
      <c r="DU880" s="243"/>
      <c r="DZ880" s="243"/>
      <c r="EE880" s="243"/>
      <c r="EJ880" s="243"/>
    </row>
    <row r="881">
      <c r="E881" s="245"/>
      <c r="J881" s="245"/>
      <c r="O881" s="245"/>
      <c r="T881" s="245"/>
      <c r="Y881" s="245"/>
      <c r="AD881" s="245"/>
      <c r="AI881" s="245"/>
      <c r="AN881" s="245"/>
      <c r="AS881" s="245"/>
      <c r="AX881" s="245"/>
      <c r="BC881" s="245"/>
      <c r="BH881" s="245"/>
      <c r="BM881" s="245"/>
      <c r="BR881" s="245"/>
      <c r="BW881" s="245"/>
      <c r="CB881" s="245"/>
      <c r="CG881" s="245"/>
      <c r="CL881" s="245"/>
      <c r="CQ881" s="245"/>
      <c r="CV881" s="245"/>
      <c r="DA881" s="245"/>
      <c r="DF881" s="245"/>
      <c r="DG881" s="291"/>
      <c r="DH881" s="291"/>
      <c r="DI881" s="291"/>
      <c r="DJ881" s="291"/>
      <c r="DK881" s="245"/>
      <c r="DL881" s="291"/>
      <c r="DM881" s="291"/>
      <c r="DN881" s="291"/>
      <c r="DO881" s="291"/>
      <c r="DP881" s="243"/>
      <c r="DU881" s="243"/>
      <c r="DZ881" s="243"/>
      <c r="EE881" s="243"/>
      <c r="EJ881" s="243"/>
    </row>
    <row r="882">
      <c r="E882" s="245"/>
      <c r="J882" s="245"/>
      <c r="O882" s="245"/>
      <c r="T882" s="245"/>
      <c r="Y882" s="245"/>
      <c r="AD882" s="245"/>
      <c r="AI882" s="245"/>
      <c r="AN882" s="245"/>
      <c r="AS882" s="245"/>
      <c r="AX882" s="245"/>
      <c r="BC882" s="245"/>
      <c r="BH882" s="245"/>
      <c r="BM882" s="245"/>
      <c r="BR882" s="245"/>
      <c r="BW882" s="245"/>
      <c r="CB882" s="245"/>
      <c r="CG882" s="245"/>
      <c r="CL882" s="245"/>
      <c r="CQ882" s="245"/>
      <c r="CV882" s="245"/>
      <c r="DA882" s="245"/>
      <c r="DF882" s="245"/>
      <c r="DG882" s="291"/>
      <c r="DH882" s="291"/>
      <c r="DI882" s="291"/>
      <c r="DJ882" s="291"/>
      <c r="DK882" s="245"/>
      <c r="DL882" s="291"/>
      <c r="DM882" s="291"/>
      <c r="DN882" s="291"/>
      <c r="DO882" s="291"/>
      <c r="DP882" s="243"/>
      <c r="DU882" s="243"/>
      <c r="DZ882" s="243"/>
      <c r="EE882" s="243"/>
      <c r="EJ882" s="243"/>
    </row>
    <row r="883">
      <c r="E883" s="245"/>
      <c r="J883" s="245"/>
      <c r="O883" s="245"/>
      <c r="T883" s="245"/>
      <c r="Y883" s="245"/>
      <c r="AD883" s="245"/>
      <c r="AI883" s="245"/>
      <c r="AN883" s="245"/>
      <c r="AS883" s="245"/>
      <c r="AX883" s="245"/>
      <c r="BC883" s="245"/>
      <c r="BH883" s="245"/>
      <c r="BM883" s="245"/>
      <c r="BR883" s="245"/>
      <c r="BW883" s="245"/>
      <c r="CB883" s="245"/>
      <c r="CG883" s="245"/>
      <c r="CL883" s="245"/>
      <c r="CQ883" s="245"/>
      <c r="CV883" s="245"/>
      <c r="DA883" s="245"/>
      <c r="DF883" s="245"/>
      <c r="DG883" s="291"/>
      <c r="DH883" s="291"/>
      <c r="DI883" s="291"/>
      <c r="DJ883" s="291"/>
      <c r="DK883" s="245"/>
      <c r="DL883" s="291"/>
      <c r="DM883" s="291"/>
      <c r="DN883" s="291"/>
      <c r="DO883" s="291"/>
      <c r="DP883" s="243"/>
      <c r="DU883" s="243"/>
      <c r="DZ883" s="243"/>
      <c r="EE883" s="243"/>
      <c r="EJ883" s="243"/>
    </row>
    <row r="884">
      <c r="E884" s="245"/>
      <c r="J884" s="245"/>
      <c r="O884" s="245"/>
      <c r="T884" s="245"/>
      <c r="Y884" s="245"/>
      <c r="AD884" s="245"/>
      <c r="AI884" s="245"/>
      <c r="AN884" s="245"/>
      <c r="AS884" s="245"/>
      <c r="AX884" s="245"/>
      <c r="BC884" s="245"/>
      <c r="BH884" s="245"/>
      <c r="BM884" s="245"/>
      <c r="BR884" s="245"/>
      <c r="BW884" s="245"/>
      <c r="CB884" s="245"/>
      <c r="CG884" s="245"/>
      <c r="CL884" s="245"/>
      <c r="CQ884" s="245"/>
      <c r="CV884" s="245"/>
      <c r="DA884" s="245"/>
      <c r="DF884" s="245"/>
      <c r="DG884" s="291"/>
      <c r="DH884" s="291"/>
      <c r="DI884" s="291"/>
      <c r="DJ884" s="291"/>
      <c r="DK884" s="245"/>
      <c r="DL884" s="291"/>
      <c r="DM884" s="291"/>
      <c r="DN884" s="291"/>
      <c r="DO884" s="291"/>
      <c r="DP884" s="243"/>
      <c r="DU884" s="243"/>
      <c r="DZ884" s="243"/>
      <c r="EE884" s="243"/>
      <c r="EJ884" s="243"/>
    </row>
    <row r="885">
      <c r="E885" s="245"/>
      <c r="J885" s="245"/>
      <c r="O885" s="245"/>
      <c r="T885" s="245"/>
      <c r="Y885" s="245"/>
      <c r="AD885" s="245"/>
      <c r="AI885" s="245"/>
      <c r="AN885" s="245"/>
      <c r="AS885" s="245"/>
      <c r="AX885" s="245"/>
      <c r="BC885" s="245"/>
      <c r="BH885" s="245"/>
      <c r="BM885" s="245"/>
      <c r="BR885" s="245"/>
      <c r="BW885" s="245"/>
      <c r="CB885" s="245"/>
      <c r="CG885" s="245"/>
      <c r="CL885" s="245"/>
      <c r="CQ885" s="245"/>
      <c r="CV885" s="245"/>
      <c r="DA885" s="245"/>
      <c r="DF885" s="245"/>
      <c r="DG885" s="291"/>
      <c r="DH885" s="291"/>
      <c r="DI885" s="291"/>
      <c r="DJ885" s="291"/>
      <c r="DK885" s="245"/>
      <c r="DL885" s="291"/>
      <c r="DM885" s="291"/>
      <c r="DN885" s="291"/>
      <c r="DO885" s="291"/>
      <c r="DP885" s="243"/>
      <c r="DU885" s="243"/>
      <c r="DZ885" s="243"/>
      <c r="EE885" s="243"/>
      <c r="EJ885" s="243"/>
    </row>
    <row r="886">
      <c r="E886" s="245"/>
      <c r="J886" s="245"/>
      <c r="O886" s="245"/>
      <c r="T886" s="245"/>
      <c r="Y886" s="245"/>
      <c r="AD886" s="245"/>
      <c r="AI886" s="245"/>
      <c r="AN886" s="245"/>
      <c r="AS886" s="245"/>
      <c r="AX886" s="245"/>
      <c r="BC886" s="245"/>
      <c r="BH886" s="245"/>
      <c r="BM886" s="245"/>
      <c r="BR886" s="245"/>
      <c r="BW886" s="245"/>
      <c r="CB886" s="245"/>
      <c r="CG886" s="245"/>
      <c r="CL886" s="245"/>
      <c r="CQ886" s="245"/>
      <c r="CV886" s="245"/>
      <c r="DA886" s="245"/>
      <c r="DF886" s="245"/>
      <c r="DG886" s="291"/>
      <c r="DH886" s="291"/>
      <c r="DI886" s="291"/>
      <c r="DJ886" s="291"/>
      <c r="DK886" s="245"/>
      <c r="DL886" s="291"/>
      <c r="DM886" s="291"/>
      <c r="DN886" s="291"/>
      <c r="DO886" s="291"/>
      <c r="DP886" s="243"/>
      <c r="DU886" s="243"/>
      <c r="DZ886" s="243"/>
      <c r="EE886" s="243"/>
      <c r="EJ886" s="243"/>
    </row>
    <row r="887">
      <c r="E887" s="245"/>
      <c r="J887" s="245"/>
      <c r="O887" s="245"/>
      <c r="T887" s="245"/>
      <c r="Y887" s="245"/>
      <c r="AD887" s="245"/>
      <c r="AI887" s="245"/>
      <c r="AN887" s="245"/>
      <c r="AS887" s="245"/>
      <c r="AX887" s="245"/>
      <c r="BC887" s="245"/>
      <c r="BH887" s="245"/>
      <c r="BM887" s="245"/>
      <c r="BR887" s="245"/>
      <c r="BW887" s="245"/>
      <c r="CB887" s="245"/>
      <c r="CG887" s="245"/>
      <c r="CL887" s="245"/>
      <c r="CQ887" s="245"/>
      <c r="CV887" s="245"/>
      <c r="DA887" s="245"/>
      <c r="DF887" s="245"/>
      <c r="DG887" s="291"/>
      <c r="DH887" s="291"/>
      <c r="DI887" s="291"/>
      <c r="DJ887" s="291"/>
      <c r="DK887" s="245"/>
      <c r="DL887" s="291"/>
      <c r="DM887" s="291"/>
      <c r="DN887" s="291"/>
      <c r="DO887" s="291"/>
      <c r="DP887" s="243"/>
      <c r="DU887" s="243"/>
      <c r="DZ887" s="243"/>
      <c r="EE887" s="243"/>
      <c r="EJ887" s="243"/>
    </row>
    <row r="888">
      <c r="E888" s="245"/>
      <c r="J888" s="245"/>
      <c r="O888" s="245"/>
      <c r="T888" s="245"/>
      <c r="Y888" s="245"/>
      <c r="AD888" s="245"/>
      <c r="AI888" s="245"/>
      <c r="AN888" s="245"/>
      <c r="AS888" s="245"/>
      <c r="AX888" s="245"/>
      <c r="BC888" s="245"/>
      <c r="BH888" s="245"/>
      <c r="BM888" s="245"/>
      <c r="BR888" s="245"/>
      <c r="BW888" s="245"/>
      <c r="CB888" s="245"/>
      <c r="CG888" s="245"/>
      <c r="CL888" s="245"/>
      <c r="CQ888" s="245"/>
      <c r="CV888" s="245"/>
      <c r="DA888" s="245"/>
      <c r="DF888" s="245"/>
      <c r="DG888" s="291"/>
      <c r="DH888" s="291"/>
      <c r="DI888" s="291"/>
      <c r="DJ888" s="291"/>
      <c r="DK888" s="245"/>
      <c r="DL888" s="291"/>
      <c r="DM888" s="291"/>
      <c r="DN888" s="291"/>
      <c r="DO888" s="291"/>
      <c r="DP888" s="243"/>
      <c r="DU888" s="243"/>
      <c r="DZ888" s="243"/>
      <c r="EE888" s="243"/>
      <c r="EJ888" s="243"/>
    </row>
    <row r="889">
      <c r="E889" s="245"/>
      <c r="J889" s="245"/>
      <c r="O889" s="245"/>
      <c r="T889" s="245"/>
      <c r="Y889" s="245"/>
      <c r="AD889" s="245"/>
      <c r="AI889" s="245"/>
      <c r="AN889" s="245"/>
      <c r="AS889" s="245"/>
      <c r="AX889" s="245"/>
      <c r="BC889" s="245"/>
      <c r="BH889" s="245"/>
      <c r="BM889" s="245"/>
      <c r="BR889" s="245"/>
      <c r="BW889" s="245"/>
      <c r="CB889" s="245"/>
      <c r="CG889" s="245"/>
      <c r="CL889" s="245"/>
      <c r="CQ889" s="245"/>
      <c r="CV889" s="245"/>
      <c r="DA889" s="245"/>
      <c r="DF889" s="245"/>
      <c r="DG889" s="291"/>
      <c r="DH889" s="291"/>
      <c r="DI889" s="291"/>
      <c r="DJ889" s="291"/>
      <c r="DK889" s="245"/>
      <c r="DL889" s="291"/>
      <c r="DM889" s="291"/>
      <c r="DN889" s="291"/>
      <c r="DO889" s="291"/>
      <c r="DP889" s="243"/>
      <c r="DU889" s="243"/>
      <c r="DZ889" s="243"/>
      <c r="EE889" s="243"/>
      <c r="EJ889" s="243"/>
    </row>
    <row r="890">
      <c r="E890" s="245"/>
      <c r="J890" s="245"/>
      <c r="O890" s="245"/>
      <c r="T890" s="245"/>
      <c r="Y890" s="245"/>
      <c r="AD890" s="245"/>
      <c r="AI890" s="245"/>
      <c r="AN890" s="245"/>
      <c r="AS890" s="245"/>
      <c r="AX890" s="245"/>
      <c r="BC890" s="245"/>
      <c r="BH890" s="245"/>
      <c r="BM890" s="245"/>
      <c r="BR890" s="245"/>
      <c r="BW890" s="245"/>
      <c r="CB890" s="245"/>
      <c r="CG890" s="245"/>
      <c r="CL890" s="245"/>
      <c r="CQ890" s="245"/>
      <c r="CV890" s="245"/>
      <c r="DA890" s="245"/>
      <c r="DF890" s="245"/>
      <c r="DG890" s="291"/>
      <c r="DH890" s="291"/>
      <c r="DI890" s="291"/>
      <c r="DJ890" s="291"/>
      <c r="DK890" s="245"/>
      <c r="DL890" s="291"/>
      <c r="DM890" s="291"/>
      <c r="DN890" s="291"/>
      <c r="DO890" s="291"/>
      <c r="DP890" s="243"/>
      <c r="DU890" s="243"/>
      <c r="DZ890" s="243"/>
      <c r="EE890" s="243"/>
      <c r="EJ890" s="243"/>
    </row>
    <row r="891">
      <c r="E891" s="245"/>
      <c r="J891" s="245"/>
      <c r="O891" s="245"/>
      <c r="T891" s="245"/>
      <c r="Y891" s="245"/>
      <c r="AD891" s="245"/>
      <c r="AI891" s="245"/>
      <c r="AN891" s="245"/>
      <c r="AS891" s="245"/>
      <c r="AX891" s="245"/>
      <c r="BC891" s="245"/>
      <c r="BH891" s="245"/>
      <c r="BM891" s="245"/>
      <c r="BR891" s="245"/>
      <c r="BW891" s="245"/>
      <c r="CB891" s="245"/>
      <c r="CG891" s="245"/>
      <c r="CL891" s="245"/>
      <c r="CQ891" s="245"/>
      <c r="CV891" s="245"/>
      <c r="DA891" s="245"/>
      <c r="DF891" s="245"/>
      <c r="DG891" s="291"/>
      <c r="DH891" s="291"/>
      <c r="DI891" s="291"/>
      <c r="DJ891" s="291"/>
      <c r="DK891" s="245"/>
      <c r="DL891" s="291"/>
      <c r="DM891" s="291"/>
      <c r="DN891" s="291"/>
      <c r="DO891" s="291"/>
      <c r="DP891" s="243"/>
      <c r="DU891" s="243"/>
      <c r="DZ891" s="243"/>
      <c r="EE891" s="243"/>
      <c r="EJ891" s="243"/>
    </row>
    <row r="892">
      <c r="E892" s="245"/>
      <c r="J892" s="245"/>
      <c r="O892" s="245"/>
      <c r="T892" s="245"/>
      <c r="Y892" s="245"/>
      <c r="AD892" s="245"/>
      <c r="AI892" s="245"/>
      <c r="AN892" s="245"/>
      <c r="AS892" s="245"/>
      <c r="AX892" s="245"/>
      <c r="BC892" s="245"/>
      <c r="BH892" s="245"/>
      <c r="BM892" s="245"/>
      <c r="BR892" s="245"/>
      <c r="BW892" s="245"/>
      <c r="CB892" s="245"/>
      <c r="CG892" s="245"/>
      <c r="CL892" s="245"/>
      <c r="CQ892" s="245"/>
      <c r="CV892" s="245"/>
      <c r="DA892" s="245"/>
      <c r="DF892" s="245"/>
      <c r="DG892" s="291"/>
      <c r="DH892" s="291"/>
      <c r="DI892" s="291"/>
      <c r="DJ892" s="291"/>
      <c r="DK892" s="245"/>
      <c r="DL892" s="291"/>
      <c r="DM892" s="291"/>
      <c r="DN892" s="291"/>
      <c r="DO892" s="291"/>
      <c r="DP892" s="243"/>
      <c r="DU892" s="243"/>
      <c r="DZ892" s="243"/>
      <c r="EE892" s="243"/>
      <c r="EJ892" s="243"/>
    </row>
    <row r="893">
      <c r="E893" s="245"/>
      <c r="J893" s="245"/>
      <c r="O893" s="245"/>
      <c r="T893" s="245"/>
      <c r="Y893" s="245"/>
      <c r="AD893" s="245"/>
      <c r="AI893" s="245"/>
      <c r="AN893" s="245"/>
      <c r="AS893" s="245"/>
      <c r="AX893" s="245"/>
      <c r="BC893" s="245"/>
      <c r="BH893" s="245"/>
      <c r="BM893" s="245"/>
      <c r="BR893" s="245"/>
      <c r="BW893" s="245"/>
      <c r="CB893" s="245"/>
      <c r="CG893" s="245"/>
      <c r="CL893" s="245"/>
      <c r="CQ893" s="245"/>
      <c r="CV893" s="245"/>
      <c r="DA893" s="245"/>
      <c r="DF893" s="245"/>
      <c r="DG893" s="291"/>
      <c r="DH893" s="291"/>
      <c r="DI893" s="291"/>
      <c r="DJ893" s="291"/>
      <c r="DK893" s="245"/>
      <c r="DL893" s="291"/>
      <c r="DM893" s="291"/>
      <c r="DN893" s="291"/>
      <c r="DO893" s="291"/>
      <c r="DP893" s="243"/>
      <c r="DU893" s="243"/>
      <c r="DZ893" s="243"/>
      <c r="EE893" s="243"/>
      <c r="EJ893" s="243"/>
    </row>
    <row r="894">
      <c r="E894" s="245"/>
      <c r="J894" s="245"/>
      <c r="O894" s="245"/>
      <c r="T894" s="245"/>
      <c r="Y894" s="245"/>
      <c r="AD894" s="245"/>
      <c r="AI894" s="245"/>
      <c r="AN894" s="245"/>
      <c r="AS894" s="245"/>
      <c r="AX894" s="245"/>
      <c r="BC894" s="245"/>
      <c r="BH894" s="245"/>
      <c r="BM894" s="245"/>
      <c r="BR894" s="245"/>
      <c r="BW894" s="245"/>
      <c r="CB894" s="245"/>
      <c r="CG894" s="245"/>
      <c r="CL894" s="245"/>
      <c r="CQ894" s="245"/>
      <c r="CV894" s="245"/>
      <c r="DA894" s="245"/>
      <c r="DF894" s="245"/>
      <c r="DG894" s="291"/>
      <c r="DH894" s="291"/>
      <c r="DI894" s="291"/>
      <c r="DJ894" s="291"/>
      <c r="DK894" s="245"/>
      <c r="DL894" s="291"/>
      <c r="DM894" s="291"/>
      <c r="DN894" s="291"/>
      <c r="DO894" s="291"/>
      <c r="DP894" s="243"/>
      <c r="DU894" s="243"/>
      <c r="DZ894" s="243"/>
      <c r="EE894" s="243"/>
      <c r="EJ894" s="243"/>
    </row>
    <row r="895">
      <c r="E895" s="245"/>
      <c r="J895" s="245"/>
      <c r="O895" s="245"/>
      <c r="T895" s="245"/>
      <c r="Y895" s="245"/>
      <c r="AD895" s="245"/>
      <c r="AI895" s="245"/>
      <c r="AN895" s="245"/>
      <c r="AS895" s="245"/>
      <c r="AX895" s="245"/>
      <c r="BC895" s="245"/>
      <c r="BH895" s="245"/>
      <c r="BM895" s="245"/>
      <c r="BR895" s="245"/>
      <c r="BW895" s="245"/>
      <c r="CB895" s="245"/>
      <c r="CG895" s="245"/>
      <c r="CL895" s="245"/>
      <c r="CQ895" s="245"/>
      <c r="CV895" s="245"/>
      <c r="DA895" s="245"/>
      <c r="DF895" s="245"/>
      <c r="DG895" s="291"/>
      <c r="DH895" s="291"/>
      <c r="DI895" s="291"/>
      <c r="DJ895" s="291"/>
      <c r="DK895" s="245"/>
      <c r="DL895" s="291"/>
      <c r="DM895" s="291"/>
      <c r="DN895" s="291"/>
      <c r="DO895" s="291"/>
      <c r="DP895" s="243"/>
      <c r="DU895" s="243"/>
      <c r="DZ895" s="243"/>
      <c r="EE895" s="243"/>
      <c r="EJ895" s="243"/>
    </row>
    <row r="896">
      <c r="E896" s="245"/>
      <c r="J896" s="245"/>
      <c r="O896" s="245"/>
      <c r="T896" s="245"/>
      <c r="Y896" s="245"/>
      <c r="AD896" s="245"/>
      <c r="AI896" s="245"/>
      <c r="AN896" s="245"/>
      <c r="AS896" s="245"/>
      <c r="AX896" s="245"/>
      <c r="BC896" s="245"/>
      <c r="BH896" s="245"/>
      <c r="BM896" s="245"/>
      <c r="BR896" s="245"/>
      <c r="BW896" s="245"/>
      <c r="CB896" s="245"/>
      <c r="CG896" s="245"/>
      <c r="CL896" s="245"/>
      <c r="CQ896" s="245"/>
      <c r="CV896" s="245"/>
      <c r="DA896" s="245"/>
      <c r="DF896" s="245"/>
      <c r="DG896" s="291"/>
      <c r="DH896" s="291"/>
      <c r="DI896" s="291"/>
      <c r="DJ896" s="291"/>
      <c r="DK896" s="245"/>
      <c r="DL896" s="291"/>
      <c r="DM896" s="291"/>
      <c r="DN896" s="291"/>
      <c r="DO896" s="291"/>
      <c r="DP896" s="243"/>
      <c r="DU896" s="243"/>
      <c r="DZ896" s="243"/>
      <c r="EE896" s="243"/>
      <c r="EJ896" s="243"/>
    </row>
    <row r="897">
      <c r="E897" s="245"/>
      <c r="J897" s="245"/>
      <c r="O897" s="245"/>
      <c r="T897" s="245"/>
      <c r="Y897" s="245"/>
      <c r="AD897" s="245"/>
      <c r="AI897" s="245"/>
      <c r="AN897" s="245"/>
      <c r="AS897" s="245"/>
      <c r="AX897" s="245"/>
      <c r="BC897" s="245"/>
      <c r="BH897" s="245"/>
      <c r="BM897" s="245"/>
      <c r="BR897" s="245"/>
      <c r="BW897" s="245"/>
      <c r="CB897" s="245"/>
      <c r="CG897" s="245"/>
      <c r="CL897" s="245"/>
      <c r="CQ897" s="245"/>
      <c r="CV897" s="245"/>
      <c r="DA897" s="245"/>
      <c r="DF897" s="245"/>
      <c r="DG897" s="291"/>
      <c r="DH897" s="291"/>
      <c r="DI897" s="291"/>
      <c r="DJ897" s="291"/>
      <c r="DK897" s="245"/>
      <c r="DL897" s="291"/>
      <c r="DM897" s="291"/>
      <c r="DN897" s="291"/>
      <c r="DO897" s="291"/>
      <c r="DP897" s="243"/>
      <c r="DU897" s="243"/>
      <c r="DZ897" s="243"/>
      <c r="EE897" s="243"/>
      <c r="EJ897" s="243"/>
    </row>
    <row r="898">
      <c r="E898" s="245"/>
      <c r="J898" s="245"/>
      <c r="O898" s="245"/>
      <c r="T898" s="245"/>
      <c r="Y898" s="245"/>
      <c r="AD898" s="245"/>
      <c r="AI898" s="245"/>
      <c r="AN898" s="245"/>
      <c r="AS898" s="245"/>
      <c r="AX898" s="245"/>
      <c r="BC898" s="245"/>
      <c r="BH898" s="245"/>
      <c r="BM898" s="245"/>
      <c r="BR898" s="245"/>
      <c r="BW898" s="245"/>
      <c r="CB898" s="245"/>
      <c r="CG898" s="245"/>
      <c r="CL898" s="245"/>
      <c r="CQ898" s="245"/>
      <c r="CV898" s="245"/>
      <c r="DA898" s="245"/>
      <c r="DF898" s="245"/>
      <c r="DG898" s="291"/>
      <c r="DH898" s="291"/>
      <c r="DI898" s="291"/>
      <c r="DJ898" s="291"/>
      <c r="DK898" s="245"/>
      <c r="DL898" s="291"/>
      <c r="DM898" s="291"/>
      <c r="DN898" s="291"/>
      <c r="DO898" s="291"/>
      <c r="DP898" s="243"/>
      <c r="DU898" s="243"/>
      <c r="DZ898" s="243"/>
      <c r="EE898" s="243"/>
      <c r="EJ898" s="243"/>
    </row>
    <row r="899">
      <c r="E899" s="245"/>
      <c r="J899" s="245"/>
      <c r="O899" s="245"/>
      <c r="T899" s="245"/>
      <c r="Y899" s="245"/>
      <c r="AD899" s="245"/>
      <c r="AI899" s="245"/>
      <c r="AN899" s="245"/>
      <c r="AS899" s="245"/>
      <c r="AX899" s="245"/>
      <c r="BC899" s="245"/>
      <c r="BH899" s="245"/>
      <c r="BM899" s="245"/>
      <c r="BR899" s="245"/>
      <c r="BW899" s="245"/>
      <c r="CB899" s="245"/>
      <c r="CG899" s="245"/>
      <c r="CL899" s="245"/>
      <c r="CQ899" s="245"/>
      <c r="CV899" s="245"/>
      <c r="DA899" s="245"/>
      <c r="DF899" s="245"/>
      <c r="DG899" s="291"/>
      <c r="DH899" s="291"/>
      <c r="DI899" s="291"/>
      <c r="DJ899" s="291"/>
      <c r="DK899" s="245"/>
      <c r="DL899" s="291"/>
      <c r="DM899" s="291"/>
      <c r="DN899" s="291"/>
      <c r="DO899" s="291"/>
      <c r="DP899" s="243"/>
      <c r="DU899" s="243"/>
      <c r="DZ899" s="243"/>
      <c r="EE899" s="243"/>
      <c r="EJ899" s="243"/>
    </row>
    <row r="900">
      <c r="E900" s="245"/>
      <c r="J900" s="245"/>
      <c r="O900" s="245"/>
      <c r="T900" s="245"/>
      <c r="Y900" s="245"/>
      <c r="AD900" s="245"/>
      <c r="AI900" s="245"/>
      <c r="AN900" s="245"/>
      <c r="AS900" s="245"/>
      <c r="AX900" s="245"/>
      <c r="BC900" s="245"/>
      <c r="BH900" s="245"/>
      <c r="BM900" s="245"/>
      <c r="BR900" s="245"/>
      <c r="BW900" s="245"/>
      <c r="CB900" s="245"/>
      <c r="CG900" s="245"/>
      <c r="CL900" s="245"/>
      <c r="CQ900" s="245"/>
      <c r="CV900" s="245"/>
      <c r="DA900" s="245"/>
      <c r="DF900" s="245"/>
      <c r="DG900" s="291"/>
      <c r="DH900" s="291"/>
      <c r="DI900" s="291"/>
      <c r="DJ900" s="291"/>
      <c r="DK900" s="245"/>
      <c r="DL900" s="291"/>
      <c r="DM900" s="291"/>
      <c r="DN900" s="291"/>
      <c r="DO900" s="291"/>
      <c r="DP900" s="243"/>
      <c r="DU900" s="243"/>
      <c r="DZ900" s="243"/>
      <c r="EE900" s="243"/>
      <c r="EJ900" s="243"/>
    </row>
    <row r="901">
      <c r="E901" s="245"/>
      <c r="J901" s="245"/>
      <c r="O901" s="245"/>
      <c r="T901" s="245"/>
      <c r="Y901" s="245"/>
      <c r="AD901" s="245"/>
      <c r="AI901" s="245"/>
      <c r="AN901" s="245"/>
      <c r="AS901" s="245"/>
      <c r="AX901" s="245"/>
      <c r="BC901" s="245"/>
      <c r="BH901" s="245"/>
      <c r="BM901" s="245"/>
      <c r="BR901" s="245"/>
      <c r="BW901" s="245"/>
      <c r="CB901" s="245"/>
      <c r="CG901" s="245"/>
      <c r="CL901" s="245"/>
      <c r="CQ901" s="245"/>
      <c r="CV901" s="245"/>
      <c r="DA901" s="245"/>
      <c r="DF901" s="245"/>
      <c r="DG901" s="291"/>
      <c r="DH901" s="291"/>
      <c r="DI901" s="291"/>
      <c r="DJ901" s="291"/>
      <c r="DK901" s="245"/>
      <c r="DL901" s="291"/>
      <c r="DM901" s="291"/>
      <c r="DN901" s="291"/>
      <c r="DO901" s="291"/>
      <c r="DP901" s="243"/>
      <c r="DU901" s="243"/>
      <c r="DZ901" s="243"/>
      <c r="EE901" s="243"/>
      <c r="EJ901" s="243"/>
    </row>
    <row r="902">
      <c r="E902" s="245"/>
      <c r="J902" s="245"/>
      <c r="O902" s="245"/>
      <c r="T902" s="245"/>
      <c r="Y902" s="245"/>
      <c r="AD902" s="245"/>
      <c r="AI902" s="245"/>
      <c r="AN902" s="245"/>
      <c r="AS902" s="245"/>
      <c r="AX902" s="245"/>
      <c r="BC902" s="245"/>
      <c r="BH902" s="245"/>
      <c r="BM902" s="245"/>
      <c r="BR902" s="245"/>
      <c r="BW902" s="245"/>
      <c r="CB902" s="245"/>
      <c r="CG902" s="245"/>
      <c r="CL902" s="245"/>
      <c r="CQ902" s="245"/>
      <c r="CV902" s="245"/>
      <c r="DA902" s="245"/>
      <c r="DF902" s="245"/>
      <c r="DG902" s="291"/>
      <c r="DH902" s="291"/>
      <c r="DI902" s="291"/>
      <c r="DJ902" s="291"/>
      <c r="DK902" s="245"/>
      <c r="DL902" s="291"/>
      <c r="DM902" s="291"/>
      <c r="DN902" s="291"/>
      <c r="DO902" s="291"/>
      <c r="DP902" s="243"/>
      <c r="DU902" s="243"/>
      <c r="DZ902" s="243"/>
      <c r="EE902" s="243"/>
      <c r="EJ902" s="243"/>
    </row>
    <row r="903">
      <c r="E903" s="245"/>
      <c r="J903" s="245"/>
      <c r="O903" s="245"/>
      <c r="T903" s="245"/>
      <c r="Y903" s="245"/>
      <c r="AD903" s="245"/>
      <c r="AI903" s="245"/>
      <c r="AN903" s="245"/>
      <c r="AS903" s="245"/>
      <c r="AX903" s="245"/>
      <c r="BC903" s="245"/>
      <c r="BH903" s="245"/>
      <c r="BM903" s="245"/>
      <c r="BR903" s="245"/>
      <c r="BW903" s="245"/>
      <c r="CB903" s="245"/>
      <c r="CG903" s="245"/>
      <c r="CL903" s="245"/>
      <c r="CQ903" s="245"/>
      <c r="CV903" s="245"/>
      <c r="DA903" s="245"/>
      <c r="DF903" s="245"/>
      <c r="DG903" s="291"/>
      <c r="DH903" s="291"/>
      <c r="DI903" s="291"/>
      <c r="DJ903" s="291"/>
      <c r="DK903" s="245"/>
      <c r="DL903" s="291"/>
      <c r="DM903" s="291"/>
      <c r="DN903" s="291"/>
      <c r="DO903" s="291"/>
      <c r="DP903" s="243"/>
      <c r="DU903" s="243"/>
      <c r="DZ903" s="243"/>
      <c r="EE903" s="243"/>
      <c r="EJ903" s="243"/>
    </row>
    <row r="904">
      <c r="E904" s="245"/>
      <c r="J904" s="245"/>
      <c r="O904" s="245"/>
      <c r="T904" s="245"/>
      <c r="Y904" s="245"/>
      <c r="AD904" s="245"/>
      <c r="AI904" s="245"/>
      <c r="AN904" s="245"/>
      <c r="AS904" s="245"/>
      <c r="AX904" s="245"/>
      <c r="BC904" s="245"/>
      <c r="BH904" s="245"/>
      <c r="BM904" s="245"/>
      <c r="BR904" s="245"/>
      <c r="BW904" s="245"/>
      <c r="CB904" s="245"/>
      <c r="CG904" s="245"/>
      <c r="CL904" s="245"/>
      <c r="CQ904" s="245"/>
      <c r="CV904" s="245"/>
      <c r="DA904" s="245"/>
      <c r="DF904" s="245"/>
      <c r="DG904" s="291"/>
      <c r="DH904" s="291"/>
      <c r="DI904" s="291"/>
      <c r="DJ904" s="291"/>
      <c r="DK904" s="245"/>
      <c r="DL904" s="291"/>
      <c r="DM904" s="291"/>
      <c r="DN904" s="291"/>
      <c r="DO904" s="291"/>
      <c r="DP904" s="243"/>
      <c r="DU904" s="243"/>
      <c r="DZ904" s="243"/>
      <c r="EE904" s="243"/>
      <c r="EJ904" s="243"/>
    </row>
    <row r="905">
      <c r="E905" s="245"/>
      <c r="J905" s="245"/>
      <c r="O905" s="245"/>
      <c r="T905" s="245"/>
      <c r="Y905" s="245"/>
      <c r="AD905" s="245"/>
      <c r="AI905" s="245"/>
      <c r="AN905" s="245"/>
      <c r="AS905" s="245"/>
      <c r="AX905" s="245"/>
      <c r="BC905" s="245"/>
      <c r="BH905" s="245"/>
      <c r="BM905" s="245"/>
      <c r="BR905" s="245"/>
      <c r="BW905" s="245"/>
      <c r="CB905" s="245"/>
      <c r="CG905" s="245"/>
      <c r="CL905" s="245"/>
      <c r="CQ905" s="245"/>
      <c r="CV905" s="245"/>
      <c r="DA905" s="245"/>
      <c r="DF905" s="245"/>
      <c r="DG905" s="291"/>
      <c r="DH905" s="291"/>
      <c r="DI905" s="291"/>
      <c r="DJ905" s="291"/>
      <c r="DK905" s="245"/>
      <c r="DL905" s="291"/>
      <c r="DM905" s="291"/>
      <c r="DN905" s="291"/>
      <c r="DO905" s="291"/>
      <c r="DP905" s="243"/>
      <c r="DU905" s="243"/>
      <c r="DZ905" s="243"/>
      <c r="EE905" s="243"/>
      <c r="EJ905" s="243"/>
    </row>
    <row r="906">
      <c r="E906" s="245"/>
      <c r="J906" s="245"/>
      <c r="O906" s="245"/>
      <c r="T906" s="245"/>
      <c r="Y906" s="245"/>
      <c r="AD906" s="245"/>
      <c r="AI906" s="245"/>
      <c r="AN906" s="245"/>
      <c r="AS906" s="245"/>
      <c r="AX906" s="245"/>
      <c r="BC906" s="245"/>
      <c r="BH906" s="245"/>
      <c r="BM906" s="245"/>
      <c r="BR906" s="245"/>
      <c r="BW906" s="245"/>
      <c r="CB906" s="245"/>
      <c r="CG906" s="245"/>
      <c r="CL906" s="245"/>
      <c r="CQ906" s="245"/>
      <c r="CV906" s="245"/>
      <c r="DA906" s="245"/>
      <c r="DF906" s="245"/>
      <c r="DG906" s="291"/>
      <c r="DH906" s="291"/>
      <c r="DI906" s="291"/>
      <c r="DJ906" s="291"/>
      <c r="DK906" s="245"/>
      <c r="DL906" s="291"/>
      <c r="DM906" s="291"/>
      <c r="DN906" s="291"/>
      <c r="DO906" s="291"/>
      <c r="DP906" s="243"/>
      <c r="DU906" s="243"/>
      <c r="DZ906" s="243"/>
      <c r="EE906" s="243"/>
      <c r="EJ906" s="243"/>
    </row>
    <row r="907">
      <c r="E907" s="245"/>
      <c r="J907" s="245"/>
      <c r="O907" s="245"/>
      <c r="T907" s="245"/>
      <c r="Y907" s="245"/>
      <c r="AD907" s="245"/>
      <c r="AI907" s="245"/>
      <c r="AN907" s="245"/>
      <c r="AS907" s="245"/>
      <c r="AX907" s="245"/>
      <c r="BC907" s="245"/>
      <c r="BH907" s="245"/>
      <c r="BM907" s="245"/>
      <c r="BR907" s="245"/>
      <c r="BW907" s="245"/>
      <c r="CB907" s="245"/>
      <c r="CG907" s="245"/>
      <c r="CL907" s="245"/>
      <c r="CQ907" s="245"/>
      <c r="CV907" s="245"/>
      <c r="DA907" s="245"/>
      <c r="DF907" s="245"/>
      <c r="DG907" s="291"/>
      <c r="DH907" s="291"/>
      <c r="DI907" s="291"/>
      <c r="DJ907" s="291"/>
      <c r="DK907" s="245"/>
      <c r="DL907" s="291"/>
      <c r="DM907" s="291"/>
      <c r="DN907" s="291"/>
      <c r="DO907" s="291"/>
      <c r="DP907" s="243"/>
      <c r="DU907" s="243"/>
      <c r="DZ907" s="243"/>
      <c r="EE907" s="243"/>
      <c r="EJ907" s="243"/>
    </row>
    <row r="908">
      <c r="E908" s="245"/>
      <c r="J908" s="245"/>
      <c r="O908" s="245"/>
      <c r="T908" s="245"/>
      <c r="Y908" s="245"/>
      <c r="AD908" s="245"/>
      <c r="AI908" s="245"/>
      <c r="AN908" s="245"/>
      <c r="AS908" s="245"/>
      <c r="AX908" s="245"/>
      <c r="BC908" s="245"/>
      <c r="BH908" s="245"/>
      <c r="BM908" s="245"/>
      <c r="BR908" s="245"/>
      <c r="BW908" s="245"/>
      <c r="CB908" s="245"/>
      <c r="CG908" s="245"/>
      <c r="CL908" s="245"/>
      <c r="CQ908" s="245"/>
      <c r="CV908" s="245"/>
      <c r="DA908" s="245"/>
      <c r="DF908" s="245"/>
      <c r="DG908" s="291"/>
      <c r="DH908" s="291"/>
      <c r="DI908" s="291"/>
      <c r="DJ908" s="291"/>
      <c r="DK908" s="245"/>
      <c r="DL908" s="291"/>
      <c r="DM908" s="291"/>
      <c r="DN908" s="291"/>
      <c r="DO908" s="291"/>
      <c r="DP908" s="243"/>
      <c r="DU908" s="243"/>
      <c r="DZ908" s="243"/>
      <c r="EE908" s="243"/>
      <c r="EJ908" s="243"/>
    </row>
    <row r="909">
      <c r="E909" s="245"/>
      <c r="J909" s="245"/>
      <c r="O909" s="245"/>
      <c r="T909" s="245"/>
      <c r="Y909" s="245"/>
      <c r="AD909" s="245"/>
      <c r="AI909" s="245"/>
      <c r="AN909" s="245"/>
      <c r="AS909" s="245"/>
      <c r="AX909" s="245"/>
      <c r="BC909" s="245"/>
      <c r="BH909" s="245"/>
      <c r="BM909" s="245"/>
      <c r="BR909" s="245"/>
      <c r="BW909" s="245"/>
      <c r="CB909" s="245"/>
      <c r="CG909" s="245"/>
      <c r="CL909" s="245"/>
      <c r="CQ909" s="245"/>
      <c r="CV909" s="245"/>
      <c r="DA909" s="245"/>
      <c r="DF909" s="245"/>
      <c r="DG909" s="291"/>
      <c r="DH909" s="291"/>
      <c r="DI909" s="291"/>
      <c r="DJ909" s="291"/>
      <c r="DK909" s="245"/>
      <c r="DL909" s="291"/>
      <c r="DM909" s="291"/>
      <c r="DN909" s="291"/>
      <c r="DO909" s="291"/>
      <c r="DP909" s="243"/>
      <c r="DU909" s="243"/>
      <c r="DZ909" s="243"/>
      <c r="EE909" s="243"/>
      <c r="EJ909" s="243"/>
    </row>
    <row r="910">
      <c r="E910" s="245"/>
      <c r="J910" s="245"/>
      <c r="O910" s="245"/>
      <c r="T910" s="245"/>
      <c r="Y910" s="245"/>
      <c r="AD910" s="245"/>
      <c r="AI910" s="245"/>
      <c r="AN910" s="245"/>
      <c r="AS910" s="245"/>
      <c r="AX910" s="245"/>
      <c r="BC910" s="245"/>
      <c r="BH910" s="245"/>
      <c r="BM910" s="245"/>
      <c r="BR910" s="245"/>
      <c r="BW910" s="245"/>
      <c r="CB910" s="245"/>
      <c r="CG910" s="245"/>
      <c r="CL910" s="245"/>
      <c r="CQ910" s="245"/>
      <c r="CV910" s="245"/>
      <c r="DA910" s="245"/>
      <c r="DF910" s="245"/>
      <c r="DG910" s="291"/>
      <c r="DH910" s="291"/>
      <c r="DI910" s="291"/>
      <c r="DJ910" s="291"/>
      <c r="DK910" s="245"/>
      <c r="DL910" s="291"/>
      <c r="DM910" s="291"/>
      <c r="DN910" s="291"/>
      <c r="DO910" s="291"/>
      <c r="DP910" s="243"/>
      <c r="DU910" s="243"/>
      <c r="DZ910" s="243"/>
      <c r="EE910" s="243"/>
      <c r="EJ910" s="243"/>
    </row>
    <row r="911">
      <c r="E911" s="245"/>
      <c r="J911" s="245"/>
      <c r="O911" s="245"/>
      <c r="T911" s="245"/>
      <c r="Y911" s="245"/>
      <c r="AD911" s="245"/>
      <c r="AI911" s="245"/>
      <c r="AN911" s="245"/>
      <c r="AS911" s="245"/>
      <c r="AX911" s="245"/>
      <c r="BC911" s="245"/>
      <c r="BH911" s="245"/>
      <c r="BM911" s="245"/>
      <c r="BR911" s="245"/>
      <c r="BW911" s="245"/>
      <c r="CB911" s="245"/>
      <c r="CG911" s="245"/>
      <c r="CL911" s="245"/>
      <c r="CQ911" s="245"/>
      <c r="CV911" s="245"/>
      <c r="DA911" s="245"/>
      <c r="DF911" s="245"/>
      <c r="DG911" s="291"/>
      <c r="DH911" s="291"/>
      <c r="DI911" s="291"/>
      <c r="DJ911" s="291"/>
      <c r="DK911" s="245"/>
      <c r="DL911" s="291"/>
      <c r="DM911" s="291"/>
      <c r="DN911" s="291"/>
      <c r="DO911" s="291"/>
      <c r="DP911" s="243"/>
      <c r="DU911" s="243"/>
      <c r="DZ911" s="243"/>
      <c r="EE911" s="243"/>
      <c r="EJ911" s="243"/>
    </row>
    <row r="912">
      <c r="E912" s="245"/>
      <c r="J912" s="245"/>
      <c r="O912" s="245"/>
      <c r="T912" s="245"/>
      <c r="Y912" s="245"/>
      <c r="AD912" s="245"/>
      <c r="AI912" s="245"/>
      <c r="AN912" s="245"/>
      <c r="AS912" s="245"/>
      <c r="AX912" s="245"/>
      <c r="BC912" s="245"/>
      <c r="BH912" s="245"/>
      <c r="BM912" s="245"/>
      <c r="BR912" s="245"/>
      <c r="BW912" s="245"/>
      <c r="CB912" s="245"/>
      <c r="CG912" s="245"/>
      <c r="CL912" s="245"/>
      <c r="CQ912" s="245"/>
      <c r="CV912" s="245"/>
      <c r="DA912" s="245"/>
      <c r="DF912" s="245"/>
      <c r="DG912" s="291"/>
      <c r="DH912" s="291"/>
      <c r="DI912" s="291"/>
      <c r="DJ912" s="291"/>
      <c r="DK912" s="245"/>
      <c r="DL912" s="291"/>
      <c r="DM912" s="291"/>
      <c r="DN912" s="291"/>
      <c r="DO912" s="291"/>
      <c r="DP912" s="243"/>
      <c r="DU912" s="243"/>
      <c r="DZ912" s="243"/>
      <c r="EE912" s="243"/>
      <c r="EJ912" s="243"/>
    </row>
    <row r="913">
      <c r="E913" s="245"/>
      <c r="J913" s="245"/>
      <c r="O913" s="245"/>
      <c r="T913" s="245"/>
      <c r="Y913" s="245"/>
      <c r="AD913" s="245"/>
      <c r="AI913" s="245"/>
      <c r="AN913" s="245"/>
      <c r="AS913" s="245"/>
      <c r="AX913" s="245"/>
      <c r="BC913" s="245"/>
      <c r="BH913" s="245"/>
      <c r="BM913" s="245"/>
      <c r="BR913" s="245"/>
      <c r="BW913" s="245"/>
      <c r="CB913" s="245"/>
      <c r="CG913" s="245"/>
      <c r="CL913" s="245"/>
      <c r="CQ913" s="245"/>
      <c r="CV913" s="245"/>
      <c r="DA913" s="245"/>
      <c r="DF913" s="245"/>
      <c r="DG913" s="291"/>
      <c r="DH913" s="291"/>
      <c r="DI913" s="291"/>
      <c r="DJ913" s="291"/>
      <c r="DK913" s="245"/>
      <c r="DL913" s="291"/>
      <c r="DM913" s="291"/>
      <c r="DN913" s="291"/>
      <c r="DO913" s="291"/>
      <c r="DP913" s="243"/>
      <c r="DU913" s="243"/>
      <c r="DZ913" s="243"/>
      <c r="EE913" s="243"/>
      <c r="EJ913" s="243"/>
    </row>
    <row r="914">
      <c r="E914" s="245"/>
      <c r="J914" s="245"/>
      <c r="O914" s="245"/>
      <c r="T914" s="245"/>
      <c r="Y914" s="245"/>
      <c r="AD914" s="245"/>
      <c r="AI914" s="245"/>
      <c r="AN914" s="245"/>
      <c r="AS914" s="245"/>
      <c r="AX914" s="245"/>
      <c r="BC914" s="245"/>
      <c r="BH914" s="245"/>
      <c r="BM914" s="245"/>
      <c r="BR914" s="245"/>
      <c r="BW914" s="245"/>
      <c r="CB914" s="245"/>
      <c r="CG914" s="245"/>
      <c r="CL914" s="245"/>
      <c r="CQ914" s="245"/>
      <c r="CV914" s="245"/>
      <c r="DA914" s="245"/>
      <c r="DF914" s="245"/>
      <c r="DG914" s="291"/>
      <c r="DH914" s="291"/>
      <c r="DI914" s="291"/>
      <c r="DJ914" s="291"/>
      <c r="DK914" s="245"/>
      <c r="DL914" s="291"/>
      <c r="DM914" s="291"/>
      <c r="DN914" s="291"/>
      <c r="DO914" s="291"/>
      <c r="DP914" s="243"/>
      <c r="DU914" s="243"/>
      <c r="DZ914" s="243"/>
      <c r="EE914" s="243"/>
      <c r="EJ914" s="243"/>
    </row>
    <row r="915">
      <c r="E915" s="245"/>
      <c r="J915" s="245"/>
      <c r="O915" s="245"/>
      <c r="T915" s="245"/>
      <c r="Y915" s="245"/>
      <c r="AD915" s="245"/>
      <c r="AI915" s="245"/>
      <c r="AN915" s="245"/>
      <c r="AS915" s="245"/>
      <c r="AX915" s="245"/>
      <c r="BC915" s="245"/>
      <c r="BH915" s="245"/>
      <c r="BM915" s="245"/>
      <c r="BR915" s="245"/>
      <c r="BW915" s="245"/>
      <c r="CB915" s="245"/>
      <c r="CG915" s="245"/>
      <c r="CL915" s="245"/>
      <c r="CQ915" s="245"/>
      <c r="CV915" s="245"/>
      <c r="DA915" s="245"/>
      <c r="DF915" s="245"/>
      <c r="DG915" s="291"/>
      <c r="DH915" s="291"/>
      <c r="DI915" s="291"/>
      <c r="DJ915" s="291"/>
      <c r="DK915" s="245"/>
      <c r="DL915" s="291"/>
      <c r="DM915" s="291"/>
      <c r="DN915" s="291"/>
      <c r="DO915" s="291"/>
      <c r="DP915" s="243"/>
      <c r="DU915" s="243"/>
      <c r="DZ915" s="243"/>
      <c r="EE915" s="243"/>
      <c r="EJ915" s="243"/>
    </row>
    <row r="916">
      <c r="E916" s="245"/>
      <c r="J916" s="245"/>
      <c r="O916" s="245"/>
      <c r="T916" s="245"/>
      <c r="Y916" s="245"/>
      <c r="AD916" s="245"/>
      <c r="AI916" s="245"/>
      <c r="AN916" s="245"/>
      <c r="AS916" s="245"/>
      <c r="AX916" s="245"/>
      <c r="BC916" s="245"/>
      <c r="BH916" s="245"/>
      <c r="BM916" s="245"/>
      <c r="BR916" s="245"/>
      <c r="BW916" s="245"/>
      <c r="CB916" s="245"/>
      <c r="CG916" s="245"/>
      <c r="CL916" s="245"/>
      <c r="CQ916" s="245"/>
      <c r="CV916" s="245"/>
      <c r="DA916" s="245"/>
      <c r="DF916" s="245"/>
      <c r="DG916" s="291"/>
      <c r="DH916" s="291"/>
      <c r="DI916" s="291"/>
      <c r="DJ916" s="291"/>
      <c r="DK916" s="245"/>
      <c r="DL916" s="291"/>
      <c r="DM916" s="291"/>
      <c r="DN916" s="291"/>
      <c r="DO916" s="291"/>
      <c r="DP916" s="243"/>
      <c r="DU916" s="243"/>
      <c r="DZ916" s="243"/>
      <c r="EE916" s="243"/>
      <c r="EJ916" s="243"/>
    </row>
    <row r="917">
      <c r="E917" s="245"/>
      <c r="J917" s="245"/>
      <c r="O917" s="245"/>
      <c r="T917" s="245"/>
      <c r="Y917" s="245"/>
      <c r="AD917" s="245"/>
      <c r="AI917" s="245"/>
      <c r="AN917" s="245"/>
      <c r="AS917" s="245"/>
      <c r="AX917" s="245"/>
      <c r="BC917" s="245"/>
      <c r="BH917" s="245"/>
      <c r="BM917" s="245"/>
      <c r="BR917" s="245"/>
      <c r="BW917" s="245"/>
      <c r="CB917" s="245"/>
      <c r="CG917" s="245"/>
      <c r="CL917" s="245"/>
      <c r="CQ917" s="245"/>
      <c r="CV917" s="245"/>
      <c r="DA917" s="245"/>
      <c r="DF917" s="245"/>
      <c r="DG917" s="291"/>
      <c r="DH917" s="291"/>
      <c r="DI917" s="291"/>
      <c r="DJ917" s="291"/>
      <c r="DK917" s="245"/>
      <c r="DL917" s="291"/>
      <c r="DM917" s="291"/>
      <c r="DN917" s="291"/>
      <c r="DO917" s="291"/>
      <c r="DP917" s="243"/>
      <c r="DU917" s="243"/>
      <c r="DZ917" s="243"/>
      <c r="EE917" s="243"/>
      <c r="EJ917" s="243"/>
    </row>
    <row r="918">
      <c r="E918" s="245"/>
      <c r="J918" s="245"/>
      <c r="O918" s="245"/>
      <c r="T918" s="245"/>
      <c r="Y918" s="245"/>
      <c r="AD918" s="245"/>
      <c r="AI918" s="245"/>
      <c r="AN918" s="245"/>
      <c r="AS918" s="245"/>
      <c r="AX918" s="245"/>
      <c r="BC918" s="245"/>
      <c r="BH918" s="245"/>
      <c r="BM918" s="245"/>
      <c r="BR918" s="245"/>
      <c r="BW918" s="245"/>
      <c r="CB918" s="245"/>
      <c r="CG918" s="245"/>
      <c r="CL918" s="245"/>
      <c r="CQ918" s="245"/>
      <c r="CV918" s="245"/>
      <c r="DA918" s="245"/>
      <c r="DF918" s="245"/>
      <c r="DG918" s="291"/>
      <c r="DH918" s="291"/>
      <c r="DI918" s="291"/>
      <c r="DJ918" s="291"/>
      <c r="DK918" s="245"/>
      <c r="DL918" s="291"/>
      <c r="DM918" s="291"/>
      <c r="DN918" s="291"/>
      <c r="DO918" s="291"/>
      <c r="DP918" s="243"/>
      <c r="DU918" s="243"/>
      <c r="DZ918" s="243"/>
      <c r="EE918" s="243"/>
      <c r="EJ918" s="243"/>
    </row>
    <row r="919">
      <c r="E919" s="245"/>
      <c r="J919" s="245"/>
      <c r="O919" s="245"/>
      <c r="T919" s="245"/>
      <c r="Y919" s="245"/>
      <c r="AD919" s="245"/>
      <c r="AI919" s="245"/>
      <c r="AN919" s="245"/>
      <c r="AS919" s="245"/>
      <c r="AX919" s="245"/>
      <c r="BC919" s="245"/>
      <c r="BH919" s="245"/>
      <c r="BM919" s="245"/>
      <c r="BR919" s="245"/>
      <c r="BW919" s="245"/>
      <c r="CB919" s="245"/>
      <c r="CG919" s="245"/>
      <c r="CL919" s="245"/>
      <c r="CQ919" s="245"/>
      <c r="CV919" s="245"/>
      <c r="DA919" s="245"/>
      <c r="DF919" s="245"/>
      <c r="DG919" s="291"/>
      <c r="DH919" s="291"/>
      <c r="DI919" s="291"/>
      <c r="DJ919" s="291"/>
      <c r="DK919" s="245"/>
      <c r="DL919" s="291"/>
      <c r="DM919" s="291"/>
      <c r="DN919" s="291"/>
      <c r="DO919" s="291"/>
      <c r="DP919" s="243"/>
      <c r="DU919" s="243"/>
      <c r="DZ919" s="243"/>
      <c r="EE919" s="243"/>
      <c r="EJ919" s="243"/>
    </row>
    <row r="920">
      <c r="E920" s="245"/>
      <c r="J920" s="245"/>
      <c r="O920" s="245"/>
      <c r="T920" s="245"/>
      <c r="Y920" s="245"/>
      <c r="AD920" s="245"/>
      <c r="AI920" s="245"/>
      <c r="AN920" s="245"/>
      <c r="AS920" s="245"/>
      <c r="AX920" s="245"/>
      <c r="BC920" s="245"/>
      <c r="BH920" s="245"/>
      <c r="BM920" s="245"/>
      <c r="BR920" s="245"/>
      <c r="BW920" s="245"/>
      <c r="CB920" s="245"/>
      <c r="CG920" s="245"/>
      <c r="CL920" s="245"/>
      <c r="CQ920" s="245"/>
      <c r="CV920" s="245"/>
      <c r="DA920" s="245"/>
      <c r="DF920" s="245"/>
      <c r="DG920" s="291"/>
      <c r="DH920" s="291"/>
      <c r="DI920" s="291"/>
      <c r="DJ920" s="291"/>
      <c r="DK920" s="245"/>
      <c r="DL920" s="291"/>
      <c r="DM920" s="291"/>
      <c r="DN920" s="291"/>
      <c r="DO920" s="291"/>
      <c r="DP920" s="243"/>
      <c r="DU920" s="243"/>
      <c r="DZ920" s="243"/>
      <c r="EE920" s="243"/>
      <c r="EJ920" s="243"/>
    </row>
    <row r="921">
      <c r="E921" s="245"/>
      <c r="J921" s="245"/>
      <c r="O921" s="245"/>
      <c r="T921" s="245"/>
      <c r="Y921" s="245"/>
      <c r="AD921" s="245"/>
      <c r="AI921" s="245"/>
      <c r="AN921" s="245"/>
      <c r="AS921" s="245"/>
      <c r="AX921" s="245"/>
      <c r="BC921" s="245"/>
      <c r="BH921" s="245"/>
      <c r="BM921" s="245"/>
      <c r="BR921" s="245"/>
      <c r="BW921" s="245"/>
      <c r="CB921" s="245"/>
      <c r="CG921" s="245"/>
      <c r="CL921" s="245"/>
      <c r="CQ921" s="245"/>
      <c r="CV921" s="245"/>
      <c r="DA921" s="245"/>
      <c r="DF921" s="245"/>
      <c r="DG921" s="291"/>
      <c r="DH921" s="291"/>
      <c r="DI921" s="291"/>
      <c r="DJ921" s="291"/>
      <c r="DK921" s="245"/>
      <c r="DL921" s="291"/>
      <c r="DM921" s="291"/>
      <c r="DN921" s="291"/>
      <c r="DO921" s="291"/>
      <c r="DP921" s="243"/>
      <c r="DU921" s="243"/>
      <c r="DZ921" s="243"/>
      <c r="EE921" s="243"/>
      <c r="EJ921" s="243"/>
    </row>
    <row r="922">
      <c r="E922" s="245"/>
      <c r="J922" s="245"/>
      <c r="O922" s="245"/>
      <c r="T922" s="245"/>
      <c r="Y922" s="245"/>
      <c r="AD922" s="245"/>
      <c r="AI922" s="245"/>
      <c r="AN922" s="245"/>
      <c r="AS922" s="245"/>
      <c r="AX922" s="245"/>
      <c r="BC922" s="245"/>
      <c r="BH922" s="245"/>
      <c r="BM922" s="245"/>
      <c r="BR922" s="245"/>
      <c r="BW922" s="245"/>
      <c r="CB922" s="245"/>
      <c r="CG922" s="245"/>
      <c r="CL922" s="245"/>
      <c r="CQ922" s="245"/>
      <c r="CV922" s="245"/>
      <c r="DA922" s="245"/>
      <c r="DF922" s="245"/>
      <c r="DG922" s="291"/>
      <c r="DH922" s="291"/>
      <c r="DI922" s="291"/>
      <c r="DJ922" s="291"/>
      <c r="DK922" s="245"/>
      <c r="DL922" s="291"/>
      <c r="DM922" s="291"/>
      <c r="DN922" s="291"/>
      <c r="DO922" s="291"/>
      <c r="DP922" s="243"/>
      <c r="DU922" s="243"/>
      <c r="DZ922" s="243"/>
      <c r="EE922" s="243"/>
      <c r="EJ922" s="243"/>
    </row>
    <row r="923">
      <c r="E923" s="245"/>
      <c r="J923" s="245"/>
      <c r="O923" s="245"/>
      <c r="T923" s="245"/>
      <c r="Y923" s="245"/>
      <c r="AD923" s="245"/>
      <c r="AI923" s="245"/>
      <c r="AN923" s="245"/>
      <c r="AS923" s="245"/>
      <c r="AX923" s="245"/>
      <c r="BC923" s="245"/>
      <c r="BH923" s="245"/>
      <c r="BM923" s="245"/>
      <c r="BR923" s="245"/>
      <c r="BW923" s="245"/>
      <c r="CB923" s="245"/>
      <c r="CG923" s="245"/>
      <c r="CL923" s="245"/>
      <c r="CQ923" s="245"/>
      <c r="CV923" s="245"/>
      <c r="DA923" s="245"/>
      <c r="DF923" s="245"/>
      <c r="DG923" s="291"/>
      <c r="DH923" s="291"/>
      <c r="DI923" s="291"/>
      <c r="DJ923" s="291"/>
      <c r="DK923" s="245"/>
      <c r="DL923" s="291"/>
      <c r="DM923" s="291"/>
      <c r="DN923" s="291"/>
      <c r="DO923" s="291"/>
      <c r="DP923" s="243"/>
      <c r="DU923" s="243"/>
      <c r="DZ923" s="243"/>
      <c r="EE923" s="243"/>
      <c r="EJ923" s="243"/>
    </row>
    <row r="924">
      <c r="E924" s="245"/>
      <c r="J924" s="245"/>
      <c r="O924" s="245"/>
      <c r="T924" s="245"/>
      <c r="Y924" s="245"/>
      <c r="AD924" s="245"/>
      <c r="AI924" s="245"/>
      <c r="AN924" s="245"/>
      <c r="AS924" s="245"/>
      <c r="AX924" s="245"/>
      <c r="BC924" s="245"/>
      <c r="BH924" s="245"/>
      <c r="BM924" s="245"/>
      <c r="BR924" s="245"/>
      <c r="BW924" s="245"/>
      <c r="CB924" s="245"/>
      <c r="CG924" s="245"/>
      <c r="CL924" s="245"/>
      <c r="CQ924" s="245"/>
      <c r="CV924" s="245"/>
      <c r="DA924" s="245"/>
      <c r="DF924" s="245"/>
      <c r="DG924" s="291"/>
      <c r="DH924" s="291"/>
      <c r="DI924" s="291"/>
      <c r="DJ924" s="291"/>
      <c r="DK924" s="245"/>
      <c r="DL924" s="291"/>
      <c r="DM924" s="291"/>
      <c r="DN924" s="291"/>
      <c r="DO924" s="291"/>
      <c r="DP924" s="243"/>
      <c r="DU924" s="243"/>
      <c r="DZ924" s="243"/>
      <c r="EE924" s="243"/>
      <c r="EJ924" s="243"/>
    </row>
    <row r="925">
      <c r="E925" s="245"/>
      <c r="J925" s="245"/>
      <c r="O925" s="245"/>
      <c r="T925" s="245"/>
      <c r="Y925" s="245"/>
      <c r="AD925" s="245"/>
      <c r="AI925" s="245"/>
      <c r="AN925" s="245"/>
      <c r="AS925" s="245"/>
      <c r="AX925" s="245"/>
      <c r="BC925" s="245"/>
      <c r="BH925" s="245"/>
      <c r="BM925" s="245"/>
      <c r="BR925" s="245"/>
      <c r="BW925" s="245"/>
      <c r="CB925" s="245"/>
      <c r="CG925" s="245"/>
      <c r="CL925" s="245"/>
      <c r="CQ925" s="245"/>
      <c r="CV925" s="245"/>
      <c r="DA925" s="245"/>
      <c r="DF925" s="245"/>
      <c r="DG925" s="291"/>
      <c r="DH925" s="291"/>
      <c r="DI925" s="291"/>
      <c r="DJ925" s="291"/>
      <c r="DK925" s="245"/>
      <c r="DL925" s="291"/>
      <c r="DM925" s="291"/>
      <c r="DN925" s="291"/>
      <c r="DO925" s="291"/>
      <c r="DP925" s="243"/>
      <c r="DU925" s="243"/>
      <c r="DZ925" s="243"/>
      <c r="EE925" s="243"/>
      <c r="EJ925" s="243"/>
    </row>
    <row r="926">
      <c r="E926" s="245"/>
      <c r="J926" s="245"/>
      <c r="O926" s="245"/>
      <c r="T926" s="245"/>
      <c r="Y926" s="245"/>
      <c r="AD926" s="245"/>
      <c r="AI926" s="245"/>
      <c r="AN926" s="245"/>
      <c r="AS926" s="245"/>
      <c r="AX926" s="245"/>
      <c r="BC926" s="245"/>
      <c r="BH926" s="245"/>
      <c r="BM926" s="245"/>
      <c r="BR926" s="245"/>
      <c r="BW926" s="245"/>
      <c r="CB926" s="245"/>
      <c r="CG926" s="245"/>
      <c r="CL926" s="245"/>
      <c r="CQ926" s="245"/>
      <c r="CV926" s="245"/>
      <c r="DA926" s="245"/>
      <c r="DF926" s="245"/>
      <c r="DG926" s="291"/>
      <c r="DH926" s="291"/>
      <c r="DI926" s="291"/>
      <c r="DJ926" s="291"/>
      <c r="DK926" s="245"/>
      <c r="DL926" s="291"/>
      <c r="DM926" s="291"/>
      <c r="DN926" s="291"/>
      <c r="DO926" s="291"/>
      <c r="DP926" s="243"/>
      <c r="DU926" s="243"/>
      <c r="DZ926" s="243"/>
      <c r="EE926" s="243"/>
      <c r="EJ926" s="243"/>
    </row>
    <row r="927">
      <c r="E927" s="245"/>
      <c r="J927" s="245"/>
      <c r="O927" s="245"/>
      <c r="T927" s="245"/>
      <c r="Y927" s="245"/>
      <c r="AD927" s="245"/>
      <c r="AI927" s="245"/>
      <c r="AN927" s="245"/>
      <c r="AS927" s="245"/>
      <c r="AX927" s="245"/>
      <c r="BC927" s="245"/>
      <c r="BH927" s="245"/>
      <c r="BM927" s="245"/>
      <c r="BR927" s="245"/>
      <c r="BW927" s="245"/>
      <c r="CB927" s="245"/>
      <c r="CG927" s="245"/>
      <c r="CL927" s="245"/>
      <c r="CQ927" s="245"/>
      <c r="CV927" s="245"/>
      <c r="DA927" s="245"/>
      <c r="DF927" s="245"/>
      <c r="DG927" s="291"/>
      <c r="DH927" s="291"/>
      <c r="DI927" s="291"/>
      <c r="DJ927" s="291"/>
      <c r="DK927" s="245"/>
      <c r="DL927" s="291"/>
      <c r="DM927" s="291"/>
      <c r="DN927" s="291"/>
      <c r="DO927" s="291"/>
      <c r="DP927" s="243"/>
      <c r="DU927" s="243"/>
      <c r="DZ927" s="243"/>
      <c r="EE927" s="243"/>
      <c r="EJ927" s="243"/>
    </row>
    <row r="928">
      <c r="E928" s="245"/>
      <c r="J928" s="245"/>
      <c r="O928" s="245"/>
      <c r="T928" s="245"/>
      <c r="Y928" s="245"/>
      <c r="AD928" s="245"/>
      <c r="AI928" s="245"/>
      <c r="AN928" s="245"/>
      <c r="AS928" s="245"/>
      <c r="AX928" s="245"/>
      <c r="BC928" s="245"/>
      <c r="BH928" s="245"/>
      <c r="BM928" s="245"/>
      <c r="BR928" s="245"/>
      <c r="BW928" s="245"/>
      <c r="CB928" s="245"/>
      <c r="CG928" s="245"/>
      <c r="CL928" s="245"/>
      <c r="CQ928" s="245"/>
      <c r="CV928" s="245"/>
      <c r="DA928" s="245"/>
      <c r="DF928" s="245"/>
      <c r="DG928" s="291"/>
      <c r="DH928" s="291"/>
      <c r="DI928" s="291"/>
      <c r="DJ928" s="291"/>
      <c r="DK928" s="245"/>
      <c r="DL928" s="291"/>
      <c r="DM928" s="291"/>
      <c r="DN928" s="291"/>
      <c r="DO928" s="291"/>
      <c r="DP928" s="243"/>
      <c r="DU928" s="243"/>
      <c r="DZ928" s="243"/>
      <c r="EE928" s="243"/>
      <c r="EJ928" s="243"/>
    </row>
    <row r="929">
      <c r="E929" s="245"/>
      <c r="J929" s="245"/>
      <c r="O929" s="245"/>
      <c r="T929" s="245"/>
      <c r="Y929" s="245"/>
      <c r="AD929" s="245"/>
      <c r="AI929" s="245"/>
      <c r="AN929" s="245"/>
      <c r="AS929" s="245"/>
      <c r="AX929" s="245"/>
      <c r="BC929" s="245"/>
      <c r="BH929" s="245"/>
      <c r="BM929" s="245"/>
      <c r="BR929" s="245"/>
      <c r="BW929" s="245"/>
      <c r="CB929" s="245"/>
      <c r="CG929" s="245"/>
      <c r="CL929" s="245"/>
      <c r="CQ929" s="245"/>
      <c r="CV929" s="245"/>
      <c r="DA929" s="245"/>
      <c r="DF929" s="245"/>
      <c r="DG929" s="291"/>
      <c r="DH929" s="291"/>
      <c r="DI929" s="291"/>
      <c r="DJ929" s="291"/>
      <c r="DK929" s="245"/>
      <c r="DL929" s="291"/>
      <c r="DM929" s="291"/>
      <c r="DN929" s="291"/>
      <c r="DO929" s="291"/>
      <c r="DP929" s="243"/>
      <c r="DU929" s="243"/>
      <c r="DZ929" s="243"/>
      <c r="EE929" s="243"/>
      <c r="EJ929" s="243"/>
    </row>
    <row r="930">
      <c r="E930" s="245"/>
      <c r="J930" s="245"/>
      <c r="O930" s="245"/>
      <c r="T930" s="245"/>
      <c r="Y930" s="245"/>
      <c r="AD930" s="245"/>
      <c r="AI930" s="245"/>
      <c r="AN930" s="245"/>
      <c r="AS930" s="245"/>
      <c r="AX930" s="245"/>
      <c r="BC930" s="245"/>
      <c r="BH930" s="245"/>
      <c r="BM930" s="245"/>
      <c r="BR930" s="245"/>
      <c r="BW930" s="245"/>
      <c r="CB930" s="245"/>
      <c r="CG930" s="245"/>
      <c r="CL930" s="245"/>
      <c r="CQ930" s="245"/>
      <c r="CV930" s="245"/>
      <c r="DA930" s="245"/>
      <c r="DF930" s="245"/>
      <c r="DG930" s="291"/>
      <c r="DH930" s="291"/>
      <c r="DI930" s="291"/>
      <c r="DJ930" s="291"/>
      <c r="DK930" s="245"/>
      <c r="DL930" s="291"/>
      <c r="DM930" s="291"/>
      <c r="DN930" s="291"/>
      <c r="DO930" s="291"/>
      <c r="DP930" s="243"/>
      <c r="DU930" s="243"/>
      <c r="DZ930" s="243"/>
      <c r="EE930" s="243"/>
      <c r="EJ930" s="243"/>
    </row>
    <row r="931">
      <c r="E931" s="245"/>
      <c r="J931" s="245"/>
      <c r="O931" s="245"/>
      <c r="T931" s="245"/>
      <c r="Y931" s="245"/>
      <c r="AD931" s="245"/>
      <c r="AI931" s="245"/>
      <c r="AN931" s="245"/>
      <c r="AS931" s="245"/>
      <c r="AX931" s="245"/>
      <c r="BC931" s="245"/>
      <c r="BH931" s="245"/>
      <c r="BM931" s="245"/>
      <c r="BR931" s="245"/>
      <c r="BW931" s="245"/>
      <c r="CB931" s="245"/>
      <c r="CG931" s="245"/>
      <c r="CL931" s="245"/>
      <c r="CQ931" s="245"/>
      <c r="CV931" s="245"/>
      <c r="DA931" s="245"/>
      <c r="DF931" s="245"/>
      <c r="DG931" s="291"/>
      <c r="DH931" s="291"/>
      <c r="DI931" s="291"/>
      <c r="DJ931" s="291"/>
      <c r="DK931" s="245"/>
      <c r="DL931" s="291"/>
      <c r="DM931" s="291"/>
      <c r="DN931" s="291"/>
      <c r="DO931" s="291"/>
      <c r="DP931" s="243"/>
      <c r="DU931" s="243"/>
      <c r="DZ931" s="243"/>
      <c r="EE931" s="243"/>
      <c r="EJ931" s="243"/>
    </row>
    <row r="932">
      <c r="E932" s="245"/>
      <c r="J932" s="245"/>
      <c r="O932" s="245"/>
      <c r="T932" s="245"/>
      <c r="Y932" s="245"/>
      <c r="AD932" s="245"/>
      <c r="AI932" s="245"/>
      <c r="AN932" s="245"/>
      <c r="AS932" s="245"/>
      <c r="AX932" s="245"/>
      <c r="BC932" s="245"/>
      <c r="BH932" s="245"/>
      <c r="BM932" s="245"/>
      <c r="BR932" s="245"/>
      <c r="BW932" s="245"/>
      <c r="CB932" s="245"/>
      <c r="CG932" s="245"/>
      <c r="CL932" s="245"/>
      <c r="CQ932" s="245"/>
      <c r="CV932" s="245"/>
      <c r="DA932" s="245"/>
      <c r="DF932" s="245"/>
      <c r="DG932" s="291"/>
      <c r="DH932" s="291"/>
      <c r="DI932" s="291"/>
      <c r="DJ932" s="291"/>
      <c r="DK932" s="245"/>
      <c r="DL932" s="291"/>
      <c r="DM932" s="291"/>
      <c r="DN932" s="291"/>
      <c r="DO932" s="291"/>
      <c r="DP932" s="243"/>
      <c r="DU932" s="243"/>
      <c r="DZ932" s="243"/>
      <c r="EE932" s="243"/>
      <c r="EJ932" s="243"/>
    </row>
    <row r="933">
      <c r="E933" s="245"/>
      <c r="J933" s="245"/>
      <c r="O933" s="245"/>
      <c r="T933" s="245"/>
      <c r="Y933" s="245"/>
      <c r="AD933" s="245"/>
      <c r="AI933" s="245"/>
      <c r="AN933" s="245"/>
      <c r="AS933" s="245"/>
      <c r="AX933" s="245"/>
      <c r="BC933" s="245"/>
      <c r="BH933" s="245"/>
      <c r="BM933" s="245"/>
      <c r="BR933" s="245"/>
      <c r="BW933" s="245"/>
      <c r="CB933" s="245"/>
      <c r="CG933" s="245"/>
      <c r="CL933" s="245"/>
      <c r="CQ933" s="245"/>
      <c r="CV933" s="245"/>
      <c r="DA933" s="245"/>
      <c r="DF933" s="245"/>
      <c r="DG933" s="291"/>
      <c r="DH933" s="291"/>
      <c r="DI933" s="291"/>
      <c r="DJ933" s="291"/>
      <c r="DK933" s="245"/>
      <c r="DL933" s="291"/>
      <c r="DM933" s="291"/>
      <c r="DN933" s="291"/>
      <c r="DO933" s="291"/>
      <c r="DP933" s="243"/>
      <c r="DU933" s="243"/>
      <c r="DZ933" s="243"/>
      <c r="EE933" s="243"/>
      <c r="EJ933" s="243"/>
    </row>
    <row r="934">
      <c r="E934" s="245"/>
      <c r="J934" s="245"/>
      <c r="O934" s="245"/>
      <c r="T934" s="245"/>
      <c r="Y934" s="245"/>
      <c r="AD934" s="245"/>
      <c r="AI934" s="245"/>
      <c r="AN934" s="245"/>
      <c r="AS934" s="245"/>
      <c r="AX934" s="245"/>
      <c r="BC934" s="245"/>
      <c r="BH934" s="245"/>
      <c r="BM934" s="245"/>
      <c r="BR934" s="245"/>
      <c r="BW934" s="245"/>
      <c r="CB934" s="245"/>
      <c r="CG934" s="245"/>
      <c r="CL934" s="245"/>
      <c r="CQ934" s="245"/>
      <c r="CV934" s="245"/>
      <c r="DA934" s="245"/>
      <c r="DF934" s="245"/>
      <c r="DG934" s="291"/>
      <c r="DH934" s="291"/>
      <c r="DI934" s="291"/>
      <c r="DJ934" s="291"/>
      <c r="DK934" s="245"/>
      <c r="DL934" s="291"/>
      <c r="DM934" s="291"/>
      <c r="DN934" s="291"/>
      <c r="DO934" s="291"/>
      <c r="DP934" s="243"/>
      <c r="DU934" s="243"/>
      <c r="DZ934" s="243"/>
      <c r="EE934" s="243"/>
      <c r="EJ934" s="243"/>
    </row>
    <row r="935">
      <c r="E935" s="245"/>
      <c r="J935" s="245"/>
      <c r="O935" s="245"/>
      <c r="T935" s="245"/>
      <c r="Y935" s="245"/>
      <c r="AD935" s="245"/>
      <c r="AI935" s="245"/>
      <c r="AN935" s="245"/>
      <c r="AS935" s="245"/>
      <c r="AX935" s="245"/>
      <c r="BC935" s="245"/>
      <c r="BH935" s="245"/>
      <c r="BM935" s="245"/>
      <c r="BR935" s="245"/>
      <c r="BW935" s="245"/>
      <c r="CB935" s="245"/>
      <c r="CG935" s="245"/>
      <c r="CL935" s="245"/>
      <c r="CQ935" s="245"/>
      <c r="CV935" s="245"/>
      <c r="DA935" s="245"/>
      <c r="DF935" s="245"/>
      <c r="DG935" s="291"/>
      <c r="DH935" s="291"/>
      <c r="DI935" s="291"/>
      <c r="DJ935" s="291"/>
      <c r="DK935" s="245"/>
      <c r="DL935" s="291"/>
      <c r="DM935" s="291"/>
      <c r="DN935" s="291"/>
      <c r="DO935" s="291"/>
      <c r="DP935" s="243"/>
      <c r="DU935" s="243"/>
      <c r="DZ935" s="243"/>
      <c r="EE935" s="243"/>
      <c r="EJ935" s="243"/>
    </row>
    <row r="936">
      <c r="E936" s="245"/>
      <c r="J936" s="245"/>
      <c r="O936" s="245"/>
      <c r="T936" s="245"/>
      <c r="Y936" s="245"/>
      <c r="AD936" s="245"/>
      <c r="AI936" s="245"/>
      <c r="AN936" s="245"/>
      <c r="AS936" s="245"/>
      <c r="AX936" s="245"/>
      <c r="BC936" s="245"/>
      <c r="BH936" s="245"/>
      <c r="BM936" s="245"/>
      <c r="BR936" s="245"/>
      <c r="BW936" s="245"/>
      <c r="CB936" s="245"/>
      <c r="CG936" s="245"/>
      <c r="CL936" s="245"/>
      <c r="CQ936" s="245"/>
      <c r="CV936" s="245"/>
      <c r="DA936" s="245"/>
      <c r="DF936" s="245"/>
      <c r="DG936" s="291"/>
      <c r="DH936" s="291"/>
      <c r="DI936" s="291"/>
      <c r="DJ936" s="291"/>
      <c r="DK936" s="245"/>
      <c r="DL936" s="291"/>
      <c r="DM936" s="291"/>
      <c r="DN936" s="291"/>
      <c r="DO936" s="291"/>
      <c r="DP936" s="243"/>
      <c r="DU936" s="243"/>
      <c r="DZ936" s="243"/>
      <c r="EE936" s="243"/>
      <c r="EJ936" s="243"/>
    </row>
    <row r="937">
      <c r="E937" s="245"/>
      <c r="J937" s="245"/>
      <c r="O937" s="245"/>
      <c r="T937" s="245"/>
      <c r="Y937" s="245"/>
      <c r="AD937" s="245"/>
      <c r="AI937" s="245"/>
      <c r="AN937" s="245"/>
      <c r="AS937" s="245"/>
      <c r="AX937" s="245"/>
      <c r="BC937" s="245"/>
      <c r="BH937" s="245"/>
      <c r="BM937" s="245"/>
      <c r="BR937" s="245"/>
      <c r="BW937" s="245"/>
      <c r="CB937" s="245"/>
      <c r="CG937" s="245"/>
      <c r="CL937" s="245"/>
      <c r="CQ937" s="245"/>
      <c r="CV937" s="245"/>
      <c r="DA937" s="245"/>
      <c r="DF937" s="245"/>
      <c r="DG937" s="291"/>
      <c r="DH937" s="291"/>
      <c r="DI937" s="291"/>
      <c r="DJ937" s="291"/>
      <c r="DK937" s="245"/>
      <c r="DL937" s="291"/>
      <c r="DM937" s="291"/>
      <c r="DN937" s="291"/>
      <c r="DO937" s="291"/>
      <c r="DP937" s="243"/>
      <c r="DU937" s="243"/>
      <c r="DZ937" s="243"/>
      <c r="EE937" s="243"/>
      <c r="EJ937" s="243"/>
    </row>
    <row r="938">
      <c r="E938" s="245"/>
      <c r="J938" s="245"/>
      <c r="O938" s="245"/>
      <c r="T938" s="245"/>
      <c r="Y938" s="245"/>
      <c r="AD938" s="245"/>
      <c r="AI938" s="245"/>
      <c r="AN938" s="245"/>
      <c r="AS938" s="245"/>
      <c r="AX938" s="245"/>
      <c r="BC938" s="245"/>
      <c r="BH938" s="245"/>
      <c r="BM938" s="245"/>
      <c r="BR938" s="245"/>
      <c r="BW938" s="245"/>
      <c r="CB938" s="245"/>
      <c r="CG938" s="245"/>
      <c r="CL938" s="245"/>
      <c r="CQ938" s="245"/>
      <c r="CV938" s="245"/>
      <c r="DA938" s="245"/>
      <c r="DF938" s="245"/>
      <c r="DG938" s="291"/>
      <c r="DH938" s="291"/>
      <c r="DI938" s="291"/>
      <c r="DJ938" s="291"/>
      <c r="DK938" s="245"/>
      <c r="DL938" s="291"/>
      <c r="DM938" s="291"/>
      <c r="DN938" s="291"/>
      <c r="DO938" s="291"/>
      <c r="DP938" s="243"/>
      <c r="DU938" s="243"/>
      <c r="DZ938" s="243"/>
      <c r="EE938" s="243"/>
      <c r="EJ938" s="243"/>
    </row>
    <row r="939">
      <c r="E939" s="245"/>
      <c r="J939" s="245"/>
      <c r="O939" s="245"/>
      <c r="T939" s="245"/>
      <c r="Y939" s="245"/>
      <c r="AD939" s="245"/>
      <c r="AI939" s="245"/>
      <c r="AN939" s="245"/>
      <c r="AS939" s="245"/>
      <c r="AX939" s="245"/>
      <c r="BC939" s="245"/>
      <c r="BH939" s="245"/>
      <c r="BM939" s="245"/>
      <c r="BR939" s="245"/>
      <c r="BW939" s="245"/>
      <c r="CB939" s="245"/>
      <c r="CG939" s="245"/>
      <c r="CL939" s="245"/>
      <c r="CQ939" s="245"/>
      <c r="CV939" s="245"/>
      <c r="DA939" s="245"/>
      <c r="DF939" s="245"/>
      <c r="DG939" s="291"/>
      <c r="DH939" s="291"/>
      <c r="DI939" s="291"/>
      <c r="DJ939" s="291"/>
      <c r="DK939" s="245"/>
      <c r="DL939" s="291"/>
      <c r="DM939" s="291"/>
      <c r="DN939" s="291"/>
      <c r="DO939" s="291"/>
      <c r="DP939" s="243"/>
      <c r="DU939" s="243"/>
      <c r="DZ939" s="243"/>
      <c r="EE939" s="243"/>
      <c r="EJ939" s="243"/>
    </row>
    <row r="940">
      <c r="E940" s="245"/>
      <c r="J940" s="245"/>
      <c r="O940" s="245"/>
      <c r="T940" s="245"/>
      <c r="Y940" s="245"/>
      <c r="AD940" s="245"/>
      <c r="AI940" s="245"/>
      <c r="AN940" s="245"/>
      <c r="AS940" s="245"/>
      <c r="AX940" s="245"/>
      <c r="BC940" s="245"/>
      <c r="BH940" s="245"/>
      <c r="BM940" s="245"/>
      <c r="BR940" s="245"/>
      <c r="BW940" s="245"/>
      <c r="CB940" s="245"/>
      <c r="CG940" s="245"/>
      <c r="CL940" s="245"/>
      <c r="CQ940" s="245"/>
      <c r="CV940" s="245"/>
      <c r="DA940" s="245"/>
      <c r="DF940" s="245"/>
      <c r="DG940" s="291"/>
      <c r="DH940" s="291"/>
      <c r="DI940" s="291"/>
      <c r="DJ940" s="291"/>
      <c r="DK940" s="245"/>
      <c r="DL940" s="291"/>
      <c r="DM940" s="291"/>
      <c r="DN940" s="291"/>
      <c r="DO940" s="291"/>
      <c r="DP940" s="243"/>
      <c r="DU940" s="243"/>
      <c r="DZ940" s="243"/>
      <c r="EE940" s="243"/>
      <c r="EJ940" s="243"/>
    </row>
    <row r="941">
      <c r="E941" s="245"/>
      <c r="J941" s="245"/>
      <c r="O941" s="245"/>
      <c r="T941" s="245"/>
      <c r="Y941" s="245"/>
      <c r="AD941" s="245"/>
      <c r="AI941" s="245"/>
      <c r="AN941" s="245"/>
      <c r="AS941" s="245"/>
      <c r="AX941" s="245"/>
      <c r="BC941" s="245"/>
      <c r="BH941" s="245"/>
      <c r="BM941" s="245"/>
      <c r="BR941" s="245"/>
      <c r="BW941" s="245"/>
      <c r="CB941" s="245"/>
      <c r="CG941" s="245"/>
      <c r="CL941" s="245"/>
      <c r="CQ941" s="245"/>
      <c r="CV941" s="245"/>
      <c r="DA941" s="245"/>
      <c r="DF941" s="245"/>
      <c r="DG941" s="291"/>
      <c r="DH941" s="291"/>
      <c r="DI941" s="291"/>
      <c r="DJ941" s="291"/>
      <c r="DK941" s="245"/>
      <c r="DL941" s="291"/>
      <c r="DM941" s="291"/>
      <c r="DN941" s="291"/>
      <c r="DO941" s="291"/>
      <c r="DP941" s="243"/>
      <c r="DU941" s="243"/>
      <c r="DZ941" s="243"/>
      <c r="EE941" s="243"/>
      <c r="EJ941" s="243"/>
    </row>
    <row r="942">
      <c r="E942" s="245"/>
      <c r="J942" s="245"/>
      <c r="O942" s="245"/>
      <c r="T942" s="245"/>
      <c r="Y942" s="245"/>
      <c r="AD942" s="245"/>
      <c r="AI942" s="245"/>
      <c r="AN942" s="245"/>
      <c r="AS942" s="245"/>
      <c r="AX942" s="245"/>
      <c r="BC942" s="245"/>
      <c r="BH942" s="245"/>
      <c r="BM942" s="245"/>
      <c r="BR942" s="245"/>
      <c r="BW942" s="245"/>
      <c r="CB942" s="245"/>
      <c r="CG942" s="245"/>
      <c r="CL942" s="245"/>
      <c r="CQ942" s="245"/>
      <c r="CV942" s="245"/>
      <c r="DA942" s="245"/>
      <c r="DF942" s="245"/>
      <c r="DG942" s="291"/>
      <c r="DH942" s="291"/>
      <c r="DI942" s="291"/>
      <c r="DJ942" s="291"/>
      <c r="DK942" s="245"/>
      <c r="DL942" s="291"/>
      <c r="DM942" s="291"/>
      <c r="DN942" s="291"/>
      <c r="DO942" s="291"/>
      <c r="DP942" s="243"/>
      <c r="DU942" s="243"/>
      <c r="DZ942" s="243"/>
      <c r="EE942" s="243"/>
      <c r="EJ942" s="243"/>
    </row>
    <row r="943">
      <c r="E943" s="245"/>
      <c r="J943" s="245"/>
      <c r="O943" s="245"/>
      <c r="T943" s="245"/>
      <c r="Y943" s="245"/>
      <c r="AD943" s="245"/>
      <c r="AI943" s="245"/>
      <c r="AN943" s="245"/>
      <c r="AS943" s="245"/>
      <c r="AX943" s="245"/>
      <c r="BC943" s="245"/>
      <c r="BH943" s="245"/>
      <c r="BM943" s="245"/>
      <c r="BR943" s="245"/>
      <c r="BW943" s="245"/>
      <c r="CB943" s="245"/>
      <c r="CG943" s="245"/>
      <c r="CL943" s="245"/>
      <c r="CQ943" s="245"/>
      <c r="CV943" s="245"/>
      <c r="DA943" s="245"/>
      <c r="DF943" s="245"/>
      <c r="DG943" s="291"/>
      <c r="DH943" s="291"/>
      <c r="DI943" s="291"/>
      <c r="DJ943" s="291"/>
      <c r="DK943" s="245"/>
      <c r="DL943" s="291"/>
      <c r="DM943" s="291"/>
      <c r="DN943" s="291"/>
      <c r="DO943" s="291"/>
      <c r="DP943" s="243"/>
      <c r="DU943" s="243"/>
      <c r="DZ943" s="243"/>
      <c r="EE943" s="243"/>
      <c r="EJ943" s="243"/>
    </row>
    <row r="944">
      <c r="E944" s="245"/>
      <c r="J944" s="245"/>
      <c r="O944" s="245"/>
      <c r="T944" s="245"/>
      <c r="Y944" s="245"/>
      <c r="AD944" s="245"/>
      <c r="AI944" s="245"/>
      <c r="AN944" s="245"/>
      <c r="AS944" s="245"/>
      <c r="AX944" s="245"/>
      <c r="BC944" s="245"/>
      <c r="BH944" s="245"/>
      <c r="BM944" s="245"/>
      <c r="BR944" s="245"/>
      <c r="BW944" s="245"/>
      <c r="CB944" s="245"/>
      <c r="CG944" s="245"/>
      <c r="CL944" s="245"/>
      <c r="CQ944" s="245"/>
      <c r="CV944" s="245"/>
      <c r="DA944" s="245"/>
      <c r="DF944" s="245"/>
      <c r="DG944" s="291"/>
      <c r="DH944" s="291"/>
      <c r="DI944" s="291"/>
      <c r="DJ944" s="291"/>
      <c r="DK944" s="245"/>
      <c r="DL944" s="291"/>
      <c r="DM944" s="291"/>
      <c r="DN944" s="291"/>
      <c r="DO944" s="291"/>
      <c r="DP944" s="243"/>
      <c r="DU944" s="243"/>
      <c r="DZ944" s="243"/>
      <c r="EE944" s="243"/>
      <c r="EJ944" s="243"/>
    </row>
    <row r="945">
      <c r="E945" s="245"/>
      <c r="J945" s="245"/>
      <c r="O945" s="245"/>
      <c r="T945" s="245"/>
      <c r="Y945" s="245"/>
      <c r="AD945" s="245"/>
      <c r="AI945" s="245"/>
      <c r="AN945" s="245"/>
      <c r="AS945" s="245"/>
      <c r="AX945" s="245"/>
      <c r="BC945" s="245"/>
      <c r="BH945" s="245"/>
      <c r="BM945" s="245"/>
      <c r="BR945" s="245"/>
      <c r="BW945" s="245"/>
      <c r="CB945" s="245"/>
      <c r="CG945" s="245"/>
      <c r="CL945" s="245"/>
      <c r="CQ945" s="245"/>
      <c r="CV945" s="245"/>
      <c r="DA945" s="245"/>
      <c r="DF945" s="245"/>
      <c r="DG945" s="291"/>
      <c r="DH945" s="291"/>
      <c r="DI945" s="291"/>
      <c r="DJ945" s="291"/>
      <c r="DK945" s="245"/>
      <c r="DL945" s="291"/>
      <c r="DM945" s="291"/>
      <c r="DN945" s="291"/>
      <c r="DO945" s="291"/>
      <c r="DP945" s="243"/>
      <c r="DU945" s="243"/>
      <c r="DZ945" s="243"/>
      <c r="EE945" s="243"/>
      <c r="EJ945" s="243"/>
    </row>
    <row r="946">
      <c r="E946" s="245"/>
      <c r="J946" s="245"/>
      <c r="O946" s="245"/>
      <c r="T946" s="245"/>
      <c r="Y946" s="245"/>
      <c r="AD946" s="245"/>
      <c r="AI946" s="245"/>
      <c r="AN946" s="245"/>
      <c r="AS946" s="245"/>
      <c r="AX946" s="245"/>
      <c r="BC946" s="245"/>
      <c r="BH946" s="245"/>
      <c r="BM946" s="245"/>
      <c r="BR946" s="245"/>
      <c r="BW946" s="245"/>
      <c r="CB946" s="245"/>
      <c r="CG946" s="245"/>
      <c r="CL946" s="245"/>
      <c r="CQ946" s="245"/>
      <c r="CV946" s="245"/>
      <c r="DA946" s="245"/>
      <c r="DF946" s="245"/>
      <c r="DG946" s="291"/>
      <c r="DH946" s="291"/>
      <c r="DI946" s="291"/>
      <c r="DJ946" s="291"/>
      <c r="DK946" s="245"/>
      <c r="DL946" s="291"/>
      <c r="DM946" s="291"/>
      <c r="DN946" s="291"/>
      <c r="DO946" s="291"/>
      <c r="DP946" s="243"/>
      <c r="DU946" s="243"/>
      <c r="DZ946" s="243"/>
      <c r="EE946" s="243"/>
      <c r="EJ946" s="243"/>
    </row>
    <row r="947">
      <c r="E947" s="245"/>
      <c r="J947" s="245"/>
      <c r="O947" s="245"/>
      <c r="T947" s="245"/>
      <c r="Y947" s="245"/>
      <c r="AD947" s="245"/>
      <c r="AI947" s="245"/>
      <c r="AN947" s="245"/>
      <c r="AS947" s="245"/>
      <c r="AX947" s="245"/>
      <c r="BC947" s="245"/>
      <c r="BH947" s="245"/>
      <c r="BM947" s="245"/>
      <c r="BR947" s="245"/>
      <c r="BW947" s="245"/>
      <c r="CB947" s="245"/>
      <c r="CG947" s="245"/>
      <c r="CL947" s="245"/>
      <c r="CQ947" s="245"/>
      <c r="CV947" s="245"/>
      <c r="DA947" s="245"/>
      <c r="DF947" s="245"/>
      <c r="DG947" s="291"/>
      <c r="DH947" s="291"/>
      <c r="DI947" s="291"/>
      <c r="DJ947" s="291"/>
      <c r="DK947" s="245"/>
      <c r="DL947" s="291"/>
      <c r="DM947" s="291"/>
      <c r="DN947" s="291"/>
      <c r="DO947" s="291"/>
      <c r="DP947" s="243"/>
      <c r="DU947" s="243"/>
      <c r="DZ947" s="243"/>
      <c r="EE947" s="243"/>
      <c r="EJ947" s="243"/>
    </row>
    <row r="948">
      <c r="E948" s="245"/>
      <c r="J948" s="245"/>
      <c r="O948" s="245"/>
      <c r="T948" s="245"/>
      <c r="Y948" s="245"/>
      <c r="AD948" s="245"/>
      <c r="AI948" s="245"/>
      <c r="AN948" s="245"/>
      <c r="AS948" s="245"/>
      <c r="AX948" s="245"/>
      <c r="BC948" s="245"/>
      <c r="BH948" s="245"/>
      <c r="BM948" s="245"/>
      <c r="BR948" s="245"/>
      <c r="BW948" s="245"/>
      <c r="CB948" s="245"/>
      <c r="CG948" s="245"/>
      <c r="CL948" s="245"/>
      <c r="CQ948" s="245"/>
      <c r="CV948" s="245"/>
      <c r="DA948" s="245"/>
      <c r="DF948" s="245"/>
      <c r="DG948" s="291"/>
      <c r="DH948" s="291"/>
      <c r="DI948" s="291"/>
      <c r="DJ948" s="291"/>
      <c r="DK948" s="245"/>
      <c r="DL948" s="291"/>
      <c r="DM948" s="291"/>
      <c r="DN948" s="291"/>
      <c r="DO948" s="291"/>
      <c r="DP948" s="243"/>
      <c r="DU948" s="243"/>
      <c r="DZ948" s="243"/>
      <c r="EE948" s="243"/>
      <c r="EJ948" s="243"/>
    </row>
    <row r="949">
      <c r="E949" s="245"/>
      <c r="J949" s="245"/>
      <c r="O949" s="245"/>
      <c r="T949" s="245"/>
      <c r="Y949" s="245"/>
      <c r="AD949" s="245"/>
      <c r="AI949" s="245"/>
      <c r="AN949" s="245"/>
      <c r="AS949" s="245"/>
      <c r="AX949" s="245"/>
      <c r="BC949" s="245"/>
      <c r="BH949" s="245"/>
      <c r="BM949" s="245"/>
      <c r="BR949" s="245"/>
      <c r="BW949" s="245"/>
      <c r="CB949" s="245"/>
      <c r="CG949" s="245"/>
      <c r="CL949" s="245"/>
      <c r="CQ949" s="245"/>
      <c r="CV949" s="245"/>
      <c r="DA949" s="245"/>
      <c r="DF949" s="245"/>
      <c r="DG949" s="291"/>
      <c r="DH949" s="291"/>
      <c r="DI949" s="291"/>
      <c r="DJ949" s="291"/>
      <c r="DK949" s="245"/>
      <c r="DL949" s="291"/>
      <c r="DM949" s="291"/>
      <c r="DN949" s="291"/>
      <c r="DO949" s="291"/>
      <c r="DP949" s="243"/>
      <c r="DU949" s="243"/>
      <c r="DZ949" s="243"/>
      <c r="EE949" s="243"/>
      <c r="EJ949" s="243"/>
    </row>
    <row r="950">
      <c r="E950" s="245"/>
      <c r="J950" s="245"/>
      <c r="O950" s="245"/>
      <c r="T950" s="245"/>
      <c r="Y950" s="245"/>
      <c r="AD950" s="245"/>
      <c r="AI950" s="245"/>
      <c r="AN950" s="245"/>
      <c r="AS950" s="245"/>
      <c r="AX950" s="245"/>
      <c r="BC950" s="245"/>
      <c r="BH950" s="245"/>
      <c r="BM950" s="245"/>
      <c r="BR950" s="245"/>
      <c r="BW950" s="245"/>
      <c r="CB950" s="245"/>
      <c r="CG950" s="245"/>
      <c r="CL950" s="245"/>
      <c r="CQ950" s="245"/>
      <c r="CV950" s="245"/>
      <c r="DA950" s="245"/>
      <c r="DF950" s="245"/>
      <c r="DG950" s="291"/>
      <c r="DH950" s="291"/>
      <c r="DI950" s="291"/>
      <c r="DJ950" s="291"/>
      <c r="DK950" s="245"/>
      <c r="DL950" s="291"/>
      <c r="DM950" s="291"/>
      <c r="DN950" s="291"/>
      <c r="DO950" s="291"/>
      <c r="DP950" s="243"/>
      <c r="DU950" s="243"/>
      <c r="DZ950" s="243"/>
      <c r="EE950" s="243"/>
      <c r="EJ950" s="243"/>
    </row>
    <row r="951">
      <c r="E951" s="245"/>
      <c r="J951" s="245"/>
      <c r="O951" s="245"/>
      <c r="T951" s="245"/>
      <c r="Y951" s="245"/>
      <c r="AD951" s="245"/>
      <c r="AI951" s="245"/>
      <c r="AN951" s="245"/>
      <c r="AS951" s="245"/>
      <c r="AX951" s="245"/>
      <c r="BC951" s="245"/>
      <c r="BH951" s="245"/>
      <c r="BM951" s="245"/>
      <c r="BR951" s="245"/>
      <c r="BW951" s="245"/>
      <c r="CB951" s="245"/>
      <c r="CG951" s="245"/>
      <c r="CL951" s="245"/>
      <c r="CQ951" s="245"/>
      <c r="CV951" s="245"/>
      <c r="DA951" s="245"/>
      <c r="DF951" s="245"/>
      <c r="DG951" s="291"/>
      <c r="DH951" s="291"/>
      <c r="DI951" s="291"/>
      <c r="DJ951" s="291"/>
      <c r="DK951" s="245"/>
      <c r="DL951" s="291"/>
      <c r="DM951" s="291"/>
      <c r="DN951" s="291"/>
      <c r="DO951" s="291"/>
      <c r="DP951" s="243"/>
      <c r="DU951" s="243"/>
      <c r="DZ951" s="243"/>
      <c r="EE951" s="243"/>
      <c r="EJ951" s="243"/>
    </row>
    <row r="952">
      <c r="E952" s="245"/>
      <c r="J952" s="245"/>
      <c r="O952" s="245"/>
      <c r="T952" s="245"/>
      <c r="Y952" s="245"/>
      <c r="AD952" s="245"/>
      <c r="AI952" s="245"/>
      <c r="AN952" s="245"/>
      <c r="AS952" s="245"/>
      <c r="AX952" s="245"/>
      <c r="BC952" s="245"/>
      <c r="BH952" s="245"/>
      <c r="BM952" s="245"/>
      <c r="BR952" s="245"/>
      <c r="BW952" s="245"/>
      <c r="CB952" s="245"/>
      <c r="CG952" s="245"/>
      <c r="CL952" s="245"/>
      <c r="CQ952" s="245"/>
      <c r="CV952" s="245"/>
      <c r="DA952" s="245"/>
      <c r="DF952" s="245"/>
      <c r="DG952" s="291"/>
      <c r="DH952" s="291"/>
      <c r="DI952" s="291"/>
      <c r="DJ952" s="291"/>
      <c r="DK952" s="245"/>
      <c r="DL952" s="291"/>
      <c r="DM952" s="291"/>
      <c r="DN952" s="291"/>
      <c r="DO952" s="291"/>
      <c r="DP952" s="243"/>
      <c r="DU952" s="243"/>
      <c r="DZ952" s="243"/>
      <c r="EE952" s="243"/>
      <c r="EJ952" s="243"/>
    </row>
    <row r="953">
      <c r="E953" s="245"/>
      <c r="J953" s="245"/>
      <c r="O953" s="245"/>
      <c r="T953" s="245"/>
      <c r="Y953" s="245"/>
      <c r="AD953" s="245"/>
      <c r="AI953" s="245"/>
      <c r="AN953" s="245"/>
      <c r="AS953" s="245"/>
      <c r="AX953" s="245"/>
      <c r="BC953" s="245"/>
      <c r="BH953" s="245"/>
      <c r="BM953" s="245"/>
      <c r="BR953" s="245"/>
      <c r="BW953" s="245"/>
      <c r="CB953" s="245"/>
      <c r="CG953" s="245"/>
      <c r="CL953" s="245"/>
      <c r="CQ953" s="245"/>
      <c r="CV953" s="245"/>
      <c r="DA953" s="245"/>
      <c r="DF953" s="245"/>
      <c r="DG953" s="291"/>
      <c r="DH953" s="291"/>
      <c r="DI953" s="291"/>
      <c r="DJ953" s="291"/>
      <c r="DK953" s="245"/>
      <c r="DL953" s="291"/>
      <c r="DM953" s="291"/>
      <c r="DN953" s="291"/>
      <c r="DO953" s="291"/>
      <c r="DP953" s="243"/>
      <c r="DU953" s="243"/>
      <c r="DZ953" s="243"/>
      <c r="EE953" s="243"/>
      <c r="EJ953" s="243"/>
    </row>
    <row r="954">
      <c r="E954" s="245"/>
      <c r="J954" s="245"/>
      <c r="O954" s="245"/>
      <c r="T954" s="245"/>
      <c r="Y954" s="245"/>
      <c r="AD954" s="245"/>
      <c r="AI954" s="245"/>
      <c r="AN954" s="245"/>
      <c r="AS954" s="245"/>
      <c r="AX954" s="245"/>
      <c r="BC954" s="245"/>
      <c r="BH954" s="245"/>
      <c r="BM954" s="245"/>
      <c r="BR954" s="245"/>
      <c r="BW954" s="245"/>
      <c r="CB954" s="245"/>
      <c r="CG954" s="245"/>
      <c r="CL954" s="245"/>
      <c r="CQ954" s="245"/>
      <c r="CV954" s="245"/>
      <c r="DA954" s="245"/>
      <c r="DF954" s="245"/>
      <c r="DG954" s="291"/>
      <c r="DH954" s="291"/>
      <c r="DI954" s="291"/>
      <c r="DJ954" s="291"/>
      <c r="DK954" s="245"/>
      <c r="DL954" s="291"/>
      <c r="DM954" s="291"/>
      <c r="DN954" s="291"/>
      <c r="DO954" s="291"/>
      <c r="DP954" s="243"/>
      <c r="DU954" s="243"/>
      <c r="DZ954" s="243"/>
      <c r="EE954" s="243"/>
      <c r="EJ954" s="243"/>
    </row>
    <row r="955">
      <c r="E955" s="245"/>
      <c r="J955" s="245"/>
      <c r="O955" s="245"/>
      <c r="T955" s="245"/>
      <c r="Y955" s="245"/>
      <c r="AD955" s="245"/>
      <c r="AI955" s="245"/>
      <c r="AN955" s="245"/>
      <c r="AS955" s="245"/>
      <c r="AX955" s="245"/>
      <c r="BC955" s="245"/>
      <c r="BH955" s="245"/>
      <c r="BM955" s="245"/>
      <c r="BR955" s="245"/>
      <c r="BW955" s="245"/>
      <c r="CB955" s="245"/>
      <c r="CG955" s="245"/>
      <c r="CL955" s="245"/>
      <c r="CQ955" s="245"/>
      <c r="CV955" s="245"/>
      <c r="DA955" s="245"/>
      <c r="DF955" s="245"/>
      <c r="DG955" s="291"/>
      <c r="DH955" s="291"/>
      <c r="DI955" s="291"/>
      <c r="DJ955" s="291"/>
      <c r="DK955" s="245"/>
      <c r="DL955" s="291"/>
      <c r="DM955" s="291"/>
      <c r="DN955" s="291"/>
      <c r="DO955" s="291"/>
      <c r="DP955" s="243"/>
      <c r="DU955" s="243"/>
      <c r="DZ955" s="243"/>
      <c r="EE955" s="243"/>
      <c r="EJ955" s="243"/>
    </row>
    <row r="956">
      <c r="E956" s="245"/>
      <c r="J956" s="245"/>
      <c r="O956" s="245"/>
      <c r="T956" s="245"/>
      <c r="Y956" s="245"/>
      <c r="AD956" s="245"/>
      <c r="AI956" s="245"/>
      <c r="AN956" s="245"/>
      <c r="AS956" s="245"/>
      <c r="AX956" s="245"/>
      <c r="BC956" s="245"/>
      <c r="BH956" s="245"/>
      <c r="BM956" s="245"/>
      <c r="BR956" s="245"/>
      <c r="BW956" s="245"/>
      <c r="CB956" s="245"/>
      <c r="CG956" s="245"/>
      <c r="CL956" s="245"/>
      <c r="CQ956" s="245"/>
      <c r="CV956" s="245"/>
      <c r="DA956" s="245"/>
      <c r="DF956" s="245"/>
      <c r="DG956" s="291"/>
      <c r="DH956" s="291"/>
      <c r="DI956" s="291"/>
      <c r="DJ956" s="291"/>
      <c r="DK956" s="245"/>
      <c r="DL956" s="291"/>
      <c r="DM956" s="291"/>
      <c r="DN956" s="291"/>
      <c r="DO956" s="291"/>
      <c r="DP956" s="243"/>
      <c r="DU956" s="243"/>
      <c r="DZ956" s="243"/>
      <c r="EE956" s="243"/>
      <c r="EJ956" s="243"/>
    </row>
    <row r="957">
      <c r="E957" s="245"/>
      <c r="J957" s="245"/>
      <c r="O957" s="245"/>
      <c r="T957" s="245"/>
      <c r="Y957" s="245"/>
      <c r="AD957" s="245"/>
      <c r="AI957" s="245"/>
      <c r="AN957" s="245"/>
      <c r="AS957" s="245"/>
      <c r="AX957" s="245"/>
      <c r="BC957" s="245"/>
      <c r="BH957" s="245"/>
      <c r="BM957" s="245"/>
      <c r="BR957" s="245"/>
      <c r="BW957" s="245"/>
      <c r="CB957" s="245"/>
      <c r="CG957" s="245"/>
      <c r="CL957" s="245"/>
      <c r="CQ957" s="245"/>
      <c r="CV957" s="245"/>
      <c r="DA957" s="245"/>
      <c r="DF957" s="245"/>
      <c r="DG957" s="291"/>
      <c r="DH957" s="291"/>
      <c r="DI957" s="291"/>
      <c r="DJ957" s="291"/>
      <c r="DK957" s="245"/>
      <c r="DL957" s="291"/>
      <c r="DM957" s="291"/>
      <c r="DN957" s="291"/>
      <c r="DO957" s="291"/>
      <c r="DP957" s="243"/>
      <c r="DU957" s="243"/>
      <c r="DZ957" s="243"/>
      <c r="EE957" s="243"/>
      <c r="EJ957" s="243"/>
    </row>
    <row r="958">
      <c r="E958" s="245"/>
      <c r="J958" s="245"/>
      <c r="O958" s="245"/>
      <c r="T958" s="245"/>
      <c r="Y958" s="245"/>
      <c r="AD958" s="245"/>
      <c r="AI958" s="245"/>
      <c r="AN958" s="245"/>
      <c r="AS958" s="245"/>
      <c r="AX958" s="245"/>
      <c r="BC958" s="245"/>
      <c r="BH958" s="245"/>
      <c r="BM958" s="245"/>
      <c r="BR958" s="245"/>
      <c r="BW958" s="245"/>
      <c r="CB958" s="245"/>
      <c r="CG958" s="245"/>
      <c r="CL958" s="245"/>
      <c r="CQ958" s="245"/>
      <c r="CV958" s="245"/>
      <c r="DA958" s="245"/>
      <c r="DF958" s="245"/>
      <c r="DG958" s="291"/>
      <c r="DH958" s="291"/>
      <c r="DI958" s="291"/>
      <c r="DJ958" s="291"/>
      <c r="DK958" s="245"/>
      <c r="DL958" s="291"/>
      <c r="DM958" s="291"/>
      <c r="DN958" s="291"/>
      <c r="DO958" s="291"/>
      <c r="DP958" s="243"/>
      <c r="DU958" s="243"/>
      <c r="DZ958" s="243"/>
      <c r="EE958" s="243"/>
      <c r="EJ958" s="243"/>
    </row>
    <row r="959">
      <c r="E959" s="245"/>
      <c r="J959" s="245"/>
      <c r="O959" s="245"/>
      <c r="T959" s="245"/>
      <c r="Y959" s="245"/>
      <c r="AD959" s="245"/>
      <c r="AI959" s="245"/>
      <c r="AN959" s="245"/>
      <c r="AS959" s="245"/>
      <c r="AX959" s="245"/>
      <c r="BC959" s="245"/>
      <c r="BH959" s="245"/>
      <c r="BM959" s="245"/>
      <c r="BR959" s="245"/>
      <c r="BW959" s="245"/>
      <c r="CB959" s="245"/>
      <c r="CG959" s="245"/>
      <c r="CL959" s="245"/>
      <c r="CQ959" s="245"/>
      <c r="CV959" s="245"/>
      <c r="DA959" s="245"/>
      <c r="DF959" s="245"/>
      <c r="DG959" s="291"/>
      <c r="DH959" s="291"/>
      <c r="DI959" s="291"/>
      <c r="DJ959" s="291"/>
      <c r="DK959" s="245"/>
      <c r="DL959" s="291"/>
      <c r="DM959" s="291"/>
      <c r="DN959" s="291"/>
      <c r="DO959" s="291"/>
      <c r="DP959" s="243"/>
      <c r="DU959" s="243"/>
      <c r="DZ959" s="243"/>
      <c r="EE959" s="243"/>
      <c r="EJ959" s="243"/>
    </row>
    <row r="960">
      <c r="E960" s="245"/>
      <c r="J960" s="245"/>
      <c r="O960" s="245"/>
      <c r="T960" s="245"/>
      <c r="Y960" s="245"/>
      <c r="AD960" s="245"/>
      <c r="AI960" s="245"/>
      <c r="AN960" s="245"/>
      <c r="AS960" s="245"/>
      <c r="AX960" s="245"/>
      <c r="BC960" s="245"/>
      <c r="BH960" s="245"/>
      <c r="BM960" s="245"/>
      <c r="BR960" s="245"/>
      <c r="BW960" s="245"/>
      <c r="CB960" s="245"/>
      <c r="CG960" s="245"/>
      <c r="CL960" s="245"/>
      <c r="CQ960" s="245"/>
      <c r="CV960" s="245"/>
      <c r="DA960" s="245"/>
      <c r="DF960" s="245"/>
      <c r="DG960" s="291"/>
      <c r="DH960" s="291"/>
      <c r="DI960" s="291"/>
      <c r="DJ960" s="291"/>
      <c r="DK960" s="245"/>
      <c r="DL960" s="291"/>
      <c r="DM960" s="291"/>
      <c r="DN960" s="291"/>
      <c r="DO960" s="291"/>
      <c r="DP960" s="243"/>
      <c r="DU960" s="243"/>
      <c r="DZ960" s="243"/>
      <c r="EE960" s="243"/>
      <c r="EJ960" s="243"/>
    </row>
    <row r="961">
      <c r="E961" s="245"/>
      <c r="J961" s="245"/>
      <c r="O961" s="245"/>
      <c r="T961" s="245"/>
      <c r="Y961" s="245"/>
      <c r="AD961" s="245"/>
      <c r="AI961" s="245"/>
      <c r="AN961" s="245"/>
      <c r="AS961" s="245"/>
      <c r="AX961" s="245"/>
      <c r="BC961" s="245"/>
      <c r="BH961" s="245"/>
      <c r="BM961" s="245"/>
      <c r="BR961" s="245"/>
      <c r="BW961" s="245"/>
      <c r="CB961" s="245"/>
      <c r="CG961" s="245"/>
      <c r="CL961" s="245"/>
      <c r="CQ961" s="245"/>
      <c r="CV961" s="245"/>
      <c r="DA961" s="245"/>
      <c r="DF961" s="245"/>
      <c r="DG961" s="291"/>
      <c r="DH961" s="291"/>
      <c r="DI961" s="291"/>
      <c r="DJ961" s="291"/>
      <c r="DK961" s="245"/>
      <c r="DL961" s="291"/>
      <c r="DM961" s="291"/>
      <c r="DN961" s="291"/>
      <c r="DO961" s="291"/>
      <c r="DP961" s="243"/>
      <c r="DU961" s="243"/>
      <c r="DZ961" s="243"/>
      <c r="EE961" s="243"/>
      <c r="EJ961" s="243"/>
    </row>
    <row r="962">
      <c r="E962" s="245"/>
      <c r="J962" s="245"/>
      <c r="O962" s="245"/>
      <c r="T962" s="245"/>
      <c r="Y962" s="245"/>
      <c r="AD962" s="245"/>
      <c r="AI962" s="245"/>
      <c r="AN962" s="245"/>
      <c r="AS962" s="245"/>
      <c r="AX962" s="245"/>
      <c r="BC962" s="245"/>
      <c r="BH962" s="245"/>
      <c r="BM962" s="245"/>
      <c r="BR962" s="245"/>
      <c r="BW962" s="245"/>
      <c r="CB962" s="245"/>
      <c r="CG962" s="245"/>
      <c r="CL962" s="245"/>
      <c r="CQ962" s="245"/>
      <c r="CV962" s="245"/>
      <c r="DA962" s="245"/>
      <c r="DF962" s="245"/>
      <c r="DG962" s="291"/>
      <c r="DH962" s="291"/>
      <c r="DI962" s="291"/>
      <c r="DJ962" s="291"/>
      <c r="DK962" s="245"/>
      <c r="DL962" s="291"/>
      <c r="DM962" s="291"/>
      <c r="DN962" s="291"/>
      <c r="DO962" s="291"/>
      <c r="DP962" s="243"/>
      <c r="DU962" s="243"/>
      <c r="DZ962" s="243"/>
      <c r="EE962" s="243"/>
      <c r="EJ962" s="243"/>
    </row>
    <row r="963">
      <c r="E963" s="245"/>
      <c r="J963" s="245"/>
      <c r="O963" s="245"/>
      <c r="T963" s="245"/>
      <c r="Y963" s="245"/>
      <c r="AD963" s="245"/>
      <c r="AI963" s="245"/>
      <c r="AN963" s="245"/>
      <c r="AS963" s="245"/>
      <c r="AX963" s="245"/>
      <c r="BC963" s="245"/>
      <c r="BH963" s="245"/>
      <c r="BM963" s="245"/>
      <c r="BR963" s="245"/>
      <c r="BW963" s="245"/>
      <c r="CB963" s="245"/>
      <c r="CG963" s="245"/>
      <c r="CL963" s="245"/>
      <c r="CQ963" s="245"/>
      <c r="CV963" s="245"/>
      <c r="DA963" s="245"/>
      <c r="DF963" s="245"/>
      <c r="DG963" s="291"/>
      <c r="DH963" s="291"/>
      <c r="DI963" s="291"/>
      <c r="DJ963" s="291"/>
      <c r="DK963" s="245"/>
      <c r="DL963" s="291"/>
      <c r="DM963" s="291"/>
      <c r="DN963" s="291"/>
      <c r="DO963" s="291"/>
      <c r="DP963" s="243"/>
      <c r="DU963" s="243"/>
      <c r="DZ963" s="243"/>
      <c r="EE963" s="243"/>
      <c r="EJ963" s="243"/>
    </row>
    <row r="964">
      <c r="E964" s="245"/>
      <c r="J964" s="245"/>
      <c r="O964" s="245"/>
      <c r="T964" s="245"/>
      <c r="Y964" s="245"/>
      <c r="AD964" s="245"/>
      <c r="AI964" s="245"/>
      <c r="AN964" s="245"/>
      <c r="AS964" s="245"/>
      <c r="AX964" s="245"/>
      <c r="BC964" s="245"/>
      <c r="BH964" s="245"/>
      <c r="BM964" s="245"/>
      <c r="BR964" s="245"/>
      <c r="BW964" s="245"/>
      <c r="CB964" s="245"/>
      <c r="CG964" s="245"/>
      <c r="CL964" s="245"/>
      <c r="CQ964" s="245"/>
      <c r="CV964" s="245"/>
      <c r="DA964" s="245"/>
      <c r="DF964" s="245"/>
      <c r="DG964" s="291"/>
      <c r="DH964" s="291"/>
      <c r="DI964" s="291"/>
      <c r="DJ964" s="291"/>
      <c r="DK964" s="245"/>
      <c r="DL964" s="291"/>
      <c r="DM964" s="291"/>
      <c r="DN964" s="291"/>
      <c r="DO964" s="291"/>
      <c r="DP964" s="243"/>
      <c r="DU964" s="243"/>
      <c r="DZ964" s="243"/>
      <c r="EE964" s="243"/>
      <c r="EJ964" s="243"/>
    </row>
    <row r="965">
      <c r="E965" s="245"/>
      <c r="J965" s="245"/>
      <c r="O965" s="245"/>
      <c r="T965" s="245"/>
      <c r="Y965" s="245"/>
      <c r="AD965" s="245"/>
      <c r="AI965" s="245"/>
      <c r="AN965" s="245"/>
      <c r="AS965" s="245"/>
      <c r="AX965" s="245"/>
      <c r="BC965" s="245"/>
      <c r="BH965" s="245"/>
      <c r="BM965" s="245"/>
      <c r="BR965" s="245"/>
      <c r="BW965" s="245"/>
      <c r="CB965" s="245"/>
      <c r="CG965" s="245"/>
      <c r="CL965" s="245"/>
      <c r="CQ965" s="245"/>
      <c r="CV965" s="245"/>
      <c r="DA965" s="245"/>
      <c r="DF965" s="245"/>
      <c r="DG965" s="291"/>
      <c r="DH965" s="291"/>
      <c r="DI965" s="291"/>
      <c r="DJ965" s="291"/>
      <c r="DK965" s="245"/>
      <c r="DL965" s="291"/>
      <c r="DM965" s="291"/>
      <c r="DN965" s="291"/>
      <c r="DO965" s="291"/>
      <c r="DP965" s="243"/>
      <c r="DU965" s="243"/>
      <c r="DZ965" s="243"/>
      <c r="EE965" s="243"/>
      <c r="EJ965" s="243"/>
    </row>
    <row r="966">
      <c r="E966" s="245"/>
      <c r="J966" s="245"/>
      <c r="O966" s="245"/>
      <c r="T966" s="245"/>
      <c r="Y966" s="245"/>
      <c r="AD966" s="245"/>
      <c r="AI966" s="245"/>
      <c r="AN966" s="245"/>
      <c r="AS966" s="245"/>
      <c r="AX966" s="245"/>
      <c r="BC966" s="245"/>
      <c r="BH966" s="245"/>
      <c r="BM966" s="245"/>
      <c r="BR966" s="245"/>
      <c r="BW966" s="245"/>
      <c r="CB966" s="245"/>
      <c r="CG966" s="245"/>
      <c r="CL966" s="245"/>
      <c r="CQ966" s="245"/>
      <c r="CV966" s="245"/>
      <c r="DA966" s="245"/>
      <c r="DF966" s="245"/>
      <c r="DG966" s="291"/>
      <c r="DH966" s="291"/>
      <c r="DI966" s="291"/>
      <c r="DJ966" s="291"/>
      <c r="DK966" s="245"/>
      <c r="DL966" s="291"/>
      <c r="DM966" s="291"/>
      <c r="DN966" s="291"/>
      <c r="DO966" s="291"/>
      <c r="DP966" s="243"/>
      <c r="DU966" s="243"/>
      <c r="DZ966" s="243"/>
      <c r="EE966" s="243"/>
      <c r="EJ966" s="243"/>
    </row>
    <row r="967">
      <c r="E967" s="245"/>
      <c r="J967" s="245"/>
      <c r="O967" s="245"/>
      <c r="T967" s="245"/>
      <c r="Y967" s="245"/>
      <c r="AD967" s="245"/>
      <c r="AI967" s="245"/>
      <c r="AN967" s="245"/>
      <c r="AS967" s="245"/>
      <c r="AX967" s="245"/>
      <c r="BC967" s="245"/>
      <c r="BH967" s="245"/>
      <c r="BM967" s="245"/>
      <c r="BR967" s="245"/>
      <c r="BW967" s="245"/>
      <c r="CB967" s="245"/>
      <c r="CG967" s="245"/>
      <c r="CL967" s="245"/>
      <c r="CQ967" s="245"/>
      <c r="CV967" s="245"/>
      <c r="DA967" s="245"/>
      <c r="DF967" s="245"/>
      <c r="DG967" s="291"/>
      <c r="DH967" s="291"/>
      <c r="DI967" s="291"/>
      <c r="DJ967" s="291"/>
      <c r="DK967" s="245"/>
      <c r="DL967" s="291"/>
      <c r="DM967" s="291"/>
      <c r="DN967" s="291"/>
      <c r="DO967" s="291"/>
      <c r="DP967" s="243"/>
      <c r="DU967" s="243"/>
      <c r="DZ967" s="243"/>
      <c r="EE967" s="243"/>
      <c r="EJ967" s="243"/>
    </row>
    <row r="968">
      <c r="E968" s="245"/>
      <c r="J968" s="245"/>
      <c r="O968" s="245"/>
      <c r="T968" s="245"/>
      <c r="Y968" s="245"/>
      <c r="AD968" s="245"/>
      <c r="AI968" s="245"/>
      <c r="AN968" s="245"/>
      <c r="AS968" s="245"/>
      <c r="AX968" s="245"/>
      <c r="BC968" s="245"/>
      <c r="BH968" s="245"/>
      <c r="BM968" s="245"/>
      <c r="BR968" s="245"/>
      <c r="BW968" s="245"/>
      <c r="CB968" s="245"/>
      <c r="CG968" s="245"/>
      <c r="CL968" s="245"/>
      <c r="CQ968" s="245"/>
      <c r="CV968" s="245"/>
      <c r="DA968" s="245"/>
      <c r="DF968" s="245"/>
      <c r="DG968" s="291"/>
      <c r="DH968" s="291"/>
      <c r="DI968" s="291"/>
      <c r="DJ968" s="291"/>
      <c r="DK968" s="245"/>
      <c r="DL968" s="291"/>
      <c r="DM968" s="291"/>
      <c r="DN968" s="291"/>
      <c r="DO968" s="291"/>
      <c r="DP968" s="243"/>
      <c r="DU968" s="243"/>
      <c r="DZ968" s="243"/>
      <c r="EE968" s="243"/>
      <c r="EJ968" s="243"/>
    </row>
    <row r="969">
      <c r="E969" s="245"/>
      <c r="J969" s="245"/>
      <c r="O969" s="245"/>
      <c r="T969" s="245"/>
      <c r="Y969" s="245"/>
      <c r="AD969" s="245"/>
      <c r="AI969" s="245"/>
      <c r="AN969" s="245"/>
      <c r="AS969" s="245"/>
      <c r="AX969" s="245"/>
      <c r="BC969" s="245"/>
      <c r="BH969" s="245"/>
      <c r="BM969" s="245"/>
      <c r="BR969" s="245"/>
      <c r="BW969" s="245"/>
      <c r="CB969" s="245"/>
      <c r="CG969" s="245"/>
      <c r="CL969" s="245"/>
      <c r="CQ969" s="245"/>
      <c r="CV969" s="245"/>
      <c r="DA969" s="245"/>
      <c r="DF969" s="245"/>
      <c r="DG969" s="291"/>
      <c r="DH969" s="291"/>
      <c r="DI969" s="291"/>
      <c r="DJ969" s="291"/>
      <c r="DK969" s="245"/>
      <c r="DL969" s="291"/>
      <c r="DM969" s="291"/>
      <c r="DN969" s="291"/>
      <c r="DO969" s="291"/>
      <c r="DP969" s="243"/>
      <c r="DU969" s="243"/>
      <c r="DZ969" s="243"/>
      <c r="EE969" s="243"/>
      <c r="EJ969" s="243"/>
    </row>
    <row r="970">
      <c r="E970" s="245"/>
      <c r="J970" s="245"/>
      <c r="O970" s="245"/>
      <c r="T970" s="245"/>
      <c r="Y970" s="245"/>
      <c r="AD970" s="245"/>
      <c r="AI970" s="245"/>
      <c r="AN970" s="245"/>
      <c r="AS970" s="245"/>
      <c r="AX970" s="245"/>
      <c r="BC970" s="245"/>
      <c r="BH970" s="245"/>
      <c r="BM970" s="245"/>
      <c r="BR970" s="245"/>
      <c r="BW970" s="245"/>
      <c r="CB970" s="245"/>
      <c r="CG970" s="245"/>
      <c r="CL970" s="245"/>
      <c r="CQ970" s="245"/>
      <c r="CV970" s="245"/>
      <c r="DA970" s="245"/>
      <c r="DF970" s="245"/>
      <c r="DG970" s="291"/>
      <c r="DH970" s="291"/>
      <c r="DI970" s="291"/>
      <c r="DJ970" s="291"/>
      <c r="DK970" s="245"/>
      <c r="DL970" s="291"/>
      <c r="DM970" s="291"/>
      <c r="DN970" s="291"/>
      <c r="DO970" s="291"/>
      <c r="DP970" s="243"/>
      <c r="DU970" s="243"/>
      <c r="DZ970" s="243"/>
      <c r="EE970" s="243"/>
      <c r="EJ970" s="243"/>
    </row>
    <row r="971">
      <c r="E971" s="245"/>
      <c r="J971" s="245"/>
      <c r="O971" s="245"/>
      <c r="T971" s="245"/>
      <c r="Y971" s="245"/>
      <c r="AD971" s="245"/>
      <c r="AI971" s="245"/>
      <c r="AN971" s="245"/>
      <c r="AS971" s="245"/>
      <c r="AX971" s="245"/>
      <c r="BC971" s="245"/>
      <c r="BH971" s="245"/>
      <c r="BM971" s="245"/>
      <c r="BR971" s="245"/>
      <c r="BW971" s="245"/>
      <c r="CB971" s="245"/>
      <c r="CG971" s="245"/>
      <c r="CL971" s="245"/>
      <c r="CQ971" s="245"/>
      <c r="CV971" s="245"/>
      <c r="DA971" s="245"/>
      <c r="DF971" s="245"/>
      <c r="DG971" s="291"/>
      <c r="DH971" s="291"/>
      <c r="DI971" s="291"/>
      <c r="DJ971" s="291"/>
      <c r="DK971" s="245"/>
      <c r="DL971" s="291"/>
      <c r="DM971" s="291"/>
      <c r="DN971" s="291"/>
      <c r="DO971" s="291"/>
      <c r="DP971" s="243"/>
      <c r="DU971" s="243"/>
      <c r="DZ971" s="243"/>
      <c r="EE971" s="243"/>
      <c r="EJ971" s="243"/>
    </row>
    <row r="972">
      <c r="E972" s="245"/>
      <c r="J972" s="245"/>
      <c r="O972" s="245"/>
      <c r="T972" s="245"/>
      <c r="Y972" s="245"/>
      <c r="AD972" s="245"/>
      <c r="AI972" s="245"/>
      <c r="AN972" s="245"/>
      <c r="AS972" s="245"/>
      <c r="AX972" s="245"/>
      <c r="BC972" s="245"/>
      <c r="BH972" s="245"/>
      <c r="BM972" s="245"/>
      <c r="BR972" s="245"/>
      <c r="BW972" s="245"/>
      <c r="CB972" s="245"/>
      <c r="CG972" s="245"/>
      <c r="CL972" s="245"/>
      <c r="CQ972" s="245"/>
      <c r="CV972" s="245"/>
      <c r="DA972" s="245"/>
      <c r="DF972" s="245"/>
      <c r="DG972" s="291"/>
      <c r="DH972" s="291"/>
      <c r="DI972" s="291"/>
      <c r="DJ972" s="291"/>
      <c r="DK972" s="245"/>
      <c r="DL972" s="291"/>
      <c r="DM972" s="291"/>
      <c r="DN972" s="291"/>
      <c r="DO972" s="291"/>
      <c r="DP972" s="243"/>
      <c r="DU972" s="243"/>
      <c r="DZ972" s="243"/>
      <c r="EE972" s="243"/>
      <c r="EJ972" s="243"/>
    </row>
    <row r="973">
      <c r="E973" s="245"/>
      <c r="J973" s="245"/>
      <c r="O973" s="245"/>
      <c r="T973" s="245"/>
      <c r="Y973" s="245"/>
      <c r="AD973" s="245"/>
      <c r="AI973" s="245"/>
      <c r="AN973" s="245"/>
      <c r="AS973" s="245"/>
      <c r="AX973" s="245"/>
      <c r="BC973" s="245"/>
      <c r="BH973" s="245"/>
      <c r="BM973" s="245"/>
      <c r="BR973" s="245"/>
      <c r="BW973" s="245"/>
      <c r="CB973" s="245"/>
      <c r="CG973" s="245"/>
      <c r="CL973" s="245"/>
      <c r="CQ973" s="245"/>
      <c r="CV973" s="245"/>
      <c r="DA973" s="245"/>
      <c r="DF973" s="245"/>
      <c r="DG973" s="291"/>
      <c r="DH973" s="291"/>
      <c r="DI973" s="291"/>
      <c r="DJ973" s="291"/>
      <c r="DK973" s="245"/>
      <c r="DL973" s="291"/>
      <c r="DM973" s="291"/>
      <c r="DN973" s="291"/>
      <c r="DO973" s="291"/>
      <c r="DP973" s="243"/>
      <c r="DU973" s="243"/>
      <c r="DZ973" s="243"/>
      <c r="EE973" s="243"/>
      <c r="EJ973" s="243"/>
    </row>
    <row r="974">
      <c r="E974" s="245"/>
      <c r="J974" s="245"/>
      <c r="O974" s="245"/>
      <c r="T974" s="245"/>
      <c r="Y974" s="245"/>
      <c r="AD974" s="245"/>
      <c r="AI974" s="245"/>
      <c r="AN974" s="245"/>
      <c r="AS974" s="245"/>
      <c r="AX974" s="245"/>
      <c r="BC974" s="245"/>
      <c r="BH974" s="245"/>
      <c r="BM974" s="245"/>
      <c r="BR974" s="245"/>
      <c r="BW974" s="245"/>
      <c r="CB974" s="245"/>
      <c r="CG974" s="245"/>
      <c r="CL974" s="245"/>
      <c r="CQ974" s="245"/>
      <c r="CV974" s="245"/>
      <c r="DA974" s="245"/>
      <c r="DF974" s="245"/>
      <c r="DG974" s="291"/>
      <c r="DH974" s="291"/>
      <c r="DI974" s="291"/>
      <c r="DJ974" s="291"/>
      <c r="DK974" s="245"/>
      <c r="DL974" s="291"/>
      <c r="DM974" s="291"/>
      <c r="DN974" s="291"/>
      <c r="DO974" s="291"/>
      <c r="DP974" s="243"/>
      <c r="DU974" s="243"/>
      <c r="DZ974" s="243"/>
      <c r="EE974" s="243"/>
      <c r="EJ974" s="243"/>
    </row>
    <row r="975">
      <c r="E975" s="245"/>
      <c r="J975" s="245"/>
      <c r="O975" s="245"/>
      <c r="T975" s="245"/>
      <c r="Y975" s="245"/>
      <c r="AD975" s="245"/>
      <c r="AI975" s="245"/>
      <c r="AN975" s="245"/>
      <c r="AS975" s="245"/>
      <c r="AX975" s="245"/>
      <c r="BC975" s="245"/>
      <c r="BH975" s="245"/>
      <c r="BM975" s="245"/>
      <c r="BR975" s="245"/>
      <c r="BW975" s="245"/>
      <c r="CB975" s="245"/>
      <c r="CG975" s="245"/>
      <c r="CL975" s="245"/>
      <c r="CQ975" s="245"/>
      <c r="CV975" s="245"/>
      <c r="DA975" s="245"/>
      <c r="DF975" s="245"/>
      <c r="DG975" s="291"/>
      <c r="DH975" s="291"/>
      <c r="DI975" s="291"/>
      <c r="DJ975" s="291"/>
      <c r="DK975" s="245"/>
      <c r="DL975" s="291"/>
      <c r="DM975" s="291"/>
      <c r="DN975" s="291"/>
      <c r="DO975" s="291"/>
      <c r="DP975" s="243"/>
      <c r="DU975" s="243"/>
      <c r="DZ975" s="243"/>
      <c r="EE975" s="243"/>
      <c r="EJ975" s="243"/>
    </row>
    <row r="976">
      <c r="E976" s="245"/>
      <c r="J976" s="245"/>
      <c r="O976" s="245"/>
      <c r="T976" s="245"/>
      <c r="Y976" s="245"/>
      <c r="AD976" s="245"/>
      <c r="AI976" s="245"/>
      <c r="AN976" s="245"/>
      <c r="AS976" s="245"/>
      <c r="AX976" s="245"/>
      <c r="BC976" s="245"/>
      <c r="BH976" s="245"/>
      <c r="BM976" s="245"/>
      <c r="BR976" s="245"/>
      <c r="BW976" s="245"/>
      <c r="CB976" s="245"/>
      <c r="CG976" s="245"/>
      <c r="CL976" s="245"/>
      <c r="CQ976" s="245"/>
      <c r="CV976" s="245"/>
      <c r="DA976" s="245"/>
      <c r="DF976" s="245"/>
      <c r="DG976" s="291"/>
      <c r="DH976" s="291"/>
      <c r="DI976" s="291"/>
      <c r="DJ976" s="291"/>
      <c r="DK976" s="245"/>
      <c r="DL976" s="291"/>
      <c r="DM976" s="291"/>
      <c r="DN976" s="291"/>
      <c r="DO976" s="291"/>
      <c r="DP976" s="243"/>
      <c r="DU976" s="243"/>
      <c r="DZ976" s="243"/>
      <c r="EE976" s="243"/>
      <c r="EJ976" s="243"/>
    </row>
    <row r="977">
      <c r="E977" s="245"/>
      <c r="J977" s="245"/>
      <c r="O977" s="245"/>
      <c r="T977" s="245"/>
      <c r="Y977" s="245"/>
      <c r="AD977" s="245"/>
      <c r="AI977" s="245"/>
      <c r="AN977" s="245"/>
      <c r="AS977" s="245"/>
      <c r="AX977" s="245"/>
      <c r="BC977" s="245"/>
      <c r="BH977" s="245"/>
      <c r="BM977" s="245"/>
      <c r="BR977" s="245"/>
      <c r="BW977" s="245"/>
      <c r="CB977" s="245"/>
      <c r="CG977" s="245"/>
      <c r="CL977" s="245"/>
      <c r="CQ977" s="245"/>
      <c r="CV977" s="245"/>
      <c r="DA977" s="245"/>
      <c r="DF977" s="245"/>
      <c r="DG977" s="291"/>
      <c r="DH977" s="291"/>
      <c r="DI977" s="291"/>
      <c r="DJ977" s="291"/>
      <c r="DK977" s="245"/>
      <c r="DL977" s="291"/>
      <c r="DM977" s="291"/>
      <c r="DN977" s="291"/>
      <c r="DO977" s="291"/>
      <c r="DP977" s="243"/>
      <c r="DU977" s="243"/>
      <c r="DZ977" s="243"/>
      <c r="EE977" s="243"/>
      <c r="EJ977" s="243"/>
    </row>
    <row r="978">
      <c r="E978" s="245"/>
      <c r="J978" s="245"/>
      <c r="O978" s="245"/>
      <c r="T978" s="245"/>
      <c r="Y978" s="245"/>
      <c r="AD978" s="245"/>
      <c r="AI978" s="245"/>
      <c r="AN978" s="245"/>
      <c r="AS978" s="245"/>
      <c r="AX978" s="245"/>
      <c r="BC978" s="245"/>
      <c r="BH978" s="245"/>
      <c r="BM978" s="245"/>
      <c r="BR978" s="245"/>
      <c r="BW978" s="245"/>
      <c r="CB978" s="245"/>
      <c r="CG978" s="245"/>
      <c r="CL978" s="245"/>
      <c r="CQ978" s="245"/>
      <c r="CV978" s="245"/>
      <c r="DA978" s="245"/>
      <c r="DF978" s="245"/>
      <c r="DG978" s="291"/>
      <c r="DH978" s="291"/>
      <c r="DI978" s="291"/>
      <c r="DJ978" s="291"/>
      <c r="DK978" s="245"/>
      <c r="DL978" s="291"/>
      <c r="DM978" s="291"/>
      <c r="DN978" s="291"/>
      <c r="DO978" s="291"/>
      <c r="DP978" s="243"/>
      <c r="DU978" s="243"/>
      <c r="DZ978" s="243"/>
      <c r="EE978" s="243"/>
      <c r="EJ978" s="243"/>
    </row>
    <row r="979">
      <c r="E979" s="245"/>
      <c r="J979" s="245"/>
      <c r="O979" s="245"/>
      <c r="T979" s="245"/>
      <c r="Y979" s="245"/>
      <c r="AD979" s="245"/>
      <c r="AI979" s="245"/>
      <c r="AN979" s="245"/>
      <c r="AS979" s="245"/>
      <c r="AX979" s="245"/>
      <c r="BC979" s="245"/>
      <c r="BH979" s="245"/>
      <c r="BM979" s="245"/>
      <c r="BR979" s="245"/>
      <c r="BW979" s="245"/>
      <c r="CB979" s="245"/>
      <c r="CG979" s="245"/>
      <c r="CL979" s="245"/>
      <c r="CQ979" s="245"/>
      <c r="CV979" s="245"/>
      <c r="DA979" s="245"/>
      <c r="DF979" s="245"/>
      <c r="DG979" s="291"/>
      <c r="DH979" s="291"/>
      <c r="DI979" s="291"/>
      <c r="DJ979" s="291"/>
      <c r="DK979" s="245"/>
      <c r="DL979" s="291"/>
      <c r="DM979" s="291"/>
      <c r="DN979" s="291"/>
      <c r="DO979" s="291"/>
      <c r="DP979" s="243"/>
      <c r="DU979" s="243"/>
      <c r="DZ979" s="243"/>
      <c r="EE979" s="243"/>
      <c r="EJ979" s="243"/>
    </row>
    <row r="980">
      <c r="E980" s="245"/>
      <c r="J980" s="245"/>
      <c r="O980" s="245"/>
      <c r="T980" s="245"/>
      <c r="Y980" s="245"/>
      <c r="AD980" s="245"/>
      <c r="AI980" s="245"/>
      <c r="AN980" s="245"/>
      <c r="AS980" s="245"/>
      <c r="AX980" s="245"/>
      <c r="BC980" s="245"/>
      <c r="BH980" s="245"/>
      <c r="BM980" s="245"/>
      <c r="BR980" s="245"/>
      <c r="BW980" s="245"/>
      <c r="CB980" s="245"/>
      <c r="CG980" s="245"/>
      <c r="CL980" s="245"/>
      <c r="CQ980" s="245"/>
      <c r="CV980" s="245"/>
      <c r="DA980" s="245"/>
      <c r="DF980" s="245"/>
      <c r="DG980" s="291"/>
      <c r="DH980" s="291"/>
      <c r="DI980" s="291"/>
      <c r="DJ980" s="291"/>
      <c r="DK980" s="245"/>
      <c r="DL980" s="291"/>
      <c r="DM980" s="291"/>
      <c r="DN980" s="291"/>
      <c r="DO980" s="291"/>
      <c r="DP980" s="243"/>
      <c r="DU980" s="243"/>
      <c r="DZ980" s="243"/>
      <c r="EE980" s="243"/>
      <c r="EJ980" s="243"/>
    </row>
    <row r="981">
      <c r="E981" s="245"/>
      <c r="J981" s="245"/>
      <c r="O981" s="245"/>
      <c r="T981" s="245"/>
      <c r="Y981" s="245"/>
      <c r="AD981" s="245"/>
      <c r="AI981" s="245"/>
      <c r="AN981" s="245"/>
      <c r="AS981" s="245"/>
      <c r="AX981" s="245"/>
      <c r="BC981" s="245"/>
      <c r="BH981" s="245"/>
      <c r="BM981" s="245"/>
      <c r="BR981" s="245"/>
      <c r="BW981" s="245"/>
      <c r="CB981" s="245"/>
      <c r="CG981" s="245"/>
      <c r="CL981" s="245"/>
      <c r="CQ981" s="245"/>
      <c r="CV981" s="245"/>
      <c r="DA981" s="245"/>
      <c r="DF981" s="245"/>
      <c r="DG981" s="291"/>
      <c r="DH981" s="291"/>
      <c r="DI981" s="291"/>
      <c r="DJ981" s="291"/>
      <c r="DK981" s="245"/>
      <c r="DL981" s="291"/>
      <c r="DM981" s="291"/>
      <c r="DN981" s="291"/>
      <c r="DO981" s="291"/>
      <c r="DP981" s="243"/>
      <c r="DU981" s="243"/>
      <c r="DZ981" s="243"/>
      <c r="EE981" s="243"/>
      <c r="EJ981" s="243"/>
    </row>
    <row r="982">
      <c r="E982" s="245"/>
      <c r="J982" s="245"/>
      <c r="O982" s="245"/>
      <c r="T982" s="245"/>
      <c r="Y982" s="245"/>
      <c r="AD982" s="245"/>
      <c r="AI982" s="245"/>
      <c r="AN982" s="245"/>
      <c r="AS982" s="245"/>
      <c r="AX982" s="245"/>
      <c r="BC982" s="245"/>
      <c r="BH982" s="245"/>
      <c r="BM982" s="245"/>
      <c r="BR982" s="245"/>
      <c r="BW982" s="245"/>
      <c r="CB982" s="245"/>
      <c r="CG982" s="245"/>
      <c r="CL982" s="245"/>
      <c r="CQ982" s="245"/>
      <c r="CV982" s="245"/>
      <c r="DA982" s="245"/>
      <c r="DF982" s="245"/>
      <c r="DG982" s="291"/>
      <c r="DH982" s="291"/>
      <c r="DI982" s="291"/>
      <c r="DJ982" s="291"/>
      <c r="DK982" s="245"/>
      <c r="DL982" s="291"/>
      <c r="DM982" s="291"/>
      <c r="DN982" s="291"/>
      <c r="DO982" s="291"/>
      <c r="DP982" s="243"/>
      <c r="DU982" s="243"/>
      <c r="DZ982" s="243"/>
      <c r="EE982" s="243"/>
      <c r="EJ982" s="243"/>
    </row>
    <row r="983">
      <c r="E983" s="245"/>
      <c r="J983" s="245"/>
      <c r="O983" s="245"/>
      <c r="T983" s="245"/>
      <c r="Y983" s="245"/>
      <c r="AD983" s="245"/>
      <c r="AI983" s="245"/>
      <c r="AN983" s="245"/>
      <c r="AS983" s="245"/>
      <c r="AX983" s="245"/>
      <c r="BC983" s="245"/>
      <c r="BH983" s="245"/>
      <c r="BM983" s="245"/>
      <c r="BR983" s="245"/>
      <c r="BW983" s="245"/>
      <c r="CB983" s="245"/>
      <c r="CG983" s="245"/>
      <c r="CL983" s="245"/>
      <c r="CQ983" s="245"/>
      <c r="CV983" s="245"/>
      <c r="DA983" s="245"/>
      <c r="DF983" s="245"/>
      <c r="DG983" s="291"/>
      <c r="DH983" s="291"/>
      <c r="DI983" s="291"/>
      <c r="DJ983" s="291"/>
      <c r="DK983" s="245"/>
      <c r="DL983" s="291"/>
      <c r="DM983" s="291"/>
      <c r="DN983" s="291"/>
      <c r="DO983" s="291"/>
      <c r="DP983" s="243"/>
      <c r="DU983" s="243"/>
      <c r="DZ983" s="243"/>
      <c r="EE983" s="243"/>
      <c r="EJ983" s="243"/>
    </row>
    <row r="984">
      <c r="E984" s="245"/>
      <c r="J984" s="245"/>
      <c r="O984" s="245"/>
      <c r="T984" s="245"/>
      <c r="Y984" s="245"/>
      <c r="AD984" s="245"/>
      <c r="AI984" s="245"/>
      <c r="AN984" s="245"/>
      <c r="AS984" s="245"/>
      <c r="AX984" s="245"/>
      <c r="BC984" s="245"/>
      <c r="BH984" s="245"/>
      <c r="BM984" s="245"/>
      <c r="BR984" s="245"/>
      <c r="BW984" s="245"/>
      <c r="CB984" s="245"/>
      <c r="CG984" s="245"/>
      <c r="CL984" s="245"/>
      <c r="CQ984" s="245"/>
      <c r="CV984" s="245"/>
      <c r="DA984" s="245"/>
      <c r="DF984" s="245"/>
      <c r="DG984" s="291"/>
      <c r="DH984" s="291"/>
      <c r="DI984" s="291"/>
      <c r="DJ984" s="291"/>
      <c r="DK984" s="245"/>
      <c r="DL984" s="291"/>
      <c r="DM984" s="291"/>
      <c r="DN984" s="291"/>
      <c r="DO984" s="291"/>
      <c r="DP984" s="243"/>
      <c r="DU984" s="243"/>
      <c r="DZ984" s="243"/>
      <c r="EE984" s="243"/>
      <c r="EJ984" s="243"/>
    </row>
    <row r="985">
      <c r="E985" s="245"/>
      <c r="J985" s="245"/>
      <c r="O985" s="245"/>
      <c r="T985" s="245"/>
      <c r="Y985" s="245"/>
      <c r="AD985" s="245"/>
      <c r="AI985" s="245"/>
      <c r="AN985" s="245"/>
      <c r="AS985" s="245"/>
      <c r="AX985" s="245"/>
      <c r="BC985" s="245"/>
      <c r="BH985" s="245"/>
      <c r="BM985" s="245"/>
      <c r="BR985" s="245"/>
      <c r="BW985" s="245"/>
      <c r="CB985" s="245"/>
      <c r="CG985" s="245"/>
      <c r="CL985" s="245"/>
      <c r="CQ985" s="245"/>
      <c r="CV985" s="245"/>
      <c r="DA985" s="245"/>
      <c r="DF985" s="245"/>
      <c r="DG985" s="291"/>
      <c r="DH985" s="291"/>
      <c r="DI985" s="291"/>
      <c r="DJ985" s="291"/>
      <c r="DK985" s="245"/>
      <c r="DL985" s="291"/>
      <c r="DM985" s="291"/>
      <c r="DN985" s="291"/>
      <c r="DO985" s="291"/>
      <c r="DP985" s="243"/>
      <c r="DU985" s="243"/>
      <c r="DZ985" s="243"/>
      <c r="EE985" s="243"/>
      <c r="EJ985" s="243"/>
    </row>
    <row r="986">
      <c r="E986" s="245"/>
      <c r="J986" s="245"/>
      <c r="O986" s="245"/>
      <c r="T986" s="245"/>
      <c r="Y986" s="245"/>
      <c r="AD986" s="245"/>
      <c r="AI986" s="245"/>
      <c r="AN986" s="245"/>
      <c r="AS986" s="245"/>
      <c r="AX986" s="245"/>
      <c r="BC986" s="245"/>
      <c r="BH986" s="245"/>
      <c r="BM986" s="245"/>
      <c r="BR986" s="245"/>
      <c r="BW986" s="245"/>
      <c r="CB986" s="245"/>
      <c r="CG986" s="245"/>
      <c r="CL986" s="245"/>
      <c r="CQ986" s="245"/>
      <c r="CV986" s="245"/>
      <c r="DA986" s="245"/>
      <c r="DF986" s="245"/>
      <c r="DG986" s="291"/>
      <c r="DH986" s="291"/>
      <c r="DI986" s="291"/>
      <c r="DJ986" s="291"/>
      <c r="DK986" s="245"/>
      <c r="DL986" s="291"/>
      <c r="DM986" s="291"/>
      <c r="DN986" s="291"/>
      <c r="DO986" s="291"/>
      <c r="DP986" s="243"/>
      <c r="DU986" s="243"/>
      <c r="DZ986" s="243"/>
      <c r="EE986" s="243"/>
      <c r="EJ986" s="243"/>
    </row>
    <row r="987">
      <c r="E987" s="245"/>
      <c r="J987" s="245"/>
      <c r="O987" s="245"/>
      <c r="T987" s="245"/>
      <c r="Y987" s="245"/>
      <c r="AD987" s="245"/>
      <c r="AI987" s="245"/>
      <c r="AN987" s="245"/>
      <c r="AS987" s="245"/>
      <c r="AX987" s="245"/>
      <c r="BC987" s="245"/>
      <c r="BH987" s="245"/>
      <c r="BM987" s="245"/>
      <c r="BR987" s="245"/>
      <c r="BW987" s="245"/>
      <c r="CB987" s="245"/>
      <c r="CG987" s="245"/>
      <c r="CL987" s="245"/>
      <c r="CQ987" s="245"/>
      <c r="CV987" s="245"/>
      <c r="DA987" s="245"/>
      <c r="DF987" s="245"/>
      <c r="DG987" s="291"/>
      <c r="DH987" s="291"/>
      <c r="DI987" s="291"/>
      <c r="DJ987" s="291"/>
      <c r="DK987" s="245"/>
      <c r="DL987" s="291"/>
      <c r="DM987" s="291"/>
      <c r="DN987" s="291"/>
      <c r="DO987" s="291"/>
      <c r="DP987" s="243"/>
      <c r="DU987" s="243"/>
      <c r="DZ987" s="243"/>
      <c r="EE987" s="243"/>
      <c r="EJ987" s="243"/>
    </row>
    <row r="988">
      <c r="E988" s="245"/>
      <c r="J988" s="245"/>
      <c r="O988" s="245"/>
      <c r="T988" s="245"/>
      <c r="Y988" s="245"/>
      <c r="AD988" s="245"/>
      <c r="AI988" s="245"/>
      <c r="AN988" s="245"/>
      <c r="AS988" s="245"/>
      <c r="AX988" s="245"/>
      <c r="BC988" s="245"/>
      <c r="BH988" s="245"/>
      <c r="BM988" s="245"/>
      <c r="BR988" s="245"/>
      <c r="BW988" s="245"/>
      <c r="CB988" s="245"/>
      <c r="CG988" s="245"/>
      <c r="CL988" s="245"/>
      <c r="CQ988" s="245"/>
      <c r="CV988" s="245"/>
      <c r="DA988" s="245"/>
      <c r="DF988" s="245"/>
      <c r="DG988" s="291"/>
      <c r="DH988" s="291"/>
      <c r="DI988" s="291"/>
      <c r="DJ988" s="291"/>
      <c r="DK988" s="245"/>
      <c r="DL988" s="291"/>
      <c r="DM988" s="291"/>
      <c r="DN988" s="291"/>
      <c r="DO988" s="291"/>
      <c r="DP988" s="243"/>
      <c r="DU988" s="243"/>
      <c r="DZ988" s="243"/>
      <c r="EE988" s="243"/>
      <c r="EJ988" s="243"/>
    </row>
    <row r="989">
      <c r="E989" s="245"/>
      <c r="J989" s="245"/>
      <c r="O989" s="245"/>
      <c r="T989" s="245"/>
      <c r="Y989" s="245"/>
      <c r="AD989" s="245"/>
      <c r="AI989" s="245"/>
      <c r="AN989" s="245"/>
      <c r="AS989" s="245"/>
      <c r="AX989" s="245"/>
      <c r="BC989" s="245"/>
      <c r="BH989" s="245"/>
      <c r="BM989" s="245"/>
      <c r="BR989" s="245"/>
      <c r="BW989" s="245"/>
      <c r="CB989" s="245"/>
      <c r="CG989" s="245"/>
      <c r="CL989" s="245"/>
      <c r="CQ989" s="245"/>
      <c r="CV989" s="245"/>
      <c r="DA989" s="245"/>
      <c r="DF989" s="245"/>
      <c r="DG989" s="291"/>
      <c r="DH989" s="291"/>
      <c r="DI989" s="291"/>
      <c r="DJ989" s="291"/>
      <c r="DK989" s="245"/>
      <c r="DL989" s="291"/>
      <c r="DM989" s="291"/>
      <c r="DN989" s="291"/>
      <c r="DO989" s="291"/>
      <c r="DP989" s="243"/>
      <c r="DU989" s="243"/>
      <c r="DZ989" s="243"/>
      <c r="EE989" s="243"/>
      <c r="EJ989" s="243"/>
    </row>
    <row r="990">
      <c r="E990" s="245"/>
      <c r="J990" s="245"/>
      <c r="O990" s="245"/>
      <c r="T990" s="245"/>
      <c r="Y990" s="245"/>
      <c r="AD990" s="245"/>
      <c r="AI990" s="245"/>
      <c r="AN990" s="245"/>
      <c r="AS990" s="245"/>
      <c r="AX990" s="245"/>
      <c r="BC990" s="245"/>
      <c r="BH990" s="245"/>
      <c r="BM990" s="245"/>
      <c r="BR990" s="245"/>
      <c r="BW990" s="245"/>
      <c r="CB990" s="245"/>
      <c r="CG990" s="245"/>
      <c r="CL990" s="245"/>
      <c r="CQ990" s="245"/>
      <c r="CV990" s="245"/>
      <c r="DA990" s="245"/>
      <c r="DF990" s="245"/>
      <c r="DG990" s="291"/>
      <c r="DH990" s="291"/>
      <c r="DI990" s="291"/>
      <c r="DJ990" s="291"/>
      <c r="DK990" s="245"/>
      <c r="DL990" s="291"/>
      <c r="DM990" s="291"/>
      <c r="DN990" s="291"/>
      <c r="DO990" s="291"/>
      <c r="DP990" s="243"/>
      <c r="DU990" s="243"/>
      <c r="DZ990" s="243"/>
      <c r="EE990" s="243"/>
      <c r="EJ990" s="243"/>
    </row>
    <row r="991">
      <c r="E991" s="245"/>
      <c r="J991" s="245"/>
      <c r="O991" s="245"/>
      <c r="T991" s="245"/>
      <c r="Y991" s="245"/>
      <c r="AD991" s="245"/>
      <c r="AI991" s="245"/>
      <c r="AN991" s="245"/>
      <c r="AS991" s="245"/>
      <c r="AX991" s="245"/>
      <c r="BC991" s="245"/>
      <c r="BH991" s="245"/>
      <c r="BM991" s="245"/>
      <c r="BR991" s="245"/>
      <c r="BW991" s="245"/>
      <c r="CB991" s="245"/>
      <c r="CG991" s="245"/>
      <c r="CL991" s="245"/>
      <c r="CQ991" s="245"/>
      <c r="CV991" s="245"/>
      <c r="DA991" s="245"/>
      <c r="DF991" s="245"/>
      <c r="DG991" s="291"/>
      <c r="DH991" s="291"/>
      <c r="DI991" s="291"/>
      <c r="DJ991" s="291"/>
      <c r="DK991" s="245"/>
      <c r="DL991" s="291"/>
      <c r="DM991" s="291"/>
      <c r="DN991" s="291"/>
      <c r="DO991" s="291"/>
      <c r="DP991" s="243"/>
      <c r="DU991" s="243"/>
      <c r="DZ991" s="243"/>
      <c r="EE991" s="243"/>
      <c r="EJ991" s="243"/>
    </row>
    <row r="992">
      <c r="E992" s="245"/>
      <c r="J992" s="245"/>
      <c r="O992" s="245"/>
      <c r="T992" s="245"/>
      <c r="Y992" s="245"/>
      <c r="AD992" s="245"/>
      <c r="AI992" s="245"/>
      <c r="AN992" s="245"/>
      <c r="AS992" s="245"/>
      <c r="AX992" s="245"/>
      <c r="BC992" s="245"/>
      <c r="BH992" s="245"/>
      <c r="BM992" s="245"/>
      <c r="BR992" s="245"/>
      <c r="BW992" s="245"/>
      <c r="CB992" s="245"/>
      <c r="CG992" s="245"/>
      <c r="CL992" s="245"/>
      <c r="CQ992" s="245"/>
      <c r="CV992" s="245"/>
      <c r="DA992" s="245"/>
      <c r="DF992" s="245"/>
      <c r="DG992" s="291"/>
      <c r="DH992" s="291"/>
      <c r="DI992" s="291"/>
      <c r="DJ992" s="291"/>
      <c r="DK992" s="245"/>
      <c r="DL992" s="291"/>
      <c r="DM992" s="291"/>
      <c r="DN992" s="291"/>
      <c r="DO992" s="291"/>
      <c r="DP992" s="243"/>
      <c r="DU992" s="243"/>
      <c r="DZ992" s="243"/>
      <c r="EE992" s="243"/>
      <c r="EJ992" s="243"/>
    </row>
    <row r="993">
      <c r="E993" s="245"/>
      <c r="J993" s="245"/>
      <c r="O993" s="245"/>
      <c r="T993" s="245"/>
      <c r="Y993" s="245"/>
      <c r="AD993" s="245"/>
      <c r="AI993" s="245"/>
      <c r="AN993" s="245"/>
      <c r="AS993" s="245"/>
      <c r="AX993" s="245"/>
      <c r="BC993" s="245"/>
      <c r="BH993" s="245"/>
      <c r="BM993" s="245"/>
      <c r="BR993" s="245"/>
      <c r="BW993" s="245"/>
      <c r="CB993" s="245"/>
      <c r="CG993" s="245"/>
      <c r="CL993" s="245"/>
      <c r="CQ993" s="245"/>
      <c r="CV993" s="245"/>
      <c r="DA993" s="245"/>
      <c r="DF993" s="245"/>
      <c r="DG993" s="291"/>
      <c r="DH993" s="291"/>
      <c r="DI993" s="291"/>
      <c r="DJ993" s="291"/>
      <c r="DK993" s="245"/>
      <c r="DL993" s="291"/>
      <c r="DM993" s="291"/>
      <c r="DN993" s="291"/>
      <c r="DO993" s="291"/>
      <c r="DP993" s="243"/>
      <c r="DU993" s="243"/>
      <c r="DZ993" s="243"/>
      <c r="EE993" s="243"/>
      <c r="EJ993" s="243"/>
    </row>
    <row r="994">
      <c r="E994" s="245"/>
      <c r="J994" s="245"/>
      <c r="O994" s="245"/>
      <c r="T994" s="245"/>
      <c r="Y994" s="245"/>
      <c r="AD994" s="245"/>
      <c r="AI994" s="245"/>
      <c r="AN994" s="245"/>
      <c r="AS994" s="245"/>
      <c r="AX994" s="245"/>
      <c r="BC994" s="245"/>
      <c r="BH994" s="245"/>
      <c r="BM994" s="245"/>
      <c r="BR994" s="245"/>
      <c r="BW994" s="245"/>
      <c r="CB994" s="245"/>
      <c r="CG994" s="245"/>
      <c r="CL994" s="245"/>
      <c r="CQ994" s="245"/>
      <c r="CV994" s="245"/>
      <c r="DA994" s="245"/>
      <c r="DF994" s="245"/>
      <c r="DG994" s="291"/>
      <c r="DH994" s="291"/>
      <c r="DI994" s="291"/>
      <c r="DJ994" s="291"/>
      <c r="DK994" s="245"/>
      <c r="DL994" s="291"/>
      <c r="DM994" s="291"/>
      <c r="DN994" s="291"/>
      <c r="DO994" s="291"/>
      <c r="DP994" s="243"/>
      <c r="DU994" s="243"/>
      <c r="DZ994" s="243"/>
      <c r="EE994" s="243"/>
      <c r="EJ994" s="243"/>
    </row>
    <row r="995">
      <c r="E995" s="245"/>
      <c r="J995" s="245"/>
      <c r="O995" s="245"/>
      <c r="T995" s="245"/>
      <c r="Y995" s="245"/>
      <c r="AD995" s="245"/>
      <c r="AI995" s="245"/>
      <c r="AN995" s="245"/>
      <c r="AS995" s="245"/>
      <c r="AX995" s="245"/>
      <c r="BC995" s="245"/>
      <c r="BH995" s="245"/>
      <c r="BM995" s="245"/>
      <c r="BR995" s="245"/>
      <c r="BW995" s="245"/>
      <c r="CB995" s="245"/>
      <c r="CG995" s="245"/>
      <c r="CL995" s="245"/>
      <c r="CQ995" s="245"/>
      <c r="CV995" s="245"/>
      <c r="DA995" s="245"/>
      <c r="DF995" s="245"/>
      <c r="DG995" s="291"/>
      <c r="DH995" s="291"/>
      <c r="DI995" s="291"/>
      <c r="DJ995" s="291"/>
      <c r="DK995" s="245"/>
      <c r="DL995" s="291"/>
      <c r="DM995" s="291"/>
      <c r="DN995" s="291"/>
      <c r="DO995" s="291"/>
      <c r="DP995" s="243"/>
      <c r="DU995" s="243"/>
      <c r="DZ995" s="243"/>
      <c r="EE995" s="243"/>
      <c r="EJ995" s="243"/>
    </row>
    <row r="996">
      <c r="E996" s="245"/>
      <c r="J996" s="245"/>
      <c r="O996" s="245"/>
      <c r="T996" s="245"/>
      <c r="Y996" s="245"/>
      <c r="AD996" s="245"/>
      <c r="AI996" s="245"/>
      <c r="AN996" s="245"/>
      <c r="AS996" s="245"/>
      <c r="AX996" s="245"/>
      <c r="BC996" s="245"/>
      <c r="BH996" s="245"/>
      <c r="BM996" s="245"/>
      <c r="BR996" s="245"/>
      <c r="BW996" s="245"/>
      <c r="CB996" s="245"/>
      <c r="CG996" s="245"/>
      <c r="CL996" s="245"/>
      <c r="CQ996" s="245"/>
      <c r="CV996" s="245"/>
      <c r="DA996" s="245"/>
      <c r="DF996" s="245"/>
      <c r="DG996" s="291"/>
      <c r="DH996" s="291"/>
      <c r="DI996" s="291"/>
      <c r="DJ996" s="291"/>
      <c r="DK996" s="245"/>
      <c r="DL996" s="291"/>
      <c r="DM996" s="291"/>
      <c r="DN996" s="291"/>
      <c r="DO996" s="291"/>
      <c r="DP996" s="243"/>
      <c r="DU996" s="243"/>
      <c r="DZ996" s="243"/>
      <c r="EE996" s="243"/>
      <c r="EJ996" s="243"/>
    </row>
    <row r="997">
      <c r="E997" s="245"/>
      <c r="J997" s="245"/>
      <c r="O997" s="245"/>
      <c r="T997" s="245"/>
      <c r="Y997" s="245"/>
      <c r="AD997" s="245"/>
      <c r="AI997" s="245"/>
      <c r="AN997" s="245"/>
      <c r="AS997" s="245"/>
      <c r="AX997" s="245"/>
      <c r="BC997" s="245"/>
      <c r="BH997" s="245"/>
      <c r="BM997" s="245"/>
      <c r="BR997" s="245"/>
      <c r="BW997" s="245"/>
      <c r="CB997" s="245"/>
      <c r="CG997" s="245"/>
      <c r="CL997" s="245"/>
      <c r="CQ997" s="245"/>
      <c r="CV997" s="245"/>
      <c r="DA997" s="245"/>
      <c r="DF997" s="245"/>
      <c r="DG997" s="291"/>
      <c r="DH997" s="291"/>
      <c r="DI997" s="291"/>
      <c r="DJ997" s="291"/>
      <c r="DK997" s="245"/>
      <c r="DL997" s="291"/>
      <c r="DM997" s="291"/>
      <c r="DN997" s="291"/>
      <c r="DO997" s="291"/>
      <c r="DP997" s="243"/>
      <c r="DU997" s="243"/>
      <c r="DZ997" s="243"/>
      <c r="EE997" s="243"/>
      <c r="EJ997" s="243"/>
    </row>
    <row r="998">
      <c r="E998" s="245"/>
      <c r="J998" s="245"/>
      <c r="O998" s="245"/>
      <c r="T998" s="245"/>
      <c r="Y998" s="245"/>
      <c r="AD998" s="245"/>
      <c r="AI998" s="245"/>
      <c r="AN998" s="245"/>
      <c r="AS998" s="245"/>
      <c r="AX998" s="245"/>
      <c r="BC998" s="245"/>
      <c r="BH998" s="245"/>
      <c r="BM998" s="245"/>
      <c r="BR998" s="245"/>
      <c r="BW998" s="245"/>
      <c r="CB998" s="245"/>
      <c r="CG998" s="245"/>
      <c r="CL998" s="245"/>
      <c r="CQ998" s="245"/>
      <c r="CV998" s="245"/>
      <c r="DA998" s="245"/>
      <c r="DF998" s="245"/>
      <c r="DG998" s="291"/>
      <c r="DH998" s="291"/>
      <c r="DI998" s="291"/>
      <c r="DJ998" s="291"/>
      <c r="DK998" s="245"/>
      <c r="DL998" s="291"/>
      <c r="DM998" s="291"/>
      <c r="DN998" s="291"/>
      <c r="DO998" s="291"/>
      <c r="DP998" s="243"/>
      <c r="DU998" s="243"/>
      <c r="DZ998" s="243"/>
      <c r="EE998" s="243"/>
      <c r="EJ998" s="243"/>
    </row>
    <row r="999">
      <c r="E999" s="245"/>
      <c r="J999" s="245"/>
      <c r="O999" s="245"/>
      <c r="T999" s="245"/>
      <c r="Y999" s="245"/>
      <c r="AD999" s="245"/>
      <c r="AI999" s="245"/>
      <c r="AN999" s="245"/>
      <c r="AS999" s="245"/>
      <c r="AX999" s="245"/>
      <c r="BC999" s="245"/>
      <c r="BH999" s="245"/>
      <c r="BM999" s="245"/>
      <c r="BR999" s="245"/>
      <c r="BW999" s="245"/>
      <c r="CB999" s="245"/>
      <c r="CG999" s="245"/>
      <c r="CL999" s="245"/>
      <c r="CQ999" s="245"/>
      <c r="CV999" s="245"/>
      <c r="DA999" s="245"/>
      <c r="DF999" s="245"/>
      <c r="DG999" s="291"/>
      <c r="DH999" s="291"/>
      <c r="DI999" s="291"/>
      <c r="DJ999" s="291"/>
      <c r="DK999" s="245"/>
      <c r="DL999" s="291"/>
      <c r="DM999" s="291"/>
      <c r="DN999" s="291"/>
      <c r="DO999" s="291"/>
      <c r="DP999" s="243"/>
      <c r="DU999" s="243"/>
      <c r="DZ999" s="243"/>
      <c r="EE999" s="243"/>
      <c r="EJ999" s="243"/>
    </row>
    <row r="1000">
      <c r="E1000" s="245"/>
      <c r="J1000" s="245"/>
      <c r="O1000" s="245"/>
      <c r="T1000" s="245"/>
      <c r="Y1000" s="245"/>
      <c r="AD1000" s="245"/>
      <c r="AI1000" s="245"/>
      <c r="AN1000" s="245"/>
      <c r="AS1000" s="245"/>
      <c r="AX1000" s="245"/>
      <c r="BC1000" s="245"/>
      <c r="BH1000" s="245"/>
      <c r="BM1000" s="245"/>
      <c r="BR1000" s="245"/>
      <c r="BW1000" s="245"/>
      <c r="CB1000" s="245"/>
      <c r="CG1000" s="245"/>
      <c r="CL1000" s="245"/>
      <c r="CQ1000" s="245"/>
      <c r="CV1000" s="245"/>
      <c r="DA1000" s="245"/>
      <c r="DF1000" s="245"/>
      <c r="DG1000" s="291"/>
      <c r="DH1000" s="291"/>
      <c r="DI1000" s="291"/>
      <c r="DJ1000" s="291"/>
      <c r="DK1000" s="245"/>
      <c r="DL1000" s="291"/>
      <c r="DM1000" s="291"/>
      <c r="DN1000" s="291"/>
      <c r="DO1000" s="291"/>
      <c r="DP1000" s="243"/>
      <c r="DU1000" s="243"/>
      <c r="DZ1000" s="243"/>
      <c r="EE1000" s="243"/>
      <c r="EJ1000" s="243"/>
    </row>
    <row r="1001">
      <c r="E1001" s="245"/>
      <c r="J1001" s="245"/>
      <c r="O1001" s="245"/>
      <c r="T1001" s="245"/>
      <c r="Y1001" s="245"/>
      <c r="AD1001" s="245"/>
      <c r="AI1001" s="245"/>
      <c r="AN1001" s="245"/>
      <c r="AS1001" s="245"/>
      <c r="AX1001" s="245"/>
      <c r="BC1001" s="245"/>
      <c r="BH1001" s="245"/>
      <c r="BM1001" s="245"/>
      <c r="BR1001" s="245"/>
      <c r="BW1001" s="245"/>
      <c r="CB1001" s="245"/>
      <c r="CG1001" s="245"/>
      <c r="CL1001" s="245"/>
      <c r="CQ1001" s="245"/>
      <c r="CV1001" s="245"/>
      <c r="DA1001" s="245"/>
      <c r="DF1001" s="245"/>
      <c r="DG1001" s="291"/>
      <c r="DH1001" s="291"/>
      <c r="DI1001" s="291"/>
      <c r="DJ1001" s="291"/>
      <c r="DK1001" s="245"/>
      <c r="DL1001" s="291"/>
      <c r="DM1001" s="291"/>
      <c r="DN1001" s="291"/>
      <c r="DO1001" s="291"/>
      <c r="DP1001" s="243"/>
      <c r="DU1001" s="243"/>
      <c r="DZ1001" s="243"/>
      <c r="EE1001" s="243"/>
      <c r="EJ1001" s="243"/>
    </row>
    <row r="1002">
      <c r="E1002" s="245"/>
      <c r="J1002" s="245"/>
      <c r="O1002" s="245"/>
      <c r="T1002" s="245"/>
      <c r="Y1002" s="245"/>
      <c r="AD1002" s="245"/>
      <c r="AI1002" s="245"/>
      <c r="AN1002" s="245"/>
      <c r="AS1002" s="245"/>
      <c r="AX1002" s="245"/>
      <c r="BC1002" s="245"/>
      <c r="BH1002" s="245"/>
      <c r="BM1002" s="245"/>
      <c r="BR1002" s="245"/>
      <c r="BW1002" s="245"/>
      <c r="CB1002" s="245"/>
      <c r="CG1002" s="245"/>
      <c r="CL1002" s="245"/>
      <c r="CQ1002" s="245"/>
      <c r="CV1002" s="245"/>
      <c r="DA1002" s="245"/>
      <c r="DF1002" s="245"/>
      <c r="DG1002" s="291"/>
      <c r="DH1002" s="291"/>
      <c r="DI1002" s="291"/>
      <c r="DJ1002" s="291"/>
      <c r="DK1002" s="245"/>
      <c r="DL1002" s="291"/>
      <c r="DM1002" s="291"/>
      <c r="DN1002" s="291"/>
      <c r="DO1002" s="291"/>
      <c r="DP1002" s="243"/>
      <c r="DU1002" s="243"/>
      <c r="DZ1002" s="243"/>
      <c r="EE1002" s="243"/>
      <c r="EJ1002" s="243"/>
    </row>
    <row r="1003">
      <c r="E1003" s="245"/>
      <c r="J1003" s="245"/>
      <c r="O1003" s="245"/>
      <c r="T1003" s="245"/>
      <c r="Y1003" s="245"/>
      <c r="AD1003" s="245"/>
      <c r="AI1003" s="245"/>
      <c r="AN1003" s="245"/>
      <c r="AS1003" s="245"/>
      <c r="AX1003" s="245"/>
      <c r="BC1003" s="245"/>
      <c r="BH1003" s="245"/>
      <c r="BM1003" s="245"/>
      <c r="BR1003" s="245"/>
      <c r="BW1003" s="245"/>
      <c r="CB1003" s="245"/>
      <c r="CG1003" s="245"/>
      <c r="CL1003" s="245"/>
      <c r="CQ1003" s="245"/>
      <c r="CV1003" s="245"/>
      <c r="DA1003" s="245"/>
      <c r="DF1003" s="245"/>
      <c r="DG1003" s="291"/>
      <c r="DH1003" s="291"/>
      <c r="DI1003" s="291"/>
      <c r="DJ1003" s="291"/>
      <c r="DK1003" s="245"/>
      <c r="DL1003" s="291"/>
      <c r="DM1003" s="291"/>
      <c r="DN1003" s="291"/>
      <c r="DO1003" s="291"/>
      <c r="DP1003" s="243"/>
      <c r="DU1003" s="243"/>
      <c r="DZ1003" s="243"/>
      <c r="EE1003" s="243"/>
      <c r="EJ1003" s="243"/>
    </row>
    <row r="1004">
      <c r="E1004" s="245"/>
      <c r="J1004" s="245"/>
      <c r="O1004" s="245"/>
      <c r="T1004" s="245"/>
      <c r="Y1004" s="245"/>
      <c r="AD1004" s="245"/>
      <c r="AI1004" s="245"/>
      <c r="AN1004" s="245"/>
      <c r="AS1004" s="245"/>
      <c r="AX1004" s="245"/>
      <c r="BC1004" s="245"/>
      <c r="BH1004" s="245"/>
      <c r="BM1004" s="245"/>
      <c r="BR1004" s="245"/>
      <c r="BW1004" s="245"/>
      <c r="CB1004" s="245"/>
      <c r="CG1004" s="245"/>
      <c r="CL1004" s="245"/>
      <c r="CQ1004" s="245"/>
      <c r="CV1004" s="245"/>
      <c r="DA1004" s="245"/>
      <c r="DF1004" s="245"/>
      <c r="DG1004" s="291"/>
      <c r="DH1004" s="291"/>
      <c r="DI1004" s="291"/>
      <c r="DJ1004" s="291"/>
      <c r="DK1004" s="245"/>
      <c r="DL1004" s="291"/>
      <c r="DM1004" s="291"/>
      <c r="DN1004" s="291"/>
      <c r="DO1004" s="291"/>
      <c r="DP1004" s="243"/>
      <c r="DU1004" s="243"/>
      <c r="DZ1004" s="243"/>
      <c r="EE1004" s="243"/>
      <c r="EJ1004" s="243"/>
    </row>
    <row r="1005">
      <c r="E1005" s="245"/>
      <c r="J1005" s="245"/>
      <c r="O1005" s="245"/>
      <c r="T1005" s="245"/>
      <c r="Y1005" s="245"/>
      <c r="AD1005" s="245"/>
      <c r="AI1005" s="245"/>
      <c r="AN1005" s="245"/>
      <c r="AS1005" s="245"/>
      <c r="AX1005" s="245"/>
      <c r="BC1005" s="245"/>
      <c r="BH1005" s="245"/>
      <c r="BM1005" s="245"/>
      <c r="BR1005" s="245"/>
      <c r="BW1005" s="245"/>
      <c r="CB1005" s="245"/>
      <c r="CG1005" s="245"/>
      <c r="CL1005" s="245"/>
      <c r="CQ1005" s="245"/>
      <c r="CV1005" s="245"/>
      <c r="DA1005" s="245"/>
      <c r="DF1005" s="245"/>
      <c r="DG1005" s="291"/>
      <c r="DH1005" s="291"/>
      <c r="DI1005" s="291"/>
      <c r="DJ1005" s="291"/>
      <c r="DK1005" s="245"/>
      <c r="DL1005" s="291"/>
      <c r="DM1005" s="291"/>
      <c r="DN1005" s="291"/>
      <c r="DO1005" s="291"/>
      <c r="DP1005" s="243"/>
      <c r="DU1005" s="243"/>
      <c r="DZ1005" s="243"/>
      <c r="EE1005" s="243"/>
      <c r="EJ1005" s="243"/>
    </row>
    <row r="1006">
      <c r="E1006" s="245"/>
      <c r="J1006" s="245"/>
      <c r="O1006" s="245"/>
      <c r="T1006" s="245"/>
      <c r="Y1006" s="245"/>
      <c r="AD1006" s="245"/>
      <c r="AI1006" s="245"/>
      <c r="AN1006" s="245"/>
      <c r="AS1006" s="245"/>
      <c r="AX1006" s="245"/>
      <c r="BC1006" s="245"/>
      <c r="BH1006" s="245"/>
      <c r="BM1006" s="245"/>
      <c r="BR1006" s="245"/>
      <c r="BW1006" s="245"/>
      <c r="CB1006" s="245"/>
      <c r="CG1006" s="245"/>
      <c r="CL1006" s="245"/>
      <c r="CQ1006" s="245"/>
      <c r="CV1006" s="245"/>
      <c r="DA1006" s="245"/>
      <c r="DF1006" s="245"/>
      <c r="DG1006" s="291"/>
      <c r="DH1006" s="291"/>
      <c r="DI1006" s="291"/>
      <c r="DJ1006" s="291"/>
      <c r="DK1006" s="245"/>
      <c r="DL1006" s="291"/>
      <c r="DM1006" s="291"/>
      <c r="DN1006" s="291"/>
      <c r="DO1006" s="291"/>
      <c r="DP1006" s="243"/>
      <c r="DU1006" s="243"/>
      <c r="DZ1006" s="243"/>
      <c r="EE1006" s="243"/>
      <c r="EJ1006" s="243"/>
    </row>
    <row r="1007">
      <c r="E1007" s="245"/>
      <c r="J1007" s="245"/>
      <c r="O1007" s="245"/>
      <c r="T1007" s="245"/>
      <c r="Y1007" s="245"/>
      <c r="AD1007" s="245"/>
      <c r="AI1007" s="245"/>
      <c r="AN1007" s="245"/>
      <c r="AS1007" s="245"/>
      <c r="AX1007" s="245"/>
      <c r="BC1007" s="245"/>
      <c r="BH1007" s="245"/>
      <c r="BM1007" s="245"/>
      <c r="BR1007" s="245"/>
      <c r="BW1007" s="245"/>
      <c r="CB1007" s="245"/>
      <c r="CG1007" s="245"/>
      <c r="CL1007" s="245"/>
      <c r="CQ1007" s="245"/>
      <c r="CV1007" s="245"/>
      <c r="DA1007" s="245"/>
      <c r="DF1007" s="245"/>
      <c r="DG1007" s="291"/>
      <c r="DH1007" s="291"/>
      <c r="DI1007" s="291"/>
      <c r="DJ1007" s="291"/>
      <c r="DK1007" s="245"/>
      <c r="DL1007" s="291"/>
      <c r="DM1007" s="291"/>
      <c r="DN1007" s="291"/>
      <c r="DO1007" s="291"/>
      <c r="DP1007" s="243"/>
      <c r="DU1007" s="243"/>
      <c r="DZ1007" s="243"/>
      <c r="EE1007" s="243"/>
      <c r="EJ1007" s="243"/>
    </row>
    <row r="1008">
      <c r="E1008" s="245"/>
      <c r="J1008" s="245"/>
      <c r="O1008" s="245"/>
      <c r="T1008" s="245"/>
      <c r="Y1008" s="245"/>
      <c r="AD1008" s="245"/>
      <c r="AI1008" s="245"/>
      <c r="AN1008" s="245"/>
      <c r="AS1008" s="245"/>
      <c r="AX1008" s="245"/>
      <c r="BC1008" s="245"/>
      <c r="BH1008" s="245"/>
      <c r="BM1008" s="245"/>
      <c r="BR1008" s="245"/>
      <c r="BW1008" s="245"/>
      <c r="CB1008" s="245"/>
      <c r="CG1008" s="245"/>
      <c r="CL1008" s="245"/>
      <c r="CQ1008" s="245"/>
      <c r="CV1008" s="245"/>
      <c r="DA1008" s="245"/>
      <c r="DF1008" s="245"/>
      <c r="DG1008" s="291"/>
      <c r="DH1008" s="291"/>
      <c r="DI1008" s="291"/>
      <c r="DJ1008" s="291"/>
      <c r="DK1008" s="245"/>
      <c r="DL1008" s="291"/>
      <c r="DM1008" s="291"/>
      <c r="DN1008" s="291"/>
      <c r="DO1008" s="291"/>
      <c r="DP1008" s="243"/>
      <c r="DU1008" s="243"/>
      <c r="DZ1008" s="243"/>
      <c r="EE1008" s="243"/>
      <c r="EJ1008" s="243"/>
    </row>
    <row r="1009">
      <c r="E1009" s="245"/>
      <c r="J1009" s="245"/>
      <c r="O1009" s="245"/>
      <c r="T1009" s="245"/>
      <c r="Y1009" s="245"/>
      <c r="AD1009" s="245"/>
      <c r="AI1009" s="245"/>
      <c r="AN1009" s="245"/>
      <c r="AS1009" s="245"/>
      <c r="AX1009" s="245"/>
      <c r="BC1009" s="245"/>
      <c r="BH1009" s="245"/>
      <c r="BM1009" s="245"/>
      <c r="BR1009" s="245"/>
      <c r="BW1009" s="245"/>
      <c r="CB1009" s="245"/>
      <c r="CG1009" s="245"/>
      <c r="CL1009" s="245"/>
      <c r="CQ1009" s="245"/>
      <c r="CV1009" s="245"/>
      <c r="DA1009" s="245"/>
      <c r="DF1009" s="245"/>
      <c r="DG1009" s="291"/>
      <c r="DH1009" s="291"/>
      <c r="DI1009" s="291"/>
      <c r="DJ1009" s="291"/>
      <c r="DK1009" s="245"/>
      <c r="DL1009" s="291"/>
      <c r="DM1009" s="291"/>
      <c r="DN1009" s="291"/>
      <c r="DO1009" s="291"/>
      <c r="DP1009" s="243"/>
      <c r="DU1009" s="243"/>
      <c r="DZ1009" s="243"/>
      <c r="EE1009" s="243"/>
      <c r="EJ1009" s="243"/>
    </row>
  </sheetData>
  <conditionalFormatting sqref="B27:B29">
    <cfRule type="expression" dxfId="2" priority="1">
      <formula>AND($K$4=$D$11:$D1009,ISBLANK($K$4)=FALSE)</formula>
    </cfRule>
  </conditionalFormatting>
  <printOptions gridLines="1" horizontalCentered="1"/>
  <pageMargins bottom="0.75" footer="0.0" header="0.0" left="0.7" right="0.7" top="0.75"/>
  <pageSetup fitToHeight="0" cellComments="atEnd" orientation="landscape" pageOrder="overThenDown"/>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0" topLeftCell="A11" activePane="bottomLeft" state="frozen"/>
      <selection activeCell="B12" sqref="B12" pane="bottomLeft"/>
    </sheetView>
  </sheetViews>
  <sheetFormatPr customHeight="1" defaultColWidth="12.63" defaultRowHeight="15.75"/>
  <cols>
    <col customWidth="1" min="1" max="1" width="3.25"/>
    <col customWidth="1" min="2" max="2" width="12.63"/>
    <col customWidth="1" min="3" max="3" width="18.88"/>
    <col customWidth="1" min="4" max="4" width="25.13"/>
    <col customWidth="1" min="5" max="5" width="37.63"/>
    <col customWidth="1" min="6" max="6" width="20.13"/>
    <col customWidth="1" min="7" max="7" width="10.13"/>
    <col customWidth="1" min="8" max="10" width="18.88"/>
    <col customWidth="1" min="11" max="12" width="12.63"/>
    <col customWidth="1" min="13" max="13" width="3.25"/>
    <col customWidth="1" min="14" max="15" width="12.63"/>
    <col customWidth="1" min="16" max="16" width="3.25"/>
    <col customWidth="1" hidden="1" min="17" max="18" width="3.25"/>
  </cols>
  <sheetData>
    <row r="1" ht="18.75" customHeight="1">
      <c r="A1" s="138"/>
      <c r="B1" s="138"/>
      <c r="C1" s="138"/>
      <c r="D1" s="138"/>
      <c r="E1" s="138"/>
      <c r="F1" s="138"/>
      <c r="G1" s="138"/>
      <c r="H1" s="138"/>
      <c r="I1" s="138"/>
      <c r="J1" s="138"/>
      <c r="K1" s="138"/>
      <c r="L1" s="138"/>
      <c r="M1" s="138"/>
      <c r="N1" s="138"/>
      <c r="O1" s="138"/>
      <c r="P1" s="138"/>
      <c r="Q1" s="374"/>
      <c r="R1" s="374"/>
    </row>
    <row r="2" ht="18.75" customHeight="1">
      <c r="A2" s="138"/>
      <c r="B2" s="375"/>
      <c r="C2" s="376"/>
      <c r="D2" s="377"/>
      <c r="E2" s="138"/>
      <c r="F2" s="138"/>
      <c r="G2" s="170"/>
      <c r="H2" s="170"/>
      <c r="I2" s="138"/>
      <c r="J2" s="138"/>
      <c r="K2" s="378" t="s">
        <v>229</v>
      </c>
      <c r="L2" s="72"/>
      <c r="M2" s="80"/>
      <c r="N2" s="378" t="s">
        <v>230</v>
      </c>
      <c r="O2" s="72"/>
      <c r="P2" s="138"/>
      <c r="Q2" s="374"/>
      <c r="R2" s="374"/>
    </row>
    <row r="3" ht="18.75" customHeight="1">
      <c r="A3" s="138"/>
      <c r="B3" s="101" t="s">
        <v>123</v>
      </c>
      <c r="D3" s="74"/>
      <c r="E3" s="138"/>
      <c r="F3" s="138"/>
      <c r="G3" s="170"/>
      <c r="H3" s="170"/>
      <c r="I3" s="138"/>
      <c r="J3" s="138"/>
      <c r="K3" s="73"/>
      <c r="L3" s="74"/>
      <c r="M3" s="80"/>
      <c r="N3" s="73"/>
      <c r="O3" s="74"/>
      <c r="P3" s="138"/>
      <c r="Q3" s="374"/>
      <c r="R3" s="374"/>
    </row>
    <row r="4" ht="18.75" customHeight="1">
      <c r="A4" s="138"/>
      <c r="B4" s="73"/>
      <c r="D4" s="74"/>
      <c r="E4" s="138"/>
      <c r="F4" s="138"/>
      <c r="G4" s="170"/>
      <c r="H4" s="170"/>
      <c r="I4" s="138"/>
      <c r="J4" s="138"/>
      <c r="K4" s="379" t="s">
        <v>133</v>
      </c>
      <c r="L4" s="74"/>
      <c r="M4" s="80"/>
      <c r="N4" s="380">
        <v>0.1</v>
      </c>
      <c r="O4" s="74"/>
      <c r="P4" s="138"/>
      <c r="Q4" s="374"/>
      <c r="R4" s="374"/>
    </row>
    <row r="5" ht="18.75" customHeight="1">
      <c r="A5" s="138"/>
      <c r="B5" s="195" t="s">
        <v>139</v>
      </c>
      <c r="D5" s="74"/>
      <c r="E5" s="138"/>
      <c r="F5" s="138"/>
      <c r="G5" s="170"/>
      <c r="H5" s="170"/>
      <c r="I5" s="138"/>
      <c r="J5" s="138"/>
      <c r="K5" s="381"/>
      <c r="L5" s="111"/>
      <c r="M5" s="80"/>
      <c r="N5" s="381"/>
      <c r="O5" s="111"/>
      <c r="P5" s="138"/>
      <c r="Q5" s="374"/>
      <c r="R5" s="374"/>
    </row>
    <row r="6" ht="18.75" customHeight="1">
      <c r="A6" s="138"/>
      <c r="B6" s="382"/>
      <c r="C6" s="383"/>
      <c r="D6" s="384"/>
      <c r="E6" s="138"/>
      <c r="F6" s="138"/>
      <c r="G6" s="138"/>
      <c r="H6" s="138"/>
      <c r="I6" s="138"/>
      <c r="J6" s="138"/>
      <c r="K6" s="138"/>
      <c r="L6" s="138"/>
      <c r="M6" s="138"/>
      <c r="N6" s="138"/>
      <c r="O6" s="138"/>
      <c r="P6" s="138"/>
      <c r="Q6" s="374"/>
      <c r="R6" s="374"/>
    </row>
    <row r="7" ht="18.75" customHeight="1">
      <c r="A7" s="138"/>
      <c r="B7" s="138"/>
      <c r="C7" s="138"/>
      <c r="D7" s="138"/>
      <c r="E7" s="138"/>
      <c r="F7" s="138"/>
      <c r="G7" s="138"/>
      <c r="H7" s="138"/>
      <c r="I7" s="138"/>
      <c r="J7" s="138"/>
      <c r="K7" s="138"/>
      <c r="L7" s="138"/>
      <c r="M7" s="138"/>
      <c r="N7" s="138"/>
      <c r="O7" s="138"/>
      <c r="P7" s="138"/>
      <c r="Q7" s="374"/>
      <c r="R7" s="374"/>
    </row>
    <row r="8" ht="18.75" customHeight="1">
      <c r="A8" s="138"/>
      <c r="B8" s="138"/>
      <c r="C8" s="138"/>
      <c r="D8" s="138"/>
      <c r="E8" s="385" t="s">
        <v>231</v>
      </c>
      <c r="F8" s="386">
        <f>SUM(F11:F1001)</f>
        <v>203431.28</v>
      </c>
      <c r="G8" s="387"/>
      <c r="H8" s="388">
        <f t="shared" ref="H8:I8" si="1">SUM(H11:H1001)</f>
        <v>182253.0182</v>
      </c>
      <c r="I8" s="389">
        <f t="shared" si="1"/>
        <v>18233.46182</v>
      </c>
      <c r="J8" s="390"/>
      <c r="K8" s="138"/>
      <c r="L8" s="138"/>
      <c r="M8" s="138"/>
      <c r="N8" s="138"/>
      <c r="O8" s="138"/>
      <c r="P8" s="138"/>
      <c r="Q8" s="374"/>
      <c r="R8" s="374"/>
    </row>
    <row r="9" ht="18.75" customHeight="1">
      <c r="A9" s="45"/>
      <c r="B9" s="391" t="s">
        <v>142</v>
      </c>
      <c r="C9" s="391" t="s">
        <v>143</v>
      </c>
      <c r="D9" s="391" t="s">
        <v>232</v>
      </c>
      <c r="E9" s="391" t="s">
        <v>152</v>
      </c>
      <c r="F9" s="391" t="s">
        <v>146</v>
      </c>
      <c r="G9" s="391" t="s">
        <v>147</v>
      </c>
      <c r="H9" s="391" t="s">
        <v>148</v>
      </c>
      <c r="I9" s="391" t="s">
        <v>149</v>
      </c>
      <c r="J9" s="392" t="s">
        <v>150</v>
      </c>
      <c r="K9" s="393" t="s">
        <v>233</v>
      </c>
      <c r="L9" s="71"/>
      <c r="M9" s="71"/>
      <c r="N9" s="71"/>
      <c r="O9" s="72"/>
      <c r="P9" s="45"/>
      <c r="Q9" s="93"/>
      <c r="R9" s="93"/>
    </row>
    <row r="10" ht="1.5" customHeight="1">
      <c r="A10" s="45"/>
      <c r="B10" s="134"/>
      <c r="C10" s="134"/>
      <c r="D10" s="134"/>
      <c r="E10" s="134"/>
      <c r="F10" s="134"/>
      <c r="G10" s="134"/>
      <c r="H10" s="134"/>
      <c r="I10" s="134"/>
      <c r="J10" s="134"/>
      <c r="K10" s="134"/>
      <c r="L10" s="134"/>
      <c r="M10" s="134"/>
      <c r="N10" s="134"/>
      <c r="O10" s="134"/>
      <c r="P10" s="45"/>
      <c r="Q10" s="93"/>
      <c r="R10" s="93"/>
    </row>
    <row r="11" ht="18.75" customHeight="1">
      <c r="A11" s="138"/>
      <c r="B11" s="394"/>
      <c r="C11" s="395">
        <v>45077.0</v>
      </c>
      <c r="D11" s="396" t="s">
        <v>128</v>
      </c>
      <c r="E11" s="396" t="s">
        <v>234</v>
      </c>
      <c r="F11" s="397">
        <v>842.1</v>
      </c>
      <c r="G11" s="398"/>
      <c r="H11" s="399">
        <f t="shared" ref="H11:H86" si="2">F11-I11</f>
        <v>765.5454545</v>
      </c>
      <c r="I11" s="399">
        <f t="shared" ref="I11:I86" si="3">F11-(F11/(1+IF(G11="",$N$4,G11)))</f>
        <v>76.55454545</v>
      </c>
      <c r="J11" s="400" t="s">
        <v>116</v>
      </c>
      <c r="K11" s="155"/>
      <c r="L11" s="137"/>
      <c r="M11" s="137"/>
      <c r="N11" s="137"/>
      <c r="O11" s="144"/>
      <c r="P11" s="138"/>
      <c r="Q11" s="401">
        <f t="shared" ref="Q11:Q29" si="4">IF(C11="","",MONTH(C11))</f>
        <v>5</v>
      </c>
      <c r="R11" s="374">
        <f t="shared" ref="R11:R29" si="5">IF(C11="","",YEAR(C11))</f>
        <v>2023</v>
      </c>
    </row>
    <row r="12" ht="18.75" customHeight="1">
      <c r="A12" s="138"/>
      <c r="B12" s="402"/>
      <c r="C12" s="403">
        <v>45110.0</v>
      </c>
      <c r="D12" s="404" t="s">
        <v>129</v>
      </c>
      <c r="E12" s="404" t="s">
        <v>235</v>
      </c>
      <c r="F12" s="405">
        <v>12.96</v>
      </c>
      <c r="G12" s="406"/>
      <c r="H12" s="407">
        <f t="shared" si="2"/>
        <v>11.78181818</v>
      </c>
      <c r="I12" s="407">
        <f t="shared" si="3"/>
        <v>1.178181818</v>
      </c>
      <c r="J12" s="408" t="s">
        <v>116</v>
      </c>
      <c r="K12" s="409"/>
      <c r="L12" s="148"/>
      <c r="M12" s="148"/>
      <c r="N12" s="148"/>
      <c r="O12" s="152"/>
      <c r="P12" s="138"/>
      <c r="Q12" s="401">
        <f t="shared" si="4"/>
        <v>7</v>
      </c>
      <c r="R12" s="374">
        <f t="shared" si="5"/>
        <v>2023</v>
      </c>
    </row>
    <row r="13" ht="18.75" customHeight="1">
      <c r="A13" s="138"/>
      <c r="B13" s="402"/>
      <c r="C13" s="403">
        <v>45140.0</v>
      </c>
      <c r="D13" s="404" t="s">
        <v>129</v>
      </c>
      <c r="E13" s="404" t="s">
        <v>235</v>
      </c>
      <c r="F13" s="405">
        <v>14.4</v>
      </c>
      <c r="G13" s="410"/>
      <c r="H13" s="407">
        <f t="shared" si="2"/>
        <v>13.09090909</v>
      </c>
      <c r="I13" s="407">
        <f t="shared" si="3"/>
        <v>1.309090909</v>
      </c>
      <c r="J13" s="408" t="s">
        <v>116</v>
      </c>
      <c r="K13" s="409"/>
      <c r="L13" s="148"/>
      <c r="M13" s="148"/>
      <c r="N13" s="148"/>
      <c r="O13" s="152"/>
      <c r="P13" s="138"/>
      <c r="Q13" s="401">
        <f t="shared" si="4"/>
        <v>8</v>
      </c>
      <c r="R13" s="374">
        <f t="shared" si="5"/>
        <v>2023</v>
      </c>
    </row>
    <row r="14" ht="18.75" customHeight="1">
      <c r="A14" s="138"/>
      <c r="B14" s="402"/>
      <c r="C14" s="403">
        <v>45174.0</v>
      </c>
      <c r="D14" s="404" t="s">
        <v>129</v>
      </c>
      <c r="E14" s="404" t="s">
        <v>235</v>
      </c>
      <c r="F14" s="405">
        <v>20.0</v>
      </c>
      <c r="G14" s="410"/>
      <c r="H14" s="407">
        <f t="shared" si="2"/>
        <v>18.18181818</v>
      </c>
      <c r="I14" s="407">
        <f t="shared" si="3"/>
        <v>1.818181818</v>
      </c>
      <c r="J14" s="408" t="s">
        <v>116</v>
      </c>
      <c r="K14" s="409"/>
      <c r="L14" s="148"/>
      <c r="M14" s="148"/>
      <c r="N14" s="148"/>
      <c r="O14" s="152"/>
      <c r="P14" s="138"/>
      <c r="Q14" s="401">
        <f t="shared" si="4"/>
        <v>9</v>
      </c>
      <c r="R14" s="374">
        <f t="shared" si="5"/>
        <v>2023</v>
      </c>
    </row>
    <row r="15" ht="18.75" customHeight="1">
      <c r="A15" s="138"/>
      <c r="B15" s="402"/>
      <c r="C15" s="403">
        <v>45201.0</v>
      </c>
      <c r="D15" s="404" t="s">
        <v>129</v>
      </c>
      <c r="E15" s="404" t="s">
        <v>235</v>
      </c>
      <c r="F15" s="405">
        <v>28.8</v>
      </c>
      <c r="G15" s="410"/>
      <c r="H15" s="407">
        <f t="shared" si="2"/>
        <v>26.18181818</v>
      </c>
      <c r="I15" s="407">
        <f t="shared" si="3"/>
        <v>2.618181818</v>
      </c>
      <c r="J15" s="408" t="s">
        <v>116</v>
      </c>
      <c r="K15" s="409"/>
      <c r="L15" s="148"/>
      <c r="M15" s="148"/>
      <c r="N15" s="148"/>
      <c r="O15" s="152"/>
      <c r="P15" s="138"/>
      <c r="Q15" s="401">
        <f t="shared" si="4"/>
        <v>10</v>
      </c>
      <c r="R15" s="374">
        <f t="shared" si="5"/>
        <v>2023</v>
      </c>
    </row>
    <row r="16" ht="18.75" customHeight="1">
      <c r="A16" s="138"/>
      <c r="B16" s="402"/>
      <c r="C16" s="403">
        <v>45232.0</v>
      </c>
      <c r="D16" s="404" t="s">
        <v>129</v>
      </c>
      <c r="E16" s="404" t="s">
        <v>235</v>
      </c>
      <c r="F16" s="405">
        <v>28.8</v>
      </c>
      <c r="G16" s="410"/>
      <c r="H16" s="407">
        <f t="shared" si="2"/>
        <v>26.18181818</v>
      </c>
      <c r="I16" s="407">
        <f t="shared" si="3"/>
        <v>2.618181818</v>
      </c>
      <c r="J16" s="408" t="s">
        <v>116</v>
      </c>
      <c r="K16" s="409"/>
      <c r="L16" s="148"/>
      <c r="M16" s="148"/>
      <c r="N16" s="148"/>
      <c r="O16" s="152"/>
      <c r="P16" s="138"/>
      <c r="Q16" s="401">
        <f t="shared" si="4"/>
        <v>11</v>
      </c>
      <c r="R16" s="374">
        <f t="shared" si="5"/>
        <v>2023</v>
      </c>
    </row>
    <row r="17" ht="18.75" customHeight="1">
      <c r="A17" s="138"/>
      <c r="B17" s="402"/>
      <c r="C17" s="403">
        <v>45260.0</v>
      </c>
      <c r="D17" s="404"/>
      <c r="E17" s="404" t="s">
        <v>236</v>
      </c>
      <c r="F17" s="405">
        <v>1.0</v>
      </c>
      <c r="G17" s="410"/>
      <c r="H17" s="407">
        <f t="shared" si="2"/>
        <v>0.9090909091</v>
      </c>
      <c r="I17" s="407">
        <f t="shared" si="3"/>
        <v>0.09090909091</v>
      </c>
      <c r="J17" s="408" t="s">
        <v>116</v>
      </c>
      <c r="K17" s="409"/>
      <c r="L17" s="148"/>
      <c r="M17" s="148"/>
      <c r="N17" s="148"/>
      <c r="O17" s="152"/>
      <c r="P17" s="138"/>
      <c r="Q17" s="401">
        <f t="shared" si="4"/>
        <v>11</v>
      </c>
      <c r="R17" s="374">
        <f t="shared" si="5"/>
        <v>2023</v>
      </c>
    </row>
    <row r="18" ht="18.75" customHeight="1">
      <c r="A18" s="138"/>
      <c r="B18" s="402"/>
      <c r="C18" s="403">
        <v>45261.0</v>
      </c>
      <c r="D18" s="404" t="s">
        <v>129</v>
      </c>
      <c r="E18" s="404" t="s">
        <v>235</v>
      </c>
      <c r="F18" s="405">
        <v>28.8</v>
      </c>
      <c r="G18" s="411"/>
      <c r="H18" s="407">
        <f t="shared" si="2"/>
        <v>26.18181818</v>
      </c>
      <c r="I18" s="407">
        <f t="shared" si="3"/>
        <v>2.618181818</v>
      </c>
      <c r="J18" s="408" t="s">
        <v>116</v>
      </c>
      <c r="K18" s="409"/>
      <c r="L18" s="148"/>
      <c r="M18" s="148"/>
      <c r="N18" s="148"/>
      <c r="O18" s="152"/>
      <c r="P18" s="138"/>
      <c r="Q18" s="401">
        <f t="shared" si="4"/>
        <v>12</v>
      </c>
      <c r="R18" s="374">
        <f t="shared" si="5"/>
        <v>2023</v>
      </c>
    </row>
    <row r="19" ht="18.75" customHeight="1">
      <c r="A19" s="138"/>
      <c r="B19" s="402"/>
      <c r="C19" s="403">
        <v>45261.0</v>
      </c>
      <c r="D19" s="404"/>
      <c r="E19" s="404" t="s">
        <v>237</v>
      </c>
      <c r="F19" s="405">
        <v>1.0</v>
      </c>
      <c r="G19" s="411"/>
      <c r="H19" s="407">
        <f t="shared" si="2"/>
        <v>0.9090909091</v>
      </c>
      <c r="I19" s="407">
        <f t="shared" si="3"/>
        <v>0.09090909091</v>
      </c>
      <c r="J19" s="408" t="s">
        <v>116</v>
      </c>
      <c r="K19" s="409"/>
      <c r="L19" s="148"/>
      <c r="M19" s="148"/>
      <c r="N19" s="148"/>
      <c r="O19" s="152"/>
      <c r="P19" s="138"/>
      <c r="Q19" s="401">
        <f t="shared" si="4"/>
        <v>12</v>
      </c>
      <c r="R19" s="374">
        <f t="shared" si="5"/>
        <v>2023</v>
      </c>
    </row>
    <row r="20" ht="18.75" customHeight="1">
      <c r="A20" s="138"/>
      <c r="B20" s="402"/>
      <c r="C20" s="403">
        <v>45272.0</v>
      </c>
      <c r="D20" s="404"/>
      <c r="E20" s="404" t="s">
        <v>238</v>
      </c>
      <c r="F20" s="405">
        <v>502.69</v>
      </c>
      <c r="G20" s="410"/>
      <c r="H20" s="407">
        <f t="shared" si="2"/>
        <v>456.9909091</v>
      </c>
      <c r="I20" s="407">
        <f t="shared" si="3"/>
        <v>45.69909091</v>
      </c>
      <c r="J20" s="408" t="s">
        <v>116</v>
      </c>
      <c r="K20" s="409"/>
      <c r="L20" s="148"/>
      <c r="M20" s="148"/>
      <c r="N20" s="148"/>
      <c r="O20" s="152"/>
      <c r="P20" s="138"/>
      <c r="Q20" s="401">
        <f t="shared" si="4"/>
        <v>12</v>
      </c>
      <c r="R20" s="374">
        <f t="shared" si="5"/>
        <v>2023</v>
      </c>
    </row>
    <row r="21" ht="18.75" customHeight="1">
      <c r="A21" s="138"/>
      <c r="B21" s="402"/>
      <c r="C21" s="403">
        <v>45278.0</v>
      </c>
      <c r="D21" s="404"/>
      <c r="E21" s="404" t="s">
        <v>239</v>
      </c>
      <c r="F21" s="405">
        <v>2150.0</v>
      </c>
      <c r="G21" s="410"/>
      <c r="H21" s="407">
        <f t="shared" si="2"/>
        <v>1954.545455</v>
      </c>
      <c r="I21" s="407">
        <f t="shared" si="3"/>
        <v>195.4545455</v>
      </c>
      <c r="J21" s="408" t="s">
        <v>116</v>
      </c>
      <c r="K21" s="409"/>
      <c r="L21" s="148"/>
      <c r="M21" s="148"/>
      <c r="N21" s="148"/>
      <c r="O21" s="152"/>
      <c r="P21" s="138"/>
      <c r="Q21" s="401">
        <f t="shared" si="4"/>
        <v>12</v>
      </c>
      <c r="R21" s="374">
        <f t="shared" si="5"/>
        <v>2023</v>
      </c>
    </row>
    <row r="22" ht="18.75" customHeight="1">
      <c r="A22" s="138"/>
      <c r="B22" s="402"/>
      <c r="C22" s="215">
        <v>45293.0</v>
      </c>
      <c r="D22" s="404" t="s">
        <v>129</v>
      </c>
      <c r="E22" s="404" t="s">
        <v>235</v>
      </c>
      <c r="F22" s="405">
        <v>28.8</v>
      </c>
      <c r="G22" s="410"/>
      <c r="H22" s="407">
        <f t="shared" si="2"/>
        <v>26.18181818</v>
      </c>
      <c r="I22" s="407">
        <f t="shared" si="3"/>
        <v>2.618181818</v>
      </c>
      <c r="J22" s="408" t="s">
        <v>116</v>
      </c>
      <c r="K22" s="409"/>
      <c r="L22" s="148"/>
      <c r="M22" s="148"/>
      <c r="N22" s="148"/>
      <c r="O22" s="152"/>
      <c r="P22" s="138"/>
      <c r="Q22" s="401">
        <f t="shared" si="4"/>
        <v>1</v>
      </c>
      <c r="R22" s="374">
        <f t="shared" si="5"/>
        <v>2024</v>
      </c>
    </row>
    <row r="23" ht="18.75" customHeight="1">
      <c r="A23" s="138"/>
      <c r="B23" s="402"/>
      <c r="C23" s="215">
        <v>45324.0</v>
      </c>
      <c r="D23" s="404" t="s">
        <v>129</v>
      </c>
      <c r="E23" s="404" t="s">
        <v>235</v>
      </c>
      <c r="F23" s="405">
        <v>28.8</v>
      </c>
      <c r="G23" s="410"/>
      <c r="H23" s="407">
        <f t="shared" si="2"/>
        <v>26.18181818</v>
      </c>
      <c r="I23" s="407">
        <f t="shared" si="3"/>
        <v>2.618181818</v>
      </c>
      <c r="J23" s="408" t="s">
        <v>116</v>
      </c>
      <c r="K23" s="409"/>
      <c r="L23" s="148"/>
      <c r="M23" s="148"/>
      <c r="N23" s="148"/>
      <c r="O23" s="152"/>
      <c r="P23" s="138"/>
      <c r="Q23" s="401">
        <f t="shared" si="4"/>
        <v>2</v>
      </c>
      <c r="R23" s="374">
        <f t="shared" si="5"/>
        <v>2024</v>
      </c>
    </row>
    <row r="24" ht="18.75" customHeight="1">
      <c r="A24" s="138"/>
      <c r="B24" s="402"/>
      <c r="C24" s="215">
        <v>45335.0</v>
      </c>
      <c r="D24" s="404"/>
      <c r="E24" s="404" t="s">
        <v>237</v>
      </c>
      <c r="F24" s="405">
        <v>1.0</v>
      </c>
      <c r="G24" s="410"/>
      <c r="H24" s="407">
        <f t="shared" si="2"/>
        <v>0.9090909091</v>
      </c>
      <c r="I24" s="407">
        <f t="shared" si="3"/>
        <v>0.09090909091</v>
      </c>
      <c r="J24" s="408" t="s">
        <v>116</v>
      </c>
      <c r="K24" s="409"/>
      <c r="L24" s="148"/>
      <c r="M24" s="148"/>
      <c r="N24" s="148"/>
      <c r="O24" s="152"/>
      <c r="P24" s="138"/>
      <c r="Q24" s="401">
        <f t="shared" si="4"/>
        <v>2</v>
      </c>
      <c r="R24" s="374">
        <f t="shared" si="5"/>
        <v>2024</v>
      </c>
    </row>
    <row r="25" ht="18.75" customHeight="1">
      <c r="A25" s="138"/>
      <c r="B25" s="402"/>
      <c r="C25" s="215">
        <v>45348.0</v>
      </c>
      <c r="D25" s="404" t="s">
        <v>128</v>
      </c>
      <c r="E25" s="396" t="s">
        <v>234</v>
      </c>
      <c r="F25" s="405">
        <v>99.0</v>
      </c>
      <c r="G25" s="410"/>
      <c r="H25" s="407">
        <f t="shared" si="2"/>
        <v>90</v>
      </c>
      <c r="I25" s="407">
        <f t="shared" si="3"/>
        <v>9</v>
      </c>
      <c r="J25" s="408" t="s">
        <v>116</v>
      </c>
      <c r="K25" s="409"/>
      <c r="L25" s="148"/>
      <c r="M25" s="148"/>
      <c r="N25" s="148"/>
      <c r="O25" s="152"/>
      <c r="P25" s="138"/>
      <c r="Q25" s="401">
        <f t="shared" si="4"/>
        <v>2</v>
      </c>
      <c r="R25" s="374">
        <f t="shared" si="5"/>
        <v>2024</v>
      </c>
    </row>
    <row r="26" ht="18.75" customHeight="1">
      <c r="A26" s="138"/>
      <c r="B26" s="402"/>
      <c r="C26" s="215">
        <v>45384.0</v>
      </c>
      <c r="D26" s="404" t="s">
        <v>129</v>
      </c>
      <c r="E26" s="404" t="s">
        <v>235</v>
      </c>
      <c r="F26" s="405">
        <v>28.8</v>
      </c>
      <c r="G26" s="410"/>
      <c r="H26" s="407">
        <f t="shared" si="2"/>
        <v>26.18181818</v>
      </c>
      <c r="I26" s="407">
        <f t="shared" si="3"/>
        <v>2.618181818</v>
      </c>
      <c r="J26" s="408" t="s">
        <v>116</v>
      </c>
      <c r="K26" s="409"/>
      <c r="L26" s="148"/>
      <c r="M26" s="148"/>
      <c r="N26" s="148"/>
      <c r="O26" s="152"/>
      <c r="P26" s="138"/>
      <c r="Q26" s="401">
        <f t="shared" si="4"/>
        <v>4</v>
      </c>
      <c r="R26" s="374">
        <f t="shared" si="5"/>
        <v>2024</v>
      </c>
    </row>
    <row r="27" ht="18.75" customHeight="1">
      <c r="A27" s="138"/>
      <c r="B27" s="402"/>
      <c r="C27" s="215">
        <v>45394.0</v>
      </c>
      <c r="D27" s="402"/>
      <c r="E27" s="404" t="s">
        <v>237</v>
      </c>
      <c r="F27" s="405">
        <v>1.0</v>
      </c>
      <c r="G27" s="410"/>
      <c r="H27" s="407">
        <f t="shared" si="2"/>
        <v>0.9090909091</v>
      </c>
      <c r="I27" s="407">
        <f t="shared" si="3"/>
        <v>0.09090909091</v>
      </c>
      <c r="J27" s="408" t="s">
        <v>116</v>
      </c>
      <c r="K27" s="409"/>
      <c r="L27" s="148"/>
      <c r="M27" s="148"/>
      <c r="N27" s="148"/>
      <c r="O27" s="152"/>
      <c r="P27" s="138"/>
      <c r="Q27" s="401">
        <f t="shared" si="4"/>
        <v>4</v>
      </c>
      <c r="R27" s="374">
        <f t="shared" si="5"/>
        <v>2024</v>
      </c>
    </row>
    <row r="28" ht="18.75" customHeight="1">
      <c r="A28" s="138"/>
      <c r="B28" s="402"/>
      <c r="C28" s="215">
        <v>45414.0</v>
      </c>
      <c r="D28" s="404" t="s">
        <v>129</v>
      </c>
      <c r="E28" s="404" t="s">
        <v>235</v>
      </c>
      <c r="F28" s="405">
        <v>28.8</v>
      </c>
      <c r="G28" s="410"/>
      <c r="H28" s="407">
        <f t="shared" si="2"/>
        <v>26.18181818</v>
      </c>
      <c r="I28" s="407">
        <f t="shared" si="3"/>
        <v>2.618181818</v>
      </c>
      <c r="J28" s="408" t="s">
        <v>116</v>
      </c>
      <c r="K28" s="409"/>
      <c r="L28" s="148"/>
      <c r="M28" s="148"/>
      <c r="N28" s="148"/>
      <c r="O28" s="152"/>
      <c r="P28" s="138"/>
      <c r="Q28" s="401">
        <f t="shared" si="4"/>
        <v>5</v>
      </c>
      <c r="R28" s="374">
        <f t="shared" si="5"/>
        <v>2024</v>
      </c>
    </row>
    <row r="29" ht="18.75" customHeight="1">
      <c r="A29" s="138"/>
      <c r="B29" s="402"/>
      <c r="C29" s="215">
        <v>45446.0</v>
      </c>
      <c r="D29" s="404" t="s">
        <v>129</v>
      </c>
      <c r="E29" s="404" t="s">
        <v>235</v>
      </c>
      <c r="F29" s="405">
        <v>28.8</v>
      </c>
      <c r="G29" s="410"/>
      <c r="H29" s="407">
        <f t="shared" si="2"/>
        <v>26.18181818</v>
      </c>
      <c r="I29" s="407">
        <f t="shared" si="3"/>
        <v>2.618181818</v>
      </c>
      <c r="J29" s="412"/>
      <c r="K29" s="409"/>
      <c r="L29" s="148"/>
      <c r="M29" s="148"/>
      <c r="N29" s="148"/>
      <c r="O29" s="152"/>
      <c r="P29" s="138"/>
      <c r="Q29" s="401">
        <f t="shared" si="4"/>
        <v>6</v>
      </c>
      <c r="R29" s="374">
        <f t="shared" si="5"/>
        <v>2024</v>
      </c>
    </row>
    <row r="30" ht="18.75" customHeight="1">
      <c r="A30" s="138"/>
      <c r="B30" s="402"/>
      <c r="C30" s="215">
        <v>45454.0</v>
      </c>
      <c r="D30" s="402"/>
      <c r="E30" s="404" t="s">
        <v>237</v>
      </c>
      <c r="F30" s="405">
        <v>1.0</v>
      </c>
      <c r="G30" s="410"/>
      <c r="H30" s="407">
        <f t="shared" si="2"/>
        <v>0.9090909091</v>
      </c>
      <c r="I30" s="407">
        <f t="shared" si="3"/>
        <v>0.09090909091</v>
      </c>
      <c r="J30" s="412"/>
      <c r="K30" s="409"/>
      <c r="L30" s="148"/>
      <c r="M30" s="148"/>
      <c r="N30" s="148"/>
      <c r="O30" s="152"/>
      <c r="P30" s="138"/>
      <c r="Q30" s="401">
        <f>IF(C31="","",MONTH(C31))</f>
        <v>6</v>
      </c>
      <c r="R30" s="374">
        <f>IF(C31="","",YEAR(C31))</f>
        <v>2024</v>
      </c>
    </row>
    <row r="31" ht="18.75" customHeight="1">
      <c r="A31" s="138"/>
      <c r="B31" s="402"/>
      <c r="C31" s="215">
        <v>45471.0</v>
      </c>
      <c r="D31" s="402"/>
      <c r="E31" s="396" t="s">
        <v>234</v>
      </c>
      <c r="F31" s="405">
        <v>203.0</v>
      </c>
      <c r="G31" s="410"/>
      <c r="H31" s="407">
        <f t="shared" si="2"/>
        <v>184.5454545</v>
      </c>
      <c r="I31" s="407">
        <f t="shared" si="3"/>
        <v>18.45454545</v>
      </c>
      <c r="J31" s="412"/>
      <c r="K31" s="409"/>
      <c r="L31" s="148"/>
      <c r="M31" s="148"/>
      <c r="N31" s="148"/>
      <c r="O31" s="152"/>
      <c r="P31" s="138"/>
      <c r="Q31" s="401" t="str">
        <f>IF(#REF!="","",MONTH(#REF!))</f>
        <v>#REF!</v>
      </c>
      <c r="R31" s="374" t="str">
        <f>IF(#REF!="","",YEAR(#REF!))</f>
        <v>#REF!</v>
      </c>
    </row>
    <row r="32" ht="18.75" customHeight="1">
      <c r="A32" s="138"/>
      <c r="B32" s="402"/>
      <c r="C32" s="215">
        <v>45475.0</v>
      </c>
      <c r="D32" s="404" t="s">
        <v>129</v>
      </c>
      <c r="E32" s="404" t="s">
        <v>235</v>
      </c>
      <c r="F32" s="405">
        <v>28.8</v>
      </c>
      <c r="G32" s="410"/>
      <c r="H32" s="407">
        <f t="shared" si="2"/>
        <v>26.18181818</v>
      </c>
      <c r="I32" s="407">
        <f t="shared" si="3"/>
        <v>2.618181818</v>
      </c>
      <c r="J32" s="408" t="s">
        <v>116</v>
      </c>
      <c r="K32" s="409"/>
      <c r="L32" s="148"/>
      <c r="M32" s="148"/>
      <c r="N32" s="148"/>
      <c r="O32" s="152"/>
      <c r="P32" s="138"/>
      <c r="Q32" s="401">
        <f t="shared" ref="Q32:Q83" si="6">IF(C32="","",MONTH(C32))</f>
        <v>7</v>
      </c>
      <c r="R32" s="374">
        <f t="shared" ref="R32:R83" si="7">IF(C32="","",YEAR(C32))</f>
        <v>2024</v>
      </c>
    </row>
    <row r="33" ht="18.75" customHeight="1">
      <c r="A33" s="138"/>
      <c r="B33" s="402"/>
      <c r="C33" s="215">
        <v>45506.0</v>
      </c>
      <c r="D33" s="404" t="s">
        <v>129</v>
      </c>
      <c r="E33" s="404" t="s">
        <v>235</v>
      </c>
      <c r="F33" s="405">
        <v>28.8</v>
      </c>
      <c r="G33" s="410"/>
      <c r="H33" s="407">
        <f t="shared" si="2"/>
        <v>26.18181818</v>
      </c>
      <c r="I33" s="407">
        <f t="shared" si="3"/>
        <v>2.618181818</v>
      </c>
      <c r="J33" s="408" t="s">
        <v>116</v>
      </c>
      <c r="K33" s="409"/>
      <c r="L33" s="148"/>
      <c r="M33" s="148"/>
      <c r="N33" s="148"/>
      <c r="O33" s="152"/>
      <c r="P33" s="138"/>
      <c r="Q33" s="401">
        <f t="shared" si="6"/>
        <v>8</v>
      </c>
      <c r="R33" s="374">
        <f t="shared" si="7"/>
        <v>2024</v>
      </c>
    </row>
    <row r="34" ht="18.75" customHeight="1">
      <c r="A34" s="138"/>
      <c r="B34" s="402"/>
      <c r="C34" s="215">
        <v>45520.0</v>
      </c>
      <c r="D34" s="402"/>
      <c r="E34" s="404" t="s">
        <v>240</v>
      </c>
      <c r="F34" s="405">
        <v>5000.0</v>
      </c>
      <c r="G34" s="410"/>
      <c r="H34" s="407">
        <f t="shared" si="2"/>
        <v>4545.454545</v>
      </c>
      <c r="I34" s="407">
        <f t="shared" si="3"/>
        <v>454.5454545</v>
      </c>
      <c r="J34" s="408" t="s">
        <v>116</v>
      </c>
      <c r="K34" s="409"/>
      <c r="L34" s="148"/>
      <c r="M34" s="148"/>
      <c r="N34" s="148"/>
      <c r="O34" s="152"/>
      <c r="P34" s="138"/>
      <c r="Q34" s="401">
        <f t="shared" si="6"/>
        <v>8</v>
      </c>
      <c r="R34" s="374">
        <f t="shared" si="7"/>
        <v>2024</v>
      </c>
    </row>
    <row r="35" ht="18.75" customHeight="1">
      <c r="A35" s="138"/>
      <c r="B35" s="402"/>
      <c r="C35" s="215">
        <v>45520.0</v>
      </c>
      <c r="D35" s="402"/>
      <c r="E35" s="404" t="s">
        <v>241</v>
      </c>
      <c r="F35" s="405">
        <v>5000.0</v>
      </c>
      <c r="G35" s="410"/>
      <c r="H35" s="407">
        <f t="shared" si="2"/>
        <v>4545.454545</v>
      </c>
      <c r="I35" s="407">
        <f t="shared" si="3"/>
        <v>454.5454545</v>
      </c>
      <c r="J35" s="408" t="s">
        <v>116</v>
      </c>
      <c r="K35" s="409"/>
      <c r="L35" s="148"/>
      <c r="M35" s="148"/>
      <c r="N35" s="148"/>
      <c r="O35" s="152"/>
      <c r="P35" s="138"/>
      <c r="Q35" s="401">
        <f t="shared" si="6"/>
        <v>8</v>
      </c>
      <c r="R35" s="374">
        <f t="shared" si="7"/>
        <v>2024</v>
      </c>
    </row>
    <row r="36" ht="18.75" customHeight="1">
      <c r="A36" s="138"/>
      <c r="B36" s="402"/>
      <c r="C36" s="215">
        <v>45520.0</v>
      </c>
      <c r="D36" s="402"/>
      <c r="E36" s="404" t="s">
        <v>242</v>
      </c>
      <c r="F36" s="405">
        <v>10.0</v>
      </c>
      <c r="G36" s="410"/>
      <c r="H36" s="407">
        <f t="shared" si="2"/>
        <v>9.090909091</v>
      </c>
      <c r="I36" s="407">
        <f t="shared" si="3"/>
        <v>0.9090909091</v>
      </c>
      <c r="J36" s="408" t="s">
        <v>116</v>
      </c>
      <c r="K36" s="409"/>
      <c r="L36" s="148"/>
      <c r="M36" s="148"/>
      <c r="N36" s="148"/>
      <c r="O36" s="152"/>
      <c r="P36" s="138"/>
      <c r="Q36" s="401">
        <f t="shared" si="6"/>
        <v>8</v>
      </c>
      <c r="R36" s="374">
        <f t="shared" si="7"/>
        <v>2024</v>
      </c>
    </row>
    <row r="37" ht="18.75" customHeight="1">
      <c r="A37" s="138"/>
      <c r="B37" s="402"/>
      <c r="C37" s="215">
        <v>45520.0</v>
      </c>
      <c r="D37" s="402"/>
      <c r="E37" s="404" t="s">
        <v>242</v>
      </c>
      <c r="F37" s="405">
        <v>30.0</v>
      </c>
      <c r="G37" s="410"/>
      <c r="H37" s="407">
        <f t="shared" si="2"/>
        <v>27.27272727</v>
      </c>
      <c r="I37" s="407">
        <f t="shared" si="3"/>
        <v>2.727272727</v>
      </c>
      <c r="J37" s="408" t="s">
        <v>116</v>
      </c>
      <c r="K37" s="409"/>
      <c r="L37" s="148"/>
      <c r="M37" s="148"/>
      <c r="N37" s="148"/>
      <c r="O37" s="152"/>
      <c r="P37" s="138"/>
      <c r="Q37" s="401">
        <f t="shared" si="6"/>
        <v>8</v>
      </c>
      <c r="R37" s="374">
        <f t="shared" si="7"/>
        <v>2024</v>
      </c>
    </row>
    <row r="38" ht="18.75" customHeight="1">
      <c r="A38" s="138"/>
      <c r="B38" s="402"/>
      <c r="C38" s="215">
        <v>45530.0</v>
      </c>
      <c r="D38" s="402"/>
      <c r="E38" s="404" t="s">
        <v>243</v>
      </c>
      <c r="F38" s="405">
        <v>14.99</v>
      </c>
      <c r="G38" s="410"/>
      <c r="H38" s="407">
        <f t="shared" si="2"/>
        <v>13.62727273</v>
      </c>
      <c r="I38" s="407">
        <f t="shared" si="3"/>
        <v>1.362727273</v>
      </c>
      <c r="J38" s="408" t="s">
        <v>116</v>
      </c>
      <c r="K38" s="409"/>
      <c r="L38" s="148"/>
      <c r="M38" s="148"/>
      <c r="N38" s="148"/>
      <c r="O38" s="152"/>
      <c r="P38" s="138"/>
      <c r="Q38" s="401">
        <f t="shared" si="6"/>
        <v>8</v>
      </c>
      <c r="R38" s="374">
        <f t="shared" si="7"/>
        <v>2024</v>
      </c>
    </row>
    <row r="39" ht="18.75" customHeight="1">
      <c r="A39" s="138"/>
      <c r="B39" s="402"/>
      <c r="C39" s="215">
        <v>45537.0</v>
      </c>
      <c r="D39" s="404" t="s">
        <v>129</v>
      </c>
      <c r="E39" s="404" t="s">
        <v>235</v>
      </c>
      <c r="F39" s="405">
        <v>28.8</v>
      </c>
      <c r="G39" s="410"/>
      <c r="H39" s="407">
        <f t="shared" si="2"/>
        <v>26.18181818</v>
      </c>
      <c r="I39" s="407">
        <f t="shared" si="3"/>
        <v>2.618181818</v>
      </c>
      <c r="J39" s="408" t="s">
        <v>116</v>
      </c>
      <c r="K39" s="409"/>
      <c r="L39" s="148"/>
      <c r="M39" s="148"/>
      <c r="N39" s="148"/>
      <c r="O39" s="152"/>
      <c r="P39" s="138"/>
      <c r="Q39" s="401">
        <f t="shared" si="6"/>
        <v>9</v>
      </c>
      <c r="R39" s="374">
        <f t="shared" si="7"/>
        <v>2024</v>
      </c>
    </row>
    <row r="40" ht="18.75" customHeight="1">
      <c r="A40" s="138"/>
      <c r="B40" s="402"/>
      <c r="C40" s="215">
        <v>45554.0</v>
      </c>
      <c r="D40" s="402"/>
      <c r="E40" s="404" t="s">
        <v>244</v>
      </c>
      <c r="F40" s="405">
        <v>23.0</v>
      </c>
      <c r="G40" s="410"/>
      <c r="H40" s="407">
        <f t="shared" si="2"/>
        <v>20.90909091</v>
      </c>
      <c r="I40" s="407">
        <f t="shared" si="3"/>
        <v>2.090909091</v>
      </c>
      <c r="J40" s="408" t="s">
        <v>116</v>
      </c>
      <c r="K40" s="409"/>
      <c r="L40" s="148"/>
      <c r="M40" s="148"/>
      <c r="N40" s="148"/>
      <c r="O40" s="152"/>
      <c r="P40" s="138"/>
      <c r="Q40" s="401">
        <f t="shared" si="6"/>
        <v>9</v>
      </c>
      <c r="R40" s="374">
        <f t="shared" si="7"/>
        <v>2024</v>
      </c>
    </row>
    <row r="41" ht="18.75" customHeight="1">
      <c r="A41" s="138"/>
      <c r="B41" s="402"/>
      <c r="C41" s="215">
        <v>45554.0</v>
      </c>
      <c r="D41" s="402"/>
      <c r="E41" s="404" t="s">
        <v>245</v>
      </c>
      <c r="F41" s="405">
        <v>40.92</v>
      </c>
      <c r="G41" s="410"/>
      <c r="H41" s="407">
        <f t="shared" si="2"/>
        <v>37.2</v>
      </c>
      <c r="I41" s="407">
        <f t="shared" si="3"/>
        <v>3.72</v>
      </c>
      <c r="J41" s="408" t="s">
        <v>116</v>
      </c>
      <c r="K41" s="409"/>
      <c r="L41" s="148"/>
      <c r="M41" s="148"/>
      <c r="N41" s="148"/>
      <c r="O41" s="152"/>
      <c r="P41" s="138"/>
      <c r="Q41" s="401">
        <f t="shared" si="6"/>
        <v>9</v>
      </c>
      <c r="R41" s="374">
        <f t="shared" si="7"/>
        <v>2024</v>
      </c>
    </row>
    <row r="42" ht="18.75" customHeight="1">
      <c r="A42" s="138"/>
      <c r="B42" s="402"/>
      <c r="C42" s="215">
        <v>45554.0</v>
      </c>
      <c r="D42" s="402"/>
      <c r="E42" s="404" t="s">
        <v>245</v>
      </c>
      <c r="F42" s="405">
        <v>40.92</v>
      </c>
      <c r="G42" s="410"/>
      <c r="H42" s="407">
        <f t="shared" si="2"/>
        <v>37.2</v>
      </c>
      <c r="I42" s="407">
        <f t="shared" si="3"/>
        <v>3.72</v>
      </c>
      <c r="J42" s="408" t="s">
        <v>116</v>
      </c>
      <c r="K42" s="409"/>
      <c r="L42" s="148"/>
      <c r="M42" s="148"/>
      <c r="N42" s="148"/>
      <c r="O42" s="152"/>
      <c r="P42" s="138"/>
      <c r="Q42" s="401">
        <f t="shared" si="6"/>
        <v>9</v>
      </c>
      <c r="R42" s="374">
        <f t="shared" si="7"/>
        <v>2024</v>
      </c>
    </row>
    <row r="43" ht="18.75" customHeight="1">
      <c r="A43" s="138"/>
      <c r="B43" s="402"/>
      <c r="C43" s="215">
        <v>45555.0</v>
      </c>
      <c r="D43" s="402"/>
      <c r="E43" s="404" t="s">
        <v>246</v>
      </c>
      <c r="F43" s="405">
        <v>840.0</v>
      </c>
      <c r="G43" s="410"/>
      <c r="H43" s="407">
        <f t="shared" si="2"/>
        <v>763.6363636</v>
      </c>
      <c r="I43" s="407">
        <f t="shared" si="3"/>
        <v>76.36363636</v>
      </c>
      <c r="J43" s="412"/>
      <c r="K43" s="409"/>
      <c r="L43" s="148"/>
      <c r="M43" s="148"/>
      <c r="N43" s="148"/>
      <c r="O43" s="152"/>
      <c r="P43" s="138"/>
      <c r="Q43" s="401">
        <f t="shared" si="6"/>
        <v>9</v>
      </c>
      <c r="R43" s="374">
        <f t="shared" si="7"/>
        <v>2024</v>
      </c>
    </row>
    <row r="44" ht="18.75" customHeight="1">
      <c r="A44" s="138"/>
      <c r="B44" s="402"/>
      <c r="C44" s="215">
        <v>45555.0</v>
      </c>
      <c r="D44" s="402"/>
      <c r="E44" s="404" t="s">
        <v>242</v>
      </c>
      <c r="F44" s="405">
        <v>25.0</v>
      </c>
      <c r="G44" s="410"/>
      <c r="H44" s="407">
        <f t="shared" si="2"/>
        <v>22.72727273</v>
      </c>
      <c r="I44" s="407">
        <f t="shared" si="3"/>
        <v>2.272727273</v>
      </c>
      <c r="J44" s="412"/>
      <c r="K44" s="409"/>
      <c r="L44" s="148"/>
      <c r="M44" s="148"/>
      <c r="N44" s="148"/>
      <c r="O44" s="152"/>
      <c r="P44" s="138"/>
      <c r="Q44" s="401">
        <f t="shared" si="6"/>
        <v>9</v>
      </c>
      <c r="R44" s="374">
        <f t="shared" si="7"/>
        <v>2024</v>
      </c>
    </row>
    <row r="45" ht="18.75" customHeight="1">
      <c r="A45" s="138"/>
      <c r="B45" s="402"/>
      <c r="C45" s="215">
        <v>45560.0</v>
      </c>
      <c r="D45" s="402"/>
      <c r="E45" s="404" t="s">
        <v>243</v>
      </c>
      <c r="F45" s="405">
        <v>14.99</v>
      </c>
      <c r="G45" s="410"/>
      <c r="H45" s="407">
        <f t="shared" si="2"/>
        <v>13.62727273</v>
      </c>
      <c r="I45" s="407">
        <f t="shared" si="3"/>
        <v>1.362727273</v>
      </c>
      <c r="J45" s="412"/>
      <c r="K45" s="409"/>
      <c r="L45" s="148"/>
      <c r="M45" s="148"/>
      <c r="N45" s="148"/>
      <c r="O45" s="152"/>
      <c r="P45" s="138"/>
      <c r="Q45" s="401">
        <f t="shared" si="6"/>
        <v>9</v>
      </c>
      <c r="R45" s="374">
        <f t="shared" si="7"/>
        <v>2024</v>
      </c>
    </row>
    <row r="46" ht="18.75" customHeight="1">
      <c r="A46" s="138"/>
      <c r="B46" s="402"/>
      <c r="C46" s="215">
        <v>45561.0</v>
      </c>
      <c r="D46" s="402"/>
      <c r="E46" s="404" t="s">
        <v>247</v>
      </c>
      <c r="F46" s="405">
        <v>500.0</v>
      </c>
      <c r="G46" s="410"/>
      <c r="H46" s="407">
        <f t="shared" si="2"/>
        <v>454.5454545</v>
      </c>
      <c r="I46" s="407">
        <f t="shared" si="3"/>
        <v>45.45454545</v>
      </c>
      <c r="J46" s="412"/>
      <c r="K46" s="409"/>
      <c r="L46" s="148"/>
      <c r="M46" s="148"/>
      <c r="N46" s="148"/>
      <c r="O46" s="152"/>
      <c r="P46" s="138"/>
      <c r="Q46" s="401">
        <f t="shared" si="6"/>
        <v>9</v>
      </c>
      <c r="R46" s="374">
        <f t="shared" si="7"/>
        <v>2024</v>
      </c>
    </row>
    <row r="47" ht="18.75" customHeight="1">
      <c r="A47" s="138"/>
      <c r="B47" s="402"/>
      <c r="C47" s="215">
        <v>45562.0</v>
      </c>
      <c r="D47" s="402"/>
      <c r="E47" s="404" t="s">
        <v>128</v>
      </c>
      <c r="F47" s="405">
        <v>200.0</v>
      </c>
      <c r="G47" s="410"/>
      <c r="H47" s="407">
        <f t="shared" si="2"/>
        <v>181.8181818</v>
      </c>
      <c r="I47" s="407">
        <f t="shared" si="3"/>
        <v>18.18181818</v>
      </c>
      <c r="J47" s="412"/>
      <c r="K47" s="409"/>
      <c r="L47" s="148"/>
      <c r="M47" s="148"/>
      <c r="N47" s="148"/>
      <c r="O47" s="152"/>
      <c r="P47" s="138"/>
      <c r="Q47" s="401">
        <f t="shared" si="6"/>
        <v>9</v>
      </c>
      <c r="R47" s="374">
        <f t="shared" si="7"/>
        <v>2024</v>
      </c>
    </row>
    <row r="48" ht="18.75" customHeight="1">
      <c r="A48" s="138"/>
      <c r="B48" s="402"/>
      <c r="C48" s="215">
        <v>45567.0</v>
      </c>
      <c r="D48" s="404" t="s">
        <v>129</v>
      </c>
      <c r="E48" s="404" t="s">
        <v>235</v>
      </c>
      <c r="F48" s="405">
        <v>28.8</v>
      </c>
      <c r="G48" s="410"/>
      <c r="H48" s="407">
        <f t="shared" si="2"/>
        <v>26.18181818</v>
      </c>
      <c r="I48" s="407">
        <f t="shared" si="3"/>
        <v>2.618181818</v>
      </c>
      <c r="J48" s="412"/>
      <c r="K48" s="409"/>
      <c r="L48" s="148"/>
      <c r="M48" s="148"/>
      <c r="N48" s="148"/>
      <c r="O48" s="152"/>
      <c r="P48" s="138"/>
      <c r="Q48" s="401">
        <f t="shared" si="6"/>
        <v>10</v>
      </c>
      <c r="R48" s="374">
        <f t="shared" si="7"/>
        <v>2024</v>
      </c>
    </row>
    <row r="49" ht="18.75" customHeight="1">
      <c r="A49" s="138"/>
      <c r="B49" s="402"/>
      <c r="C49" s="215">
        <v>45567.0</v>
      </c>
      <c r="D49" s="402"/>
      <c r="E49" s="404" t="s">
        <v>248</v>
      </c>
      <c r="F49" s="405">
        <v>199.0</v>
      </c>
      <c r="G49" s="410"/>
      <c r="H49" s="407">
        <f t="shared" si="2"/>
        <v>180.9090909</v>
      </c>
      <c r="I49" s="407">
        <f t="shared" si="3"/>
        <v>18.09090909</v>
      </c>
      <c r="J49" s="412"/>
      <c r="K49" s="409"/>
      <c r="L49" s="148"/>
      <c r="M49" s="148"/>
      <c r="N49" s="148"/>
      <c r="O49" s="152"/>
      <c r="P49" s="138"/>
      <c r="Q49" s="401">
        <f t="shared" si="6"/>
        <v>10</v>
      </c>
      <c r="R49" s="374">
        <f t="shared" si="7"/>
        <v>2024</v>
      </c>
    </row>
    <row r="50" ht="18.75" customHeight="1">
      <c r="A50" s="138"/>
      <c r="B50" s="402"/>
      <c r="C50" s="215">
        <v>45572.0</v>
      </c>
      <c r="D50" s="402"/>
      <c r="E50" s="404" t="s">
        <v>244</v>
      </c>
      <c r="F50" s="405">
        <v>13.0</v>
      </c>
      <c r="G50" s="410"/>
      <c r="H50" s="407">
        <f t="shared" si="2"/>
        <v>11.81818182</v>
      </c>
      <c r="I50" s="407">
        <f t="shared" si="3"/>
        <v>1.181818182</v>
      </c>
      <c r="J50" s="412"/>
      <c r="K50" s="409"/>
      <c r="L50" s="148"/>
      <c r="M50" s="148"/>
      <c r="N50" s="148"/>
      <c r="O50" s="152"/>
      <c r="P50" s="138"/>
      <c r="Q50" s="401">
        <f t="shared" si="6"/>
        <v>10</v>
      </c>
      <c r="R50" s="374">
        <f t="shared" si="7"/>
        <v>2024</v>
      </c>
    </row>
    <row r="51" ht="18.75" customHeight="1">
      <c r="A51" s="138"/>
      <c r="B51" s="402"/>
      <c r="C51" s="215">
        <v>45573.0</v>
      </c>
      <c r="D51" s="402"/>
      <c r="E51" s="413" t="s">
        <v>249</v>
      </c>
      <c r="F51" s="405">
        <v>136941.57</v>
      </c>
      <c r="G51" s="410"/>
      <c r="H51" s="407">
        <f t="shared" si="2"/>
        <v>124492.3364</v>
      </c>
      <c r="I51" s="407">
        <f t="shared" si="3"/>
        <v>12449.23364</v>
      </c>
      <c r="J51" s="412"/>
      <c r="K51" s="409"/>
      <c r="L51" s="148"/>
      <c r="M51" s="148"/>
      <c r="N51" s="148"/>
      <c r="O51" s="152"/>
      <c r="P51" s="138"/>
      <c r="Q51" s="401">
        <f t="shared" si="6"/>
        <v>10</v>
      </c>
      <c r="R51" s="374">
        <f t="shared" si="7"/>
        <v>2024</v>
      </c>
    </row>
    <row r="52" ht="18.75" customHeight="1">
      <c r="A52" s="138"/>
      <c r="B52" s="402"/>
      <c r="C52" s="215">
        <v>45573.0</v>
      </c>
      <c r="D52" s="402"/>
      <c r="E52" s="413" t="s">
        <v>250</v>
      </c>
      <c r="F52" s="405">
        <v>30.0</v>
      </c>
      <c r="G52" s="410"/>
      <c r="H52" s="407">
        <f t="shared" si="2"/>
        <v>27.27272727</v>
      </c>
      <c r="I52" s="407">
        <f t="shared" si="3"/>
        <v>2.727272727</v>
      </c>
      <c r="J52" s="412"/>
      <c r="K52" s="409"/>
      <c r="L52" s="148"/>
      <c r="M52" s="148"/>
      <c r="N52" s="148"/>
      <c r="O52" s="152"/>
      <c r="P52" s="138"/>
      <c r="Q52" s="401">
        <f t="shared" si="6"/>
        <v>10</v>
      </c>
      <c r="R52" s="374">
        <f t="shared" si="7"/>
        <v>2024</v>
      </c>
    </row>
    <row r="53" ht="18.75" customHeight="1">
      <c r="A53" s="138"/>
      <c r="B53" s="402"/>
      <c r="C53" s="215">
        <v>45590.0</v>
      </c>
      <c r="D53" s="402"/>
      <c r="E53" s="404" t="s">
        <v>243</v>
      </c>
      <c r="F53" s="405">
        <v>14.99</v>
      </c>
      <c r="G53" s="410"/>
      <c r="H53" s="407">
        <f t="shared" si="2"/>
        <v>13.62727273</v>
      </c>
      <c r="I53" s="407">
        <f t="shared" si="3"/>
        <v>1.362727273</v>
      </c>
      <c r="J53" s="412"/>
      <c r="K53" s="409"/>
      <c r="L53" s="148"/>
      <c r="M53" s="148"/>
      <c r="N53" s="148"/>
      <c r="O53" s="152"/>
      <c r="P53" s="138"/>
      <c r="Q53" s="401">
        <f t="shared" si="6"/>
        <v>10</v>
      </c>
      <c r="R53" s="374">
        <f t="shared" si="7"/>
        <v>2024</v>
      </c>
    </row>
    <row r="54" ht="18.75" customHeight="1">
      <c r="A54" s="138"/>
      <c r="B54" s="402"/>
      <c r="C54" s="215">
        <v>45600.0</v>
      </c>
      <c r="D54" s="404" t="s">
        <v>129</v>
      </c>
      <c r="E54" s="404" t="s">
        <v>235</v>
      </c>
      <c r="F54" s="405">
        <v>28.8</v>
      </c>
      <c r="G54" s="410"/>
      <c r="H54" s="407">
        <f t="shared" si="2"/>
        <v>26.18181818</v>
      </c>
      <c r="I54" s="407">
        <f t="shared" si="3"/>
        <v>2.618181818</v>
      </c>
      <c r="J54" s="412"/>
      <c r="K54" s="409"/>
      <c r="L54" s="148"/>
      <c r="M54" s="148"/>
      <c r="N54" s="148"/>
      <c r="O54" s="152"/>
      <c r="P54" s="138"/>
      <c r="Q54" s="401">
        <f t="shared" si="6"/>
        <v>11</v>
      </c>
      <c r="R54" s="374">
        <f t="shared" si="7"/>
        <v>2024</v>
      </c>
    </row>
    <row r="55" ht="18.75" customHeight="1">
      <c r="A55" s="138"/>
      <c r="B55" s="402"/>
      <c r="C55" s="215">
        <v>45614.0</v>
      </c>
      <c r="D55" s="402"/>
      <c r="E55" s="404" t="s">
        <v>251</v>
      </c>
      <c r="F55" s="405">
        <v>2892.0</v>
      </c>
      <c r="G55" s="410"/>
      <c r="H55" s="407">
        <f t="shared" si="2"/>
        <v>2629.090909</v>
      </c>
      <c r="I55" s="407">
        <f t="shared" si="3"/>
        <v>262.9090909</v>
      </c>
      <c r="J55" s="412"/>
      <c r="K55" s="409"/>
      <c r="L55" s="148"/>
      <c r="M55" s="148"/>
      <c r="N55" s="148"/>
      <c r="O55" s="152"/>
      <c r="P55" s="138"/>
      <c r="Q55" s="401">
        <f t="shared" si="6"/>
        <v>11</v>
      </c>
      <c r="R55" s="374">
        <f t="shared" si="7"/>
        <v>2024</v>
      </c>
    </row>
    <row r="56" ht="18.75" customHeight="1">
      <c r="A56" s="138"/>
      <c r="B56" s="402"/>
      <c r="C56" s="215">
        <v>45615.0</v>
      </c>
      <c r="D56" s="402"/>
      <c r="E56" s="414" t="s">
        <v>242</v>
      </c>
      <c r="F56" s="405">
        <v>1.0</v>
      </c>
      <c r="G56" s="410"/>
      <c r="H56" s="407">
        <f t="shared" si="2"/>
        <v>0.9090909091</v>
      </c>
      <c r="I56" s="407">
        <f t="shared" si="3"/>
        <v>0.09090909091</v>
      </c>
      <c r="J56" s="412"/>
      <c r="K56" s="409"/>
      <c r="L56" s="148"/>
      <c r="M56" s="148"/>
      <c r="N56" s="148"/>
      <c r="O56" s="152"/>
      <c r="P56" s="138"/>
      <c r="Q56" s="401">
        <f t="shared" si="6"/>
        <v>11</v>
      </c>
      <c r="R56" s="374">
        <f t="shared" si="7"/>
        <v>2024</v>
      </c>
    </row>
    <row r="57" ht="18.75" customHeight="1">
      <c r="A57" s="138"/>
      <c r="B57" s="402"/>
      <c r="C57" s="215">
        <v>45616.0</v>
      </c>
      <c r="D57" s="402"/>
      <c r="E57" s="404" t="s">
        <v>252</v>
      </c>
      <c r="F57" s="405">
        <v>25.0</v>
      </c>
      <c r="G57" s="410"/>
      <c r="H57" s="407">
        <f t="shared" si="2"/>
        <v>22.72727273</v>
      </c>
      <c r="I57" s="407">
        <f t="shared" si="3"/>
        <v>2.272727273</v>
      </c>
      <c r="J57" s="412"/>
      <c r="K57" s="409"/>
      <c r="L57" s="148"/>
      <c r="M57" s="148"/>
      <c r="N57" s="148"/>
      <c r="O57" s="152"/>
      <c r="P57" s="138"/>
      <c r="Q57" s="401">
        <f t="shared" si="6"/>
        <v>11</v>
      </c>
      <c r="R57" s="374">
        <f t="shared" si="7"/>
        <v>2024</v>
      </c>
    </row>
    <row r="58" ht="18.75" customHeight="1">
      <c r="A58" s="138"/>
      <c r="B58" s="402"/>
      <c r="C58" s="215">
        <v>45621.0</v>
      </c>
      <c r="D58" s="402"/>
      <c r="E58" s="404" t="s">
        <v>243</v>
      </c>
      <c r="F58" s="405">
        <v>14.99</v>
      </c>
      <c r="G58" s="410"/>
      <c r="H58" s="407">
        <f t="shared" si="2"/>
        <v>13.62727273</v>
      </c>
      <c r="I58" s="407">
        <f t="shared" si="3"/>
        <v>1.362727273</v>
      </c>
      <c r="J58" s="412"/>
      <c r="K58" s="409"/>
      <c r="L58" s="148"/>
      <c r="M58" s="148"/>
      <c r="N58" s="148"/>
      <c r="O58" s="152"/>
      <c r="P58" s="138"/>
      <c r="Q58" s="401">
        <f t="shared" si="6"/>
        <v>11</v>
      </c>
      <c r="R58" s="374">
        <f t="shared" si="7"/>
        <v>2024</v>
      </c>
    </row>
    <row r="59" ht="18.75" customHeight="1">
      <c r="A59" s="138"/>
      <c r="B59" s="402"/>
      <c r="C59" s="215">
        <v>45614.0</v>
      </c>
      <c r="D59" s="402"/>
      <c r="E59" s="404" t="s">
        <v>253</v>
      </c>
      <c r="F59" s="405">
        <v>555.2</v>
      </c>
      <c r="G59" s="410"/>
      <c r="H59" s="407">
        <f t="shared" si="2"/>
        <v>504.7272727</v>
      </c>
      <c r="I59" s="407">
        <f t="shared" si="3"/>
        <v>50.47272727</v>
      </c>
      <c r="J59" s="412"/>
      <c r="K59" s="409"/>
      <c r="L59" s="148"/>
      <c r="M59" s="148"/>
      <c r="N59" s="148"/>
      <c r="O59" s="152"/>
      <c r="P59" s="138"/>
      <c r="Q59" s="401">
        <f t="shared" si="6"/>
        <v>11</v>
      </c>
      <c r="R59" s="374">
        <f t="shared" si="7"/>
        <v>2024</v>
      </c>
    </row>
    <row r="60" ht="18.75" customHeight="1">
      <c r="A60" s="138"/>
      <c r="B60" s="402"/>
      <c r="C60" s="215">
        <v>45628.0</v>
      </c>
      <c r="D60" s="404" t="s">
        <v>129</v>
      </c>
      <c r="E60" s="404" t="s">
        <v>235</v>
      </c>
      <c r="F60" s="405">
        <v>28.8</v>
      </c>
      <c r="G60" s="410"/>
      <c r="H60" s="407">
        <f t="shared" si="2"/>
        <v>26.18181818</v>
      </c>
      <c r="I60" s="407">
        <f t="shared" si="3"/>
        <v>2.618181818</v>
      </c>
      <c r="J60" s="412"/>
      <c r="K60" s="409"/>
      <c r="L60" s="148"/>
      <c r="M60" s="148"/>
      <c r="N60" s="148"/>
      <c r="O60" s="152"/>
      <c r="P60" s="138"/>
      <c r="Q60" s="401">
        <f t="shared" si="6"/>
        <v>12</v>
      </c>
      <c r="R60" s="374">
        <f t="shared" si="7"/>
        <v>2024</v>
      </c>
    </row>
    <row r="61" ht="18.75" customHeight="1">
      <c r="A61" s="138"/>
      <c r="B61" s="402"/>
      <c r="C61" s="215">
        <v>45643.0</v>
      </c>
      <c r="D61" s="402"/>
      <c r="E61" s="404" t="s">
        <v>251</v>
      </c>
      <c r="F61" s="405">
        <v>2892.0</v>
      </c>
      <c r="G61" s="410"/>
      <c r="H61" s="407">
        <f t="shared" si="2"/>
        <v>2629.090909</v>
      </c>
      <c r="I61" s="407">
        <f t="shared" si="3"/>
        <v>262.9090909</v>
      </c>
      <c r="J61" s="412"/>
      <c r="K61" s="409"/>
      <c r="L61" s="148"/>
      <c r="M61" s="148"/>
      <c r="N61" s="148"/>
      <c r="O61" s="152"/>
      <c r="P61" s="138"/>
      <c r="Q61" s="401">
        <f t="shared" si="6"/>
        <v>12</v>
      </c>
      <c r="R61" s="374">
        <f t="shared" si="7"/>
        <v>2024</v>
      </c>
    </row>
    <row r="62" ht="18.75" customHeight="1">
      <c r="A62" s="138"/>
      <c r="B62" s="402"/>
      <c r="C62" s="215">
        <v>45649.0</v>
      </c>
      <c r="D62" s="402"/>
      <c r="E62" s="404" t="s">
        <v>254</v>
      </c>
      <c r="F62" s="405">
        <v>603.04</v>
      </c>
      <c r="G62" s="410"/>
      <c r="H62" s="407">
        <f t="shared" si="2"/>
        <v>548.2181818</v>
      </c>
      <c r="I62" s="407">
        <f t="shared" si="3"/>
        <v>54.82181818</v>
      </c>
      <c r="J62" s="412"/>
      <c r="K62" s="409"/>
      <c r="L62" s="148"/>
      <c r="M62" s="148"/>
      <c r="N62" s="148"/>
      <c r="O62" s="152"/>
      <c r="P62" s="138"/>
      <c r="Q62" s="401">
        <f t="shared" si="6"/>
        <v>12</v>
      </c>
      <c r="R62" s="374">
        <f t="shared" si="7"/>
        <v>2024</v>
      </c>
    </row>
    <row r="63" ht="18.75" customHeight="1">
      <c r="A63" s="138"/>
      <c r="B63" s="402"/>
      <c r="C63" s="215">
        <v>45649.0</v>
      </c>
      <c r="D63" s="402"/>
      <c r="E63" s="404" t="s">
        <v>255</v>
      </c>
      <c r="F63" s="405">
        <v>30.0</v>
      </c>
      <c r="G63" s="410"/>
      <c r="H63" s="407">
        <f t="shared" si="2"/>
        <v>27.27272727</v>
      </c>
      <c r="I63" s="407">
        <f t="shared" si="3"/>
        <v>2.727272727</v>
      </c>
      <c r="J63" s="412"/>
      <c r="K63" s="409"/>
      <c r="L63" s="148"/>
      <c r="M63" s="148"/>
      <c r="N63" s="148"/>
      <c r="O63" s="152"/>
      <c r="P63" s="138"/>
      <c r="Q63" s="401">
        <f t="shared" si="6"/>
        <v>12</v>
      </c>
      <c r="R63" s="374">
        <f t="shared" si="7"/>
        <v>2024</v>
      </c>
    </row>
    <row r="64" ht="18.75" customHeight="1">
      <c r="A64" s="138"/>
      <c r="B64" s="402"/>
      <c r="C64" s="215">
        <v>45650.0</v>
      </c>
      <c r="D64" s="402"/>
      <c r="E64" s="404" t="s">
        <v>243</v>
      </c>
      <c r="F64" s="405">
        <v>14.99</v>
      </c>
      <c r="G64" s="410"/>
      <c r="H64" s="407">
        <f t="shared" si="2"/>
        <v>13.62727273</v>
      </c>
      <c r="I64" s="407">
        <f t="shared" si="3"/>
        <v>1.362727273</v>
      </c>
      <c r="J64" s="412"/>
      <c r="K64" s="409"/>
      <c r="L64" s="148"/>
      <c r="M64" s="148"/>
      <c r="N64" s="148"/>
      <c r="O64" s="152"/>
      <c r="P64" s="138"/>
      <c r="Q64" s="401">
        <f t="shared" si="6"/>
        <v>12</v>
      </c>
      <c r="R64" s="374">
        <f t="shared" si="7"/>
        <v>2024</v>
      </c>
    </row>
    <row r="65" ht="18.75" customHeight="1">
      <c r="A65" s="138"/>
      <c r="B65" s="402"/>
      <c r="C65" s="233">
        <v>45659.0</v>
      </c>
      <c r="D65" s="404" t="s">
        <v>129</v>
      </c>
      <c r="E65" s="404" t="s">
        <v>235</v>
      </c>
      <c r="F65" s="405">
        <v>28.8</v>
      </c>
      <c r="G65" s="410"/>
      <c r="H65" s="407">
        <f t="shared" si="2"/>
        <v>26.18181818</v>
      </c>
      <c r="I65" s="407">
        <f t="shared" si="3"/>
        <v>2.618181818</v>
      </c>
      <c r="J65" s="412"/>
      <c r="K65" s="409"/>
      <c r="L65" s="148"/>
      <c r="M65" s="148"/>
      <c r="N65" s="148"/>
      <c r="O65" s="152"/>
      <c r="P65" s="138"/>
      <c r="Q65" s="401">
        <f t="shared" si="6"/>
        <v>1</v>
      </c>
      <c r="R65" s="374">
        <f t="shared" si="7"/>
        <v>2025</v>
      </c>
    </row>
    <row r="66" ht="18.75" customHeight="1">
      <c r="A66" s="138"/>
      <c r="B66" s="402"/>
      <c r="C66" s="233">
        <v>45673.0</v>
      </c>
      <c r="D66" s="402"/>
      <c r="E66" s="404" t="s">
        <v>251</v>
      </c>
      <c r="F66" s="405">
        <v>2892.0</v>
      </c>
      <c r="G66" s="410"/>
      <c r="H66" s="407">
        <f t="shared" si="2"/>
        <v>2629.090909</v>
      </c>
      <c r="I66" s="407">
        <f t="shared" si="3"/>
        <v>262.9090909</v>
      </c>
      <c r="J66" s="412"/>
      <c r="K66" s="409"/>
      <c r="L66" s="148"/>
      <c r="M66" s="148"/>
      <c r="N66" s="148"/>
      <c r="O66" s="152"/>
      <c r="P66" s="138"/>
      <c r="Q66" s="401">
        <f t="shared" si="6"/>
        <v>1</v>
      </c>
      <c r="R66" s="374">
        <f t="shared" si="7"/>
        <v>2025</v>
      </c>
    </row>
    <row r="67" ht="18.75" customHeight="1">
      <c r="A67" s="138"/>
      <c r="B67" s="402"/>
      <c r="C67" s="233">
        <v>45684.0</v>
      </c>
      <c r="D67" s="402"/>
      <c r="E67" s="404" t="s">
        <v>243</v>
      </c>
      <c r="F67" s="405">
        <v>14.99</v>
      </c>
      <c r="G67" s="410"/>
      <c r="H67" s="407">
        <f t="shared" si="2"/>
        <v>13.62727273</v>
      </c>
      <c r="I67" s="407">
        <f t="shared" si="3"/>
        <v>1.362727273</v>
      </c>
      <c r="J67" s="412"/>
      <c r="K67" s="409"/>
      <c r="L67" s="148"/>
      <c r="M67" s="148"/>
      <c r="N67" s="148"/>
      <c r="O67" s="152"/>
      <c r="P67" s="138"/>
      <c r="Q67" s="401">
        <f t="shared" si="6"/>
        <v>1</v>
      </c>
      <c r="R67" s="374">
        <f t="shared" si="7"/>
        <v>2025</v>
      </c>
    </row>
    <row r="68" ht="18.75" customHeight="1">
      <c r="A68" s="138"/>
      <c r="B68" s="402"/>
      <c r="C68" s="233">
        <v>45674.0</v>
      </c>
      <c r="D68" s="402"/>
      <c r="E68" s="404" t="s">
        <v>256</v>
      </c>
      <c r="F68" s="405">
        <v>250.0</v>
      </c>
      <c r="G68" s="410"/>
      <c r="H68" s="407">
        <f t="shared" si="2"/>
        <v>227.2727273</v>
      </c>
      <c r="I68" s="407">
        <f t="shared" si="3"/>
        <v>22.72727273</v>
      </c>
      <c r="J68" s="412"/>
      <c r="K68" s="409"/>
      <c r="L68" s="148"/>
      <c r="M68" s="148"/>
      <c r="N68" s="148"/>
      <c r="O68" s="152"/>
      <c r="P68" s="138"/>
      <c r="Q68" s="401">
        <f t="shared" si="6"/>
        <v>1</v>
      </c>
      <c r="R68" s="374">
        <f t="shared" si="7"/>
        <v>2025</v>
      </c>
    </row>
    <row r="69" ht="18.75" customHeight="1">
      <c r="A69" s="138"/>
      <c r="B69" s="402"/>
      <c r="C69" s="233">
        <v>45687.0</v>
      </c>
      <c r="D69" s="402"/>
      <c r="E69" s="404" t="s">
        <v>257</v>
      </c>
      <c r="F69" s="405">
        <v>157.57</v>
      </c>
      <c r="G69" s="410"/>
      <c r="H69" s="407">
        <f t="shared" si="2"/>
        <v>143.2454545</v>
      </c>
      <c r="I69" s="407">
        <f t="shared" si="3"/>
        <v>14.32454545</v>
      </c>
      <c r="J69" s="412"/>
      <c r="K69" s="409"/>
      <c r="L69" s="148"/>
      <c r="M69" s="148"/>
      <c r="N69" s="148"/>
      <c r="O69" s="152"/>
      <c r="P69" s="138"/>
      <c r="Q69" s="401">
        <f t="shared" si="6"/>
        <v>1</v>
      </c>
      <c r="R69" s="374">
        <f t="shared" si="7"/>
        <v>2025</v>
      </c>
    </row>
    <row r="70" ht="18.75" customHeight="1">
      <c r="A70" s="138"/>
      <c r="B70" s="402"/>
      <c r="C70" s="233">
        <v>45686.0</v>
      </c>
      <c r="D70" s="402"/>
      <c r="E70" s="404" t="s">
        <v>258</v>
      </c>
      <c r="F70" s="405">
        <v>7300.0</v>
      </c>
      <c r="G70" s="410"/>
      <c r="H70" s="407">
        <f t="shared" si="2"/>
        <v>6636.363636</v>
      </c>
      <c r="I70" s="407">
        <f t="shared" si="3"/>
        <v>663.6363636</v>
      </c>
      <c r="J70" s="412"/>
      <c r="K70" s="409"/>
      <c r="L70" s="148"/>
      <c r="M70" s="148"/>
      <c r="N70" s="148"/>
      <c r="O70" s="152"/>
      <c r="P70" s="138"/>
      <c r="Q70" s="401">
        <f t="shared" si="6"/>
        <v>1</v>
      </c>
      <c r="R70" s="374">
        <f t="shared" si="7"/>
        <v>2025</v>
      </c>
    </row>
    <row r="71" ht="18.75" customHeight="1">
      <c r="A71" s="138"/>
      <c r="B71" s="402"/>
      <c r="C71" s="233">
        <v>45691.0</v>
      </c>
      <c r="D71" s="404" t="s">
        <v>129</v>
      </c>
      <c r="E71" s="404" t="s">
        <v>235</v>
      </c>
      <c r="F71" s="405">
        <v>28.8</v>
      </c>
      <c r="G71" s="410"/>
      <c r="H71" s="407">
        <f t="shared" si="2"/>
        <v>26.18181818</v>
      </c>
      <c r="I71" s="407">
        <f t="shared" si="3"/>
        <v>2.618181818</v>
      </c>
      <c r="J71" s="412"/>
      <c r="K71" s="409"/>
      <c r="L71" s="148"/>
      <c r="M71" s="148"/>
      <c r="N71" s="148"/>
      <c r="O71" s="152"/>
      <c r="P71" s="138"/>
      <c r="Q71" s="401">
        <f t="shared" si="6"/>
        <v>2</v>
      </c>
      <c r="R71" s="374">
        <f t="shared" si="7"/>
        <v>2025</v>
      </c>
    </row>
    <row r="72" ht="18.75" customHeight="1">
      <c r="A72" s="138"/>
      <c r="B72" s="402"/>
      <c r="C72" s="233">
        <v>45712.0</v>
      </c>
      <c r="D72" s="402"/>
      <c r="E72" s="404" t="s">
        <v>251</v>
      </c>
      <c r="F72" s="405">
        <v>2892.0</v>
      </c>
      <c r="G72" s="410"/>
      <c r="H72" s="407">
        <f t="shared" si="2"/>
        <v>2629.090909</v>
      </c>
      <c r="I72" s="407">
        <f t="shared" si="3"/>
        <v>262.9090909</v>
      </c>
      <c r="J72" s="412"/>
      <c r="K72" s="409"/>
      <c r="L72" s="148"/>
      <c r="M72" s="148"/>
      <c r="N72" s="148"/>
      <c r="O72" s="152"/>
      <c r="P72" s="138"/>
      <c r="Q72" s="401">
        <f t="shared" si="6"/>
        <v>2</v>
      </c>
      <c r="R72" s="374">
        <f t="shared" si="7"/>
        <v>2025</v>
      </c>
    </row>
    <row r="73" ht="18.75" customHeight="1">
      <c r="A73" s="138"/>
      <c r="B73" s="402"/>
      <c r="C73" s="233">
        <v>45713.0</v>
      </c>
      <c r="D73" s="402"/>
      <c r="E73" s="404" t="s">
        <v>243</v>
      </c>
      <c r="F73" s="405">
        <v>14.99</v>
      </c>
      <c r="G73" s="410"/>
      <c r="H73" s="407">
        <f t="shared" si="2"/>
        <v>13.62727273</v>
      </c>
      <c r="I73" s="407">
        <f t="shared" si="3"/>
        <v>1.362727273</v>
      </c>
      <c r="J73" s="412"/>
      <c r="K73" s="409"/>
      <c r="L73" s="148"/>
      <c r="M73" s="148"/>
      <c r="N73" s="148"/>
      <c r="O73" s="152"/>
      <c r="P73" s="138"/>
      <c r="Q73" s="401">
        <f t="shared" si="6"/>
        <v>2</v>
      </c>
      <c r="R73" s="374">
        <f t="shared" si="7"/>
        <v>2025</v>
      </c>
    </row>
    <row r="74" ht="18.75" customHeight="1">
      <c r="A74" s="138"/>
      <c r="B74" s="402"/>
      <c r="C74" s="233">
        <v>45713.0</v>
      </c>
      <c r="D74" s="402"/>
      <c r="E74" s="404" t="s">
        <v>259</v>
      </c>
      <c r="F74" s="405">
        <v>32.5</v>
      </c>
      <c r="G74" s="410"/>
      <c r="H74" s="407">
        <f t="shared" si="2"/>
        <v>29.54545455</v>
      </c>
      <c r="I74" s="407">
        <f t="shared" si="3"/>
        <v>2.954545455</v>
      </c>
      <c r="J74" s="412"/>
      <c r="K74" s="409"/>
      <c r="L74" s="148"/>
      <c r="M74" s="148"/>
      <c r="N74" s="148"/>
      <c r="O74" s="152"/>
      <c r="P74" s="138"/>
      <c r="Q74" s="401">
        <f t="shared" si="6"/>
        <v>2</v>
      </c>
      <c r="R74" s="374">
        <f t="shared" si="7"/>
        <v>2025</v>
      </c>
    </row>
    <row r="75" ht="18.75" customHeight="1">
      <c r="A75" s="138"/>
      <c r="B75" s="402"/>
      <c r="C75" s="233">
        <v>45716.0</v>
      </c>
      <c r="D75" s="402"/>
      <c r="E75" s="404" t="s">
        <v>260</v>
      </c>
      <c r="F75" s="405">
        <v>603.0</v>
      </c>
      <c r="G75" s="410"/>
      <c r="H75" s="407">
        <f t="shared" si="2"/>
        <v>548.1818182</v>
      </c>
      <c r="I75" s="407">
        <f t="shared" si="3"/>
        <v>54.81818182</v>
      </c>
      <c r="J75" s="412"/>
      <c r="K75" s="409"/>
      <c r="L75" s="148"/>
      <c r="M75" s="148"/>
      <c r="N75" s="148"/>
      <c r="O75" s="152"/>
      <c r="P75" s="138"/>
      <c r="Q75" s="401">
        <f t="shared" si="6"/>
        <v>2</v>
      </c>
      <c r="R75" s="374">
        <f t="shared" si="7"/>
        <v>2025</v>
      </c>
    </row>
    <row r="76" ht="18.75" customHeight="1">
      <c r="A76" s="138"/>
      <c r="B76" s="402"/>
      <c r="C76" s="233">
        <v>45719.0</v>
      </c>
      <c r="D76" s="402"/>
      <c r="E76" s="404" t="s">
        <v>261</v>
      </c>
      <c r="F76" s="405">
        <v>225.63</v>
      </c>
      <c r="G76" s="410"/>
      <c r="H76" s="407">
        <f t="shared" si="2"/>
        <v>205.1181818</v>
      </c>
      <c r="I76" s="407">
        <f t="shared" si="3"/>
        <v>20.51181818</v>
      </c>
      <c r="J76" s="412"/>
      <c r="K76" s="409"/>
      <c r="L76" s="148"/>
      <c r="M76" s="148"/>
      <c r="N76" s="148"/>
      <c r="O76" s="152"/>
      <c r="P76" s="138"/>
      <c r="Q76" s="401">
        <f t="shared" si="6"/>
        <v>3</v>
      </c>
      <c r="R76" s="374">
        <f t="shared" si="7"/>
        <v>2025</v>
      </c>
    </row>
    <row r="77" ht="18.75" customHeight="1">
      <c r="A77" s="138"/>
      <c r="B77" s="402"/>
      <c r="C77" s="233">
        <v>45721.0</v>
      </c>
      <c r="D77" s="402"/>
      <c r="E77" s="404" t="s">
        <v>251</v>
      </c>
      <c r="F77" s="405">
        <v>2891.12</v>
      </c>
      <c r="G77" s="410"/>
      <c r="H77" s="407">
        <f t="shared" si="2"/>
        <v>2628.290909</v>
      </c>
      <c r="I77" s="407">
        <f t="shared" si="3"/>
        <v>262.8290909</v>
      </c>
      <c r="J77" s="412"/>
      <c r="K77" s="409"/>
      <c r="L77" s="148"/>
      <c r="M77" s="148"/>
      <c r="N77" s="148"/>
      <c r="O77" s="152"/>
      <c r="P77" s="138"/>
      <c r="Q77" s="401">
        <f t="shared" si="6"/>
        <v>3</v>
      </c>
      <c r="R77" s="374">
        <f t="shared" si="7"/>
        <v>2025</v>
      </c>
    </row>
    <row r="78" ht="18.75" customHeight="1">
      <c r="A78" s="138"/>
      <c r="B78" s="402"/>
      <c r="C78" s="233">
        <v>45734.0</v>
      </c>
      <c r="D78" s="402"/>
      <c r="E78" s="404" t="s">
        <v>251</v>
      </c>
      <c r="F78" s="405">
        <v>2892.0</v>
      </c>
      <c r="G78" s="410"/>
      <c r="H78" s="407">
        <f t="shared" si="2"/>
        <v>2629.090909</v>
      </c>
      <c r="I78" s="407">
        <f t="shared" si="3"/>
        <v>262.9090909</v>
      </c>
      <c r="J78" s="412"/>
      <c r="K78" s="409"/>
      <c r="L78" s="148"/>
      <c r="M78" s="148"/>
      <c r="N78" s="148"/>
      <c r="O78" s="152"/>
      <c r="P78" s="138"/>
      <c r="Q78" s="401">
        <f t="shared" si="6"/>
        <v>3</v>
      </c>
      <c r="R78" s="374">
        <f t="shared" si="7"/>
        <v>2025</v>
      </c>
    </row>
    <row r="79" ht="18.75" customHeight="1">
      <c r="A79" s="138"/>
      <c r="B79" s="402"/>
      <c r="C79" s="233">
        <v>45735.0</v>
      </c>
      <c r="D79" s="402"/>
      <c r="E79" s="404" t="s">
        <v>262</v>
      </c>
      <c r="F79" s="405">
        <v>180.0</v>
      </c>
      <c r="G79" s="410"/>
      <c r="H79" s="407">
        <f t="shared" si="2"/>
        <v>163.6363636</v>
      </c>
      <c r="I79" s="407">
        <f t="shared" si="3"/>
        <v>16.36363636</v>
      </c>
      <c r="J79" s="412"/>
      <c r="K79" s="409"/>
      <c r="L79" s="148"/>
      <c r="M79" s="148"/>
      <c r="N79" s="148"/>
      <c r="O79" s="152"/>
      <c r="P79" s="138"/>
      <c r="Q79" s="401">
        <f t="shared" si="6"/>
        <v>3</v>
      </c>
      <c r="R79" s="374">
        <f t="shared" si="7"/>
        <v>2025</v>
      </c>
    </row>
    <row r="80" ht="18.75" customHeight="1">
      <c r="A80" s="138"/>
      <c r="B80" s="402"/>
      <c r="C80" s="233">
        <v>45735.0</v>
      </c>
      <c r="D80" s="402"/>
      <c r="E80" s="404" t="s">
        <v>263</v>
      </c>
      <c r="F80" s="405">
        <v>29.9</v>
      </c>
      <c r="G80" s="410"/>
      <c r="H80" s="407">
        <f t="shared" si="2"/>
        <v>27.18181818</v>
      </c>
      <c r="I80" s="407">
        <f t="shared" si="3"/>
        <v>2.718181818</v>
      </c>
      <c r="J80" s="412"/>
      <c r="K80" s="409"/>
      <c r="L80" s="148"/>
      <c r="M80" s="148"/>
      <c r="N80" s="148"/>
      <c r="O80" s="152"/>
      <c r="P80" s="138"/>
      <c r="Q80" s="401">
        <f t="shared" si="6"/>
        <v>3</v>
      </c>
      <c r="R80" s="374">
        <f t="shared" si="7"/>
        <v>2025</v>
      </c>
    </row>
    <row r="81" ht="18.75" customHeight="1">
      <c r="A81" s="138"/>
      <c r="B81" s="402"/>
      <c r="C81" s="233">
        <v>45737.0</v>
      </c>
      <c r="D81" s="402"/>
      <c r="E81" s="404" t="s">
        <v>252</v>
      </c>
      <c r="F81" s="405">
        <v>25.0</v>
      </c>
      <c r="G81" s="410"/>
      <c r="H81" s="407">
        <f t="shared" si="2"/>
        <v>22.72727273</v>
      </c>
      <c r="I81" s="407">
        <f t="shared" si="3"/>
        <v>2.272727273</v>
      </c>
      <c r="J81" s="412"/>
      <c r="K81" s="409"/>
      <c r="L81" s="148"/>
      <c r="M81" s="148"/>
      <c r="N81" s="148"/>
      <c r="O81" s="152"/>
      <c r="P81" s="138"/>
      <c r="Q81" s="401">
        <f t="shared" si="6"/>
        <v>3</v>
      </c>
      <c r="R81" s="374">
        <f t="shared" si="7"/>
        <v>2025</v>
      </c>
    </row>
    <row r="82" ht="18.75" customHeight="1">
      <c r="A82" s="138"/>
      <c r="B82" s="402"/>
      <c r="C82" s="233">
        <v>45741.0</v>
      </c>
      <c r="D82" s="402"/>
      <c r="E82" s="404" t="s">
        <v>259</v>
      </c>
      <c r="F82" s="405">
        <v>32.5</v>
      </c>
      <c r="G82" s="410"/>
      <c r="H82" s="407">
        <f t="shared" si="2"/>
        <v>29.54545455</v>
      </c>
      <c r="I82" s="407">
        <f t="shared" si="3"/>
        <v>2.954545455</v>
      </c>
      <c r="J82" s="412"/>
      <c r="K82" s="409"/>
      <c r="L82" s="148"/>
      <c r="M82" s="148"/>
      <c r="N82" s="148"/>
      <c r="O82" s="152"/>
      <c r="P82" s="138"/>
      <c r="Q82" s="401">
        <f t="shared" si="6"/>
        <v>3</v>
      </c>
      <c r="R82" s="374">
        <f t="shared" si="7"/>
        <v>2025</v>
      </c>
    </row>
    <row r="83" ht="18.75" customHeight="1">
      <c r="A83" s="138"/>
      <c r="B83" s="402"/>
      <c r="C83" s="233">
        <v>45741.0</v>
      </c>
      <c r="D83" s="402"/>
      <c r="E83" s="404" t="s">
        <v>243</v>
      </c>
      <c r="F83" s="405">
        <v>14.99</v>
      </c>
      <c r="G83" s="410"/>
      <c r="H83" s="407">
        <f t="shared" si="2"/>
        <v>13.62727273</v>
      </c>
      <c r="I83" s="407">
        <f t="shared" si="3"/>
        <v>1.362727273</v>
      </c>
      <c r="J83" s="412"/>
      <c r="K83" s="409"/>
      <c r="L83" s="148"/>
      <c r="M83" s="148"/>
      <c r="N83" s="148"/>
      <c r="O83" s="152"/>
      <c r="P83" s="138"/>
      <c r="Q83" s="401">
        <f t="shared" si="6"/>
        <v>3</v>
      </c>
      <c r="R83" s="374">
        <f t="shared" si="7"/>
        <v>2025</v>
      </c>
    </row>
    <row r="84" ht="18.75" customHeight="1">
      <c r="A84" s="138"/>
      <c r="B84" s="402"/>
      <c r="C84" s="233">
        <v>45720.0</v>
      </c>
      <c r="D84" s="404" t="s">
        <v>129</v>
      </c>
      <c r="E84" s="404" t="s">
        <v>235</v>
      </c>
      <c r="F84" s="405">
        <v>28.8</v>
      </c>
      <c r="G84" s="410"/>
      <c r="H84" s="407">
        <f t="shared" si="2"/>
        <v>26.18181818</v>
      </c>
      <c r="I84" s="407">
        <f t="shared" si="3"/>
        <v>2.618181818</v>
      </c>
      <c r="J84" s="412"/>
      <c r="K84" s="409"/>
      <c r="L84" s="148"/>
      <c r="M84" s="148"/>
      <c r="N84" s="148"/>
      <c r="O84" s="152"/>
      <c r="P84" s="138"/>
      <c r="Q84" s="401">
        <f>IF(C85="","",MONTH(C85))</f>
        <v>4</v>
      </c>
      <c r="R84" s="374">
        <f>IF(C85="","",YEAR(C85))</f>
        <v>2025</v>
      </c>
    </row>
    <row r="85" ht="18.75" customHeight="1">
      <c r="A85" s="138"/>
      <c r="B85" s="402"/>
      <c r="C85" s="233">
        <v>45748.0</v>
      </c>
      <c r="D85" s="402"/>
      <c r="E85" s="404" t="s">
        <v>251</v>
      </c>
      <c r="F85" s="405">
        <v>2891.12</v>
      </c>
      <c r="G85" s="410"/>
      <c r="H85" s="407">
        <f t="shared" si="2"/>
        <v>2628.290909</v>
      </c>
      <c r="I85" s="407">
        <f t="shared" si="3"/>
        <v>262.8290909</v>
      </c>
      <c r="J85" s="412"/>
      <c r="K85" s="409"/>
      <c r="L85" s="148"/>
      <c r="M85" s="148"/>
      <c r="N85" s="148"/>
      <c r="O85" s="152"/>
      <c r="P85" s="138"/>
      <c r="Q85" s="401">
        <f>IF(C84="","",MONTH(C84))</f>
        <v>3</v>
      </c>
      <c r="R85" s="374">
        <f>IF(C84="","",YEAR(C84))</f>
        <v>2025</v>
      </c>
    </row>
    <row r="86" ht="18.75" customHeight="1">
      <c r="A86" s="138"/>
      <c r="B86" s="402"/>
      <c r="C86" s="233">
        <v>45751.0</v>
      </c>
      <c r="D86" s="404" t="s">
        <v>129</v>
      </c>
      <c r="E86" s="404" t="s">
        <v>235</v>
      </c>
      <c r="F86" s="405">
        <v>28.8</v>
      </c>
      <c r="G86" s="410"/>
      <c r="H86" s="407">
        <f t="shared" si="2"/>
        <v>26.18181818</v>
      </c>
      <c r="I86" s="407">
        <f t="shared" si="3"/>
        <v>2.618181818</v>
      </c>
      <c r="J86" s="412"/>
      <c r="K86" s="409"/>
      <c r="L86" s="148"/>
      <c r="M86" s="148"/>
      <c r="N86" s="148"/>
      <c r="O86" s="152"/>
      <c r="P86" s="138"/>
      <c r="Q86" s="401" t="str">
        <f>IF(#REF!="","",MONTH(#REF!))</f>
        <v>#REF!</v>
      </c>
      <c r="R86" s="374" t="str">
        <f>IF(#REF!="","",YEAR(#REF!))</f>
        <v>#REF!</v>
      </c>
    </row>
    <row r="87" ht="18.75" customHeight="1">
      <c r="A87" s="138"/>
      <c r="B87" s="402"/>
      <c r="C87" s="233">
        <v>45761.0</v>
      </c>
      <c r="D87" s="402"/>
      <c r="E87" s="404" t="s">
        <v>257</v>
      </c>
      <c r="F87" s="405">
        <v>114.1</v>
      </c>
      <c r="G87" s="410"/>
      <c r="H87" s="407">
        <f t="shared" ref="H87:H88" si="8">F89-I87</f>
        <v>145.4545455</v>
      </c>
      <c r="I87" s="407">
        <f t="shared" ref="I87:I88" si="9">F89-(F89/(1+IF(G87="",$N$4,G87)))</f>
        <v>14.54545455</v>
      </c>
      <c r="J87" s="412"/>
      <c r="K87" s="409"/>
      <c r="L87" s="148"/>
      <c r="M87" s="148"/>
      <c r="N87" s="148"/>
      <c r="O87" s="152"/>
      <c r="P87" s="138"/>
      <c r="Q87" s="401">
        <f>IF(C87="","",MONTH(C87))</f>
        <v>4</v>
      </c>
      <c r="R87" s="374">
        <f>IF(C87="","",YEAR(C87))</f>
        <v>2025</v>
      </c>
    </row>
    <row r="88" ht="18.75" customHeight="1">
      <c r="A88" s="138"/>
      <c r="B88" s="402"/>
      <c r="C88" s="233">
        <v>45765.0</v>
      </c>
      <c r="D88" s="402"/>
      <c r="E88" s="404" t="s">
        <v>251</v>
      </c>
      <c r="F88" s="405">
        <v>2892.0</v>
      </c>
      <c r="G88" s="410"/>
      <c r="H88" s="407">
        <f t="shared" si="8"/>
        <v>29.54545455</v>
      </c>
      <c r="I88" s="407">
        <f t="shared" si="9"/>
        <v>2.954545455</v>
      </c>
      <c r="J88" s="412"/>
      <c r="K88" s="409"/>
      <c r="L88" s="148"/>
      <c r="M88" s="148"/>
      <c r="N88" s="148"/>
      <c r="O88" s="152"/>
      <c r="P88" s="138"/>
      <c r="Q88" s="401">
        <f>IF(C86="","",MONTH(C86))</f>
        <v>4</v>
      </c>
      <c r="R88" s="374">
        <f>IF(C86="","",YEAR(C86))</f>
        <v>2025</v>
      </c>
    </row>
    <row r="89" ht="18.75" customHeight="1">
      <c r="A89" s="138"/>
      <c r="B89" s="402"/>
      <c r="C89" s="233">
        <v>45770.0</v>
      </c>
      <c r="D89" s="402"/>
      <c r="E89" s="404" t="s">
        <v>264</v>
      </c>
      <c r="F89" s="405">
        <v>160.0</v>
      </c>
      <c r="G89" s="410"/>
      <c r="H89" s="407">
        <f>F86-I89</f>
        <v>26.18181818</v>
      </c>
      <c r="I89" s="407">
        <f t="shared" ref="I89:I90" si="10">F86-(F86/(1+IF(G89="",$N$4,G89)))</f>
        <v>2.618181818</v>
      </c>
      <c r="J89" s="412"/>
      <c r="K89" s="409"/>
      <c r="L89" s="148"/>
      <c r="M89" s="148"/>
      <c r="N89" s="148"/>
      <c r="O89" s="152"/>
      <c r="P89" s="138"/>
      <c r="Q89" s="401">
        <f t="shared" ref="Q89:Q1001" si="11">IF(C89="","",MONTH(C89))</f>
        <v>4</v>
      </c>
      <c r="R89" s="374">
        <f t="shared" ref="R89:R1001" si="12">IF(C89="","",YEAR(C89))</f>
        <v>2025</v>
      </c>
    </row>
    <row r="90" ht="18.75" customHeight="1">
      <c r="A90" s="138"/>
      <c r="B90" s="402"/>
      <c r="C90" s="233">
        <v>45772.0</v>
      </c>
      <c r="D90" s="402"/>
      <c r="E90" s="404" t="s">
        <v>259</v>
      </c>
      <c r="F90" s="405">
        <v>32.5</v>
      </c>
      <c r="G90" s="410"/>
      <c r="H90" s="407">
        <f t="shared" ref="H90:H1001" si="13">F90-I90</f>
        <v>22.12727273</v>
      </c>
      <c r="I90" s="407">
        <f t="shared" si="10"/>
        <v>10.37272727</v>
      </c>
      <c r="J90" s="412"/>
      <c r="K90" s="409"/>
      <c r="L90" s="148"/>
      <c r="M90" s="148"/>
      <c r="N90" s="148"/>
      <c r="O90" s="152"/>
      <c r="P90" s="138"/>
      <c r="Q90" s="401">
        <f t="shared" si="11"/>
        <v>4</v>
      </c>
      <c r="R90" s="374">
        <f t="shared" si="12"/>
        <v>2025</v>
      </c>
    </row>
    <row r="91" ht="18.75" customHeight="1">
      <c r="A91" s="138"/>
      <c r="B91" s="402"/>
      <c r="C91" s="233">
        <v>45772.0</v>
      </c>
      <c r="D91" s="402"/>
      <c r="E91" s="404" t="s">
        <v>243</v>
      </c>
      <c r="F91" s="405">
        <v>14.99</v>
      </c>
      <c r="G91" s="410"/>
      <c r="H91" s="407">
        <f t="shared" si="13"/>
        <v>13.62727273</v>
      </c>
      <c r="I91" s="407">
        <f t="shared" ref="I91:I1001" si="14">F91-(F91/(1+IF(G91="",$N$4,G91)))</f>
        <v>1.362727273</v>
      </c>
      <c r="J91" s="412"/>
      <c r="K91" s="409"/>
      <c r="L91" s="148"/>
      <c r="M91" s="148"/>
      <c r="N91" s="148"/>
      <c r="O91" s="152"/>
      <c r="P91" s="138"/>
      <c r="Q91" s="401">
        <f t="shared" si="11"/>
        <v>4</v>
      </c>
      <c r="R91" s="374">
        <f t="shared" si="12"/>
        <v>2025</v>
      </c>
    </row>
    <row r="92" ht="18.75" customHeight="1">
      <c r="A92" s="138"/>
      <c r="B92" s="402"/>
      <c r="C92" s="233">
        <v>45777.0</v>
      </c>
      <c r="D92" s="402"/>
      <c r="E92" s="404" t="s">
        <v>265</v>
      </c>
      <c r="F92" s="405">
        <v>355.27</v>
      </c>
      <c r="G92" s="410"/>
      <c r="H92" s="407">
        <f t="shared" si="13"/>
        <v>322.9727273</v>
      </c>
      <c r="I92" s="407">
        <f t="shared" si="14"/>
        <v>32.29727273</v>
      </c>
      <c r="J92" s="412"/>
      <c r="K92" s="409"/>
      <c r="L92" s="148"/>
      <c r="M92" s="148"/>
      <c r="N92" s="148"/>
      <c r="O92" s="152"/>
      <c r="P92" s="138"/>
      <c r="Q92" s="401">
        <f t="shared" si="11"/>
        <v>4</v>
      </c>
      <c r="R92" s="374">
        <f t="shared" si="12"/>
        <v>2025</v>
      </c>
    </row>
    <row r="93" ht="18.75" customHeight="1">
      <c r="A93" s="138"/>
      <c r="B93" s="402"/>
      <c r="C93" s="233">
        <v>45778.0</v>
      </c>
      <c r="D93" s="402"/>
      <c r="E93" s="404" t="s">
        <v>251</v>
      </c>
      <c r="F93" s="405">
        <v>2891.12</v>
      </c>
      <c r="G93" s="410"/>
      <c r="H93" s="407">
        <f t="shared" si="13"/>
        <v>2628.290909</v>
      </c>
      <c r="I93" s="407">
        <f t="shared" si="14"/>
        <v>262.8290909</v>
      </c>
      <c r="J93" s="412"/>
      <c r="K93" s="409"/>
      <c r="L93" s="148"/>
      <c r="M93" s="148"/>
      <c r="N93" s="148"/>
      <c r="O93" s="152"/>
      <c r="P93" s="138"/>
      <c r="Q93" s="401">
        <f t="shared" si="11"/>
        <v>5</v>
      </c>
      <c r="R93" s="374">
        <f t="shared" si="12"/>
        <v>2025</v>
      </c>
    </row>
    <row r="94" ht="18.75" customHeight="1">
      <c r="A94" s="138"/>
      <c r="B94" s="402"/>
      <c r="C94" s="233">
        <v>45779.0</v>
      </c>
      <c r="D94" s="404" t="s">
        <v>129</v>
      </c>
      <c r="E94" s="404" t="s">
        <v>235</v>
      </c>
      <c r="F94" s="405">
        <v>28.8</v>
      </c>
      <c r="G94" s="410"/>
      <c r="H94" s="407">
        <f t="shared" si="13"/>
        <v>26.18181818</v>
      </c>
      <c r="I94" s="407">
        <f t="shared" si="14"/>
        <v>2.618181818</v>
      </c>
      <c r="J94" s="412"/>
      <c r="K94" s="409"/>
      <c r="L94" s="148"/>
      <c r="M94" s="148"/>
      <c r="N94" s="148"/>
      <c r="O94" s="152"/>
      <c r="P94" s="138"/>
      <c r="Q94" s="401">
        <f t="shared" si="11"/>
        <v>5</v>
      </c>
      <c r="R94" s="374">
        <f t="shared" si="12"/>
        <v>2025</v>
      </c>
    </row>
    <row r="95" ht="18.75" customHeight="1">
      <c r="A95" s="138"/>
      <c r="B95" s="402"/>
      <c r="C95" s="233">
        <v>45790.0</v>
      </c>
      <c r="D95" s="402"/>
      <c r="E95" s="404" t="s">
        <v>257</v>
      </c>
      <c r="F95" s="405">
        <v>52.0</v>
      </c>
      <c r="G95" s="410"/>
      <c r="H95" s="407">
        <f t="shared" si="13"/>
        <v>47.27272727</v>
      </c>
      <c r="I95" s="407">
        <f t="shared" si="14"/>
        <v>4.727272727</v>
      </c>
      <c r="J95" s="412"/>
      <c r="K95" s="409"/>
      <c r="L95" s="148"/>
      <c r="M95" s="148"/>
      <c r="N95" s="148"/>
      <c r="O95" s="152"/>
      <c r="P95" s="138"/>
      <c r="Q95" s="401">
        <f t="shared" si="11"/>
        <v>5</v>
      </c>
      <c r="R95" s="374">
        <f t="shared" si="12"/>
        <v>2025</v>
      </c>
    </row>
    <row r="96" ht="18.75" customHeight="1">
      <c r="A96" s="138"/>
      <c r="B96" s="402"/>
      <c r="C96" s="233">
        <v>45779.0</v>
      </c>
      <c r="D96" s="402"/>
      <c r="E96" s="404" t="s">
        <v>266</v>
      </c>
      <c r="F96" s="405">
        <v>175.0</v>
      </c>
      <c r="G96" s="410"/>
      <c r="H96" s="407">
        <f t="shared" si="13"/>
        <v>159.0909091</v>
      </c>
      <c r="I96" s="407">
        <f t="shared" si="14"/>
        <v>15.90909091</v>
      </c>
      <c r="J96" s="412"/>
      <c r="K96" s="409"/>
      <c r="L96" s="148"/>
      <c r="M96" s="148"/>
      <c r="N96" s="148"/>
      <c r="O96" s="152"/>
      <c r="P96" s="138"/>
      <c r="Q96" s="401">
        <f t="shared" si="11"/>
        <v>5</v>
      </c>
      <c r="R96" s="374">
        <f t="shared" si="12"/>
        <v>2025</v>
      </c>
    </row>
    <row r="97" ht="18.75" customHeight="1">
      <c r="A97" s="138"/>
      <c r="B97" s="402"/>
      <c r="C97" s="233">
        <v>45804.0</v>
      </c>
      <c r="D97" s="402"/>
      <c r="E97" s="404" t="s">
        <v>259</v>
      </c>
      <c r="F97" s="405">
        <v>65.0</v>
      </c>
      <c r="G97" s="410"/>
      <c r="H97" s="407">
        <f t="shared" si="13"/>
        <v>59.09090909</v>
      </c>
      <c r="I97" s="407">
        <f t="shared" si="14"/>
        <v>5.909090909</v>
      </c>
      <c r="J97" s="412"/>
      <c r="K97" s="409"/>
      <c r="L97" s="148"/>
      <c r="M97" s="148"/>
      <c r="N97" s="148"/>
      <c r="O97" s="152"/>
      <c r="P97" s="138"/>
      <c r="Q97" s="401">
        <f t="shared" si="11"/>
        <v>5</v>
      </c>
      <c r="R97" s="374">
        <f t="shared" si="12"/>
        <v>2025</v>
      </c>
    </row>
    <row r="98" ht="18.75" customHeight="1">
      <c r="A98" s="138"/>
      <c r="B98" s="402"/>
      <c r="C98" s="233">
        <v>45804.0</v>
      </c>
      <c r="D98" s="402"/>
      <c r="E98" s="404" t="s">
        <v>243</v>
      </c>
      <c r="F98" s="405">
        <v>14.99</v>
      </c>
      <c r="G98" s="410"/>
      <c r="H98" s="407">
        <f t="shared" si="13"/>
        <v>13.62727273</v>
      </c>
      <c r="I98" s="407">
        <f t="shared" si="14"/>
        <v>1.362727273</v>
      </c>
      <c r="J98" s="412"/>
      <c r="K98" s="409"/>
      <c r="L98" s="148"/>
      <c r="M98" s="148"/>
      <c r="N98" s="148"/>
      <c r="O98" s="152"/>
      <c r="P98" s="138"/>
      <c r="Q98" s="401">
        <f t="shared" si="11"/>
        <v>5</v>
      </c>
      <c r="R98" s="374">
        <f t="shared" si="12"/>
        <v>2025</v>
      </c>
    </row>
    <row r="99" ht="18.75" customHeight="1">
      <c r="A99" s="138"/>
      <c r="B99" s="402"/>
      <c r="C99" s="233">
        <v>45810.0</v>
      </c>
      <c r="D99" s="404" t="s">
        <v>129</v>
      </c>
      <c r="E99" s="404" t="s">
        <v>235</v>
      </c>
      <c r="F99" s="405">
        <v>28.8</v>
      </c>
      <c r="G99" s="410"/>
      <c r="H99" s="407">
        <f t="shared" si="13"/>
        <v>26.18181818</v>
      </c>
      <c r="I99" s="407">
        <f t="shared" si="14"/>
        <v>2.618181818</v>
      </c>
      <c r="J99" s="412"/>
      <c r="K99" s="409"/>
      <c r="L99" s="148"/>
      <c r="M99" s="148"/>
      <c r="N99" s="148"/>
      <c r="O99" s="152"/>
      <c r="P99" s="138"/>
      <c r="Q99" s="401">
        <f t="shared" si="11"/>
        <v>6</v>
      </c>
      <c r="R99" s="374">
        <f t="shared" si="12"/>
        <v>2025</v>
      </c>
    </row>
    <row r="100" ht="18.75" customHeight="1">
      <c r="A100" s="138"/>
      <c r="B100" s="402"/>
      <c r="C100" s="233">
        <v>45810.0</v>
      </c>
      <c r="D100" s="402"/>
      <c r="E100" s="404" t="s">
        <v>251</v>
      </c>
      <c r="F100" s="405">
        <v>2891.12</v>
      </c>
      <c r="G100" s="410"/>
      <c r="H100" s="407">
        <f t="shared" si="13"/>
        <v>2628.290909</v>
      </c>
      <c r="I100" s="407">
        <f t="shared" si="14"/>
        <v>262.8290909</v>
      </c>
      <c r="J100" s="412"/>
      <c r="K100" s="409"/>
      <c r="L100" s="148"/>
      <c r="M100" s="148"/>
      <c r="N100" s="148"/>
      <c r="O100" s="152"/>
      <c r="P100" s="138"/>
      <c r="Q100" s="401">
        <f t="shared" si="11"/>
        <v>6</v>
      </c>
      <c r="R100" s="374">
        <f t="shared" si="12"/>
        <v>2025</v>
      </c>
    </row>
    <row r="101" ht="18.75" customHeight="1">
      <c r="A101" s="138"/>
      <c r="B101" s="402"/>
      <c r="C101" s="233">
        <v>45810.0</v>
      </c>
      <c r="D101" s="402"/>
      <c r="E101" s="404" t="s">
        <v>267</v>
      </c>
      <c r="F101" s="405">
        <v>39.0</v>
      </c>
      <c r="G101" s="410"/>
      <c r="H101" s="407">
        <f t="shared" si="13"/>
        <v>35.45454545</v>
      </c>
      <c r="I101" s="407">
        <f t="shared" si="14"/>
        <v>3.545454545</v>
      </c>
      <c r="J101" s="412"/>
      <c r="K101" s="409"/>
      <c r="L101" s="148"/>
      <c r="M101" s="148"/>
      <c r="N101" s="148"/>
      <c r="O101" s="152"/>
      <c r="P101" s="138"/>
      <c r="Q101" s="401">
        <f t="shared" si="11"/>
        <v>6</v>
      </c>
      <c r="R101" s="374">
        <f t="shared" si="12"/>
        <v>2025</v>
      </c>
    </row>
    <row r="102" ht="18.75" customHeight="1">
      <c r="A102" s="138"/>
      <c r="B102" s="402"/>
      <c r="C102" s="233">
        <v>45817.0</v>
      </c>
      <c r="D102" s="402"/>
      <c r="E102" s="404" t="s">
        <v>266</v>
      </c>
      <c r="F102" s="405">
        <v>175.0</v>
      </c>
      <c r="G102" s="410"/>
      <c r="H102" s="407">
        <f t="shared" si="13"/>
        <v>159.0909091</v>
      </c>
      <c r="I102" s="407">
        <f t="shared" si="14"/>
        <v>15.90909091</v>
      </c>
      <c r="J102" s="412"/>
      <c r="K102" s="409"/>
      <c r="L102" s="148"/>
      <c r="M102" s="148"/>
      <c r="N102" s="148"/>
      <c r="O102" s="152"/>
      <c r="P102" s="138"/>
      <c r="Q102" s="401">
        <f t="shared" si="11"/>
        <v>6</v>
      </c>
      <c r="R102" s="374">
        <f t="shared" si="12"/>
        <v>2025</v>
      </c>
    </row>
    <row r="103" ht="18.75" customHeight="1">
      <c r="A103" s="138"/>
      <c r="B103" s="402"/>
      <c r="C103" s="233">
        <v>45824.0</v>
      </c>
      <c r="D103" s="402"/>
      <c r="E103" s="404" t="s">
        <v>267</v>
      </c>
      <c r="F103" s="405">
        <v>1.0</v>
      </c>
      <c r="G103" s="410"/>
      <c r="H103" s="407">
        <f t="shared" si="13"/>
        <v>0.9090909091</v>
      </c>
      <c r="I103" s="407">
        <f t="shared" si="14"/>
        <v>0.09090909091</v>
      </c>
      <c r="J103" s="412"/>
      <c r="K103" s="409"/>
      <c r="L103" s="148"/>
      <c r="M103" s="148"/>
      <c r="N103" s="148"/>
      <c r="O103" s="152"/>
      <c r="P103" s="138"/>
      <c r="Q103" s="401">
        <f t="shared" si="11"/>
        <v>6</v>
      </c>
      <c r="R103" s="374">
        <f t="shared" si="12"/>
        <v>2025</v>
      </c>
    </row>
    <row r="104" ht="18.75" customHeight="1">
      <c r="A104" s="138"/>
      <c r="B104" s="402"/>
      <c r="C104" s="233">
        <v>45825.0</v>
      </c>
      <c r="D104" s="402"/>
      <c r="E104" s="404" t="s">
        <v>251</v>
      </c>
      <c r="F104" s="405">
        <v>2891.12</v>
      </c>
      <c r="G104" s="410"/>
      <c r="H104" s="407">
        <f t="shared" si="13"/>
        <v>2628.290909</v>
      </c>
      <c r="I104" s="407">
        <f t="shared" si="14"/>
        <v>262.8290909</v>
      </c>
      <c r="J104" s="412"/>
      <c r="K104" s="409"/>
      <c r="L104" s="148"/>
      <c r="M104" s="148"/>
      <c r="N104" s="148"/>
      <c r="O104" s="152"/>
      <c r="P104" s="138"/>
      <c r="Q104" s="401">
        <f t="shared" si="11"/>
        <v>6</v>
      </c>
      <c r="R104" s="374">
        <f t="shared" si="12"/>
        <v>2025</v>
      </c>
    </row>
    <row r="105" ht="18.75" customHeight="1">
      <c r="A105" s="138"/>
      <c r="B105" s="402"/>
      <c r="C105" s="233">
        <v>45833.0</v>
      </c>
      <c r="D105" s="402"/>
      <c r="E105" s="404" t="s">
        <v>243</v>
      </c>
      <c r="F105" s="405">
        <v>14.99</v>
      </c>
      <c r="G105" s="410"/>
      <c r="H105" s="407">
        <f t="shared" si="13"/>
        <v>13.62727273</v>
      </c>
      <c r="I105" s="407">
        <f t="shared" si="14"/>
        <v>1.362727273</v>
      </c>
      <c r="J105" s="412"/>
      <c r="K105" s="409"/>
      <c r="L105" s="148"/>
      <c r="M105" s="148"/>
      <c r="N105" s="148"/>
      <c r="O105" s="152"/>
      <c r="P105" s="138"/>
      <c r="Q105" s="401">
        <f t="shared" si="11"/>
        <v>6</v>
      </c>
      <c r="R105" s="374">
        <f t="shared" si="12"/>
        <v>2025</v>
      </c>
    </row>
    <row r="106" ht="18.75" customHeight="1">
      <c r="A106" s="138"/>
      <c r="B106" s="402"/>
      <c r="C106" s="233">
        <v>45833.0</v>
      </c>
      <c r="D106" s="402"/>
      <c r="E106" s="404" t="s">
        <v>259</v>
      </c>
      <c r="F106" s="405">
        <v>65.0</v>
      </c>
      <c r="G106" s="410"/>
      <c r="H106" s="407">
        <f t="shared" si="13"/>
        <v>59.09090909</v>
      </c>
      <c r="I106" s="407">
        <f t="shared" si="14"/>
        <v>5.909090909</v>
      </c>
      <c r="J106" s="412"/>
      <c r="K106" s="409"/>
      <c r="L106" s="148"/>
      <c r="M106" s="148"/>
      <c r="N106" s="148"/>
      <c r="O106" s="152"/>
      <c r="P106" s="138"/>
      <c r="Q106" s="401">
        <f t="shared" si="11"/>
        <v>6</v>
      </c>
      <c r="R106" s="374">
        <f t="shared" si="12"/>
        <v>2025</v>
      </c>
    </row>
    <row r="107" ht="18.75" customHeight="1">
      <c r="A107" s="138"/>
      <c r="B107" s="402"/>
      <c r="C107" s="233">
        <v>45839.0</v>
      </c>
      <c r="D107" s="402"/>
      <c r="E107" s="404" t="s">
        <v>251</v>
      </c>
      <c r="F107" s="405">
        <v>2891.12</v>
      </c>
      <c r="G107" s="410"/>
      <c r="H107" s="407">
        <f t="shared" si="13"/>
        <v>2628.290909</v>
      </c>
      <c r="I107" s="407">
        <f t="shared" si="14"/>
        <v>262.8290909</v>
      </c>
      <c r="J107" s="412"/>
      <c r="K107" s="409"/>
      <c r="L107" s="148"/>
      <c r="M107" s="148"/>
      <c r="N107" s="148"/>
      <c r="O107" s="152"/>
      <c r="P107" s="138"/>
      <c r="Q107" s="401">
        <f t="shared" si="11"/>
        <v>7</v>
      </c>
      <c r="R107" s="374">
        <f t="shared" si="12"/>
        <v>2025</v>
      </c>
    </row>
    <row r="108" ht="18.75" customHeight="1">
      <c r="A108" s="138"/>
      <c r="B108" s="402"/>
      <c r="C108" s="233">
        <v>45840.0</v>
      </c>
      <c r="D108" s="404" t="s">
        <v>129</v>
      </c>
      <c r="E108" s="404" t="s">
        <v>235</v>
      </c>
      <c r="F108" s="405">
        <v>28.8</v>
      </c>
      <c r="G108" s="410"/>
      <c r="H108" s="407">
        <f t="shared" si="13"/>
        <v>26.18181818</v>
      </c>
      <c r="I108" s="407">
        <f t="shared" si="14"/>
        <v>2.618181818</v>
      </c>
      <c r="J108" s="412"/>
      <c r="K108" s="409"/>
      <c r="L108" s="148"/>
      <c r="M108" s="148"/>
      <c r="N108" s="148"/>
      <c r="O108" s="152"/>
      <c r="P108" s="138"/>
      <c r="Q108" s="401">
        <f t="shared" si="11"/>
        <v>7</v>
      </c>
      <c r="R108" s="374">
        <f t="shared" si="12"/>
        <v>2025</v>
      </c>
    </row>
    <row r="109" ht="18.75" customHeight="1">
      <c r="A109" s="138"/>
      <c r="B109" s="402"/>
      <c r="C109" s="233">
        <v>45852.0</v>
      </c>
      <c r="D109" s="402"/>
      <c r="E109" s="404" t="s">
        <v>266</v>
      </c>
      <c r="F109" s="405">
        <v>175.0</v>
      </c>
      <c r="G109" s="410"/>
      <c r="H109" s="407">
        <f t="shared" si="13"/>
        <v>159.0909091</v>
      </c>
      <c r="I109" s="407">
        <f t="shared" si="14"/>
        <v>15.90909091</v>
      </c>
      <c r="J109" s="412"/>
      <c r="K109" s="409"/>
      <c r="L109" s="148"/>
      <c r="M109" s="148"/>
      <c r="N109" s="148"/>
      <c r="O109" s="152"/>
      <c r="P109" s="138"/>
      <c r="Q109" s="401">
        <f t="shared" si="11"/>
        <v>7</v>
      </c>
      <c r="R109" s="374">
        <f t="shared" si="12"/>
        <v>2025</v>
      </c>
    </row>
    <row r="110" ht="18.75" customHeight="1">
      <c r="A110" s="138"/>
      <c r="B110" s="402"/>
      <c r="C110" s="233">
        <v>45863.0</v>
      </c>
      <c r="D110" s="402"/>
      <c r="E110" s="404" t="s">
        <v>259</v>
      </c>
      <c r="F110" s="405">
        <v>65.0</v>
      </c>
      <c r="G110" s="410"/>
      <c r="H110" s="407">
        <f t="shared" si="13"/>
        <v>59.09090909</v>
      </c>
      <c r="I110" s="407">
        <f t="shared" si="14"/>
        <v>5.909090909</v>
      </c>
      <c r="J110" s="412"/>
      <c r="K110" s="409"/>
      <c r="L110" s="148"/>
      <c r="M110" s="148"/>
      <c r="N110" s="148"/>
      <c r="O110" s="152"/>
      <c r="P110" s="138"/>
      <c r="Q110" s="401">
        <f t="shared" si="11"/>
        <v>7</v>
      </c>
      <c r="R110" s="374">
        <f t="shared" si="12"/>
        <v>2025</v>
      </c>
    </row>
    <row r="111" ht="18.75" customHeight="1">
      <c r="A111" s="138"/>
      <c r="B111" s="402"/>
      <c r="C111" s="233">
        <v>45866.0</v>
      </c>
      <c r="D111" s="402"/>
      <c r="E111" s="404" t="s">
        <v>257</v>
      </c>
      <c r="F111" s="405">
        <v>268.09</v>
      </c>
      <c r="G111" s="410"/>
      <c r="H111" s="407">
        <f t="shared" si="13"/>
        <v>243.7181818</v>
      </c>
      <c r="I111" s="407">
        <f t="shared" si="14"/>
        <v>24.37181818</v>
      </c>
      <c r="J111" s="412"/>
      <c r="K111" s="409"/>
      <c r="L111" s="148"/>
      <c r="M111" s="148"/>
      <c r="N111" s="148"/>
      <c r="O111" s="152"/>
      <c r="P111" s="138"/>
      <c r="Q111" s="401">
        <f t="shared" si="11"/>
        <v>7</v>
      </c>
      <c r="R111" s="374">
        <f t="shared" si="12"/>
        <v>2025</v>
      </c>
    </row>
    <row r="112" ht="18.75" customHeight="1">
      <c r="A112" s="138"/>
      <c r="B112" s="402"/>
      <c r="C112" s="233"/>
      <c r="D112" s="402"/>
      <c r="E112" s="402"/>
      <c r="F112" s="415"/>
      <c r="G112" s="410"/>
      <c r="H112" s="407">
        <f t="shared" si="13"/>
        <v>0</v>
      </c>
      <c r="I112" s="407">
        <f t="shared" si="14"/>
        <v>0</v>
      </c>
      <c r="J112" s="412"/>
      <c r="K112" s="409"/>
      <c r="L112" s="148"/>
      <c r="M112" s="148"/>
      <c r="N112" s="148"/>
      <c r="O112" s="152"/>
      <c r="P112" s="138"/>
      <c r="Q112" s="401" t="str">
        <f t="shared" si="11"/>
        <v/>
      </c>
      <c r="R112" s="374" t="str">
        <f t="shared" si="12"/>
        <v/>
      </c>
    </row>
    <row r="113" ht="18.75" customHeight="1">
      <c r="A113" s="138"/>
      <c r="B113" s="402"/>
      <c r="C113" s="233"/>
      <c r="D113" s="402"/>
      <c r="E113" s="402"/>
      <c r="F113" s="415">
        <f>SUM(F107:F112)</f>
        <v>3428.01</v>
      </c>
      <c r="G113" s="410"/>
      <c r="H113" s="407">
        <f t="shared" si="13"/>
        <v>3116.372727</v>
      </c>
      <c r="I113" s="407">
        <f t="shared" si="14"/>
        <v>311.6372727</v>
      </c>
      <c r="J113" s="412"/>
      <c r="K113" s="409"/>
      <c r="L113" s="148"/>
      <c r="M113" s="148"/>
      <c r="N113" s="148"/>
      <c r="O113" s="152"/>
      <c r="P113" s="138"/>
      <c r="Q113" s="401" t="str">
        <f t="shared" si="11"/>
        <v/>
      </c>
      <c r="R113" s="374" t="str">
        <f t="shared" si="12"/>
        <v/>
      </c>
    </row>
    <row r="114" ht="18.75" customHeight="1">
      <c r="A114" s="138"/>
      <c r="B114" s="402"/>
      <c r="C114" s="233"/>
      <c r="D114" s="402"/>
      <c r="E114" s="402"/>
      <c r="F114" s="415"/>
      <c r="G114" s="410"/>
      <c r="H114" s="407">
        <f t="shared" si="13"/>
        <v>0</v>
      </c>
      <c r="I114" s="407">
        <f t="shared" si="14"/>
        <v>0</v>
      </c>
      <c r="J114" s="412"/>
      <c r="K114" s="409"/>
      <c r="L114" s="148"/>
      <c r="M114" s="148"/>
      <c r="N114" s="148"/>
      <c r="O114" s="152"/>
      <c r="P114" s="138"/>
      <c r="Q114" s="401" t="str">
        <f t="shared" si="11"/>
        <v/>
      </c>
      <c r="R114" s="374" t="str">
        <f t="shared" si="12"/>
        <v/>
      </c>
    </row>
    <row r="115" ht="18.75" customHeight="1">
      <c r="A115" s="138"/>
      <c r="B115" s="402"/>
      <c r="C115" s="233"/>
      <c r="D115" s="402"/>
      <c r="E115" s="402"/>
      <c r="F115" s="415"/>
      <c r="G115" s="410"/>
      <c r="H115" s="407">
        <f t="shared" si="13"/>
        <v>0</v>
      </c>
      <c r="I115" s="407">
        <f t="shared" si="14"/>
        <v>0</v>
      </c>
      <c r="J115" s="412"/>
      <c r="K115" s="409"/>
      <c r="L115" s="148"/>
      <c r="M115" s="148"/>
      <c r="N115" s="148"/>
      <c r="O115" s="152"/>
      <c r="P115" s="138"/>
      <c r="Q115" s="401" t="str">
        <f t="shared" si="11"/>
        <v/>
      </c>
      <c r="R115" s="374" t="str">
        <f t="shared" si="12"/>
        <v/>
      </c>
    </row>
    <row r="116" ht="18.75" customHeight="1">
      <c r="A116" s="138"/>
      <c r="B116" s="402"/>
      <c r="C116" s="233"/>
      <c r="D116" s="402"/>
      <c r="E116" s="402"/>
      <c r="F116" s="415"/>
      <c r="G116" s="410"/>
      <c r="H116" s="407">
        <f t="shared" si="13"/>
        <v>0</v>
      </c>
      <c r="I116" s="407">
        <f t="shared" si="14"/>
        <v>0</v>
      </c>
      <c r="J116" s="412"/>
      <c r="K116" s="409"/>
      <c r="L116" s="148"/>
      <c r="M116" s="148"/>
      <c r="N116" s="148"/>
      <c r="O116" s="152"/>
      <c r="P116" s="138"/>
      <c r="Q116" s="401" t="str">
        <f t="shared" si="11"/>
        <v/>
      </c>
      <c r="R116" s="374" t="str">
        <f t="shared" si="12"/>
        <v/>
      </c>
    </row>
    <row r="117" ht="18.75" customHeight="1">
      <c r="A117" s="138"/>
      <c r="B117" s="402"/>
      <c r="C117" s="233"/>
      <c r="D117" s="402"/>
      <c r="E117" s="402"/>
      <c r="F117" s="415"/>
      <c r="G117" s="410"/>
      <c r="H117" s="407">
        <f t="shared" si="13"/>
        <v>0</v>
      </c>
      <c r="I117" s="407">
        <f t="shared" si="14"/>
        <v>0</v>
      </c>
      <c r="J117" s="412"/>
      <c r="K117" s="409"/>
      <c r="L117" s="148"/>
      <c r="M117" s="148"/>
      <c r="N117" s="148"/>
      <c r="O117" s="152"/>
      <c r="P117" s="138"/>
      <c r="Q117" s="401" t="str">
        <f t="shared" si="11"/>
        <v/>
      </c>
      <c r="R117" s="374" t="str">
        <f t="shared" si="12"/>
        <v/>
      </c>
    </row>
    <row r="118" ht="18.75" customHeight="1">
      <c r="A118" s="138"/>
      <c r="B118" s="402"/>
      <c r="C118" s="233"/>
      <c r="D118" s="402"/>
      <c r="E118" s="402"/>
      <c r="F118" s="415"/>
      <c r="G118" s="410"/>
      <c r="H118" s="407">
        <f t="shared" si="13"/>
        <v>0</v>
      </c>
      <c r="I118" s="407">
        <f t="shared" si="14"/>
        <v>0</v>
      </c>
      <c r="J118" s="412"/>
      <c r="K118" s="409"/>
      <c r="L118" s="148"/>
      <c r="M118" s="148"/>
      <c r="N118" s="148"/>
      <c r="O118" s="152"/>
      <c r="P118" s="138"/>
      <c r="Q118" s="401" t="str">
        <f t="shared" si="11"/>
        <v/>
      </c>
      <c r="R118" s="374" t="str">
        <f t="shared" si="12"/>
        <v/>
      </c>
    </row>
    <row r="119" ht="18.75" customHeight="1">
      <c r="A119" s="138"/>
      <c r="B119" s="402"/>
      <c r="C119" s="233"/>
      <c r="D119" s="402"/>
      <c r="E119" s="402"/>
      <c r="F119" s="415"/>
      <c r="G119" s="410"/>
      <c r="H119" s="407">
        <f t="shared" si="13"/>
        <v>0</v>
      </c>
      <c r="I119" s="407">
        <f t="shared" si="14"/>
        <v>0</v>
      </c>
      <c r="J119" s="412"/>
      <c r="K119" s="409"/>
      <c r="L119" s="148"/>
      <c r="M119" s="148"/>
      <c r="N119" s="148"/>
      <c r="O119" s="152"/>
      <c r="P119" s="138"/>
      <c r="Q119" s="401" t="str">
        <f t="shared" si="11"/>
        <v/>
      </c>
      <c r="R119" s="374" t="str">
        <f t="shared" si="12"/>
        <v/>
      </c>
    </row>
    <row r="120" ht="18.75" customHeight="1">
      <c r="A120" s="138"/>
      <c r="B120" s="402"/>
      <c r="C120" s="233"/>
      <c r="D120" s="402"/>
      <c r="E120" s="402"/>
      <c r="F120" s="415"/>
      <c r="G120" s="410"/>
      <c r="H120" s="407">
        <f t="shared" si="13"/>
        <v>0</v>
      </c>
      <c r="I120" s="407">
        <f t="shared" si="14"/>
        <v>0</v>
      </c>
      <c r="J120" s="412"/>
      <c r="K120" s="409"/>
      <c r="L120" s="148"/>
      <c r="M120" s="148"/>
      <c r="N120" s="148"/>
      <c r="O120" s="152"/>
      <c r="P120" s="138"/>
      <c r="Q120" s="401" t="str">
        <f t="shared" si="11"/>
        <v/>
      </c>
      <c r="R120" s="374" t="str">
        <f t="shared" si="12"/>
        <v/>
      </c>
    </row>
    <row r="121" ht="18.75" customHeight="1">
      <c r="A121" s="138"/>
      <c r="B121" s="402"/>
      <c r="C121" s="233"/>
      <c r="D121" s="402"/>
      <c r="E121" s="402"/>
      <c r="F121" s="415"/>
      <c r="G121" s="410"/>
      <c r="H121" s="407">
        <f t="shared" si="13"/>
        <v>0</v>
      </c>
      <c r="I121" s="407">
        <f t="shared" si="14"/>
        <v>0</v>
      </c>
      <c r="J121" s="412"/>
      <c r="K121" s="409"/>
      <c r="L121" s="148"/>
      <c r="M121" s="148"/>
      <c r="N121" s="148"/>
      <c r="O121" s="152"/>
      <c r="P121" s="138"/>
      <c r="Q121" s="401" t="str">
        <f t="shared" si="11"/>
        <v/>
      </c>
      <c r="R121" s="374" t="str">
        <f t="shared" si="12"/>
        <v/>
      </c>
    </row>
    <row r="122" ht="18.75" customHeight="1">
      <c r="A122" s="138"/>
      <c r="B122" s="402"/>
      <c r="C122" s="233"/>
      <c r="D122" s="402"/>
      <c r="E122" s="402"/>
      <c r="F122" s="415"/>
      <c r="G122" s="410"/>
      <c r="H122" s="407">
        <f t="shared" si="13"/>
        <v>0</v>
      </c>
      <c r="I122" s="407">
        <f t="shared" si="14"/>
        <v>0</v>
      </c>
      <c r="J122" s="412"/>
      <c r="K122" s="409"/>
      <c r="L122" s="148"/>
      <c r="M122" s="148"/>
      <c r="N122" s="148"/>
      <c r="O122" s="152"/>
      <c r="P122" s="138"/>
      <c r="Q122" s="401" t="str">
        <f t="shared" si="11"/>
        <v/>
      </c>
      <c r="R122" s="374" t="str">
        <f t="shared" si="12"/>
        <v/>
      </c>
    </row>
    <row r="123" ht="18.75" customHeight="1">
      <c r="A123" s="138"/>
      <c r="B123" s="402"/>
      <c r="C123" s="416"/>
      <c r="D123" s="402"/>
      <c r="E123" s="402"/>
      <c r="F123" s="415"/>
      <c r="G123" s="410"/>
      <c r="H123" s="407">
        <f t="shared" si="13"/>
        <v>0</v>
      </c>
      <c r="I123" s="407">
        <f t="shared" si="14"/>
        <v>0</v>
      </c>
      <c r="J123" s="412"/>
      <c r="K123" s="409"/>
      <c r="L123" s="148"/>
      <c r="M123" s="148"/>
      <c r="N123" s="148"/>
      <c r="O123" s="152"/>
      <c r="P123" s="138"/>
      <c r="Q123" s="401" t="str">
        <f t="shared" si="11"/>
        <v/>
      </c>
      <c r="R123" s="374" t="str">
        <f t="shared" si="12"/>
        <v/>
      </c>
    </row>
    <row r="124" ht="18.75" customHeight="1">
      <c r="A124" s="138"/>
      <c r="B124" s="402"/>
      <c r="C124" s="416"/>
      <c r="D124" s="402"/>
      <c r="E124" s="402"/>
      <c r="F124" s="415"/>
      <c r="G124" s="410"/>
      <c r="H124" s="407">
        <f t="shared" si="13"/>
        <v>0</v>
      </c>
      <c r="I124" s="407">
        <f t="shared" si="14"/>
        <v>0</v>
      </c>
      <c r="J124" s="412"/>
      <c r="K124" s="409"/>
      <c r="L124" s="148"/>
      <c r="M124" s="148"/>
      <c r="N124" s="148"/>
      <c r="O124" s="152"/>
      <c r="P124" s="138"/>
      <c r="Q124" s="401" t="str">
        <f t="shared" si="11"/>
        <v/>
      </c>
      <c r="R124" s="374" t="str">
        <f t="shared" si="12"/>
        <v/>
      </c>
    </row>
    <row r="125" ht="18.75" customHeight="1">
      <c r="A125" s="138"/>
      <c r="B125" s="402"/>
      <c r="C125" s="416"/>
      <c r="D125" s="402"/>
      <c r="E125" s="402"/>
      <c r="F125" s="415"/>
      <c r="G125" s="410"/>
      <c r="H125" s="407">
        <f t="shared" si="13"/>
        <v>0</v>
      </c>
      <c r="I125" s="407">
        <f t="shared" si="14"/>
        <v>0</v>
      </c>
      <c r="J125" s="412"/>
      <c r="K125" s="409"/>
      <c r="L125" s="148"/>
      <c r="M125" s="148"/>
      <c r="N125" s="148"/>
      <c r="O125" s="152"/>
      <c r="P125" s="138"/>
      <c r="Q125" s="401" t="str">
        <f t="shared" si="11"/>
        <v/>
      </c>
      <c r="R125" s="374" t="str">
        <f t="shared" si="12"/>
        <v/>
      </c>
    </row>
    <row r="126" ht="18.75" customHeight="1">
      <c r="A126" s="138"/>
      <c r="B126" s="402"/>
      <c r="C126" s="416"/>
      <c r="D126" s="402"/>
      <c r="E126" s="402"/>
      <c r="F126" s="415"/>
      <c r="G126" s="410"/>
      <c r="H126" s="407">
        <f t="shared" si="13"/>
        <v>0</v>
      </c>
      <c r="I126" s="407">
        <f t="shared" si="14"/>
        <v>0</v>
      </c>
      <c r="J126" s="412"/>
      <c r="K126" s="409"/>
      <c r="L126" s="148"/>
      <c r="M126" s="148"/>
      <c r="N126" s="148"/>
      <c r="O126" s="152"/>
      <c r="P126" s="138"/>
      <c r="Q126" s="401" t="str">
        <f t="shared" si="11"/>
        <v/>
      </c>
      <c r="R126" s="374" t="str">
        <f t="shared" si="12"/>
        <v/>
      </c>
    </row>
    <row r="127" ht="18.75" customHeight="1">
      <c r="A127" s="138"/>
      <c r="B127" s="402"/>
      <c r="C127" s="416"/>
      <c r="D127" s="402"/>
      <c r="E127" s="402"/>
      <c r="F127" s="415"/>
      <c r="G127" s="410"/>
      <c r="H127" s="407">
        <f t="shared" si="13"/>
        <v>0</v>
      </c>
      <c r="I127" s="407">
        <f t="shared" si="14"/>
        <v>0</v>
      </c>
      <c r="J127" s="412"/>
      <c r="K127" s="409"/>
      <c r="L127" s="148"/>
      <c r="M127" s="148"/>
      <c r="N127" s="148"/>
      <c r="O127" s="152"/>
      <c r="P127" s="138"/>
      <c r="Q127" s="401" t="str">
        <f t="shared" si="11"/>
        <v/>
      </c>
      <c r="R127" s="374" t="str">
        <f t="shared" si="12"/>
        <v/>
      </c>
    </row>
    <row r="128" ht="18.75" customHeight="1">
      <c r="A128" s="138"/>
      <c r="B128" s="402"/>
      <c r="C128" s="416"/>
      <c r="D128" s="402"/>
      <c r="E128" s="402"/>
      <c r="F128" s="415"/>
      <c r="G128" s="410"/>
      <c r="H128" s="407">
        <f t="shared" si="13"/>
        <v>0</v>
      </c>
      <c r="I128" s="407">
        <f t="shared" si="14"/>
        <v>0</v>
      </c>
      <c r="J128" s="412"/>
      <c r="K128" s="409"/>
      <c r="L128" s="148"/>
      <c r="M128" s="148"/>
      <c r="N128" s="148"/>
      <c r="O128" s="152"/>
      <c r="P128" s="138"/>
      <c r="Q128" s="401" t="str">
        <f t="shared" si="11"/>
        <v/>
      </c>
      <c r="R128" s="374" t="str">
        <f t="shared" si="12"/>
        <v/>
      </c>
    </row>
    <row r="129" ht="18.75" customHeight="1">
      <c r="A129" s="138"/>
      <c r="B129" s="402"/>
      <c r="C129" s="416"/>
      <c r="D129" s="402"/>
      <c r="E129" s="402"/>
      <c r="F129" s="415"/>
      <c r="G129" s="410"/>
      <c r="H129" s="407">
        <f t="shared" si="13"/>
        <v>0</v>
      </c>
      <c r="I129" s="407">
        <f t="shared" si="14"/>
        <v>0</v>
      </c>
      <c r="J129" s="412"/>
      <c r="K129" s="409"/>
      <c r="L129" s="148"/>
      <c r="M129" s="148"/>
      <c r="N129" s="148"/>
      <c r="O129" s="152"/>
      <c r="P129" s="138"/>
      <c r="Q129" s="401" t="str">
        <f t="shared" si="11"/>
        <v/>
      </c>
      <c r="R129" s="374" t="str">
        <f t="shared" si="12"/>
        <v/>
      </c>
    </row>
    <row r="130" ht="18.75" customHeight="1">
      <c r="A130" s="138"/>
      <c r="B130" s="402"/>
      <c r="C130" s="416"/>
      <c r="D130" s="402"/>
      <c r="E130" s="402"/>
      <c r="F130" s="415"/>
      <c r="G130" s="410"/>
      <c r="H130" s="407">
        <f t="shared" si="13"/>
        <v>0</v>
      </c>
      <c r="I130" s="407">
        <f t="shared" si="14"/>
        <v>0</v>
      </c>
      <c r="J130" s="412"/>
      <c r="K130" s="409"/>
      <c r="L130" s="148"/>
      <c r="M130" s="148"/>
      <c r="N130" s="148"/>
      <c r="O130" s="152"/>
      <c r="P130" s="138"/>
      <c r="Q130" s="401" t="str">
        <f t="shared" si="11"/>
        <v/>
      </c>
      <c r="R130" s="374" t="str">
        <f t="shared" si="12"/>
        <v/>
      </c>
    </row>
    <row r="131" ht="18.75" customHeight="1">
      <c r="A131" s="138"/>
      <c r="B131" s="402"/>
      <c r="C131" s="416"/>
      <c r="D131" s="402"/>
      <c r="E131" s="402"/>
      <c r="F131" s="415"/>
      <c r="G131" s="410"/>
      <c r="H131" s="407">
        <f t="shared" si="13"/>
        <v>0</v>
      </c>
      <c r="I131" s="407">
        <f t="shared" si="14"/>
        <v>0</v>
      </c>
      <c r="J131" s="412"/>
      <c r="K131" s="409"/>
      <c r="L131" s="148"/>
      <c r="M131" s="148"/>
      <c r="N131" s="148"/>
      <c r="O131" s="152"/>
      <c r="P131" s="138"/>
      <c r="Q131" s="401" t="str">
        <f t="shared" si="11"/>
        <v/>
      </c>
      <c r="R131" s="374" t="str">
        <f t="shared" si="12"/>
        <v/>
      </c>
    </row>
    <row r="132" ht="18.75" customHeight="1">
      <c r="A132" s="138"/>
      <c r="B132" s="402"/>
      <c r="C132" s="416"/>
      <c r="D132" s="402"/>
      <c r="E132" s="402"/>
      <c r="F132" s="415"/>
      <c r="G132" s="410"/>
      <c r="H132" s="407">
        <f t="shared" si="13"/>
        <v>0</v>
      </c>
      <c r="I132" s="407">
        <f t="shared" si="14"/>
        <v>0</v>
      </c>
      <c r="J132" s="412"/>
      <c r="K132" s="409"/>
      <c r="L132" s="148"/>
      <c r="M132" s="148"/>
      <c r="N132" s="148"/>
      <c r="O132" s="152"/>
      <c r="P132" s="138"/>
      <c r="Q132" s="401" t="str">
        <f t="shared" si="11"/>
        <v/>
      </c>
      <c r="R132" s="374" t="str">
        <f t="shared" si="12"/>
        <v/>
      </c>
    </row>
    <row r="133" ht="18.75" customHeight="1">
      <c r="A133" s="138"/>
      <c r="B133" s="402"/>
      <c r="C133" s="416"/>
      <c r="D133" s="402"/>
      <c r="E133" s="402"/>
      <c r="F133" s="415"/>
      <c r="G133" s="410"/>
      <c r="H133" s="407">
        <f t="shared" si="13"/>
        <v>0</v>
      </c>
      <c r="I133" s="407">
        <f t="shared" si="14"/>
        <v>0</v>
      </c>
      <c r="J133" s="412"/>
      <c r="K133" s="409"/>
      <c r="L133" s="148"/>
      <c r="M133" s="148"/>
      <c r="N133" s="148"/>
      <c r="O133" s="152"/>
      <c r="P133" s="138"/>
      <c r="Q133" s="401" t="str">
        <f t="shared" si="11"/>
        <v/>
      </c>
      <c r="R133" s="374" t="str">
        <f t="shared" si="12"/>
        <v/>
      </c>
    </row>
    <row r="134" ht="18.75" customHeight="1">
      <c r="A134" s="138"/>
      <c r="B134" s="402"/>
      <c r="C134" s="416"/>
      <c r="D134" s="402"/>
      <c r="E134" s="402"/>
      <c r="F134" s="415"/>
      <c r="G134" s="410"/>
      <c r="H134" s="407">
        <f t="shared" si="13"/>
        <v>0</v>
      </c>
      <c r="I134" s="407">
        <f t="shared" si="14"/>
        <v>0</v>
      </c>
      <c r="J134" s="412"/>
      <c r="K134" s="409"/>
      <c r="L134" s="148"/>
      <c r="M134" s="148"/>
      <c r="N134" s="148"/>
      <c r="O134" s="152"/>
      <c r="P134" s="138"/>
      <c r="Q134" s="401" t="str">
        <f t="shared" si="11"/>
        <v/>
      </c>
      <c r="R134" s="374" t="str">
        <f t="shared" si="12"/>
        <v/>
      </c>
    </row>
    <row r="135" ht="18.75" customHeight="1">
      <c r="A135" s="138"/>
      <c r="B135" s="402"/>
      <c r="C135" s="416"/>
      <c r="D135" s="402"/>
      <c r="E135" s="402"/>
      <c r="F135" s="415"/>
      <c r="G135" s="410"/>
      <c r="H135" s="407">
        <f t="shared" si="13"/>
        <v>0</v>
      </c>
      <c r="I135" s="407">
        <f t="shared" si="14"/>
        <v>0</v>
      </c>
      <c r="J135" s="412"/>
      <c r="K135" s="409"/>
      <c r="L135" s="148"/>
      <c r="M135" s="148"/>
      <c r="N135" s="148"/>
      <c r="O135" s="152"/>
      <c r="P135" s="138"/>
      <c r="Q135" s="401" t="str">
        <f t="shared" si="11"/>
        <v/>
      </c>
      <c r="R135" s="374" t="str">
        <f t="shared" si="12"/>
        <v/>
      </c>
    </row>
    <row r="136" ht="18.75" customHeight="1">
      <c r="A136" s="138"/>
      <c r="B136" s="402"/>
      <c r="C136" s="416"/>
      <c r="D136" s="402"/>
      <c r="E136" s="402"/>
      <c r="F136" s="415"/>
      <c r="G136" s="410"/>
      <c r="H136" s="407">
        <f t="shared" si="13"/>
        <v>0</v>
      </c>
      <c r="I136" s="407">
        <f t="shared" si="14"/>
        <v>0</v>
      </c>
      <c r="J136" s="412"/>
      <c r="K136" s="409"/>
      <c r="L136" s="148"/>
      <c r="M136" s="148"/>
      <c r="N136" s="148"/>
      <c r="O136" s="152"/>
      <c r="P136" s="138"/>
      <c r="Q136" s="401" t="str">
        <f t="shared" si="11"/>
        <v/>
      </c>
      <c r="R136" s="374" t="str">
        <f t="shared" si="12"/>
        <v/>
      </c>
    </row>
    <row r="137" ht="18.75" customHeight="1">
      <c r="A137" s="138"/>
      <c r="B137" s="402"/>
      <c r="C137" s="416"/>
      <c r="D137" s="402"/>
      <c r="E137" s="402"/>
      <c r="F137" s="415"/>
      <c r="G137" s="410"/>
      <c r="H137" s="407">
        <f t="shared" si="13"/>
        <v>0</v>
      </c>
      <c r="I137" s="407">
        <f t="shared" si="14"/>
        <v>0</v>
      </c>
      <c r="J137" s="412"/>
      <c r="K137" s="409"/>
      <c r="L137" s="148"/>
      <c r="M137" s="148"/>
      <c r="N137" s="148"/>
      <c r="O137" s="152"/>
      <c r="P137" s="138"/>
      <c r="Q137" s="401" t="str">
        <f t="shared" si="11"/>
        <v/>
      </c>
      <c r="R137" s="374" t="str">
        <f t="shared" si="12"/>
        <v/>
      </c>
    </row>
    <row r="138" ht="18.75" customHeight="1">
      <c r="A138" s="138"/>
      <c r="B138" s="402"/>
      <c r="C138" s="416"/>
      <c r="D138" s="402"/>
      <c r="E138" s="402"/>
      <c r="F138" s="415"/>
      <c r="G138" s="410"/>
      <c r="H138" s="407">
        <f t="shared" si="13"/>
        <v>0</v>
      </c>
      <c r="I138" s="407">
        <f t="shared" si="14"/>
        <v>0</v>
      </c>
      <c r="J138" s="412"/>
      <c r="K138" s="409"/>
      <c r="L138" s="148"/>
      <c r="M138" s="148"/>
      <c r="N138" s="148"/>
      <c r="O138" s="152"/>
      <c r="P138" s="138"/>
      <c r="Q138" s="401" t="str">
        <f t="shared" si="11"/>
        <v/>
      </c>
      <c r="R138" s="374" t="str">
        <f t="shared" si="12"/>
        <v/>
      </c>
    </row>
    <row r="139" ht="18.75" customHeight="1">
      <c r="A139" s="138"/>
      <c r="B139" s="402"/>
      <c r="C139" s="416"/>
      <c r="D139" s="402"/>
      <c r="E139" s="402"/>
      <c r="F139" s="415"/>
      <c r="G139" s="410"/>
      <c r="H139" s="407">
        <f t="shared" si="13"/>
        <v>0</v>
      </c>
      <c r="I139" s="407">
        <f t="shared" si="14"/>
        <v>0</v>
      </c>
      <c r="J139" s="412"/>
      <c r="K139" s="409"/>
      <c r="L139" s="148"/>
      <c r="M139" s="148"/>
      <c r="N139" s="148"/>
      <c r="O139" s="152"/>
      <c r="P139" s="138"/>
      <c r="Q139" s="401" t="str">
        <f t="shared" si="11"/>
        <v/>
      </c>
      <c r="R139" s="374" t="str">
        <f t="shared" si="12"/>
        <v/>
      </c>
    </row>
    <row r="140" ht="18.75" customHeight="1">
      <c r="A140" s="138"/>
      <c r="B140" s="402"/>
      <c r="C140" s="416"/>
      <c r="D140" s="402"/>
      <c r="E140" s="402"/>
      <c r="F140" s="415"/>
      <c r="G140" s="410"/>
      <c r="H140" s="407">
        <f t="shared" si="13"/>
        <v>0</v>
      </c>
      <c r="I140" s="407">
        <f t="shared" si="14"/>
        <v>0</v>
      </c>
      <c r="J140" s="412"/>
      <c r="K140" s="409"/>
      <c r="L140" s="148"/>
      <c r="M140" s="148"/>
      <c r="N140" s="148"/>
      <c r="O140" s="152"/>
      <c r="P140" s="138"/>
      <c r="Q140" s="401" t="str">
        <f t="shared" si="11"/>
        <v/>
      </c>
      <c r="R140" s="374" t="str">
        <f t="shared" si="12"/>
        <v/>
      </c>
    </row>
    <row r="141" ht="18.75" customHeight="1">
      <c r="A141" s="138"/>
      <c r="B141" s="402"/>
      <c r="C141" s="416"/>
      <c r="D141" s="402"/>
      <c r="E141" s="402"/>
      <c r="F141" s="415"/>
      <c r="G141" s="410"/>
      <c r="H141" s="407">
        <f t="shared" si="13"/>
        <v>0</v>
      </c>
      <c r="I141" s="407">
        <f t="shared" si="14"/>
        <v>0</v>
      </c>
      <c r="J141" s="412"/>
      <c r="K141" s="409"/>
      <c r="L141" s="148"/>
      <c r="M141" s="148"/>
      <c r="N141" s="148"/>
      <c r="O141" s="152"/>
      <c r="P141" s="138"/>
      <c r="Q141" s="401" t="str">
        <f t="shared" si="11"/>
        <v/>
      </c>
      <c r="R141" s="374" t="str">
        <f t="shared" si="12"/>
        <v/>
      </c>
    </row>
    <row r="142" ht="18.75" customHeight="1">
      <c r="A142" s="138"/>
      <c r="B142" s="402"/>
      <c r="C142" s="416"/>
      <c r="D142" s="402"/>
      <c r="E142" s="402"/>
      <c r="F142" s="415"/>
      <c r="G142" s="410"/>
      <c r="H142" s="407">
        <f t="shared" si="13"/>
        <v>0</v>
      </c>
      <c r="I142" s="407">
        <f t="shared" si="14"/>
        <v>0</v>
      </c>
      <c r="J142" s="412"/>
      <c r="K142" s="409"/>
      <c r="L142" s="148"/>
      <c r="M142" s="148"/>
      <c r="N142" s="148"/>
      <c r="O142" s="152"/>
      <c r="P142" s="138"/>
      <c r="Q142" s="401" t="str">
        <f t="shared" si="11"/>
        <v/>
      </c>
      <c r="R142" s="374" t="str">
        <f t="shared" si="12"/>
        <v/>
      </c>
    </row>
    <row r="143" ht="18.75" customHeight="1">
      <c r="A143" s="138"/>
      <c r="B143" s="402"/>
      <c r="C143" s="416"/>
      <c r="D143" s="402"/>
      <c r="E143" s="402"/>
      <c r="F143" s="415"/>
      <c r="G143" s="410"/>
      <c r="H143" s="407">
        <f t="shared" si="13"/>
        <v>0</v>
      </c>
      <c r="I143" s="407">
        <f t="shared" si="14"/>
        <v>0</v>
      </c>
      <c r="J143" s="412"/>
      <c r="K143" s="409"/>
      <c r="L143" s="148"/>
      <c r="M143" s="148"/>
      <c r="N143" s="148"/>
      <c r="O143" s="152"/>
      <c r="P143" s="138"/>
      <c r="Q143" s="401" t="str">
        <f t="shared" si="11"/>
        <v/>
      </c>
      <c r="R143" s="374" t="str">
        <f t="shared" si="12"/>
        <v/>
      </c>
    </row>
    <row r="144" ht="18.75" customHeight="1">
      <c r="A144" s="138"/>
      <c r="B144" s="402"/>
      <c r="C144" s="416"/>
      <c r="D144" s="402"/>
      <c r="E144" s="402"/>
      <c r="F144" s="415"/>
      <c r="G144" s="410"/>
      <c r="H144" s="407">
        <f t="shared" si="13"/>
        <v>0</v>
      </c>
      <c r="I144" s="407">
        <f t="shared" si="14"/>
        <v>0</v>
      </c>
      <c r="J144" s="412"/>
      <c r="K144" s="409"/>
      <c r="L144" s="148"/>
      <c r="M144" s="148"/>
      <c r="N144" s="148"/>
      <c r="O144" s="152"/>
      <c r="P144" s="138"/>
      <c r="Q144" s="401" t="str">
        <f t="shared" si="11"/>
        <v/>
      </c>
      <c r="R144" s="374" t="str">
        <f t="shared" si="12"/>
        <v/>
      </c>
    </row>
    <row r="145" ht="18.75" customHeight="1">
      <c r="A145" s="138"/>
      <c r="B145" s="402"/>
      <c r="C145" s="416"/>
      <c r="D145" s="402"/>
      <c r="E145" s="402"/>
      <c r="F145" s="415"/>
      <c r="G145" s="410"/>
      <c r="H145" s="407">
        <f t="shared" si="13"/>
        <v>0</v>
      </c>
      <c r="I145" s="407">
        <f t="shared" si="14"/>
        <v>0</v>
      </c>
      <c r="J145" s="412"/>
      <c r="K145" s="409"/>
      <c r="L145" s="148"/>
      <c r="M145" s="148"/>
      <c r="N145" s="148"/>
      <c r="O145" s="152"/>
      <c r="P145" s="138"/>
      <c r="Q145" s="401" t="str">
        <f t="shared" si="11"/>
        <v/>
      </c>
      <c r="R145" s="374" t="str">
        <f t="shared" si="12"/>
        <v/>
      </c>
    </row>
    <row r="146" ht="18.75" customHeight="1">
      <c r="A146" s="138"/>
      <c r="B146" s="402"/>
      <c r="C146" s="416"/>
      <c r="D146" s="402"/>
      <c r="E146" s="402"/>
      <c r="F146" s="415"/>
      <c r="G146" s="410"/>
      <c r="H146" s="407">
        <f t="shared" si="13"/>
        <v>0</v>
      </c>
      <c r="I146" s="407">
        <f t="shared" si="14"/>
        <v>0</v>
      </c>
      <c r="J146" s="412"/>
      <c r="K146" s="409"/>
      <c r="L146" s="148"/>
      <c r="M146" s="148"/>
      <c r="N146" s="148"/>
      <c r="O146" s="152"/>
      <c r="P146" s="138"/>
      <c r="Q146" s="401" t="str">
        <f t="shared" si="11"/>
        <v/>
      </c>
      <c r="R146" s="374" t="str">
        <f t="shared" si="12"/>
        <v/>
      </c>
    </row>
    <row r="147" ht="18.75" customHeight="1">
      <c r="A147" s="138"/>
      <c r="B147" s="402"/>
      <c r="C147" s="416"/>
      <c r="D147" s="402"/>
      <c r="E147" s="402"/>
      <c r="F147" s="415"/>
      <c r="G147" s="410"/>
      <c r="H147" s="407">
        <f t="shared" si="13"/>
        <v>0</v>
      </c>
      <c r="I147" s="407">
        <f t="shared" si="14"/>
        <v>0</v>
      </c>
      <c r="J147" s="412"/>
      <c r="K147" s="409"/>
      <c r="L147" s="148"/>
      <c r="M147" s="148"/>
      <c r="N147" s="148"/>
      <c r="O147" s="152"/>
      <c r="P147" s="138"/>
      <c r="Q147" s="401" t="str">
        <f t="shared" si="11"/>
        <v/>
      </c>
      <c r="R147" s="374" t="str">
        <f t="shared" si="12"/>
        <v/>
      </c>
    </row>
    <row r="148" ht="18.75" customHeight="1">
      <c r="A148" s="138"/>
      <c r="B148" s="402"/>
      <c r="C148" s="416"/>
      <c r="D148" s="402"/>
      <c r="E148" s="402"/>
      <c r="F148" s="415"/>
      <c r="G148" s="410"/>
      <c r="H148" s="407">
        <f t="shared" si="13"/>
        <v>0</v>
      </c>
      <c r="I148" s="407">
        <f t="shared" si="14"/>
        <v>0</v>
      </c>
      <c r="J148" s="412"/>
      <c r="K148" s="409"/>
      <c r="L148" s="148"/>
      <c r="M148" s="148"/>
      <c r="N148" s="148"/>
      <c r="O148" s="152"/>
      <c r="P148" s="138"/>
      <c r="Q148" s="401" t="str">
        <f t="shared" si="11"/>
        <v/>
      </c>
      <c r="R148" s="374" t="str">
        <f t="shared" si="12"/>
        <v/>
      </c>
    </row>
    <row r="149" ht="18.75" customHeight="1">
      <c r="A149" s="138"/>
      <c r="B149" s="402"/>
      <c r="C149" s="416"/>
      <c r="D149" s="402"/>
      <c r="E149" s="402"/>
      <c r="F149" s="415"/>
      <c r="G149" s="410"/>
      <c r="H149" s="407">
        <f t="shared" si="13"/>
        <v>0</v>
      </c>
      <c r="I149" s="407">
        <f t="shared" si="14"/>
        <v>0</v>
      </c>
      <c r="J149" s="412"/>
      <c r="K149" s="409"/>
      <c r="L149" s="148"/>
      <c r="M149" s="148"/>
      <c r="N149" s="148"/>
      <c r="O149" s="152"/>
      <c r="P149" s="138"/>
      <c r="Q149" s="401" t="str">
        <f t="shared" si="11"/>
        <v/>
      </c>
      <c r="R149" s="374" t="str">
        <f t="shared" si="12"/>
        <v/>
      </c>
    </row>
    <row r="150" ht="18.75" customHeight="1">
      <c r="A150" s="138"/>
      <c r="B150" s="402"/>
      <c r="C150" s="416"/>
      <c r="D150" s="402"/>
      <c r="E150" s="402"/>
      <c r="F150" s="415"/>
      <c r="G150" s="410"/>
      <c r="H150" s="407">
        <f t="shared" si="13"/>
        <v>0</v>
      </c>
      <c r="I150" s="407">
        <f t="shared" si="14"/>
        <v>0</v>
      </c>
      <c r="J150" s="412"/>
      <c r="K150" s="409"/>
      <c r="L150" s="148"/>
      <c r="M150" s="148"/>
      <c r="N150" s="148"/>
      <c r="O150" s="152"/>
      <c r="P150" s="138"/>
      <c r="Q150" s="401" t="str">
        <f t="shared" si="11"/>
        <v/>
      </c>
      <c r="R150" s="374" t="str">
        <f t="shared" si="12"/>
        <v/>
      </c>
    </row>
    <row r="151" ht="18.75" customHeight="1">
      <c r="A151" s="138"/>
      <c r="B151" s="402"/>
      <c r="C151" s="416"/>
      <c r="D151" s="402"/>
      <c r="E151" s="402"/>
      <c r="F151" s="415"/>
      <c r="G151" s="410"/>
      <c r="H151" s="407">
        <f t="shared" si="13"/>
        <v>0</v>
      </c>
      <c r="I151" s="407">
        <f t="shared" si="14"/>
        <v>0</v>
      </c>
      <c r="J151" s="412"/>
      <c r="K151" s="409"/>
      <c r="L151" s="148"/>
      <c r="M151" s="148"/>
      <c r="N151" s="148"/>
      <c r="O151" s="152"/>
      <c r="P151" s="138"/>
      <c r="Q151" s="401" t="str">
        <f t="shared" si="11"/>
        <v/>
      </c>
      <c r="R151" s="374" t="str">
        <f t="shared" si="12"/>
        <v/>
      </c>
    </row>
    <row r="152" ht="18.75" customHeight="1">
      <c r="A152" s="138"/>
      <c r="B152" s="402"/>
      <c r="C152" s="416"/>
      <c r="D152" s="402"/>
      <c r="E152" s="402"/>
      <c r="F152" s="415"/>
      <c r="G152" s="410"/>
      <c r="H152" s="407">
        <f t="shared" si="13"/>
        <v>0</v>
      </c>
      <c r="I152" s="407">
        <f t="shared" si="14"/>
        <v>0</v>
      </c>
      <c r="J152" s="412"/>
      <c r="K152" s="409"/>
      <c r="L152" s="148"/>
      <c r="M152" s="148"/>
      <c r="N152" s="148"/>
      <c r="O152" s="152"/>
      <c r="P152" s="138"/>
      <c r="Q152" s="401" t="str">
        <f t="shared" si="11"/>
        <v/>
      </c>
      <c r="R152" s="374" t="str">
        <f t="shared" si="12"/>
        <v/>
      </c>
    </row>
    <row r="153" ht="18.75" customHeight="1">
      <c r="A153" s="138"/>
      <c r="B153" s="402"/>
      <c r="C153" s="416"/>
      <c r="D153" s="402"/>
      <c r="E153" s="402"/>
      <c r="F153" s="415"/>
      <c r="G153" s="410"/>
      <c r="H153" s="407">
        <f t="shared" si="13"/>
        <v>0</v>
      </c>
      <c r="I153" s="407">
        <f t="shared" si="14"/>
        <v>0</v>
      </c>
      <c r="J153" s="412"/>
      <c r="K153" s="409"/>
      <c r="L153" s="148"/>
      <c r="M153" s="148"/>
      <c r="N153" s="148"/>
      <c r="O153" s="152"/>
      <c r="P153" s="138"/>
      <c r="Q153" s="401" t="str">
        <f t="shared" si="11"/>
        <v/>
      </c>
      <c r="R153" s="374" t="str">
        <f t="shared" si="12"/>
        <v/>
      </c>
    </row>
    <row r="154" ht="18.75" customHeight="1">
      <c r="A154" s="138"/>
      <c r="B154" s="402"/>
      <c r="C154" s="416"/>
      <c r="D154" s="402"/>
      <c r="E154" s="402"/>
      <c r="F154" s="415"/>
      <c r="G154" s="410"/>
      <c r="H154" s="407">
        <f t="shared" si="13"/>
        <v>0</v>
      </c>
      <c r="I154" s="407">
        <f t="shared" si="14"/>
        <v>0</v>
      </c>
      <c r="J154" s="412"/>
      <c r="K154" s="409"/>
      <c r="L154" s="148"/>
      <c r="M154" s="148"/>
      <c r="N154" s="148"/>
      <c r="O154" s="152"/>
      <c r="P154" s="138"/>
      <c r="Q154" s="401" t="str">
        <f t="shared" si="11"/>
        <v/>
      </c>
      <c r="R154" s="374" t="str">
        <f t="shared" si="12"/>
        <v/>
      </c>
    </row>
    <row r="155" ht="18.75" customHeight="1">
      <c r="A155" s="138"/>
      <c r="B155" s="402"/>
      <c r="C155" s="416"/>
      <c r="D155" s="402"/>
      <c r="E155" s="402"/>
      <c r="F155" s="415"/>
      <c r="G155" s="410"/>
      <c r="H155" s="407">
        <f t="shared" si="13"/>
        <v>0</v>
      </c>
      <c r="I155" s="407">
        <f t="shared" si="14"/>
        <v>0</v>
      </c>
      <c r="J155" s="412"/>
      <c r="K155" s="409"/>
      <c r="L155" s="148"/>
      <c r="M155" s="148"/>
      <c r="N155" s="148"/>
      <c r="O155" s="152"/>
      <c r="P155" s="138"/>
      <c r="Q155" s="401" t="str">
        <f t="shared" si="11"/>
        <v/>
      </c>
      <c r="R155" s="374" t="str">
        <f t="shared" si="12"/>
        <v/>
      </c>
    </row>
    <row r="156" ht="18.75" customHeight="1">
      <c r="A156" s="138"/>
      <c r="B156" s="402"/>
      <c r="C156" s="416"/>
      <c r="D156" s="402"/>
      <c r="E156" s="402"/>
      <c r="F156" s="415"/>
      <c r="G156" s="410"/>
      <c r="H156" s="407">
        <f t="shared" si="13"/>
        <v>0</v>
      </c>
      <c r="I156" s="407">
        <f t="shared" si="14"/>
        <v>0</v>
      </c>
      <c r="J156" s="412"/>
      <c r="K156" s="409"/>
      <c r="L156" s="148"/>
      <c r="M156" s="148"/>
      <c r="N156" s="148"/>
      <c r="O156" s="152"/>
      <c r="P156" s="138"/>
      <c r="Q156" s="401" t="str">
        <f t="shared" si="11"/>
        <v/>
      </c>
      <c r="R156" s="374" t="str">
        <f t="shared" si="12"/>
        <v/>
      </c>
    </row>
    <row r="157" ht="18.75" customHeight="1">
      <c r="A157" s="138"/>
      <c r="B157" s="402"/>
      <c r="C157" s="416"/>
      <c r="D157" s="402"/>
      <c r="E157" s="402"/>
      <c r="F157" s="415"/>
      <c r="G157" s="410"/>
      <c r="H157" s="407">
        <f t="shared" si="13"/>
        <v>0</v>
      </c>
      <c r="I157" s="407">
        <f t="shared" si="14"/>
        <v>0</v>
      </c>
      <c r="J157" s="412"/>
      <c r="K157" s="409"/>
      <c r="L157" s="148"/>
      <c r="M157" s="148"/>
      <c r="N157" s="148"/>
      <c r="O157" s="152"/>
      <c r="P157" s="138"/>
      <c r="Q157" s="401" t="str">
        <f t="shared" si="11"/>
        <v/>
      </c>
      <c r="R157" s="374" t="str">
        <f t="shared" si="12"/>
        <v/>
      </c>
    </row>
    <row r="158" ht="18.75" customHeight="1">
      <c r="A158" s="138"/>
      <c r="B158" s="402"/>
      <c r="C158" s="416"/>
      <c r="D158" s="402"/>
      <c r="E158" s="402"/>
      <c r="F158" s="415"/>
      <c r="G158" s="410"/>
      <c r="H158" s="407">
        <f t="shared" si="13"/>
        <v>0</v>
      </c>
      <c r="I158" s="407">
        <f t="shared" si="14"/>
        <v>0</v>
      </c>
      <c r="J158" s="412"/>
      <c r="K158" s="409"/>
      <c r="L158" s="148"/>
      <c r="M158" s="148"/>
      <c r="N158" s="148"/>
      <c r="O158" s="152"/>
      <c r="P158" s="138"/>
      <c r="Q158" s="401" t="str">
        <f t="shared" si="11"/>
        <v/>
      </c>
      <c r="R158" s="374" t="str">
        <f t="shared" si="12"/>
        <v/>
      </c>
    </row>
    <row r="159" ht="18.75" customHeight="1">
      <c r="A159" s="138"/>
      <c r="B159" s="402"/>
      <c r="C159" s="416"/>
      <c r="D159" s="402"/>
      <c r="E159" s="402"/>
      <c r="F159" s="415"/>
      <c r="G159" s="410"/>
      <c r="H159" s="407">
        <f t="shared" si="13"/>
        <v>0</v>
      </c>
      <c r="I159" s="407">
        <f t="shared" si="14"/>
        <v>0</v>
      </c>
      <c r="J159" s="412"/>
      <c r="K159" s="409"/>
      <c r="L159" s="148"/>
      <c r="M159" s="148"/>
      <c r="N159" s="148"/>
      <c r="O159" s="152"/>
      <c r="P159" s="138"/>
      <c r="Q159" s="401" t="str">
        <f t="shared" si="11"/>
        <v/>
      </c>
      <c r="R159" s="374" t="str">
        <f t="shared" si="12"/>
        <v/>
      </c>
    </row>
    <row r="160" ht="18.75" customHeight="1">
      <c r="A160" s="138"/>
      <c r="B160" s="402"/>
      <c r="C160" s="416"/>
      <c r="D160" s="402"/>
      <c r="E160" s="402"/>
      <c r="F160" s="415"/>
      <c r="G160" s="410"/>
      <c r="H160" s="407">
        <f t="shared" si="13"/>
        <v>0</v>
      </c>
      <c r="I160" s="407">
        <f t="shared" si="14"/>
        <v>0</v>
      </c>
      <c r="J160" s="412"/>
      <c r="K160" s="409"/>
      <c r="L160" s="148"/>
      <c r="M160" s="148"/>
      <c r="N160" s="148"/>
      <c r="O160" s="152"/>
      <c r="P160" s="138"/>
      <c r="Q160" s="401" t="str">
        <f t="shared" si="11"/>
        <v/>
      </c>
      <c r="R160" s="374" t="str">
        <f t="shared" si="12"/>
        <v/>
      </c>
    </row>
    <row r="161" ht="18.75" customHeight="1">
      <c r="A161" s="138"/>
      <c r="B161" s="402"/>
      <c r="C161" s="416"/>
      <c r="D161" s="402"/>
      <c r="E161" s="402"/>
      <c r="F161" s="415"/>
      <c r="G161" s="410"/>
      <c r="H161" s="407">
        <f t="shared" si="13"/>
        <v>0</v>
      </c>
      <c r="I161" s="407">
        <f t="shared" si="14"/>
        <v>0</v>
      </c>
      <c r="J161" s="412"/>
      <c r="K161" s="409"/>
      <c r="L161" s="148"/>
      <c r="M161" s="148"/>
      <c r="N161" s="148"/>
      <c r="O161" s="152"/>
      <c r="P161" s="138"/>
      <c r="Q161" s="401" t="str">
        <f t="shared" si="11"/>
        <v/>
      </c>
      <c r="R161" s="374" t="str">
        <f t="shared" si="12"/>
        <v/>
      </c>
    </row>
    <row r="162" ht="18.75" customHeight="1">
      <c r="A162" s="138"/>
      <c r="B162" s="402"/>
      <c r="C162" s="416"/>
      <c r="D162" s="402"/>
      <c r="E162" s="402"/>
      <c r="F162" s="415"/>
      <c r="G162" s="410"/>
      <c r="H162" s="407">
        <f t="shared" si="13"/>
        <v>0</v>
      </c>
      <c r="I162" s="407">
        <f t="shared" si="14"/>
        <v>0</v>
      </c>
      <c r="J162" s="412"/>
      <c r="K162" s="409"/>
      <c r="L162" s="148"/>
      <c r="M162" s="148"/>
      <c r="N162" s="148"/>
      <c r="O162" s="152"/>
      <c r="P162" s="138"/>
      <c r="Q162" s="401" t="str">
        <f t="shared" si="11"/>
        <v/>
      </c>
      <c r="R162" s="374" t="str">
        <f t="shared" si="12"/>
        <v/>
      </c>
    </row>
    <row r="163" ht="18.75" customHeight="1">
      <c r="A163" s="138"/>
      <c r="B163" s="402"/>
      <c r="C163" s="416"/>
      <c r="D163" s="402"/>
      <c r="E163" s="402"/>
      <c r="F163" s="415"/>
      <c r="G163" s="410"/>
      <c r="H163" s="407">
        <f t="shared" si="13"/>
        <v>0</v>
      </c>
      <c r="I163" s="407">
        <f t="shared" si="14"/>
        <v>0</v>
      </c>
      <c r="J163" s="412"/>
      <c r="K163" s="409"/>
      <c r="L163" s="148"/>
      <c r="M163" s="148"/>
      <c r="N163" s="148"/>
      <c r="O163" s="152"/>
      <c r="P163" s="138"/>
      <c r="Q163" s="401" t="str">
        <f t="shared" si="11"/>
        <v/>
      </c>
      <c r="R163" s="374" t="str">
        <f t="shared" si="12"/>
        <v/>
      </c>
    </row>
    <row r="164" ht="18.75" customHeight="1">
      <c r="A164" s="138"/>
      <c r="B164" s="402"/>
      <c r="C164" s="416"/>
      <c r="D164" s="402"/>
      <c r="E164" s="402"/>
      <c r="F164" s="415"/>
      <c r="G164" s="410"/>
      <c r="H164" s="407">
        <f t="shared" si="13"/>
        <v>0</v>
      </c>
      <c r="I164" s="407">
        <f t="shared" si="14"/>
        <v>0</v>
      </c>
      <c r="J164" s="412"/>
      <c r="K164" s="409"/>
      <c r="L164" s="148"/>
      <c r="M164" s="148"/>
      <c r="N164" s="148"/>
      <c r="O164" s="152"/>
      <c r="P164" s="138"/>
      <c r="Q164" s="401" t="str">
        <f t="shared" si="11"/>
        <v/>
      </c>
      <c r="R164" s="374" t="str">
        <f t="shared" si="12"/>
        <v/>
      </c>
    </row>
    <row r="165" ht="18.75" customHeight="1">
      <c r="A165" s="138"/>
      <c r="B165" s="402"/>
      <c r="C165" s="416"/>
      <c r="D165" s="402"/>
      <c r="E165" s="402"/>
      <c r="F165" s="415"/>
      <c r="G165" s="410"/>
      <c r="H165" s="407">
        <f t="shared" si="13"/>
        <v>0</v>
      </c>
      <c r="I165" s="407">
        <f t="shared" si="14"/>
        <v>0</v>
      </c>
      <c r="J165" s="412"/>
      <c r="K165" s="409"/>
      <c r="L165" s="148"/>
      <c r="M165" s="148"/>
      <c r="N165" s="148"/>
      <c r="O165" s="152"/>
      <c r="P165" s="138"/>
      <c r="Q165" s="401" t="str">
        <f t="shared" si="11"/>
        <v/>
      </c>
      <c r="R165" s="374" t="str">
        <f t="shared" si="12"/>
        <v/>
      </c>
    </row>
    <row r="166" ht="18.75" customHeight="1">
      <c r="A166" s="138"/>
      <c r="B166" s="402"/>
      <c r="C166" s="416"/>
      <c r="D166" s="402"/>
      <c r="E166" s="402"/>
      <c r="F166" s="415"/>
      <c r="G166" s="410"/>
      <c r="H166" s="407">
        <f t="shared" si="13"/>
        <v>0</v>
      </c>
      <c r="I166" s="407">
        <f t="shared" si="14"/>
        <v>0</v>
      </c>
      <c r="J166" s="412"/>
      <c r="K166" s="409"/>
      <c r="L166" s="148"/>
      <c r="M166" s="148"/>
      <c r="N166" s="148"/>
      <c r="O166" s="152"/>
      <c r="P166" s="138"/>
      <c r="Q166" s="401" t="str">
        <f t="shared" si="11"/>
        <v/>
      </c>
      <c r="R166" s="374" t="str">
        <f t="shared" si="12"/>
        <v/>
      </c>
    </row>
    <row r="167" ht="18.75" customHeight="1">
      <c r="A167" s="138"/>
      <c r="B167" s="402"/>
      <c r="C167" s="416"/>
      <c r="D167" s="402"/>
      <c r="E167" s="402"/>
      <c r="F167" s="415"/>
      <c r="G167" s="410"/>
      <c r="H167" s="407">
        <f t="shared" si="13"/>
        <v>0</v>
      </c>
      <c r="I167" s="407">
        <f t="shared" si="14"/>
        <v>0</v>
      </c>
      <c r="J167" s="412"/>
      <c r="K167" s="409"/>
      <c r="L167" s="148"/>
      <c r="M167" s="148"/>
      <c r="N167" s="148"/>
      <c r="O167" s="152"/>
      <c r="P167" s="138"/>
      <c r="Q167" s="401" t="str">
        <f t="shared" si="11"/>
        <v/>
      </c>
      <c r="R167" s="374" t="str">
        <f t="shared" si="12"/>
        <v/>
      </c>
    </row>
    <row r="168" ht="18.75" customHeight="1">
      <c r="A168" s="138"/>
      <c r="B168" s="402"/>
      <c r="C168" s="416"/>
      <c r="D168" s="402"/>
      <c r="E168" s="402"/>
      <c r="F168" s="415"/>
      <c r="G168" s="410"/>
      <c r="H168" s="407">
        <f t="shared" si="13"/>
        <v>0</v>
      </c>
      <c r="I168" s="407">
        <f t="shared" si="14"/>
        <v>0</v>
      </c>
      <c r="J168" s="412"/>
      <c r="K168" s="409"/>
      <c r="L168" s="148"/>
      <c r="M168" s="148"/>
      <c r="N168" s="148"/>
      <c r="O168" s="152"/>
      <c r="P168" s="138"/>
      <c r="Q168" s="401" t="str">
        <f t="shared" si="11"/>
        <v/>
      </c>
      <c r="R168" s="374" t="str">
        <f t="shared" si="12"/>
        <v/>
      </c>
    </row>
    <row r="169" ht="18.75" customHeight="1">
      <c r="A169" s="138"/>
      <c r="B169" s="402"/>
      <c r="C169" s="416"/>
      <c r="D169" s="402"/>
      <c r="E169" s="402"/>
      <c r="F169" s="415"/>
      <c r="G169" s="410"/>
      <c r="H169" s="407">
        <f t="shared" si="13"/>
        <v>0</v>
      </c>
      <c r="I169" s="407">
        <f t="shared" si="14"/>
        <v>0</v>
      </c>
      <c r="J169" s="412"/>
      <c r="K169" s="409"/>
      <c r="L169" s="148"/>
      <c r="M169" s="148"/>
      <c r="N169" s="148"/>
      <c r="O169" s="152"/>
      <c r="P169" s="138"/>
      <c r="Q169" s="401" t="str">
        <f t="shared" si="11"/>
        <v/>
      </c>
      <c r="R169" s="374" t="str">
        <f t="shared" si="12"/>
        <v/>
      </c>
    </row>
    <row r="170" ht="18.75" customHeight="1">
      <c r="A170" s="138"/>
      <c r="B170" s="402"/>
      <c r="C170" s="416"/>
      <c r="D170" s="402"/>
      <c r="E170" s="402"/>
      <c r="F170" s="415"/>
      <c r="G170" s="410"/>
      <c r="H170" s="407">
        <f t="shared" si="13"/>
        <v>0</v>
      </c>
      <c r="I170" s="407">
        <f t="shared" si="14"/>
        <v>0</v>
      </c>
      <c r="J170" s="412"/>
      <c r="K170" s="409"/>
      <c r="L170" s="148"/>
      <c r="M170" s="148"/>
      <c r="N170" s="148"/>
      <c r="O170" s="152"/>
      <c r="P170" s="138"/>
      <c r="Q170" s="401" t="str">
        <f t="shared" si="11"/>
        <v/>
      </c>
      <c r="R170" s="374" t="str">
        <f t="shared" si="12"/>
        <v/>
      </c>
    </row>
    <row r="171" ht="18.75" customHeight="1">
      <c r="A171" s="138"/>
      <c r="B171" s="402"/>
      <c r="C171" s="416"/>
      <c r="D171" s="402"/>
      <c r="E171" s="402"/>
      <c r="F171" s="415"/>
      <c r="G171" s="410"/>
      <c r="H171" s="407">
        <f t="shared" si="13"/>
        <v>0</v>
      </c>
      <c r="I171" s="407">
        <f t="shared" si="14"/>
        <v>0</v>
      </c>
      <c r="J171" s="412"/>
      <c r="K171" s="409"/>
      <c r="L171" s="148"/>
      <c r="M171" s="148"/>
      <c r="N171" s="148"/>
      <c r="O171" s="152"/>
      <c r="P171" s="138"/>
      <c r="Q171" s="401" t="str">
        <f t="shared" si="11"/>
        <v/>
      </c>
      <c r="R171" s="374" t="str">
        <f t="shared" si="12"/>
        <v/>
      </c>
    </row>
    <row r="172" ht="18.75" customHeight="1">
      <c r="A172" s="138"/>
      <c r="B172" s="402"/>
      <c r="C172" s="416"/>
      <c r="D172" s="402"/>
      <c r="E172" s="402"/>
      <c r="F172" s="415"/>
      <c r="G172" s="410"/>
      <c r="H172" s="407">
        <f t="shared" si="13"/>
        <v>0</v>
      </c>
      <c r="I172" s="407">
        <f t="shared" si="14"/>
        <v>0</v>
      </c>
      <c r="J172" s="412"/>
      <c r="K172" s="409"/>
      <c r="L172" s="148"/>
      <c r="M172" s="148"/>
      <c r="N172" s="148"/>
      <c r="O172" s="152"/>
      <c r="P172" s="138"/>
      <c r="Q172" s="401" t="str">
        <f t="shared" si="11"/>
        <v/>
      </c>
      <c r="R172" s="374" t="str">
        <f t="shared" si="12"/>
        <v/>
      </c>
    </row>
    <row r="173" ht="18.75" customHeight="1">
      <c r="A173" s="138"/>
      <c r="B173" s="402"/>
      <c r="C173" s="416"/>
      <c r="D173" s="402"/>
      <c r="E173" s="402"/>
      <c r="F173" s="415"/>
      <c r="G173" s="410"/>
      <c r="H173" s="407">
        <f t="shared" si="13"/>
        <v>0</v>
      </c>
      <c r="I173" s="407">
        <f t="shared" si="14"/>
        <v>0</v>
      </c>
      <c r="J173" s="412"/>
      <c r="K173" s="409"/>
      <c r="L173" s="148"/>
      <c r="M173" s="148"/>
      <c r="N173" s="148"/>
      <c r="O173" s="152"/>
      <c r="P173" s="138"/>
      <c r="Q173" s="401" t="str">
        <f t="shared" si="11"/>
        <v/>
      </c>
      <c r="R173" s="374" t="str">
        <f t="shared" si="12"/>
        <v/>
      </c>
    </row>
    <row r="174" ht="18.75" customHeight="1">
      <c r="A174" s="138"/>
      <c r="B174" s="402"/>
      <c r="C174" s="416"/>
      <c r="D174" s="402"/>
      <c r="E174" s="402"/>
      <c r="F174" s="415"/>
      <c r="G174" s="410"/>
      <c r="H174" s="407">
        <f t="shared" si="13"/>
        <v>0</v>
      </c>
      <c r="I174" s="407">
        <f t="shared" si="14"/>
        <v>0</v>
      </c>
      <c r="J174" s="412"/>
      <c r="K174" s="409"/>
      <c r="L174" s="148"/>
      <c r="M174" s="148"/>
      <c r="N174" s="148"/>
      <c r="O174" s="152"/>
      <c r="P174" s="138"/>
      <c r="Q174" s="401" t="str">
        <f t="shared" si="11"/>
        <v/>
      </c>
      <c r="R174" s="374" t="str">
        <f t="shared" si="12"/>
        <v/>
      </c>
    </row>
    <row r="175" ht="18.75" customHeight="1">
      <c r="A175" s="138"/>
      <c r="B175" s="402"/>
      <c r="C175" s="416"/>
      <c r="D175" s="402"/>
      <c r="E175" s="402"/>
      <c r="F175" s="415"/>
      <c r="G175" s="410"/>
      <c r="H175" s="407">
        <f t="shared" si="13"/>
        <v>0</v>
      </c>
      <c r="I175" s="407">
        <f t="shared" si="14"/>
        <v>0</v>
      </c>
      <c r="J175" s="412"/>
      <c r="K175" s="409"/>
      <c r="L175" s="148"/>
      <c r="M175" s="148"/>
      <c r="N175" s="148"/>
      <c r="O175" s="152"/>
      <c r="P175" s="138"/>
      <c r="Q175" s="401" t="str">
        <f t="shared" si="11"/>
        <v/>
      </c>
      <c r="R175" s="374" t="str">
        <f t="shared" si="12"/>
        <v/>
      </c>
    </row>
    <row r="176" ht="18.75" customHeight="1">
      <c r="A176" s="138"/>
      <c r="B176" s="402"/>
      <c r="C176" s="416"/>
      <c r="D176" s="402"/>
      <c r="E176" s="402"/>
      <c r="F176" s="415"/>
      <c r="G176" s="410"/>
      <c r="H176" s="407">
        <f t="shared" si="13"/>
        <v>0</v>
      </c>
      <c r="I176" s="407">
        <f t="shared" si="14"/>
        <v>0</v>
      </c>
      <c r="J176" s="412"/>
      <c r="K176" s="409"/>
      <c r="L176" s="148"/>
      <c r="M176" s="148"/>
      <c r="N176" s="148"/>
      <c r="O176" s="152"/>
      <c r="P176" s="138"/>
      <c r="Q176" s="401" t="str">
        <f t="shared" si="11"/>
        <v/>
      </c>
      <c r="R176" s="374" t="str">
        <f t="shared" si="12"/>
        <v/>
      </c>
    </row>
    <row r="177" ht="18.75" customHeight="1">
      <c r="A177" s="138"/>
      <c r="B177" s="402"/>
      <c r="C177" s="416"/>
      <c r="D177" s="402"/>
      <c r="E177" s="402"/>
      <c r="F177" s="415"/>
      <c r="G177" s="410"/>
      <c r="H177" s="407">
        <f t="shared" si="13"/>
        <v>0</v>
      </c>
      <c r="I177" s="407">
        <f t="shared" si="14"/>
        <v>0</v>
      </c>
      <c r="J177" s="412"/>
      <c r="K177" s="409"/>
      <c r="L177" s="148"/>
      <c r="M177" s="148"/>
      <c r="N177" s="148"/>
      <c r="O177" s="152"/>
      <c r="P177" s="138"/>
      <c r="Q177" s="401" t="str">
        <f t="shared" si="11"/>
        <v/>
      </c>
      <c r="R177" s="374" t="str">
        <f t="shared" si="12"/>
        <v/>
      </c>
    </row>
    <row r="178" ht="18.75" customHeight="1">
      <c r="A178" s="138"/>
      <c r="B178" s="402"/>
      <c r="C178" s="416"/>
      <c r="D178" s="402"/>
      <c r="E178" s="402"/>
      <c r="F178" s="415"/>
      <c r="G178" s="410"/>
      <c r="H178" s="407">
        <f t="shared" si="13"/>
        <v>0</v>
      </c>
      <c r="I178" s="407">
        <f t="shared" si="14"/>
        <v>0</v>
      </c>
      <c r="J178" s="412"/>
      <c r="K178" s="409"/>
      <c r="L178" s="148"/>
      <c r="M178" s="148"/>
      <c r="N178" s="148"/>
      <c r="O178" s="152"/>
      <c r="P178" s="138"/>
      <c r="Q178" s="401" t="str">
        <f t="shared" si="11"/>
        <v/>
      </c>
      <c r="R178" s="374" t="str">
        <f t="shared" si="12"/>
        <v/>
      </c>
    </row>
    <row r="179" ht="18.75" customHeight="1">
      <c r="A179" s="138"/>
      <c r="B179" s="402"/>
      <c r="C179" s="416"/>
      <c r="D179" s="402"/>
      <c r="E179" s="402"/>
      <c r="F179" s="415"/>
      <c r="G179" s="410"/>
      <c r="H179" s="407">
        <f t="shared" si="13"/>
        <v>0</v>
      </c>
      <c r="I179" s="407">
        <f t="shared" si="14"/>
        <v>0</v>
      </c>
      <c r="J179" s="412"/>
      <c r="K179" s="409"/>
      <c r="L179" s="148"/>
      <c r="M179" s="148"/>
      <c r="N179" s="148"/>
      <c r="O179" s="152"/>
      <c r="P179" s="138"/>
      <c r="Q179" s="401" t="str">
        <f t="shared" si="11"/>
        <v/>
      </c>
      <c r="R179" s="374" t="str">
        <f t="shared" si="12"/>
        <v/>
      </c>
    </row>
    <row r="180" ht="18.75" customHeight="1">
      <c r="A180" s="138"/>
      <c r="B180" s="402"/>
      <c r="C180" s="416"/>
      <c r="D180" s="402"/>
      <c r="E180" s="402"/>
      <c r="F180" s="415"/>
      <c r="G180" s="410"/>
      <c r="H180" s="407">
        <f t="shared" si="13"/>
        <v>0</v>
      </c>
      <c r="I180" s="407">
        <f t="shared" si="14"/>
        <v>0</v>
      </c>
      <c r="J180" s="412"/>
      <c r="K180" s="409"/>
      <c r="L180" s="148"/>
      <c r="M180" s="148"/>
      <c r="N180" s="148"/>
      <c r="O180" s="152"/>
      <c r="P180" s="138"/>
      <c r="Q180" s="401" t="str">
        <f t="shared" si="11"/>
        <v/>
      </c>
      <c r="R180" s="374" t="str">
        <f t="shared" si="12"/>
        <v/>
      </c>
    </row>
    <row r="181" ht="18.75" customHeight="1">
      <c r="A181" s="138"/>
      <c r="B181" s="402"/>
      <c r="C181" s="416"/>
      <c r="D181" s="402"/>
      <c r="E181" s="402"/>
      <c r="F181" s="415"/>
      <c r="G181" s="410"/>
      <c r="H181" s="407">
        <f t="shared" si="13"/>
        <v>0</v>
      </c>
      <c r="I181" s="407">
        <f t="shared" si="14"/>
        <v>0</v>
      </c>
      <c r="J181" s="412"/>
      <c r="K181" s="409"/>
      <c r="L181" s="148"/>
      <c r="M181" s="148"/>
      <c r="N181" s="148"/>
      <c r="O181" s="152"/>
      <c r="P181" s="138"/>
      <c r="Q181" s="401" t="str">
        <f t="shared" si="11"/>
        <v/>
      </c>
      <c r="R181" s="374" t="str">
        <f t="shared" si="12"/>
        <v/>
      </c>
    </row>
    <row r="182" ht="18.75" customHeight="1">
      <c r="A182" s="138"/>
      <c r="B182" s="402"/>
      <c r="C182" s="416"/>
      <c r="D182" s="402"/>
      <c r="E182" s="402"/>
      <c r="F182" s="415"/>
      <c r="G182" s="410"/>
      <c r="H182" s="407">
        <f t="shared" si="13"/>
        <v>0</v>
      </c>
      <c r="I182" s="407">
        <f t="shared" si="14"/>
        <v>0</v>
      </c>
      <c r="J182" s="412"/>
      <c r="K182" s="409"/>
      <c r="L182" s="148"/>
      <c r="M182" s="148"/>
      <c r="N182" s="148"/>
      <c r="O182" s="152"/>
      <c r="P182" s="138"/>
      <c r="Q182" s="401" t="str">
        <f t="shared" si="11"/>
        <v/>
      </c>
      <c r="R182" s="374" t="str">
        <f t="shared" si="12"/>
        <v/>
      </c>
    </row>
    <row r="183" ht="18.75" customHeight="1">
      <c r="A183" s="138"/>
      <c r="B183" s="402"/>
      <c r="C183" s="416"/>
      <c r="D183" s="402"/>
      <c r="E183" s="402"/>
      <c r="F183" s="415"/>
      <c r="G183" s="410"/>
      <c r="H183" s="407">
        <f t="shared" si="13"/>
        <v>0</v>
      </c>
      <c r="I183" s="407">
        <f t="shared" si="14"/>
        <v>0</v>
      </c>
      <c r="J183" s="412"/>
      <c r="K183" s="409"/>
      <c r="L183" s="148"/>
      <c r="M183" s="148"/>
      <c r="N183" s="148"/>
      <c r="O183" s="152"/>
      <c r="P183" s="138"/>
      <c r="Q183" s="401" t="str">
        <f t="shared" si="11"/>
        <v/>
      </c>
      <c r="R183" s="374" t="str">
        <f t="shared" si="12"/>
        <v/>
      </c>
    </row>
    <row r="184" ht="18.75" customHeight="1">
      <c r="A184" s="138"/>
      <c r="B184" s="402"/>
      <c r="C184" s="416"/>
      <c r="D184" s="402"/>
      <c r="E184" s="402"/>
      <c r="F184" s="415"/>
      <c r="G184" s="410"/>
      <c r="H184" s="407">
        <f t="shared" si="13"/>
        <v>0</v>
      </c>
      <c r="I184" s="407">
        <f t="shared" si="14"/>
        <v>0</v>
      </c>
      <c r="J184" s="412"/>
      <c r="K184" s="409"/>
      <c r="L184" s="148"/>
      <c r="M184" s="148"/>
      <c r="N184" s="148"/>
      <c r="O184" s="152"/>
      <c r="P184" s="138"/>
      <c r="Q184" s="401" t="str">
        <f t="shared" si="11"/>
        <v/>
      </c>
      <c r="R184" s="374" t="str">
        <f t="shared" si="12"/>
        <v/>
      </c>
    </row>
    <row r="185" ht="18.75" customHeight="1">
      <c r="A185" s="138"/>
      <c r="B185" s="402"/>
      <c r="C185" s="416"/>
      <c r="D185" s="402"/>
      <c r="E185" s="402"/>
      <c r="F185" s="415"/>
      <c r="G185" s="410"/>
      <c r="H185" s="407">
        <f t="shared" si="13"/>
        <v>0</v>
      </c>
      <c r="I185" s="407">
        <f t="shared" si="14"/>
        <v>0</v>
      </c>
      <c r="J185" s="412"/>
      <c r="K185" s="409"/>
      <c r="L185" s="148"/>
      <c r="M185" s="148"/>
      <c r="N185" s="148"/>
      <c r="O185" s="152"/>
      <c r="P185" s="138"/>
      <c r="Q185" s="401" t="str">
        <f t="shared" si="11"/>
        <v/>
      </c>
      <c r="R185" s="374" t="str">
        <f t="shared" si="12"/>
        <v/>
      </c>
    </row>
    <row r="186" ht="18.75" customHeight="1">
      <c r="A186" s="138"/>
      <c r="B186" s="402"/>
      <c r="C186" s="416"/>
      <c r="D186" s="402"/>
      <c r="E186" s="402"/>
      <c r="F186" s="415"/>
      <c r="G186" s="410"/>
      <c r="H186" s="407">
        <f t="shared" si="13"/>
        <v>0</v>
      </c>
      <c r="I186" s="407">
        <f t="shared" si="14"/>
        <v>0</v>
      </c>
      <c r="J186" s="412"/>
      <c r="K186" s="409"/>
      <c r="L186" s="148"/>
      <c r="M186" s="148"/>
      <c r="N186" s="148"/>
      <c r="O186" s="152"/>
      <c r="P186" s="138"/>
      <c r="Q186" s="401" t="str">
        <f t="shared" si="11"/>
        <v/>
      </c>
      <c r="R186" s="374" t="str">
        <f t="shared" si="12"/>
        <v/>
      </c>
    </row>
    <row r="187" ht="18.75" customHeight="1">
      <c r="A187" s="138"/>
      <c r="B187" s="402"/>
      <c r="C187" s="416"/>
      <c r="D187" s="402"/>
      <c r="E187" s="402"/>
      <c r="F187" s="415"/>
      <c r="G187" s="410"/>
      <c r="H187" s="407">
        <f t="shared" si="13"/>
        <v>0</v>
      </c>
      <c r="I187" s="407">
        <f t="shared" si="14"/>
        <v>0</v>
      </c>
      <c r="J187" s="412"/>
      <c r="K187" s="409"/>
      <c r="L187" s="148"/>
      <c r="M187" s="148"/>
      <c r="N187" s="148"/>
      <c r="O187" s="152"/>
      <c r="P187" s="138"/>
      <c r="Q187" s="401" t="str">
        <f t="shared" si="11"/>
        <v/>
      </c>
      <c r="R187" s="374" t="str">
        <f t="shared" si="12"/>
        <v/>
      </c>
    </row>
    <row r="188" ht="18.75" customHeight="1">
      <c r="A188" s="138"/>
      <c r="B188" s="402"/>
      <c r="C188" s="416"/>
      <c r="D188" s="402"/>
      <c r="E188" s="402"/>
      <c r="F188" s="415"/>
      <c r="G188" s="410"/>
      <c r="H188" s="407">
        <f t="shared" si="13"/>
        <v>0</v>
      </c>
      <c r="I188" s="407">
        <f t="shared" si="14"/>
        <v>0</v>
      </c>
      <c r="J188" s="412"/>
      <c r="K188" s="409"/>
      <c r="L188" s="148"/>
      <c r="M188" s="148"/>
      <c r="N188" s="148"/>
      <c r="O188" s="152"/>
      <c r="P188" s="138"/>
      <c r="Q188" s="401" t="str">
        <f t="shared" si="11"/>
        <v/>
      </c>
      <c r="R188" s="374" t="str">
        <f t="shared" si="12"/>
        <v/>
      </c>
    </row>
    <row r="189" ht="18.75" customHeight="1">
      <c r="A189" s="138"/>
      <c r="B189" s="402"/>
      <c r="C189" s="416"/>
      <c r="D189" s="402"/>
      <c r="E189" s="402"/>
      <c r="F189" s="415"/>
      <c r="G189" s="410"/>
      <c r="H189" s="407">
        <f t="shared" si="13"/>
        <v>0</v>
      </c>
      <c r="I189" s="407">
        <f t="shared" si="14"/>
        <v>0</v>
      </c>
      <c r="J189" s="412"/>
      <c r="K189" s="409"/>
      <c r="L189" s="148"/>
      <c r="M189" s="148"/>
      <c r="N189" s="148"/>
      <c r="O189" s="152"/>
      <c r="P189" s="138"/>
      <c r="Q189" s="401" t="str">
        <f t="shared" si="11"/>
        <v/>
      </c>
      <c r="R189" s="374" t="str">
        <f t="shared" si="12"/>
        <v/>
      </c>
    </row>
    <row r="190" ht="18.75" customHeight="1">
      <c r="A190" s="138"/>
      <c r="B190" s="402"/>
      <c r="C190" s="416"/>
      <c r="D190" s="402"/>
      <c r="E190" s="402"/>
      <c r="F190" s="415"/>
      <c r="G190" s="410"/>
      <c r="H190" s="407">
        <f t="shared" si="13"/>
        <v>0</v>
      </c>
      <c r="I190" s="407">
        <f t="shared" si="14"/>
        <v>0</v>
      </c>
      <c r="J190" s="412"/>
      <c r="K190" s="409"/>
      <c r="L190" s="148"/>
      <c r="M190" s="148"/>
      <c r="N190" s="148"/>
      <c r="O190" s="152"/>
      <c r="P190" s="138"/>
      <c r="Q190" s="401" t="str">
        <f t="shared" si="11"/>
        <v/>
      </c>
      <c r="R190" s="374" t="str">
        <f t="shared" si="12"/>
        <v/>
      </c>
    </row>
    <row r="191" ht="18.75" customHeight="1">
      <c r="A191" s="138"/>
      <c r="B191" s="402"/>
      <c r="C191" s="416"/>
      <c r="D191" s="402"/>
      <c r="E191" s="402"/>
      <c r="F191" s="415"/>
      <c r="G191" s="410"/>
      <c r="H191" s="407">
        <f t="shared" si="13"/>
        <v>0</v>
      </c>
      <c r="I191" s="407">
        <f t="shared" si="14"/>
        <v>0</v>
      </c>
      <c r="J191" s="412"/>
      <c r="K191" s="409"/>
      <c r="L191" s="148"/>
      <c r="M191" s="148"/>
      <c r="N191" s="148"/>
      <c r="O191" s="152"/>
      <c r="P191" s="138"/>
      <c r="Q191" s="401" t="str">
        <f t="shared" si="11"/>
        <v/>
      </c>
      <c r="R191" s="374" t="str">
        <f t="shared" si="12"/>
        <v/>
      </c>
    </row>
    <row r="192" ht="18.75" customHeight="1">
      <c r="A192" s="138"/>
      <c r="B192" s="402"/>
      <c r="C192" s="416"/>
      <c r="D192" s="402"/>
      <c r="E192" s="402"/>
      <c r="F192" s="415"/>
      <c r="G192" s="410"/>
      <c r="H192" s="407">
        <f t="shared" si="13"/>
        <v>0</v>
      </c>
      <c r="I192" s="407">
        <f t="shared" si="14"/>
        <v>0</v>
      </c>
      <c r="J192" s="412"/>
      <c r="K192" s="409"/>
      <c r="L192" s="148"/>
      <c r="M192" s="148"/>
      <c r="N192" s="148"/>
      <c r="O192" s="152"/>
      <c r="P192" s="138"/>
      <c r="Q192" s="401" t="str">
        <f t="shared" si="11"/>
        <v/>
      </c>
      <c r="R192" s="374" t="str">
        <f t="shared" si="12"/>
        <v/>
      </c>
    </row>
    <row r="193" ht="18.75" customHeight="1">
      <c r="A193" s="138"/>
      <c r="B193" s="402"/>
      <c r="C193" s="416"/>
      <c r="D193" s="402"/>
      <c r="E193" s="402"/>
      <c r="F193" s="415"/>
      <c r="G193" s="410"/>
      <c r="H193" s="407">
        <f t="shared" si="13"/>
        <v>0</v>
      </c>
      <c r="I193" s="407">
        <f t="shared" si="14"/>
        <v>0</v>
      </c>
      <c r="J193" s="412"/>
      <c r="K193" s="409"/>
      <c r="L193" s="148"/>
      <c r="M193" s="148"/>
      <c r="N193" s="148"/>
      <c r="O193" s="152"/>
      <c r="P193" s="138"/>
      <c r="Q193" s="401" t="str">
        <f t="shared" si="11"/>
        <v/>
      </c>
      <c r="R193" s="374" t="str">
        <f t="shared" si="12"/>
        <v/>
      </c>
    </row>
    <row r="194" ht="18.75" customHeight="1">
      <c r="A194" s="138"/>
      <c r="B194" s="402"/>
      <c r="C194" s="416"/>
      <c r="D194" s="402"/>
      <c r="E194" s="402"/>
      <c r="F194" s="415"/>
      <c r="G194" s="410"/>
      <c r="H194" s="407">
        <f t="shared" si="13"/>
        <v>0</v>
      </c>
      <c r="I194" s="407">
        <f t="shared" si="14"/>
        <v>0</v>
      </c>
      <c r="J194" s="412"/>
      <c r="K194" s="409"/>
      <c r="L194" s="148"/>
      <c r="M194" s="148"/>
      <c r="N194" s="148"/>
      <c r="O194" s="152"/>
      <c r="P194" s="138"/>
      <c r="Q194" s="401" t="str">
        <f t="shared" si="11"/>
        <v/>
      </c>
      <c r="R194" s="374" t="str">
        <f t="shared" si="12"/>
        <v/>
      </c>
    </row>
    <row r="195" ht="18.75" customHeight="1">
      <c r="A195" s="138"/>
      <c r="B195" s="402"/>
      <c r="C195" s="416"/>
      <c r="D195" s="402"/>
      <c r="E195" s="402"/>
      <c r="F195" s="415"/>
      <c r="G195" s="410"/>
      <c r="H195" s="407">
        <f t="shared" si="13"/>
        <v>0</v>
      </c>
      <c r="I195" s="407">
        <f t="shared" si="14"/>
        <v>0</v>
      </c>
      <c r="J195" s="412"/>
      <c r="K195" s="409"/>
      <c r="L195" s="148"/>
      <c r="M195" s="148"/>
      <c r="N195" s="148"/>
      <c r="O195" s="152"/>
      <c r="P195" s="138"/>
      <c r="Q195" s="401" t="str">
        <f t="shared" si="11"/>
        <v/>
      </c>
      <c r="R195" s="374" t="str">
        <f t="shared" si="12"/>
        <v/>
      </c>
    </row>
    <row r="196" ht="18.75" customHeight="1">
      <c r="A196" s="138"/>
      <c r="B196" s="402"/>
      <c r="C196" s="416"/>
      <c r="D196" s="402"/>
      <c r="E196" s="402"/>
      <c r="F196" s="415"/>
      <c r="G196" s="410"/>
      <c r="H196" s="407">
        <f t="shared" si="13"/>
        <v>0</v>
      </c>
      <c r="I196" s="407">
        <f t="shared" si="14"/>
        <v>0</v>
      </c>
      <c r="J196" s="412"/>
      <c r="K196" s="409"/>
      <c r="L196" s="148"/>
      <c r="M196" s="148"/>
      <c r="N196" s="148"/>
      <c r="O196" s="152"/>
      <c r="P196" s="138"/>
      <c r="Q196" s="401" t="str">
        <f t="shared" si="11"/>
        <v/>
      </c>
      <c r="R196" s="374" t="str">
        <f t="shared" si="12"/>
        <v/>
      </c>
    </row>
    <row r="197" ht="18.75" customHeight="1">
      <c r="A197" s="138"/>
      <c r="B197" s="402"/>
      <c r="C197" s="416"/>
      <c r="D197" s="402"/>
      <c r="E197" s="402"/>
      <c r="F197" s="415"/>
      <c r="G197" s="410"/>
      <c r="H197" s="407">
        <f t="shared" si="13"/>
        <v>0</v>
      </c>
      <c r="I197" s="407">
        <f t="shared" si="14"/>
        <v>0</v>
      </c>
      <c r="J197" s="412"/>
      <c r="K197" s="409"/>
      <c r="L197" s="148"/>
      <c r="M197" s="148"/>
      <c r="N197" s="148"/>
      <c r="O197" s="152"/>
      <c r="P197" s="138"/>
      <c r="Q197" s="401" t="str">
        <f t="shared" si="11"/>
        <v/>
      </c>
      <c r="R197" s="374" t="str">
        <f t="shared" si="12"/>
        <v/>
      </c>
    </row>
    <row r="198" ht="18.75" customHeight="1">
      <c r="A198" s="138"/>
      <c r="B198" s="402"/>
      <c r="C198" s="416"/>
      <c r="D198" s="402"/>
      <c r="E198" s="402"/>
      <c r="F198" s="415"/>
      <c r="G198" s="410"/>
      <c r="H198" s="407">
        <f t="shared" si="13"/>
        <v>0</v>
      </c>
      <c r="I198" s="407">
        <f t="shared" si="14"/>
        <v>0</v>
      </c>
      <c r="J198" s="412"/>
      <c r="K198" s="409"/>
      <c r="L198" s="148"/>
      <c r="M198" s="148"/>
      <c r="N198" s="148"/>
      <c r="O198" s="152"/>
      <c r="P198" s="138"/>
      <c r="Q198" s="401" t="str">
        <f t="shared" si="11"/>
        <v/>
      </c>
      <c r="R198" s="374" t="str">
        <f t="shared" si="12"/>
        <v/>
      </c>
    </row>
    <row r="199" ht="18.75" customHeight="1">
      <c r="A199" s="138"/>
      <c r="B199" s="402"/>
      <c r="C199" s="416"/>
      <c r="D199" s="402"/>
      <c r="E199" s="402"/>
      <c r="F199" s="415"/>
      <c r="G199" s="410"/>
      <c r="H199" s="407">
        <f t="shared" si="13"/>
        <v>0</v>
      </c>
      <c r="I199" s="407">
        <f t="shared" si="14"/>
        <v>0</v>
      </c>
      <c r="J199" s="412"/>
      <c r="K199" s="409"/>
      <c r="L199" s="148"/>
      <c r="M199" s="148"/>
      <c r="N199" s="148"/>
      <c r="O199" s="152"/>
      <c r="P199" s="138"/>
      <c r="Q199" s="401" t="str">
        <f t="shared" si="11"/>
        <v/>
      </c>
      <c r="R199" s="374" t="str">
        <f t="shared" si="12"/>
        <v/>
      </c>
    </row>
    <row r="200" ht="18.75" customHeight="1">
      <c r="A200" s="138"/>
      <c r="B200" s="402"/>
      <c r="C200" s="416"/>
      <c r="D200" s="402"/>
      <c r="E200" s="402"/>
      <c r="F200" s="415"/>
      <c r="G200" s="410"/>
      <c r="H200" s="407">
        <f t="shared" si="13"/>
        <v>0</v>
      </c>
      <c r="I200" s="407">
        <f t="shared" si="14"/>
        <v>0</v>
      </c>
      <c r="J200" s="412"/>
      <c r="K200" s="409"/>
      <c r="L200" s="148"/>
      <c r="M200" s="148"/>
      <c r="N200" s="148"/>
      <c r="O200" s="152"/>
      <c r="P200" s="138"/>
      <c r="Q200" s="401" t="str">
        <f t="shared" si="11"/>
        <v/>
      </c>
      <c r="R200" s="374" t="str">
        <f t="shared" si="12"/>
        <v/>
      </c>
    </row>
    <row r="201" ht="18.75" customHeight="1">
      <c r="A201" s="138"/>
      <c r="B201" s="402"/>
      <c r="C201" s="416"/>
      <c r="D201" s="402"/>
      <c r="E201" s="402"/>
      <c r="F201" s="415"/>
      <c r="G201" s="410"/>
      <c r="H201" s="407">
        <f t="shared" si="13"/>
        <v>0</v>
      </c>
      <c r="I201" s="407">
        <f t="shared" si="14"/>
        <v>0</v>
      </c>
      <c r="J201" s="412"/>
      <c r="K201" s="409"/>
      <c r="L201" s="148"/>
      <c r="M201" s="148"/>
      <c r="N201" s="148"/>
      <c r="O201" s="152"/>
      <c r="P201" s="138"/>
      <c r="Q201" s="401" t="str">
        <f t="shared" si="11"/>
        <v/>
      </c>
      <c r="R201" s="374" t="str">
        <f t="shared" si="12"/>
        <v/>
      </c>
    </row>
    <row r="202" ht="18.75" customHeight="1">
      <c r="A202" s="138"/>
      <c r="B202" s="402"/>
      <c r="C202" s="416"/>
      <c r="D202" s="402"/>
      <c r="E202" s="402"/>
      <c r="F202" s="415"/>
      <c r="G202" s="410"/>
      <c r="H202" s="407">
        <f t="shared" si="13"/>
        <v>0</v>
      </c>
      <c r="I202" s="407">
        <f t="shared" si="14"/>
        <v>0</v>
      </c>
      <c r="J202" s="412"/>
      <c r="K202" s="409"/>
      <c r="L202" s="148"/>
      <c r="M202" s="148"/>
      <c r="N202" s="148"/>
      <c r="O202" s="152"/>
      <c r="P202" s="138"/>
      <c r="Q202" s="401" t="str">
        <f t="shared" si="11"/>
        <v/>
      </c>
      <c r="R202" s="374" t="str">
        <f t="shared" si="12"/>
        <v/>
      </c>
    </row>
    <row r="203" ht="18.75" customHeight="1">
      <c r="A203" s="138"/>
      <c r="B203" s="402"/>
      <c r="C203" s="416"/>
      <c r="D203" s="402"/>
      <c r="E203" s="402"/>
      <c r="F203" s="415"/>
      <c r="G203" s="410"/>
      <c r="H203" s="407">
        <f t="shared" si="13"/>
        <v>0</v>
      </c>
      <c r="I203" s="407">
        <f t="shared" si="14"/>
        <v>0</v>
      </c>
      <c r="J203" s="412"/>
      <c r="K203" s="409"/>
      <c r="L203" s="148"/>
      <c r="M203" s="148"/>
      <c r="N203" s="148"/>
      <c r="O203" s="152"/>
      <c r="P203" s="138"/>
      <c r="Q203" s="401" t="str">
        <f t="shared" si="11"/>
        <v/>
      </c>
      <c r="R203" s="374" t="str">
        <f t="shared" si="12"/>
        <v/>
      </c>
    </row>
    <row r="204" ht="18.75" customHeight="1">
      <c r="A204" s="138"/>
      <c r="B204" s="402"/>
      <c r="C204" s="416"/>
      <c r="D204" s="402"/>
      <c r="E204" s="402"/>
      <c r="F204" s="415"/>
      <c r="G204" s="410"/>
      <c r="H204" s="407">
        <f t="shared" si="13"/>
        <v>0</v>
      </c>
      <c r="I204" s="407">
        <f t="shared" si="14"/>
        <v>0</v>
      </c>
      <c r="J204" s="412"/>
      <c r="K204" s="409"/>
      <c r="L204" s="148"/>
      <c r="M204" s="148"/>
      <c r="N204" s="148"/>
      <c r="O204" s="152"/>
      <c r="P204" s="138"/>
      <c r="Q204" s="401" t="str">
        <f t="shared" si="11"/>
        <v/>
      </c>
      <c r="R204" s="374" t="str">
        <f t="shared" si="12"/>
        <v/>
      </c>
    </row>
    <row r="205" ht="18.75" customHeight="1">
      <c r="A205" s="138"/>
      <c r="B205" s="402"/>
      <c r="C205" s="416"/>
      <c r="D205" s="402"/>
      <c r="E205" s="402"/>
      <c r="F205" s="415"/>
      <c r="G205" s="410"/>
      <c r="H205" s="407">
        <f t="shared" si="13"/>
        <v>0</v>
      </c>
      <c r="I205" s="407">
        <f t="shared" si="14"/>
        <v>0</v>
      </c>
      <c r="J205" s="412"/>
      <c r="K205" s="409"/>
      <c r="L205" s="148"/>
      <c r="M205" s="148"/>
      <c r="N205" s="148"/>
      <c r="O205" s="152"/>
      <c r="P205" s="138"/>
      <c r="Q205" s="401" t="str">
        <f t="shared" si="11"/>
        <v/>
      </c>
      <c r="R205" s="374" t="str">
        <f t="shared" si="12"/>
        <v/>
      </c>
    </row>
    <row r="206" ht="18.75" customHeight="1">
      <c r="A206" s="138"/>
      <c r="B206" s="402"/>
      <c r="C206" s="416"/>
      <c r="D206" s="402"/>
      <c r="E206" s="402"/>
      <c r="F206" s="415"/>
      <c r="G206" s="410"/>
      <c r="H206" s="407">
        <f t="shared" si="13"/>
        <v>0</v>
      </c>
      <c r="I206" s="407">
        <f t="shared" si="14"/>
        <v>0</v>
      </c>
      <c r="J206" s="412"/>
      <c r="K206" s="409"/>
      <c r="L206" s="148"/>
      <c r="M206" s="148"/>
      <c r="N206" s="148"/>
      <c r="O206" s="152"/>
      <c r="P206" s="138"/>
      <c r="Q206" s="401" t="str">
        <f t="shared" si="11"/>
        <v/>
      </c>
      <c r="R206" s="374" t="str">
        <f t="shared" si="12"/>
        <v/>
      </c>
    </row>
    <row r="207" ht="18.75" customHeight="1">
      <c r="A207" s="138"/>
      <c r="B207" s="402"/>
      <c r="C207" s="416"/>
      <c r="D207" s="402"/>
      <c r="E207" s="402"/>
      <c r="F207" s="415"/>
      <c r="G207" s="410"/>
      <c r="H207" s="407">
        <f t="shared" si="13"/>
        <v>0</v>
      </c>
      <c r="I207" s="407">
        <f t="shared" si="14"/>
        <v>0</v>
      </c>
      <c r="J207" s="412"/>
      <c r="K207" s="409"/>
      <c r="L207" s="148"/>
      <c r="M207" s="148"/>
      <c r="N207" s="148"/>
      <c r="O207" s="152"/>
      <c r="P207" s="138"/>
      <c r="Q207" s="401" t="str">
        <f t="shared" si="11"/>
        <v/>
      </c>
      <c r="R207" s="374" t="str">
        <f t="shared" si="12"/>
        <v/>
      </c>
    </row>
    <row r="208" ht="18.75" customHeight="1">
      <c r="A208" s="138"/>
      <c r="B208" s="402"/>
      <c r="C208" s="416"/>
      <c r="D208" s="402"/>
      <c r="E208" s="402"/>
      <c r="F208" s="415"/>
      <c r="G208" s="410"/>
      <c r="H208" s="407">
        <f t="shared" si="13"/>
        <v>0</v>
      </c>
      <c r="I208" s="407">
        <f t="shared" si="14"/>
        <v>0</v>
      </c>
      <c r="J208" s="412"/>
      <c r="K208" s="409"/>
      <c r="L208" s="148"/>
      <c r="M208" s="148"/>
      <c r="N208" s="148"/>
      <c r="O208" s="152"/>
      <c r="P208" s="138"/>
      <c r="Q208" s="401" t="str">
        <f t="shared" si="11"/>
        <v/>
      </c>
      <c r="R208" s="374" t="str">
        <f t="shared" si="12"/>
        <v/>
      </c>
    </row>
    <row r="209" ht="18.75" customHeight="1">
      <c r="A209" s="138"/>
      <c r="B209" s="402"/>
      <c r="C209" s="416"/>
      <c r="D209" s="402"/>
      <c r="E209" s="402"/>
      <c r="F209" s="415"/>
      <c r="G209" s="410"/>
      <c r="H209" s="407">
        <f t="shared" si="13"/>
        <v>0</v>
      </c>
      <c r="I209" s="407">
        <f t="shared" si="14"/>
        <v>0</v>
      </c>
      <c r="J209" s="412"/>
      <c r="K209" s="409"/>
      <c r="L209" s="148"/>
      <c r="M209" s="148"/>
      <c r="N209" s="148"/>
      <c r="O209" s="152"/>
      <c r="P209" s="138"/>
      <c r="Q209" s="401" t="str">
        <f t="shared" si="11"/>
        <v/>
      </c>
      <c r="R209" s="374" t="str">
        <f t="shared" si="12"/>
        <v/>
      </c>
    </row>
    <row r="210" ht="18.75" customHeight="1">
      <c r="A210" s="138"/>
      <c r="B210" s="402"/>
      <c r="C210" s="416"/>
      <c r="D210" s="402"/>
      <c r="E210" s="402"/>
      <c r="F210" s="415"/>
      <c r="G210" s="410"/>
      <c r="H210" s="407">
        <f t="shared" si="13"/>
        <v>0</v>
      </c>
      <c r="I210" s="407">
        <f t="shared" si="14"/>
        <v>0</v>
      </c>
      <c r="J210" s="412"/>
      <c r="K210" s="409"/>
      <c r="L210" s="148"/>
      <c r="M210" s="148"/>
      <c r="N210" s="148"/>
      <c r="O210" s="152"/>
      <c r="P210" s="138"/>
      <c r="Q210" s="401" t="str">
        <f t="shared" si="11"/>
        <v/>
      </c>
      <c r="R210" s="374" t="str">
        <f t="shared" si="12"/>
        <v/>
      </c>
    </row>
    <row r="211" ht="18.75" customHeight="1">
      <c r="A211" s="138"/>
      <c r="B211" s="402"/>
      <c r="C211" s="416"/>
      <c r="D211" s="402"/>
      <c r="E211" s="402"/>
      <c r="F211" s="415"/>
      <c r="G211" s="410"/>
      <c r="H211" s="407">
        <f t="shared" si="13"/>
        <v>0</v>
      </c>
      <c r="I211" s="407">
        <f t="shared" si="14"/>
        <v>0</v>
      </c>
      <c r="J211" s="412"/>
      <c r="K211" s="409"/>
      <c r="L211" s="148"/>
      <c r="M211" s="148"/>
      <c r="N211" s="148"/>
      <c r="O211" s="152"/>
      <c r="P211" s="138"/>
      <c r="Q211" s="401" t="str">
        <f t="shared" si="11"/>
        <v/>
      </c>
      <c r="R211" s="374" t="str">
        <f t="shared" si="12"/>
        <v/>
      </c>
    </row>
    <row r="212" ht="18.75" customHeight="1">
      <c r="A212" s="138"/>
      <c r="B212" s="402"/>
      <c r="C212" s="416"/>
      <c r="D212" s="402"/>
      <c r="E212" s="402"/>
      <c r="F212" s="415"/>
      <c r="G212" s="410"/>
      <c r="H212" s="407">
        <f t="shared" si="13"/>
        <v>0</v>
      </c>
      <c r="I212" s="407">
        <f t="shared" si="14"/>
        <v>0</v>
      </c>
      <c r="J212" s="412"/>
      <c r="K212" s="409"/>
      <c r="L212" s="148"/>
      <c r="M212" s="148"/>
      <c r="N212" s="148"/>
      <c r="O212" s="152"/>
      <c r="P212" s="138"/>
      <c r="Q212" s="401" t="str">
        <f t="shared" si="11"/>
        <v/>
      </c>
      <c r="R212" s="374" t="str">
        <f t="shared" si="12"/>
        <v/>
      </c>
    </row>
    <row r="213" ht="18.75" customHeight="1">
      <c r="A213" s="138"/>
      <c r="B213" s="402"/>
      <c r="C213" s="416"/>
      <c r="D213" s="402"/>
      <c r="E213" s="402"/>
      <c r="F213" s="415"/>
      <c r="G213" s="410"/>
      <c r="H213" s="407">
        <f t="shared" si="13"/>
        <v>0</v>
      </c>
      <c r="I213" s="407">
        <f t="shared" si="14"/>
        <v>0</v>
      </c>
      <c r="J213" s="412"/>
      <c r="K213" s="409"/>
      <c r="L213" s="148"/>
      <c r="M213" s="148"/>
      <c r="N213" s="148"/>
      <c r="O213" s="152"/>
      <c r="P213" s="138"/>
      <c r="Q213" s="401" t="str">
        <f t="shared" si="11"/>
        <v/>
      </c>
      <c r="R213" s="374" t="str">
        <f t="shared" si="12"/>
        <v/>
      </c>
    </row>
    <row r="214" ht="18.75" customHeight="1">
      <c r="A214" s="138"/>
      <c r="B214" s="402"/>
      <c r="C214" s="416"/>
      <c r="D214" s="402"/>
      <c r="E214" s="402"/>
      <c r="F214" s="415"/>
      <c r="G214" s="410"/>
      <c r="H214" s="407">
        <f t="shared" si="13"/>
        <v>0</v>
      </c>
      <c r="I214" s="407">
        <f t="shared" si="14"/>
        <v>0</v>
      </c>
      <c r="J214" s="412"/>
      <c r="K214" s="409"/>
      <c r="L214" s="148"/>
      <c r="M214" s="148"/>
      <c r="N214" s="148"/>
      <c r="O214" s="152"/>
      <c r="P214" s="138"/>
      <c r="Q214" s="401" t="str">
        <f t="shared" si="11"/>
        <v/>
      </c>
      <c r="R214" s="374" t="str">
        <f t="shared" si="12"/>
        <v/>
      </c>
    </row>
    <row r="215" ht="18.75" customHeight="1">
      <c r="A215" s="138"/>
      <c r="B215" s="402"/>
      <c r="C215" s="416"/>
      <c r="D215" s="402"/>
      <c r="E215" s="402"/>
      <c r="F215" s="415"/>
      <c r="G215" s="410"/>
      <c r="H215" s="407">
        <f t="shared" si="13"/>
        <v>0</v>
      </c>
      <c r="I215" s="407">
        <f t="shared" si="14"/>
        <v>0</v>
      </c>
      <c r="J215" s="412"/>
      <c r="K215" s="409"/>
      <c r="L215" s="148"/>
      <c r="M215" s="148"/>
      <c r="N215" s="148"/>
      <c r="O215" s="152"/>
      <c r="P215" s="138"/>
      <c r="Q215" s="401" t="str">
        <f t="shared" si="11"/>
        <v/>
      </c>
      <c r="R215" s="374" t="str">
        <f t="shared" si="12"/>
        <v/>
      </c>
    </row>
    <row r="216" ht="18.75" customHeight="1">
      <c r="A216" s="138"/>
      <c r="B216" s="402"/>
      <c r="C216" s="416"/>
      <c r="D216" s="402"/>
      <c r="E216" s="402"/>
      <c r="F216" s="415"/>
      <c r="G216" s="410"/>
      <c r="H216" s="407">
        <f t="shared" si="13"/>
        <v>0</v>
      </c>
      <c r="I216" s="407">
        <f t="shared" si="14"/>
        <v>0</v>
      </c>
      <c r="J216" s="412"/>
      <c r="K216" s="409"/>
      <c r="L216" s="148"/>
      <c r="M216" s="148"/>
      <c r="N216" s="148"/>
      <c r="O216" s="152"/>
      <c r="P216" s="138"/>
      <c r="Q216" s="401" t="str">
        <f t="shared" si="11"/>
        <v/>
      </c>
      <c r="R216" s="374" t="str">
        <f t="shared" si="12"/>
        <v/>
      </c>
    </row>
    <row r="217" ht="18.75" customHeight="1">
      <c r="A217" s="138"/>
      <c r="B217" s="402"/>
      <c r="C217" s="416"/>
      <c r="D217" s="402"/>
      <c r="E217" s="402"/>
      <c r="F217" s="415"/>
      <c r="G217" s="410"/>
      <c r="H217" s="407">
        <f t="shared" si="13"/>
        <v>0</v>
      </c>
      <c r="I217" s="407">
        <f t="shared" si="14"/>
        <v>0</v>
      </c>
      <c r="J217" s="412"/>
      <c r="K217" s="409"/>
      <c r="L217" s="148"/>
      <c r="M217" s="148"/>
      <c r="N217" s="148"/>
      <c r="O217" s="152"/>
      <c r="P217" s="138"/>
      <c r="Q217" s="401" t="str">
        <f t="shared" si="11"/>
        <v/>
      </c>
      <c r="R217" s="374" t="str">
        <f t="shared" si="12"/>
        <v/>
      </c>
    </row>
    <row r="218" ht="18.75" customHeight="1">
      <c r="A218" s="138"/>
      <c r="B218" s="402"/>
      <c r="C218" s="416"/>
      <c r="D218" s="402"/>
      <c r="E218" s="402"/>
      <c r="F218" s="415"/>
      <c r="G218" s="410"/>
      <c r="H218" s="407">
        <f t="shared" si="13"/>
        <v>0</v>
      </c>
      <c r="I218" s="407">
        <f t="shared" si="14"/>
        <v>0</v>
      </c>
      <c r="J218" s="412"/>
      <c r="K218" s="409"/>
      <c r="L218" s="148"/>
      <c r="M218" s="148"/>
      <c r="N218" s="148"/>
      <c r="O218" s="152"/>
      <c r="P218" s="138"/>
      <c r="Q218" s="401" t="str">
        <f t="shared" si="11"/>
        <v/>
      </c>
      <c r="R218" s="374" t="str">
        <f t="shared" si="12"/>
        <v/>
      </c>
    </row>
    <row r="219" ht="18.75" customHeight="1">
      <c r="A219" s="138"/>
      <c r="B219" s="402"/>
      <c r="C219" s="416"/>
      <c r="D219" s="402"/>
      <c r="E219" s="402"/>
      <c r="F219" s="415"/>
      <c r="G219" s="410"/>
      <c r="H219" s="407">
        <f t="shared" si="13"/>
        <v>0</v>
      </c>
      <c r="I219" s="407">
        <f t="shared" si="14"/>
        <v>0</v>
      </c>
      <c r="J219" s="412"/>
      <c r="K219" s="409"/>
      <c r="L219" s="148"/>
      <c r="M219" s="148"/>
      <c r="N219" s="148"/>
      <c r="O219" s="152"/>
      <c r="P219" s="138"/>
      <c r="Q219" s="401" t="str">
        <f t="shared" si="11"/>
        <v/>
      </c>
      <c r="R219" s="374" t="str">
        <f t="shared" si="12"/>
        <v/>
      </c>
    </row>
    <row r="220" ht="18.75" customHeight="1">
      <c r="A220" s="138"/>
      <c r="B220" s="402"/>
      <c r="C220" s="416"/>
      <c r="D220" s="402"/>
      <c r="E220" s="402"/>
      <c r="F220" s="415"/>
      <c r="G220" s="410"/>
      <c r="H220" s="407">
        <f t="shared" si="13"/>
        <v>0</v>
      </c>
      <c r="I220" s="407">
        <f t="shared" si="14"/>
        <v>0</v>
      </c>
      <c r="J220" s="412"/>
      <c r="K220" s="409"/>
      <c r="L220" s="148"/>
      <c r="M220" s="148"/>
      <c r="N220" s="148"/>
      <c r="O220" s="152"/>
      <c r="P220" s="138"/>
      <c r="Q220" s="401" t="str">
        <f t="shared" si="11"/>
        <v/>
      </c>
      <c r="R220" s="374" t="str">
        <f t="shared" si="12"/>
        <v/>
      </c>
    </row>
    <row r="221" ht="18.75" customHeight="1">
      <c r="A221" s="138"/>
      <c r="B221" s="402"/>
      <c r="C221" s="416"/>
      <c r="D221" s="402"/>
      <c r="E221" s="402"/>
      <c r="F221" s="415"/>
      <c r="G221" s="410"/>
      <c r="H221" s="407">
        <f t="shared" si="13"/>
        <v>0</v>
      </c>
      <c r="I221" s="407">
        <f t="shared" si="14"/>
        <v>0</v>
      </c>
      <c r="J221" s="412"/>
      <c r="K221" s="409"/>
      <c r="L221" s="148"/>
      <c r="M221" s="148"/>
      <c r="N221" s="148"/>
      <c r="O221" s="152"/>
      <c r="P221" s="138"/>
      <c r="Q221" s="401" t="str">
        <f t="shared" si="11"/>
        <v/>
      </c>
      <c r="R221" s="374" t="str">
        <f t="shared" si="12"/>
        <v/>
      </c>
    </row>
    <row r="222" ht="18.75" customHeight="1">
      <c r="A222" s="138"/>
      <c r="B222" s="402"/>
      <c r="C222" s="416"/>
      <c r="D222" s="402"/>
      <c r="E222" s="402"/>
      <c r="F222" s="415"/>
      <c r="G222" s="410"/>
      <c r="H222" s="407">
        <f t="shared" si="13"/>
        <v>0</v>
      </c>
      <c r="I222" s="407">
        <f t="shared" si="14"/>
        <v>0</v>
      </c>
      <c r="J222" s="412"/>
      <c r="K222" s="409"/>
      <c r="L222" s="148"/>
      <c r="M222" s="148"/>
      <c r="N222" s="148"/>
      <c r="O222" s="152"/>
      <c r="P222" s="138"/>
      <c r="Q222" s="401" t="str">
        <f t="shared" si="11"/>
        <v/>
      </c>
      <c r="R222" s="374" t="str">
        <f t="shared" si="12"/>
        <v/>
      </c>
    </row>
    <row r="223" ht="18.75" customHeight="1">
      <c r="A223" s="138"/>
      <c r="B223" s="402"/>
      <c r="C223" s="416"/>
      <c r="D223" s="402"/>
      <c r="E223" s="402"/>
      <c r="F223" s="415"/>
      <c r="G223" s="410"/>
      <c r="H223" s="407">
        <f t="shared" si="13"/>
        <v>0</v>
      </c>
      <c r="I223" s="407">
        <f t="shared" si="14"/>
        <v>0</v>
      </c>
      <c r="J223" s="412"/>
      <c r="K223" s="409"/>
      <c r="L223" s="148"/>
      <c r="M223" s="148"/>
      <c r="N223" s="148"/>
      <c r="O223" s="152"/>
      <c r="P223" s="138"/>
      <c r="Q223" s="401" t="str">
        <f t="shared" si="11"/>
        <v/>
      </c>
      <c r="R223" s="374" t="str">
        <f t="shared" si="12"/>
        <v/>
      </c>
    </row>
    <row r="224" ht="18.75" customHeight="1">
      <c r="A224" s="138"/>
      <c r="B224" s="402"/>
      <c r="C224" s="416"/>
      <c r="D224" s="402"/>
      <c r="E224" s="402"/>
      <c r="F224" s="415"/>
      <c r="G224" s="410"/>
      <c r="H224" s="407">
        <f t="shared" si="13"/>
        <v>0</v>
      </c>
      <c r="I224" s="407">
        <f t="shared" si="14"/>
        <v>0</v>
      </c>
      <c r="J224" s="412"/>
      <c r="K224" s="409"/>
      <c r="L224" s="148"/>
      <c r="M224" s="148"/>
      <c r="N224" s="148"/>
      <c r="O224" s="152"/>
      <c r="P224" s="138"/>
      <c r="Q224" s="401" t="str">
        <f t="shared" si="11"/>
        <v/>
      </c>
      <c r="R224" s="374" t="str">
        <f t="shared" si="12"/>
        <v/>
      </c>
    </row>
    <row r="225" ht="18.75" customHeight="1">
      <c r="A225" s="138"/>
      <c r="B225" s="402"/>
      <c r="C225" s="416"/>
      <c r="D225" s="402"/>
      <c r="E225" s="402"/>
      <c r="F225" s="415"/>
      <c r="G225" s="410"/>
      <c r="H225" s="407">
        <f t="shared" si="13"/>
        <v>0</v>
      </c>
      <c r="I225" s="407">
        <f t="shared" si="14"/>
        <v>0</v>
      </c>
      <c r="J225" s="412"/>
      <c r="K225" s="409"/>
      <c r="L225" s="148"/>
      <c r="M225" s="148"/>
      <c r="N225" s="148"/>
      <c r="O225" s="152"/>
      <c r="P225" s="138"/>
      <c r="Q225" s="401" t="str">
        <f t="shared" si="11"/>
        <v/>
      </c>
      <c r="R225" s="374" t="str">
        <f t="shared" si="12"/>
        <v/>
      </c>
    </row>
    <row r="226" ht="18.75" customHeight="1">
      <c r="A226" s="138"/>
      <c r="B226" s="402"/>
      <c r="C226" s="416"/>
      <c r="D226" s="402"/>
      <c r="E226" s="402"/>
      <c r="F226" s="415"/>
      <c r="G226" s="410"/>
      <c r="H226" s="407">
        <f t="shared" si="13"/>
        <v>0</v>
      </c>
      <c r="I226" s="407">
        <f t="shared" si="14"/>
        <v>0</v>
      </c>
      <c r="J226" s="412"/>
      <c r="K226" s="409"/>
      <c r="L226" s="148"/>
      <c r="M226" s="148"/>
      <c r="N226" s="148"/>
      <c r="O226" s="152"/>
      <c r="P226" s="138"/>
      <c r="Q226" s="401" t="str">
        <f t="shared" si="11"/>
        <v/>
      </c>
      <c r="R226" s="374" t="str">
        <f t="shared" si="12"/>
        <v/>
      </c>
    </row>
    <row r="227" ht="18.75" customHeight="1">
      <c r="A227" s="138"/>
      <c r="B227" s="402"/>
      <c r="C227" s="416"/>
      <c r="D227" s="402"/>
      <c r="E227" s="402"/>
      <c r="F227" s="415"/>
      <c r="G227" s="410"/>
      <c r="H227" s="407">
        <f t="shared" si="13"/>
        <v>0</v>
      </c>
      <c r="I227" s="407">
        <f t="shared" si="14"/>
        <v>0</v>
      </c>
      <c r="J227" s="412"/>
      <c r="K227" s="409"/>
      <c r="L227" s="148"/>
      <c r="M227" s="148"/>
      <c r="N227" s="148"/>
      <c r="O227" s="152"/>
      <c r="P227" s="138"/>
      <c r="Q227" s="401" t="str">
        <f t="shared" si="11"/>
        <v/>
      </c>
      <c r="R227" s="374" t="str">
        <f t="shared" si="12"/>
        <v/>
      </c>
    </row>
    <row r="228" ht="18.75" customHeight="1">
      <c r="A228" s="138"/>
      <c r="B228" s="402"/>
      <c r="C228" s="416"/>
      <c r="D228" s="402"/>
      <c r="E228" s="402"/>
      <c r="F228" s="415"/>
      <c r="G228" s="410"/>
      <c r="H228" s="407">
        <f t="shared" si="13"/>
        <v>0</v>
      </c>
      <c r="I228" s="407">
        <f t="shared" si="14"/>
        <v>0</v>
      </c>
      <c r="J228" s="412"/>
      <c r="K228" s="409"/>
      <c r="L228" s="148"/>
      <c r="M228" s="148"/>
      <c r="N228" s="148"/>
      <c r="O228" s="152"/>
      <c r="P228" s="138"/>
      <c r="Q228" s="401" t="str">
        <f t="shared" si="11"/>
        <v/>
      </c>
      <c r="R228" s="374" t="str">
        <f t="shared" si="12"/>
        <v/>
      </c>
    </row>
    <row r="229" ht="18.75" customHeight="1">
      <c r="A229" s="138"/>
      <c r="B229" s="402"/>
      <c r="C229" s="416"/>
      <c r="D229" s="402"/>
      <c r="E229" s="402"/>
      <c r="F229" s="415"/>
      <c r="G229" s="410"/>
      <c r="H229" s="407">
        <f t="shared" si="13"/>
        <v>0</v>
      </c>
      <c r="I229" s="407">
        <f t="shared" si="14"/>
        <v>0</v>
      </c>
      <c r="J229" s="412"/>
      <c r="K229" s="409"/>
      <c r="L229" s="148"/>
      <c r="M229" s="148"/>
      <c r="N229" s="148"/>
      <c r="O229" s="152"/>
      <c r="P229" s="138"/>
      <c r="Q229" s="401" t="str">
        <f t="shared" si="11"/>
        <v/>
      </c>
      <c r="R229" s="374" t="str">
        <f t="shared" si="12"/>
        <v/>
      </c>
    </row>
    <row r="230" ht="18.75" customHeight="1">
      <c r="A230" s="138"/>
      <c r="B230" s="402"/>
      <c r="C230" s="416"/>
      <c r="D230" s="402"/>
      <c r="E230" s="402"/>
      <c r="F230" s="415"/>
      <c r="G230" s="410"/>
      <c r="H230" s="407">
        <f t="shared" si="13"/>
        <v>0</v>
      </c>
      <c r="I230" s="407">
        <f t="shared" si="14"/>
        <v>0</v>
      </c>
      <c r="J230" s="412"/>
      <c r="K230" s="409"/>
      <c r="L230" s="148"/>
      <c r="M230" s="148"/>
      <c r="N230" s="148"/>
      <c r="O230" s="152"/>
      <c r="P230" s="138"/>
      <c r="Q230" s="401" t="str">
        <f t="shared" si="11"/>
        <v/>
      </c>
      <c r="R230" s="374" t="str">
        <f t="shared" si="12"/>
        <v/>
      </c>
    </row>
    <row r="231" ht="18.75" customHeight="1">
      <c r="A231" s="138"/>
      <c r="B231" s="402"/>
      <c r="C231" s="416"/>
      <c r="D231" s="402"/>
      <c r="E231" s="402"/>
      <c r="F231" s="415"/>
      <c r="G231" s="410"/>
      <c r="H231" s="407">
        <f t="shared" si="13"/>
        <v>0</v>
      </c>
      <c r="I231" s="407">
        <f t="shared" si="14"/>
        <v>0</v>
      </c>
      <c r="J231" s="412"/>
      <c r="K231" s="409"/>
      <c r="L231" s="148"/>
      <c r="M231" s="148"/>
      <c r="N231" s="148"/>
      <c r="O231" s="152"/>
      <c r="P231" s="138"/>
      <c r="Q231" s="401" t="str">
        <f t="shared" si="11"/>
        <v/>
      </c>
      <c r="R231" s="374" t="str">
        <f t="shared" si="12"/>
        <v/>
      </c>
    </row>
    <row r="232" ht="18.75" customHeight="1">
      <c r="A232" s="138"/>
      <c r="B232" s="402"/>
      <c r="C232" s="416"/>
      <c r="D232" s="402"/>
      <c r="E232" s="402"/>
      <c r="F232" s="415"/>
      <c r="G232" s="410"/>
      <c r="H232" s="407">
        <f t="shared" si="13"/>
        <v>0</v>
      </c>
      <c r="I232" s="407">
        <f t="shared" si="14"/>
        <v>0</v>
      </c>
      <c r="J232" s="412"/>
      <c r="K232" s="409"/>
      <c r="L232" s="148"/>
      <c r="M232" s="148"/>
      <c r="N232" s="148"/>
      <c r="O232" s="152"/>
      <c r="P232" s="138"/>
      <c r="Q232" s="401" t="str">
        <f t="shared" si="11"/>
        <v/>
      </c>
      <c r="R232" s="374" t="str">
        <f t="shared" si="12"/>
        <v/>
      </c>
    </row>
    <row r="233" ht="18.75" customHeight="1">
      <c r="A233" s="138"/>
      <c r="B233" s="402"/>
      <c r="C233" s="416"/>
      <c r="D233" s="402"/>
      <c r="E233" s="402"/>
      <c r="F233" s="415"/>
      <c r="G233" s="410"/>
      <c r="H233" s="407">
        <f t="shared" si="13"/>
        <v>0</v>
      </c>
      <c r="I233" s="407">
        <f t="shared" si="14"/>
        <v>0</v>
      </c>
      <c r="J233" s="412"/>
      <c r="K233" s="409"/>
      <c r="L233" s="148"/>
      <c r="M233" s="148"/>
      <c r="N233" s="148"/>
      <c r="O233" s="152"/>
      <c r="P233" s="138"/>
      <c r="Q233" s="401" t="str">
        <f t="shared" si="11"/>
        <v/>
      </c>
      <c r="R233" s="374" t="str">
        <f t="shared" si="12"/>
        <v/>
      </c>
    </row>
    <row r="234" ht="18.75" customHeight="1">
      <c r="A234" s="138"/>
      <c r="B234" s="402"/>
      <c r="C234" s="416"/>
      <c r="D234" s="402"/>
      <c r="E234" s="402"/>
      <c r="F234" s="415"/>
      <c r="G234" s="410"/>
      <c r="H234" s="407">
        <f t="shared" si="13"/>
        <v>0</v>
      </c>
      <c r="I234" s="407">
        <f t="shared" si="14"/>
        <v>0</v>
      </c>
      <c r="J234" s="412"/>
      <c r="K234" s="409"/>
      <c r="L234" s="148"/>
      <c r="M234" s="148"/>
      <c r="N234" s="148"/>
      <c r="O234" s="152"/>
      <c r="P234" s="138"/>
      <c r="Q234" s="401" t="str">
        <f t="shared" si="11"/>
        <v/>
      </c>
      <c r="R234" s="374" t="str">
        <f t="shared" si="12"/>
        <v/>
      </c>
    </row>
    <row r="235" ht="18.75" customHeight="1">
      <c r="A235" s="138"/>
      <c r="B235" s="402"/>
      <c r="C235" s="416"/>
      <c r="D235" s="402"/>
      <c r="E235" s="402"/>
      <c r="F235" s="415"/>
      <c r="G235" s="410"/>
      <c r="H235" s="407">
        <f t="shared" si="13"/>
        <v>0</v>
      </c>
      <c r="I235" s="407">
        <f t="shared" si="14"/>
        <v>0</v>
      </c>
      <c r="J235" s="412"/>
      <c r="K235" s="409"/>
      <c r="L235" s="148"/>
      <c r="M235" s="148"/>
      <c r="N235" s="148"/>
      <c r="O235" s="152"/>
      <c r="P235" s="138"/>
      <c r="Q235" s="401" t="str">
        <f t="shared" si="11"/>
        <v/>
      </c>
      <c r="R235" s="374" t="str">
        <f t="shared" si="12"/>
        <v/>
      </c>
    </row>
    <row r="236" ht="18.75" customHeight="1">
      <c r="A236" s="138"/>
      <c r="B236" s="402"/>
      <c r="C236" s="416"/>
      <c r="D236" s="402"/>
      <c r="E236" s="402"/>
      <c r="F236" s="415"/>
      <c r="G236" s="410"/>
      <c r="H236" s="407">
        <f t="shared" si="13"/>
        <v>0</v>
      </c>
      <c r="I236" s="407">
        <f t="shared" si="14"/>
        <v>0</v>
      </c>
      <c r="J236" s="412"/>
      <c r="K236" s="409"/>
      <c r="L236" s="148"/>
      <c r="M236" s="148"/>
      <c r="N236" s="148"/>
      <c r="O236" s="152"/>
      <c r="P236" s="138"/>
      <c r="Q236" s="401" t="str">
        <f t="shared" si="11"/>
        <v/>
      </c>
      <c r="R236" s="374" t="str">
        <f t="shared" si="12"/>
        <v/>
      </c>
    </row>
    <row r="237" ht="18.75" customHeight="1">
      <c r="A237" s="138"/>
      <c r="B237" s="402"/>
      <c r="C237" s="416"/>
      <c r="D237" s="402"/>
      <c r="E237" s="402"/>
      <c r="F237" s="415"/>
      <c r="G237" s="410"/>
      <c r="H237" s="407">
        <f t="shared" si="13"/>
        <v>0</v>
      </c>
      <c r="I237" s="407">
        <f t="shared" si="14"/>
        <v>0</v>
      </c>
      <c r="J237" s="412"/>
      <c r="K237" s="409"/>
      <c r="L237" s="148"/>
      <c r="M237" s="148"/>
      <c r="N237" s="148"/>
      <c r="O237" s="152"/>
      <c r="P237" s="138"/>
      <c r="Q237" s="401" t="str">
        <f t="shared" si="11"/>
        <v/>
      </c>
      <c r="R237" s="374" t="str">
        <f t="shared" si="12"/>
        <v/>
      </c>
    </row>
    <row r="238" ht="18.75" customHeight="1">
      <c r="A238" s="138"/>
      <c r="B238" s="402"/>
      <c r="C238" s="416"/>
      <c r="D238" s="402"/>
      <c r="E238" s="402"/>
      <c r="F238" s="415"/>
      <c r="G238" s="410"/>
      <c r="H238" s="407">
        <f t="shared" si="13"/>
        <v>0</v>
      </c>
      <c r="I238" s="407">
        <f t="shared" si="14"/>
        <v>0</v>
      </c>
      <c r="J238" s="412"/>
      <c r="K238" s="409"/>
      <c r="L238" s="148"/>
      <c r="M238" s="148"/>
      <c r="N238" s="148"/>
      <c r="O238" s="152"/>
      <c r="P238" s="138"/>
      <c r="Q238" s="401" t="str">
        <f t="shared" si="11"/>
        <v/>
      </c>
      <c r="R238" s="374" t="str">
        <f t="shared" si="12"/>
        <v/>
      </c>
    </row>
    <row r="239" ht="18.75" customHeight="1">
      <c r="A239" s="138"/>
      <c r="B239" s="402"/>
      <c r="C239" s="416"/>
      <c r="D239" s="402"/>
      <c r="E239" s="402"/>
      <c r="F239" s="415"/>
      <c r="G239" s="410"/>
      <c r="H239" s="407">
        <f t="shared" si="13"/>
        <v>0</v>
      </c>
      <c r="I239" s="407">
        <f t="shared" si="14"/>
        <v>0</v>
      </c>
      <c r="J239" s="412"/>
      <c r="K239" s="409"/>
      <c r="L239" s="148"/>
      <c r="M239" s="148"/>
      <c r="N239" s="148"/>
      <c r="O239" s="152"/>
      <c r="P239" s="138"/>
      <c r="Q239" s="401" t="str">
        <f t="shared" si="11"/>
        <v/>
      </c>
      <c r="R239" s="374" t="str">
        <f t="shared" si="12"/>
        <v/>
      </c>
    </row>
    <row r="240" ht="18.75" customHeight="1">
      <c r="A240" s="138"/>
      <c r="B240" s="402"/>
      <c r="C240" s="416"/>
      <c r="D240" s="402"/>
      <c r="E240" s="402"/>
      <c r="F240" s="415"/>
      <c r="G240" s="410"/>
      <c r="H240" s="407">
        <f t="shared" si="13"/>
        <v>0</v>
      </c>
      <c r="I240" s="407">
        <f t="shared" si="14"/>
        <v>0</v>
      </c>
      <c r="J240" s="412"/>
      <c r="K240" s="409"/>
      <c r="L240" s="148"/>
      <c r="M240" s="148"/>
      <c r="N240" s="148"/>
      <c r="O240" s="152"/>
      <c r="P240" s="138"/>
      <c r="Q240" s="401" t="str">
        <f t="shared" si="11"/>
        <v/>
      </c>
      <c r="R240" s="374" t="str">
        <f t="shared" si="12"/>
        <v/>
      </c>
    </row>
    <row r="241" ht="18.75" customHeight="1">
      <c r="A241" s="138"/>
      <c r="B241" s="402"/>
      <c r="C241" s="416"/>
      <c r="D241" s="402"/>
      <c r="E241" s="402"/>
      <c r="F241" s="415"/>
      <c r="G241" s="410"/>
      <c r="H241" s="407">
        <f t="shared" si="13"/>
        <v>0</v>
      </c>
      <c r="I241" s="407">
        <f t="shared" si="14"/>
        <v>0</v>
      </c>
      <c r="J241" s="412"/>
      <c r="K241" s="409"/>
      <c r="L241" s="148"/>
      <c r="M241" s="148"/>
      <c r="N241" s="148"/>
      <c r="O241" s="152"/>
      <c r="P241" s="138"/>
      <c r="Q241" s="401" t="str">
        <f t="shared" si="11"/>
        <v/>
      </c>
      <c r="R241" s="374" t="str">
        <f t="shared" si="12"/>
        <v/>
      </c>
    </row>
    <row r="242" ht="18.75" customHeight="1">
      <c r="A242" s="138"/>
      <c r="B242" s="402"/>
      <c r="C242" s="416"/>
      <c r="D242" s="402"/>
      <c r="E242" s="402"/>
      <c r="F242" s="415"/>
      <c r="G242" s="410"/>
      <c r="H242" s="407">
        <f t="shared" si="13"/>
        <v>0</v>
      </c>
      <c r="I242" s="407">
        <f t="shared" si="14"/>
        <v>0</v>
      </c>
      <c r="J242" s="412"/>
      <c r="K242" s="409"/>
      <c r="L242" s="148"/>
      <c r="M242" s="148"/>
      <c r="N242" s="148"/>
      <c r="O242" s="152"/>
      <c r="P242" s="138"/>
      <c r="Q242" s="401" t="str">
        <f t="shared" si="11"/>
        <v/>
      </c>
      <c r="R242" s="374" t="str">
        <f t="shared" si="12"/>
        <v/>
      </c>
    </row>
    <row r="243" ht="18.75" customHeight="1">
      <c r="A243" s="138"/>
      <c r="B243" s="402"/>
      <c r="C243" s="416"/>
      <c r="D243" s="402"/>
      <c r="E243" s="402"/>
      <c r="F243" s="415"/>
      <c r="G243" s="410"/>
      <c r="H243" s="407">
        <f t="shared" si="13"/>
        <v>0</v>
      </c>
      <c r="I243" s="407">
        <f t="shared" si="14"/>
        <v>0</v>
      </c>
      <c r="J243" s="412"/>
      <c r="K243" s="409"/>
      <c r="L243" s="148"/>
      <c r="M243" s="148"/>
      <c r="N243" s="148"/>
      <c r="O243" s="152"/>
      <c r="P243" s="138"/>
      <c r="Q243" s="401" t="str">
        <f t="shared" si="11"/>
        <v/>
      </c>
      <c r="R243" s="374" t="str">
        <f t="shared" si="12"/>
        <v/>
      </c>
    </row>
    <row r="244" ht="18.75" customHeight="1">
      <c r="A244" s="138"/>
      <c r="B244" s="402"/>
      <c r="C244" s="416"/>
      <c r="D244" s="402"/>
      <c r="E244" s="402"/>
      <c r="F244" s="415"/>
      <c r="G244" s="410"/>
      <c r="H244" s="407">
        <f t="shared" si="13"/>
        <v>0</v>
      </c>
      <c r="I244" s="407">
        <f t="shared" si="14"/>
        <v>0</v>
      </c>
      <c r="J244" s="412"/>
      <c r="K244" s="409"/>
      <c r="L244" s="148"/>
      <c r="M244" s="148"/>
      <c r="N244" s="148"/>
      <c r="O244" s="152"/>
      <c r="P244" s="138"/>
      <c r="Q244" s="401" t="str">
        <f t="shared" si="11"/>
        <v/>
      </c>
      <c r="R244" s="374" t="str">
        <f t="shared" si="12"/>
        <v/>
      </c>
    </row>
    <row r="245" ht="18.75" customHeight="1">
      <c r="A245" s="138"/>
      <c r="B245" s="402"/>
      <c r="C245" s="416"/>
      <c r="D245" s="402"/>
      <c r="E245" s="402"/>
      <c r="F245" s="415"/>
      <c r="G245" s="410"/>
      <c r="H245" s="407">
        <f t="shared" si="13"/>
        <v>0</v>
      </c>
      <c r="I245" s="407">
        <f t="shared" si="14"/>
        <v>0</v>
      </c>
      <c r="J245" s="412"/>
      <c r="K245" s="409"/>
      <c r="L245" s="148"/>
      <c r="M245" s="148"/>
      <c r="N245" s="148"/>
      <c r="O245" s="152"/>
      <c r="P245" s="138"/>
      <c r="Q245" s="401" t="str">
        <f t="shared" si="11"/>
        <v/>
      </c>
      <c r="R245" s="374" t="str">
        <f t="shared" si="12"/>
        <v/>
      </c>
    </row>
    <row r="246" ht="18.75" customHeight="1">
      <c r="A246" s="138"/>
      <c r="B246" s="402"/>
      <c r="C246" s="416"/>
      <c r="D246" s="402"/>
      <c r="E246" s="402"/>
      <c r="F246" s="415"/>
      <c r="G246" s="410"/>
      <c r="H246" s="407">
        <f t="shared" si="13"/>
        <v>0</v>
      </c>
      <c r="I246" s="407">
        <f t="shared" si="14"/>
        <v>0</v>
      </c>
      <c r="J246" s="412"/>
      <c r="K246" s="409"/>
      <c r="L246" s="148"/>
      <c r="M246" s="148"/>
      <c r="N246" s="148"/>
      <c r="O246" s="152"/>
      <c r="P246" s="138"/>
      <c r="Q246" s="401" t="str">
        <f t="shared" si="11"/>
        <v/>
      </c>
      <c r="R246" s="374" t="str">
        <f t="shared" si="12"/>
        <v/>
      </c>
    </row>
    <row r="247" ht="18.75" customHeight="1">
      <c r="A247" s="138"/>
      <c r="B247" s="402"/>
      <c r="C247" s="416"/>
      <c r="D247" s="402"/>
      <c r="E247" s="402"/>
      <c r="F247" s="415"/>
      <c r="G247" s="410"/>
      <c r="H247" s="407">
        <f t="shared" si="13"/>
        <v>0</v>
      </c>
      <c r="I247" s="407">
        <f t="shared" si="14"/>
        <v>0</v>
      </c>
      <c r="J247" s="412"/>
      <c r="K247" s="409"/>
      <c r="L247" s="148"/>
      <c r="M247" s="148"/>
      <c r="N247" s="148"/>
      <c r="O247" s="152"/>
      <c r="P247" s="138"/>
      <c r="Q247" s="401" t="str">
        <f t="shared" si="11"/>
        <v/>
      </c>
      <c r="R247" s="374" t="str">
        <f t="shared" si="12"/>
        <v/>
      </c>
    </row>
    <row r="248" ht="18.75" customHeight="1">
      <c r="A248" s="138"/>
      <c r="B248" s="402"/>
      <c r="C248" s="416"/>
      <c r="D248" s="402"/>
      <c r="E248" s="402"/>
      <c r="F248" s="415"/>
      <c r="G248" s="410"/>
      <c r="H248" s="407">
        <f t="shared" si="13"/>
        <v>0</v>
      </c>
      <c r="I248" s="407">
        <f t="shared" si="14"/>
        <v>0</v>
      </c>
      <c r="J248" s="412"/>
      <c r="K248" s="409"/>
      <c r="L248" s="148"/>
      <c r="M248" s="148"/>
      <c r="N248" s="148"/>
      <c r="O248" s="152"/>
      <c r="P248" s="138"/>
      <c r="Q248" s="401" t="str">
        <f t="shared" si="11"/>
        <v/>
      </c>
      <c r="R248" s="374" t="str">
        <f t="shared" si="12"/>
        <v/>
      </c>
    </row>
    <row r="249" ht="18.75" customHeight="1">
      <c r="A249" s="138"/>
      <c r="B249" s="402"/>
      <c r="C249" s="416"/>
      <c r="D249" s="402"/>
      <c r="E249" s="402"/>
      <c r="F249" s="415"/>
      <c r="G249" s="410"/>
      <c r="H249" s="407">
        <f t="shared" si="13"/>
        <v>0</v>
      </c>
      <c r="I249" s="407">
        <f t="shared" si="14"/>
        <v>0</v>
      </c>
      <c r="J249" s="412"/>
      <c r="K249" s="409"/>
      <c r="L249" s="148"/>
      <c r="M249" s="148"/>
      <c r="N249" s="148"/>
      <c r="O249" s="152"/>
      <c r="P249" s="138"/>
      <c r="Q249" s="401" t="str">
        <f t="shared" si="11"/>
        <v/>
      </c>
      <c r="R249" s="374" t="str">
        <f t="shared" si="12"/>
        <v/>
      </c>
    </row>
    <row r="250" ht="18.75" customHeight="1">
      <c r="A250" s="138"/>
      <c r="B250" s="402"/>
      <c r="C250" s="416"/>
      <c r="D250" s="402"/>
      <c r="E250" s="402"/>
      <c r="F250" s="415"/>
      <c r="G250" s="410"/>
      <c r="H250" s="407">
        <f t="shared" si="13"/>
        <v>0</v>
      </c>
      <c r="I250" s="407">
        <f t="shared" si="14"/>
        <v>0</v>
      </c>
      <c r="J250" s="412"/>
      <c r="K250" s="409"/>
      <c r="L250" s="148"/>
      <c r="M250" s="148"/>
      <c r="N250" s="148"/>
      <c r="O250" s="152"/>
      <c r="P250" s="138"/>
      <c r="Q250" s="401" t="str">
        <f t="shared" si="11"/>
        <v/>
      </c>
      <c r="R250" s="374" t="str">
        <f t="shared" si="12"/>
        <v/>
      </c>
    </row>
    <row r="251" ht="18.75" customHeight="1">
      <c r="A251" s="138"/>
      <c r="B251" s="402"/>
      <c r="C251" s="416"/>
      <c r="D251" s="402"/>
      <c r="E251" s="402"/>
      <c r="F251" s="415"/>
      <c r="G251" s="410"/>
      <c r="H251" s="407">
        <f t="shared" si="13"/>
        <v>0</v>
      </c>
      <c r="I251" s="407">
        <f t="shared" si="14"/>
        <v>0</v>
      </c>
      <c r="J251" s="412"/>
      <c r="K251" s="409"/>
      <c r="L251" s="148"/>
      <c r="M251" s="148"/>
      <c r="N251" s="148"/>
      <c r="O251" s="152"/>
      <c r="P251" s="138"/>
      <c r="Q251" s="401" t="str">
        <f t="shared" si="11"/>
        <v/>
      </c>
      <c r="R251" s="374" t="str">
        <f t="shared" si="12"/>
        <v/>
      </c>
    </row>
    <row r="252" ht="18.75" customHeight="1">
      <c r="A252" s="138"/>
      <c r="B252" s="402"/>
      <c r="C252" s="416"/>
      <c r="D252" s="402"/>
      <c r="E252" s="402"/>
      <c r="F252" s="415"/>
      <c r="G252" s="410"/>
      <c r="H252" s="407">
        <f t="shared" si="13"/>
        <v>0</v>
      </c>
      <c r="I252" s="407">
        <f t="shared" si="14"/>
        <v>0</v>
      </c>
      <c r="J252" s="412"/>
      <c r="K252" s="409"/>
      <c r="L252" s="148"/>
      <c r="M252" s="148"/>
      <c r="N252" s="148"/>
      <c r="O252" s="152"/>
      <c r="P252" s="138"/>
      <c r="Q252" s="401" t="str">
        <f t="shared" si="11"/>
        <v/>
      </c>
      <c r="R252" s="374" t="str">
        <f t="shared" si="12"/>
        <v/>
      </c>
    </row>
    <row r="253" ht="18.75" customHeight="1">
      <c r="A253" s="138"/>
      <c r="B253" s="402"/>
      <c r="C253" s="416"/>
      <c r="D253" s="402"/>
      <c r="E253" s="402"/>
      <c r="F253" s="415"/>
      <c r="G253" s="410"/>
      <c r="H253" s="407">
        <f t="shared" si="13"/>
        <v>0</v>
      </c>
      <c r="I253" s="407">
        <f t="shared" si="14"/>
        <v>0</v>
      </c>
      <c r="J253" s="412"/>
      <c r="K253" s="409"/>
      <c r="L253" s="148"/>
      <c r="M253" s="148"/>
      <c r="N253" s="148"/>
      <c r="O253" s="152"/>
      <c r="P253" s="138"/>
      <c r="Q253" s="401" t="str">
        <f t="shared" si="11"/>
        <v/>
      </c>
      <c r="R253" s="374" t="str">
        <f t="shared" si="12"/>
        <v/>
      </c>
    </row>
    <row r="254" ht="18.75" customHeight="1">
      <c r="A254" s="138"/>
      <c r="B254" s="402"/>
      <c r="C254" s="416"/>
      <c r="D254" s="402"/>
      <c r="E254" s="402"/>
      <c r="F254" s="415"/>
      <c r="G254" s="410"/>
      <c r="H254" s="407">
        <f t="shared" si="13"/>
        <v>0</v>
      </c>
      <c r="I254" s="407">
        <f t="shared" si="14"/>
        <v>0</v>
      </c>
      <c r="J254" s="412"/>
      <c r="K254" s="409"/>
      <c r="L254" s="148"/>
      <c r="M254" s="148"/>
      <c r="N254" s="148"/>
      <c r="O254" s="152"/>
      <c r="P254" s="138"/>
      <c r="Q254" s="401" t="str">
        <f t="shared" si="11"/>
        <v/>
      </c>
      <c r="R254" s="374" t="str">
        <f t="shared" si="12"/>
        <v/>
      </c>
    </row>
    <row r="255" ht="18.75" customHeight="1">
      <c r="A255" s="138"/>
      <c r="B255" s="402"/>
      <c r="C255" s="416"/>
      <c r="D255" s="402"/>
      <c r="E255" s="402"/>
      <c r="F255" s="415"/>
      <c r="G255" s="410"/>
      <c r="H255" s="407">
        <f t="shared" si="13"/>
        <v>0</v>
      </c>
      <c r="I255" s="407">
        <f t="shared" si="14"/>
        <v>0</v>
      </c>
      <c r="J255" s="412"/>
      <c r="K255" s="409"/>
      <c r="L255" s="148"/>
      <c r="M255" s="148"/>
      <c r="N255" s="148"/>
      <c r="O255" s="152"/>
      <c r="P255" s="138"/>
      <c r="Q255" s="401" t="str">
        <f t="shared" si="11"/>
        <v/>
      </c>
      <c r="R255" s="374" t="str">
        <f t="shared" si="12"/>
        <v/>
      </c>
    </row>
    <row r="256" ht="18.75" customHeight="1">
      <c r="A256" s="138"/>
      <c r="B256" s="402"/>
      <c r="C256" s="416"/>
      <c r="D256" s="402"/>
      <c r="E256" s="402"/>
      <c r="F256" s="415"/>
      <c r="G256" s="410"/>
      <c r="H256" s="407">
        <f t="shared" si="13"/>
        <v>0</v>
      </c>
      <c r="I256" s="407">
        <f t="shared" si="14"/>
        <v>0</v>
      </c>
      <c r="J256" s="412"/>
      <c r="K256" s="409"/>
      <c r="L256" s="148"/>
      <c r="M256" s="148"/>
      <c r="N256" s="148"/>
      <c r="O256" s="152"/>
      <c r="P256" s="138"/>
      <c r="Q256" s="401" t="str">
        <f t="shared" si="11"/>
        <v/>
      </c>
      <c r="R256" s="374" t="str">
        <f t="shared" si="12"/>
        <v/>
      </c>
    </row>
    <row r="257" ht="18.75" customHeight="1">
      <c r="A257" s="138"/>
      <c r="B257" s="402"/>
      <c r="C257" s="416"/>
      <c r="D257" s="402"/>
      <c r="E257" s="402"/>
      <c r="F257" s="415"/>
      <c r="G257" s="410"/>
      <c r="H257" s="407">
        <f t="shared" si="13"/>
        <v>0</v>
      </c>
      <c r="I257" s="407">
        <f t="shared" si="14"/>
        <v>0</v>
      </c>
      <c r="J257" s="412"/>
      <c r="K257" s="409"/>
      <c r="L257" s="148"/>
      <c r="M257" s="148"/>
      <c r="N257" s="148"/>
      <c r="O257" s="152"/>
      <c r="P257" s="138"/>
      <c r="Q257" s="401" t="str">
        <f t="shared" si="11"/>
        <v/>
      </c>
      <c r="R257" s="374" t="str">
        <f t="shared" si="12"/>
        <v/>
      </c>
    </row>
    <row r="258" ht="18.75" customHeight="1">
      <c r="A258" s="138"/>
      <c r="B258" s="402"/>
      <c r="C258" s="416"/>
      <c r="D258" s="402"/>
      <c r="E258" s="402"/>
      <c r="F258" s="415"/>
      <c r="G258" s="410"/>
      <c r="H258" s="407">
        <f t="shared" si="13"/>
        <v>0</v>
      </c>
      <c r="I258" s="407">
        <f t="shared" si="14"/>
        <v>0</v>
      </c>
      <c r="J258" s="412"/>
      <c r="K258" s="409"/>
      <c r="L258" s="148"/>
      <c r="M258" s="148"/>
      <c r="N258" s="148"/>
      <c r="O258" s="152"/>
      <c r="P258" s="138"/>
      <c r="Q258" s="401" t="str">
        <f t="shared" si="11"/>
        <v/>
      </c>
      <c r="R258" s="374" t="str">
        <f t="shared" si="12"/>
        <v/>
      </c>
    </row>
    <row r="259" ht="18.75" customHeight="1">
      <c r="A259" s="138"/>
      <c r="B259" s="402"/>
      <c r="C259" s="416"/>
      <c r="D259" s="402"/>
      <c r="E259" s="402"/>
      <c r="F259" s="415"/>
      <c r="G259" s="410"/>
      <c r="H259" s="407">
        <f t="shared" si="13"/>
        <v>0</v>
      </c>
      <c r="I259" s="407">
        <f t="shared" si="14"/>
        <v>0</v>
      </c>
      <c r="J259" s="412"/>
      <c r="K259" s="409"/>
      <c r="L259" s="148"/>
      <c r="M259" s="148"/>
      <c r="N259" s="148"/>
      <c r="O259" s="152"/>
      <c r="P259" s="138"/>
      <c r="Q259" s="401" t="str">
        <f t="shared" si="11"/>
        <v/>
      </c>
      <c r="R259" s="374" t="str">
        <f t="shared" si="12"/>
        <v/>
      </c>
    </row>
    <row r="260" ht="18.75" customHeight="1">
      <c r="A260" s="138"/>
      <c r="B260" s="402"/>
      <c r="C260" s="416"/>
      <c r="D260" s="402"/>
      <c r="E260" s="402"/>
      <c r="F260" s="415"/>
      <c r="G260" s="410"/>
      <c r="H260" s="407">
        <f t="shared" si="13"/>
        <v>0</v>
      </c>
      <c r="I260" s="407">
        <f t="shared" si="14"/>
        <v>0</v>
      </c>
      <c r="J260" s="412"/>
      <c r="K260" s="409"/>
      <c r="L260" s="148"/>
      <c r="M260" s="148"/>
      <c r="N260" s="148"/>
      <c r="O260" s="152"/>
      <c r="P260" s="138"/>
      <c r="Q260" s="401" t="str">
        <f t="shared" si="11"/>
        <v/>
      </c>
      <c r="R260" s="374" t="str">
        <f t="shared" si="12"/>
        <v/>
      </c>
    </row>
    <row r="261" ht="18.75" customHeight="1">
      <c r="A261" s="138"/>
      <c r="B261" s="402"/>
      <c r="C261" s="416"/>
      <c r="D261" s="402"/>
      <c r="E261" s="402"/>
      <c r="F261" s="415"/>
      <c r="G261" s="410"/>
      <c r="H261" s="407">
        <f t="shared" si="13"/>
        <v>0</v>
      </c>
      <c r="I261" s="407">
        <f t="shared" si="14"/>
        <v>0</v>
      </c>
      <c r="J261" s="412"/>
      <c r="K261" s="409"/>
      <c r="L261" s="148"/>
      <c r="M261" s="148"/>
      <c r="N261" s="148"/>
      <c r="O261" s="152"/>
      <c r="P261" s="138"/>
      <c r="Q261" s="401" t="str">
        <f t="shared" si="11"/>
        <v/>
      </c>
      <c r="R261" s="374" t="str">
        <f t="shared" si="12"/>
        <v/>
      </c>
    </row>
    <row r="262" ht="18.75" customHeight="1">
      <c r="A262" s="138"/>
      <c r="B262" s="402"/>
      <c r="C262" s="416"/>
      <c r="D262" s="402"/>
      <c r="E262" s="402"/>
      <c r="F262" s="415"/>
      <c r="G262" s="410"/>
      <c r="H262" s="407">
        <f t="shared" si="13"/>
        <v>0</v>
      </c>
      <c r="I262" s="407">
        <f t="shared" si="14"/>
        <v>0</v>
      </c>
      <c r="J262" s="412"/>
      <c r="K262" s="409"/>
      <c r="L262" s="148"/>
      <c r="M262" s="148"/>
      <c r="N262" s="148"/>
      <c r="O262" s="152"/>
      <c r="P262" s="138"/>
      <c r="Q262" s="401" t="str">
        <f t="shared" si="11"/>
        <v/>
      </c>
      <c r="R262" s="374" t="str">
        <f t="shared" si="12"/>
        <v/>
      </c>
    </row>
    <row r="263" ht="18.75" customHeight="1">
      <c r="A263" s="138"/>
      <c r="B263" s="402"/>
      <c r="C263" s="416"/>
      <c r="D263" s="402"/>
      <c r="E263" s="402"/>
      <c r="F263" s="415"/>
      <c r="G263" s="410"/>
      <c r="H263" s="407">
        <f t="shared" si="13"/>
        <v>0</v>
      </c>
      <c r="I263" s="407">
        <f t="shared" si="14"/>
        <v>0</v>
      </c>
      <c r="J263" s="412"/>
      <c r="K263" s="409"/>
      <c r="L263" s="148"/>
      <c r="M263" s="148"/>
      <c r="N263" s="148"/>
      <c r="O263" s="152"/>
      <c r="P263" s="138"/>
      <c r="Q263" s="401" t="str">
        <f t="shared" si="11"/>
        <v/>
      </c>
      <c r="R263" s="374" t="str">
        <f t="shared" si="12"/>
        <v/>
      </c>
    </row>
    <row r="264" ht="18.75" customHeight="1">
      <c r="A264" s="138"/>
      <c r="B264" s="402"/>
      <c r="C264" s="416"/>
      <c r="D264" s="402"/>
      <c r="E264" s="402"/>
      <c r="F264" s="415"/>
      <c r="G264" s="410"/>
      <c r="H264" s="407">
        <f t="shared" si="13"/>
        <v>0</v>
      </c>
      <c r="I264" s="407">
        <f t="shared" si="14"/>
        <v>0</v>
      </c>
      <c r="J264" s="412"/>
      <c r="K264" s="409"/>
      <c r="L264" s="148"/>
      <c r="M264" s="148"/>
      <c r="N264" s="148"/>
      <c r="O264" s="152"/>
      <c r="P264" s="138"/>
      <c r="Q264" s="401" t="str">
        <f t="shared" si="11"/>
        <v/>
      </c>
      <c r="R264" s="374" t="str">
        <f t="shared" si="12"/>
        <v/>
      </c>
    </row>
    <row r="265" ht="18.75" customHeight="1">
      <c r="A265" s="138"/>
      <c r="B265" s="402"/>
      <c r="C265" s="416"/>
      <c r="D265" s="402"/>
      <c r="E265" s="402"/>
      <c r="F265" s="415"/>
      <c r="G265" s="410"/>
      <c r="H265" s="407">
        <f t="shared" si="13"/>
        <v>0</v>
      </c>
      <c r="I265" s="407">
        <f t="shared" si="14"/>
        <v>0</v>
      </c>
      <c r="J265" s="412"/>
      <c r="K265" s="409"/>
      <c r="L265" s="148"/>
      <c r="M265" s="148"/>
      <c r="N265" s="148"/>
      <c r="O265" s="152"/>
      <c r="P265" s="138"/>
      <c r="Q265" s="401" t="str">
        <f t="shared" si="11"/>
        <v/>
      </c>
      <c r="R265" s="374" t="str">
        <f t="shared" si="12"/>
        <v/>
      </c>
    </row>
    <row r="266" ht="18.75" customHeight="1">
      <c r="A266" s="138"/>
      <c r="B266" s="402"/>
      <c r="C266" s="416"/>
      <c r="D266" s="402"/>
      <c r="E266" s="402"/>
      <c r="F266" s="415"/>
      <c r="G266" s="410"/>
      <c r="H266" s="407">
        <f t="shared" si="13"/>
        <v>0</v>
      </c>
      <c r="I266" s="407">
        <f t="shared" si="14"/>
        <v>0</v>
      </c>
      <c r="J266" s="412"/>
      <c r="K266" s="409"/>
      <c r="L266" s="148"/>
      <c r="M266" s="148"/>
      <c r="N266" s="148"/>
      <c r="O266" s="152"/>
      <c r="P266" s="138"/>
      <c r="Q266" s="401" t="str">
        <f t="shared" si="11"/>
        <v/>
      </c>
      <c r="R266" s="374" t="str">
        <f t="shared" si="12"/>
        <v/>
      </c>
    </row>
    <row r="267" ht="18.75" customHeight="1">
      <c r="A267" s="138"/>
      <c r="B267" s="402"/>
      <c r="C267" s="416"/>
      <c r="D267" s="402"/>
      <c r="E267" s="402"/>
      <c r="F267" s="415"/>
      <c r="G267" s="410"/>
      <c r="H267" s="407">
        <f t="shared" si="13"/>
        <v>0</v>
      </c>
      <c r="I267" s="407">
        <f t="shared" si="14"/>
        <v>0</v>
      </c>
      <c r="J267" s="412"/>
      <c r="K267" s="409"/>
      <c r="L267" s="148"/>
      <c r="M267" s="148"/>
      <c r="N267" s="148"/>
      <c r="O267" s="152"/>
      <c r="P267" s="138"/>
      <c r="Q267" s="401" t="str">
        <f t="shared" si="11"/>
        <v/>
      </c>
      <c r="R267" s="374" t="str">
        <f t="shared" si="12"/>
        <v/>
      </c>
    </row>
    <row r="268" ht="18.75" customHeight="1">
      <c r="A268" s="138"/>
      <c r="B268" s="402"/>
      <c r="C268" s="416"/>
      <c r="D268" s="402"/>
      <c r="E268" s="402"/>
      <c r="F268" s="415"/>
      <c r="G268" s="410"/>
      <c r="H268" s="407">
        <f t="shared" si="13"/>
        <v>0</v>
      </c>
      <c r="I268" s="407">
        <f t="shared" si="14"/>
        <v>0</v>
      </c>
      <c r="J268" s="412"/>
      <c r="K268" s="409"/>
      <c r="L268" s="148"/>
      <c r="M268" s="148"/>
      <c r="N268" s="148"/>
      <c r="O268" s="152"/>
      <c r="P268" s="138"/>
      <c r="Q268" s="401" t="str">
        <f t="shared" si="11"/>
        <v/>
      </c>
      <c r="R268" s="374" t="str">
        <f t="shared" si="12"/>
        <v/>
      </c>
    </row>
    <row r="269" ht="18.75" customHeight="1">
      <c r="A269" s="138"/>
      <c r="B269" s="402"/>
      <c r="C269" s="416"/>
      <c r="D269" s="402"/>
      <c r="E269" s="402"/>
      <c r="F269" s="415"/>
      <c r="G269" s="410"/>
      <c r="H269" s="407">
        <f t="shared" si="13"/>
        <v>0</v>
      </c>
      <c r="I269" s="407">
        <f t="shared" si="14"/>
        <v>0</v>
      </c>
      <c r="J269" s="412"/>
      <c r="K269" s="409"/>
      <c r="L269" s="148"/>
      <c r="M269" s="148"/>
      <c r="N269" s="148"/>
      <c r="O269" s="152"/>
      <c r="P269" s="138"/>
      <c r="Q269" s="401" t="str">
        <f t="shared" si="11"/>
        <v/>
      </c>
      <c r="R269" s="374" t="str">
        <f t="shared" si="12"/>
        <v/>
      </c>
    </row>
    <row r="270" ht="18.75" customHeight="1">
      <c r="A270" s="138"/>
      <c r="B270" s="402"/>
      <c r="C270" s="416"/>
      <c r="D270" s="402"/>
      <c r="E270" s="402"/>
      <c r="F270" s="415"/>
      <c r="G270" s="410"/>
      <c r="H270" s="407">
        <f t="shared" si="13"/>
        <v>0</v>
      </c>
      <c r="I270" s="407">
        <f t="shared" si="14"/>
        <v>0</v>
      </c>
      <c r="J270" s="412"/>
      <c r="K270" s="409"/>
      <c r="L270" s="148"/>
      <c r="M270" s="148"/>
      <c r="N270" s="148"/>
      <c r="O270" s="152"/>
      <c r="P270" s="138"/>
      <c r="Q270" s="401" t="str">
        <f t="shared" si="11"/>
        <v/>
      </c>
      <c r="R270" s="374" t="str">
        <f t="shared" si="12"/>
        <v/>
      </c>
    </row>
    <row r="271" ht="18.75" customHeight="1">
      <c r="A271" s="138"/>
      <c r="B271" s="402"/>
      <c r="C271" s="416"/>
      <c r="D271" s="402"/>
      <c r="E271" s="402"/>
      <c r="F271" s="415"/>
      <c r="G271" s="410"/>
      <c r="H271" s="407">
        <f t="shared" si="13"/>
        <v>0</v>
      </c>
      <c r="I271" s="407">
        <f t="shared" si="14"/>
        <v>0</v>
      </c>
      <c r="J271" s="412"/>
      <c r="K271" s="409"/>
      <c r="L271" s="148"/>
      <c r="M271" s="148"/>
      <c r="N271" s="148"/>
      <c r="O271" s="152"/>
      <c r="P271" s="138"/>
      <c r="Q271" s="401" t="str">
        <f t="shared" si="11"/>
        <v/>
      </c>
      <c r="R271" s="374" t="str">
        <f t="shared" si="12"/>
        <v/>
      </c>
    </row>
    <row r="272" ht="18.75" customHeight="1">
      <c r="A272" s="138"/>
      <c r="B272" s="402"/>
      <c r="C272" s="416"/>
      <c r="D272" s="402"/>
      <c r="E272" s="402"/>
      <c r="F272" s="415"/>
      <c r="G272" s="410"/>
      <c r="H272" s="407">
        <f t="shared" si="13"/>
        <v>0</v>
      </c>
      <c r="I272" s="407">
        <f t="shared" si="14"/>
        <v>0</v>
      </c>
      <c r="J272" s="412"/>
      <c r="K272" s="409"/>
      <c r="L272" s="148"/>
      <c r="M272" s="148"/>
      <c r="N272" s="148"/>
      <c r="O272" s="152"/>
      <c r="P272" s="138"/>
      <c r="Q272" s="401" t="str">
        <f t="shared" si="11"/>
        <v/>
      </c>
      <c r="R272" s="374" t="str">
        <f t="shared" si="12"/>
        <v/>
      </c>
    </row>
    <row r="273" ht="18.75" customHeight="1">
      <c r="A273" s="138"/>
      <c r="B273" s="402"/>
      <c r="C273" s="416"/>
      <c r="D273" s="402"/>
      <c r="E273" s="402"/>
      <c r="F273" s="415"/>
      <c r="G273" s="410"/>
      <c r="H273" s="407">
        <f t="shared" si="13"/>
        <v>0</v>
      </c>
      <c r="I273" s="407">
        <f t="shared" si="14"/>
        <v>0</v>
      </c>
      <c r="J273" s="412"/>
      <c r="K273" s="409"/>
      <c r="L273" s="148"/>
      <c r="M273" s="148"/>
      <c r="N273" s="148"/>
      <c r="O273" s="152"/>
      <c r="P273" s="138"/>
      <c r="Q273" s="401" t="str">
        <f t="shared" si="11"/>
        <v/>
      </c>
      <c r="R273" s="374" t="str">
        <f t="shared" si="12"/>
        <v/>
      </c>
    </row>
    <row r="274" ht="18.75" customHeight="1">
      <c r="A274" s="138"/>
      <c r="B274" s="402"/>
      <c r="C274" s="416"/>
      <c r="D274" s="402"/>
      <c r="E274" s="402"/>
      <c r="F274" s="415"/>
      <c r="G274" s="410"/>
      <c r="H274" s="407">
        <f t="shared" si="13"/>
        <v>0</v>
      </c>
      <c r="I274" s="407">
        <f t="shared" si="14"/>
        <v>0</v>
      </c>
      <c r="J274" s="412"/>
      <c r="K274" s="409"/>
      <c r="L274" s="148"/>
      <c r="M274" s="148"/>
      <c r="N274" s="148"/>
      <c r="O274" s="152"/>
      <c r="P274" s="138"/>
      <c r="Q274" s="401" t="str">
        <f t="shared" si="11"/>
        <v/>
      </c>
      <c r="R274" s="374" t="str">
        <f t="shared" si="12"/>
        <v/>
      </c>
    </row>
    <row r="275" ht="18.75" customHeight="1">
      <c r="A275" s="138"/>
      <c r="B275" s="402"/>
      <c r="C275" s="416"/>
      <c r="D275" s="402"/>
      <c r="E275" s="402"/>
      <c r="F275" s="415"/>
      <c r="G275" s="410"/>
      <c r="H275" s="407">
        <f t="shared" si="13"/>
        <v>0</v>
      </c>
      <c r="I275" s="407">
        <f t="shared" si="14"/>
        <v>0</v>
      </c>
      <c r="J275" s="412"/>
      <c r="K275" s="409"/>
      <c r="L275" s="148"/>
      <c r="M275" s="148"/>
      <c r="N275" s="148"/>
      <c r="O275" s="152"/>
      <c r="P275" s="138"/>
      <c r="Q275" s="401" t="str">
        <f t="shared" si="11"/>
        <v/>
      </c>
      <c r="R275" s="374" t="str">
        <f t="shared" si="12"/>
        <v/>
      </c>
    </row>
    <row r="276" ht="18.75" customHeight="1">
      <c r="A276" s="138"/>
      <c r="B276" s="402"/>
      <c r="C276" s="416"/>
      <c r="D276" s="402"/>
      <c r="E276" s="402"/>
      <c r="F276" s="415"/>
      <c r="G276" s="410"/>
      <c r="H276" s="407">
        <f t="shared" si="13"/>
        <v>0</v>
      </c>
      <c r="I276" s="407">
        <f t="shared" si="14"/>
        <v>0</v>
      </c>
      <c r="J276" s="412"/>
      <c r="K276" s="409"/>
      <c r="L276" s="148"/>
      <c r="M276" s="148"/>
      <c r="N276" s="148"/>
      <c r="O276" s="152"/>
      <c r="P276" s="138"/>
      <c r="Q276" s="401" t="str">
        <f t="shared" si="11"/>
        <v/>
      </c>
      <c r="R276" s="374" t="str">
        <f t="shared" si="12"/>
        <v/>
      </c>
    </row>
    <row r="277" ht="18.75" customHeight="1">
      <c r="A277" s="138"/>
      <c r="B277" s="402"/>
      <c r="C277" s="416"/>
      <c r="D277" s="402"/>
      <c r="E277" s="402"/>
      <c r="F277" s="415"/>
      <c r="G277" s="410"/>
      <c r="H277" s="407">
        <f t="shared" si="13"/>
        <v>0</v>
      </c>
      <c r="I277" s="407">
        <f t="shared" si="14"/>
        <v>0</v>
      </c>
      <c r="J277" s="412"/>
      <c r="K277" s="409"/>
      <c r="L277" s="148"/>
      <c r="M277" s="148"/>
      <c r="N277" s="148"/>
      <c r="O277" s="152"/>
      <c r="P277" s="138"/>
      <c r="Q277" s="401" t="str">
        <f t="shared" si="11"/>
        <v/>
      </c>
      <c r="R277" s="374" t="str">
        <f t="shared" si="12"/>
        <v/>
      </c>
    </row>
    <row r="278" ht="18.75" customHeight="1">
      <c r="A278" s="138"/>
      <c r="B278" s="402"/>
      <c r="C278" s="416"/>
      <c r="D278" s="402"/>
      <c r="E278" s="402"/>
      <c r="F278" s="415"/>
      <c r="G278" s="410"/>
      <c r="H278" s="407">
        <f t="shared" si="13"/>
        <v>0</v>
      </c>
      <c r="I278" s="407">
        <f t="shared" si="14"/>
        <v>0</v>
      </c>
      <c r="J278" s="412"/>
      <c r="K278" s="409"/>
      <c r="L278" s="148"/>
      <c r="M278" s="148"/>
      <c r="N278" s="148"/>
      <c r="O278" s="152"/>
      <c r="P278" s="138"/>
      <c r="Q278" s="401" t="str">
        <f t="shared" si="11"/>
        <v/>
      </c>
      <c r="R278" s="374" t="str">
        <f t="shared" si="12"/>
        <v/>
      </c>
    </row>
    <row r="279" ht="18.75" customHeight="1">
      <c r="A279" s="138"/>
      <c r="B279" s="402"/>
      <c r="C279" s="416"/>
      <c r="D279" s="402"/>
      <c r="E279" s="402"/>
      <c r="F279" s="415"/>
      <c r="G279" s="410"/>
      <c r="H279" s="407">
        <f t="shared" si="13"/>
        <v>0</v>
      </c>
      <c r="I279" s="407">
        <f t="shared" si="14"/>
        <v>0</v>
      </c>
      <c r="J279" s="412"/>
      <c r="K279" s="409"/>
      <c r="L279" s="148"/>
      <c r="M279" s="148"/>
      <c r="N279" s="148"/>
      <c r="O279" s="152"/>
      <c r="P279" s="138"/>
      <c r="Q279" s="401" t="str">
        <f t="shared" si="11"/>
        <v/>
      </c>
      <c r="R279" s="374" t="str">
        <f t="shared" si="12"/>
        <v/>
      </c>
    </row>
    <row r="280" ht="18.75" customHeight="1">
      <c r="A280" s="138"/>
      <c r="B280" s="402"/>
      <c r="C280" s="416"/>
      <c r="D280" s="402"/>
      <c r="E280" s="402"/>
      <c r="F280" s="415"/>
      <c r="G280" s="410"/>
      <c r="H280" s="407">
        <f t="shared" si="13"/>
        <v>0</v>
      </c>
      <c r="I280" s="407">
        <f t="shared" si="14"/>
        <v>0</v>
      </c>
      <c r="J280" s="412"/>
      <c r="K280" s="409"/>
      <c r="L280" s="148"/>
      <c r="M280" s="148"/>
      <c r="N280" s="148"/>
      <c r="O280" s="152"/>
      <c r="P280" s="138"/>
      <c r="Q280" s="401" t="str">
        <f t="shared" si="11"/>
        <v/>
      </c>
      <c r="R280" s="374" t="str">
        <f t="shared" si="12"/>
        <v/>
      </c>
    </row>
    <row r="281" ht="18.75" customHeight="1">
      <c r="A281" s="138"/>
      <c r="B281" s="402"/>
      <c r="C281" s="416"/>
      <c r="D281" s="402"/>
      <c r="E281" s="402"/>
      <c r="F281" s="415"/>
      <c r="G281" s="410"/>
      <c r="H281" s="407">
        <f t="shared" si="13"/>
        <v>0</v>
      </c>
      <c r="I281" s="407">
        <f t="shared" si="14"/>
        <v>0</v>
      </c>
      <c r="J281" s="412"/>
      <c r="K281" s="409"/>
      <c r="L281" s="148"/>
      <c r="M281" s="148"/>
      <c r="N281" s="148"/>
      <c r="O281" s="152"/>
      <c r="P281" s="138"/>
      <c r="Q281" s="401" t="str">
        <f t="shared" si="11"/>
        <v/>
      </c>
      <c r="R281" s="374" t="str">
        <f t="shared" si="12"/>
        <v/>
      </c>
    </row>
    <row r="282" ht="18.75" customHeight="1">
      <c r="A282" s="138"/>
      <c r="B282" s="402"/>
      <c r="C282" s="416"/>
      <c r="D282" s="402"/>
      <c r="E282" s="402"/>
      <c r="F282" s="415"/>
      <c r="G282" s="410"/>
      <c r="H282" s="407">
        <f t="shared" si="13"/>
        <v>0</v>
      </c>
      <c r="I282" s="407">
        <f t="shared" si="14"/>
        <v>0</v>
      </c>
      <c r="J282" s="412"/>
      <c r="K282" s="409"/>
      <c r="L282" s="148"/>
      <c r="M282" s="148"/>
      <c r="N282" s="148"/>
      <c r="O282" s="152"/>
      <c r="P282" s="138"/>
      <c r="Q282" s="401" t="str">
        <f t="shared" si="11"/>
        <v/>
      </c>
      <c r="R282" s="374" t="str">
        <f t="shared" si="12"/>
        <v/>
      </c>
    </row>
    <row r="283" ht="18.75" customHeight="1">
      <c r="A283" s="138"/>
      <c r="B283" s="402"/>
      <c r="C283" s="416"/>
      <c r="D283" s="402"/>
      <c r="E283" s="402"/>
      <c r="F283" s="415"/>
      <c r="G283" s="410"/>
      <c r="H283" s="407">
        <f t="shared" si="13"/>
        <v>0</v>
      </c>
      <c r="I283" s="407">
        <f t="shared" si="14"/>
        <v>0</v>
      </c>
      <c r="J283" s="412"/>
      <c r="K283" s="409"/>
      <c r="L283" s="148"/>
      <c r="M283" s="148"/>
      <c r="N283" s="148"/>
      <c r="O283" s="152"/>
      <c r="P283" s="138"/>
      <c r="Q283" s="401" t="str">
        <f t="shared" si="11"/>
        <v/>
      </c>
      <c r="R283" s="374" t="str">
        <f t="shared" si="12"/>
        <v/>
      </c>
    </row>
    <row r="284" ht="18.75" customHeight="1">
      <c r="A284" s="138"/>
      <c r="B284" s="402"/>
      <c r="C284" s="416"/>
      <c r="D284" s="402"/>
      <c r="E284" s="402"/>
      <c r="F284" s="415"/>
      <c r="G284" s="410"/>
      <c r="H284" s="407">
        <f t="shared" si="13"/>
        <v>0</v>
      </c>
      <c r="I284" s="407">
        <f t="shared" si="14"/>
        <v>0</v>
      </c>
      <c r="J284" s="412"/>
      <c r="K284" s="409"/>
      <c r="L284" s="148"/>
      <c r="M284" s="148"/>
      <c r="N284" s="148"/>
      <c r="O284" s="152"/>
      <c r="P284" s="138"/>
      <c r="Q284" s="401" t="str">
        <f t="shared" si="11"/>
        <v/>
      </c>
      <c r="R284" s="374" t="str">
        <f t="shared" si="12"/>
        <v/>
      </c>
    </row>
    <row r="285" ht="18.75" customHeight="1">
      <c r="A285" s="138"/>
      <c r="B285" s="402"/>
      <c r="C285" s="416"/>
      <c r="D285" s="402"/>
      <c r="E285" s="402"/>
      <c r="F285" s="415"/>
      <c r="G285" s="410"/>
      <c r="H285" s="407">
        <f t="shared" si="13"/>
        <v>0</v>
      </c>
      <c r="I285" s="407">
        <f t="shared" si="14"/>
        <v>0</v>
      </c>
      <c r="J285" s="412"/>
      <c r="K285" s="409"/>
      <c r="L285" s="148"/>
      <c r="M285" s="148"/>
      <c r="N285" s="148"/>
      <c r="O285" s="152"/>
      <c r="P285" s="138"/>
      <c r="Q285" s="401" t="str">
        <f t="shared" si="11"/>
        <v/>
      </c>
      <c r="R285" s="374" t="str">
        <f t="shared" si="12"/>
        <v/>
      </c>
    </row>
    <row r="286" ht="18.75" customHeight="1">
      <c r="A286" s="138"/>
      <c r="B286" s="402"/>
      <c r="C286" s="416"/>
      <c r="D286" s="402"/>
      <c r="E286" s="402"/>
      <c r="F286" s="415"/>
      <c r="G286" s="410"/>
      <c r="H286" s="407">
        <f t="shared" si="13"/>
        <v>0</v>
      </c>
      <c r="I286" s="407">
        <f t="shared" si="14"/>
        <v>0</v>
      </c>
      <c r="J286" s="412"/>
      <c r="K286" s="409"/>
      <c r="L286" s="148"/>
      <c r="M286" s="148"/>
      <c r="N286" s="148"/>
      <c r="O286" s="152"/>
      <c r="P286" s="138"/>
      <c r="Q286" s="401" t="str">
        <f t="shared" si="11"/>
        <v/>
      </c>
      <c r="R286" s="374" t="str">
        <f t="shared" si="12"/>
        <v/>
      </c>
    </row>
    <row r="287" ht="18.75" customHeight="1">
      <c r="A287" s="138"/>
      <c r="B287" s="402"/>
      <c r="C287" s="416"/>
      <c r="D287" s="402"/>
      <c r="E287" s="402"/>
      <c r="F287" s="415"/>
      <c r="G287" s="410"/>
      <c r="H287" s="407">
        <f t="shared" si="13"/>
        <v>0</v>
      </c>
      <c r="I287" s="407">
        <f t="shared" si="14"/>
        <v>0</v>
      </c>
      <c r="J287" s="412"/>
      <c r="K287" s="409"/>
      <c r="L287" s="148"/>
      <c r="M287" s="148"/>
      <c r="N287" s="148"/>
      <c r="O287" s="152"/>
      <c r="P287" s="138"/>
      <c r="Q287" s="401" t="str">
        <f t="shared" si="11"/>
        <v/>
      </c>
      <c r="R287" s="374" t="str">
        <f t="shared" si="12"/>
        <v/>
      </c>
    </row>
    <row r="288" ht="18.75" customHeight="1">
      <c r="A288" s="138"/>
      <c r="B288" s="402"/>
      <c r="C288" s="416"/>
      <c r="D288" s="402"/>
      <c r="E288" s="402"/>
      <c r="F288" s="415"/>
      <c r="G288" s="410"/>
      <c r="H288" s="407">
        <f t="shared" si="13"/>
        <v>0</v>
      </c>
      <c r="I288" s="407">
        <f t="shared" si="14"/>
        <v>0</v>
      </c>
      <c r="J288" s="412"/>
      <c r="K288" s="409"/>
      <c r="L288" s="148"/>
      <c r="M288" s="148"/>
      <c r="N288" s="148"/>
      <c r="O288" s="152"/>
      <c r="P288" s="138"/>
      <c r="Q288" s="401" t="str">
        <f t="shared" si="11"/>
        <v/>
      </c>
      <c r="R288" s="374" t="str">
        <f t="shared" si="12"/>
        <v/>
      </c>
    </row>
    <row r="289" ht="18.75" customHeight="1">
      <c r="A289" s="138"/>
      <c r="B289" s="402"/>
      <c r="C289" s="416"/>
      <c r="D289" s="402"/>
      <c r="E289" s="402"/>
      <c r="F289" s="415"/>
      <c r="G289" s="410"/>
      <c r="H289" s="407">
        <f t="shared" si="13"/>
        <v>0</v>
      </c>
      <c r="I289" s="407">
        <f t="shared" si="14"/>
        <v>0</v>
      </c>
      <c r="J289" s="412"/>
      <c r="K289" s="409"/>
      <c r="L289" s="148"/>
      <c r="M289" s="148"/>
      <c r="N289" s="148"/>
      <c r="O289" s="152"/>
      <c r="P289" s="138"/>
      <c r="Q289" s="401" t="str">
        <f t="shared" si="11"/>
        <v/>
      </c>
      <c r="R289" s="374" t="str">
        <f t="shared" si="12"/>
        <v/>
      </c>
    </row>
    <row r="290" ht="18.75" customHeight="1">
      <c r="A290" s="138"/>
      <c r="B290" s="402"/>
      <c r="C290" s="416"/>
      <c r="D290" s="402"/>
      <c r="E290" s="402"/>
      <c r="F290" s="415"/>
      <c r="G290" s="410"/>
      <c r="H290" s="407">
        <f t="shared" si="13"/>
        <v>0</v>
      </c>
      <c r="I290" s="407">
        <f t="shared" si="14"/>
        <v>0</v>
      </c>
      <c r="J290" s="412"/>
      <c r="K290" s="409"/>
      <c r="L290" s="148"/>
      <c r="M290" s="148"/>
      <c r="N290" s="148"/>
      <c r="O290" s="152"/>
      <c r="P290" s="138"/>
      <c r="Q290" s="401" t="str">
        <f t="shared" si="11"/>
        <v/>
      </c>
      <c r="R290" s="374" t="str">
        <f t="shared" si="12"/>
        <v/>
      </c>
    </row>
    <row r="291" ht="18.75" customHeight="1">
      <c r="A291" s="138"/>
      <c r="B291" s="402"/>
      <c r="C291" s="416"/>
      <c r="D291" s="402"/>
      <c r="E291" s="402"/>
      <c r="F291" s="415"/>
      <c r="G291" s="410"/>
      <c r="H291" s="407">
        <f t="shared" si="13"/>
        <v>0</v>
      </c>
      <c r="I291" s="407">
        <f t="shared" si="14"/>
        <v>0</v>
      </c>
      <c r="J291" s="412"/>
      <c r="K291" s="409"/>
      <c r="L291" s="148"/>
      <c r="M291" s="148"/>
      <c r="N291" s="148"/>
      <c r="O291" s="152"/>
      <c r="P291" s="138"/>
      <c r="Q291" s="401" t="str">
        <f t="shared" si="11"/>
        <v/>
      </c>
      <c r="R291" s="374" t="str">
        <f t="shared" si="12"/>
        <v/>
      </c>
    </row>
    <row r="292" ht="18.75" customHeight="1">
      <c r="A292" s="138"/>
      <c r="B292" s="402"/>
      <c r="C292" s="416"/>
      <c r="D292" s="402"/>
      <c r="E292" s="402"/>
      <c r="F292" s="415"/>
      <c r="G292" s="410"/>
      <c r="H292" s="407">
        <f t="shared" si="13"/>
        <v>0</v>
      </c>
      <c r="I292" s="407">
        <f t="shared" si="14"/>
        <v>0</v>
      </c>
      <c r="J292" s="412"/>
      <c r="K292" s="409"/>
      <c r="L292" s="148"/>
      <c r="M292" s="148"/>
      <c r="N292" s="148"/>
      <c r="O292" s="152"/>
      <c r="P292" s="138"/>
      <c r="Q292" s="401" t="str">
        <f t="shared" si="11"/>
        <v/>
      </c>
      <c r="R292" s="374" t="str">
        <f t="shared" si="12"/>
        <v/>
      </c>
    </row>
    <row r="293" ht="18.75" customHeight="1">
      <c r="A293" s="138"/>
      <c r="B293" s="402"/>
      <c r="C293" s="416"/>
      <c r="D293" s="402"/>
      <c r="E293" s="402"/>
      <c r="F293" s="415"/>
      <c r="G293" s="410"/>
      <c r="H293" s="407">
        <f t="shared" si="13"/>
        <v>0</v>
      </c>
      <c r="I293" s="407">
        <f t="shared" si="14"/>
        <v>0</v>
      </c>
      <c r="J293" s="412"/>
      <c r="K293" s="409"/>
      <c r="L293" s="148"/>
      <c r="M293" s="148"/>
      <c r="N293" s="148"/>
      <c r="O293" s="152"/>
      <c r="P293" s="138"/>
      <c r="Q293" s="401" t="str">
        <f t="shared" si="11"/>
        <v/>
      </c>
      <c r="R293" s="374" t="str">
        <f t="shared" si="12"/>
        <v/>
      </c>
    </row>
    <row r="294" ht="18.75" customHeight="1">
      <c r="A294" s="138"/>
      <c r="B294" s="402"/>
      <c r="C294" s="416"/>
      <c r="D294" s="402"/>
      <c r="E294" s="402"/>
      <c r="F294" s="415"/>
      <c r="G294" s="410"/>
      <c r="H294" s="407">
        <f t="shared" si="13"/>
        <v>0</v>
      </c>
      <c r="I294" s="407">
        <f t="shared" si="14"/>
        <v>0</v>
      </c>
      <c r="J294" s="412"/>
      <c r="K294" s="409"/>
      <c r="L294" s="148"/>
      <c r="M294" s="148"/>
      <c r="N294" s="148"/>
      <c r="O294" s="152"/>
      <c r="P294" s="138"/>
      <c r="Q294" s="401" t="str">
        <f t="shared" si="11"/>
        <v/>
      </c>
      <c r="R294" s="374" t="str">
        <f t="shared" si="12"/>
        <v/>
      </c>
    </row>
    <row r="295" ht="18.75" customHeight="1">
      <c r="A295" s="138"/>
      <c r="B295" s="402"/>
      <c r="C295" s="416"/>
      <c r="D295" s="402"/>
      <c r="E295" s="402"/>
      <c r="F295" s="415"/>
      <c r="G295" s="410"/>
      <c r="H295" s="407">
        <f t="shared" si="13"/>
        <v>0</v>
      </c>
      <c r="I295" s="407">
        <f t="shared" si="14"/>
        <v>0</v>
      </c>
      <c r="J295" s="412"/>
      <c r="K295" s="409"/>
      <c r="L295" s="148"/>
      <c r="M295" s="148"/>
      <c r="N295" s="148"/>
      <c r="O295" s="152"/>
      <c r="P295" s="138"/>
      <c r="Q295" s="401" t="str">
        <f t="shared" si="11"/>
        <v/>
      </c>
      <c r="R295" s="374" t="str">
        <f t="shared" si="12"/>
        <v/>
      </c>
    </row>
    <row r="296" ht="18.75" customHeight="1">
      <c r="A296" s="138"/>
      <c r="B296" s="402"/>
      <c r="C296" s="416"/>
      <c r="D296" s="402"/>
      <c r="E296" s="402"/>
      <c r="F296" s="415"/>
      <c r="G296" s="410"/>
      <c r="H296" s="407">
        <f t="shared" si="13"/>
        <v>0</v>
      </c>
      <c r="I296" s="407">
        <f t="shared" si="14"/>
        <v>0</v>
      </c>
      <c r="J296" s="412"/>
      <c r="K296" s="409"/>
      <c r="L296" s="148"/>
      <c r="M296" s="148"/>
      <c r="N296" s="148"/>
      <c r="O296" s="152"/>
      <c r="P296" s="138"/>
      <c r="Q296" s="401" t="str">
        <f t="shared" si="11"/>
        <v/>
      </c>
      <c r="R296" s="374" t="str">
        <f t="shared" si="12"/>
        <v/>
      </c>
    </row>
    <row r="297" ht="18.75" customHeight="1">
      <c r="A297" s="138"/>
      <c r="B297" s="402"/>
      <c r="C297" s="416"/>
      <c r="D297" s="402"/>
      <c r="E297" s="402"/>
      <c r="F297" s="415"/>
      <c r="G297" s="410"/>
      <c r="H297" s="407">
        <f t="shared" si="13"/>
        <v>0</v>
      </c>
      <c r="I297" s="407">
        <f t="shared" si="14"/>
        <v>0</v>
      </c>
      <c r="J297" s="412"/>
      <c r="K297" s="409"/>
      <c r="L297" s="148"/>
      <c r="M297" s="148"/>
      <c r="N297" s="148"/>
      <c r="O297" s="152"/>
      <c r="P297" s="138"/>
      <c r="Q297" s="401" t="str">
        <f t="shared" si="11"/>
        <v/>
      </c>
      <c r="R297" s="374" t="str">
        <f t="shared" si="12"/>
        <v/>
      </c>
    </row>
    <row r="298" ht="18.75" customHeight="1">
      <c r="A298" s="138"/>
      <c r="B298" s="402"/>
      <c r="C298" s="416"/>
      <c r="D298" s="402"/>
      <c r="E298" s="402"/>
      <c r="F298" s="415"/>
      <c r="G298" s="410"/>
      <c r="H298" s="407">
        <f t="shared" si="13"/>
        <v>0</v>
      </c>
      <c r="I298" s="407">
        <f t="shared" si="14"/>
        <v>0</v>
      </c>
      <c r="J298" s="412"/>
      <c r="K298" s="409"/>
      <c r="L298" s="148"/>
      <c r="M298" s="148"/>
      <c r="N298" s="148"/>
      <c r="O298" s="152"/>
      <c r="P298" s="138"/>
      <c r="Q298" s="401" t="str">
        <f t="shared" si="11"/>
        <v/>
      </c>
      <c r="R298" s="374" t="str">
        <f t="shared" si="12"/>
        <v/>
      </c>
    </row>
    <row r="299" ht="18.75" customHeight="1">
      <c r="A299" s="138"/>
      <c r="B299" s="402"/>
      <c r="C299" s="416"/>
      <c r="D299" s="402"/>
      <c r="E299" s="402"/>
      <c r="F299" s="415"/>
      <c r="G299" s="410"/>
      <c r="H299" s="407">
        <f t="shared" si="13"/>
        <v>0</v>
      </c>
      <c r="I299" s="407">
        <f t="shared" si="14"/>
        <v>0</v>
      </c>
      <c r="J299" s="412"/>
      <c r="K299" s="409"/>
      <c r="L299" s="148"/>
      <c r="M299" s="148"/>
      <c r="N299" s="148"/>
      <c r="O299" s="152"/>
      <c r="P299" s="138"/>
      <c r="Q299" s="401" t="str">
        <f t="shared" si="11"/>
        <v/>
      </c>
      <c r="R299" s="374" t="str">
        <f t="shared" si="12"/>
        <v/>
      </c>
    </row>
    <row r="300" ht="18.75" customHeight="1">
      <c r="A300" s="138"/>
      <c r="B300" s="402"/>
      <c r="C300" s="416"/>
      <c r="D300" s="402"/>
      <c r="E300" s="402"/>
      <c r="F300" s="415"/>
      <c r="G300" s="410"/>
      <c r="H300" s="407">
        <f t="shared" si="13"/>
        <v>0</v>
      </c>
      <c r="I300" s="407">
        <f t="shared" si="14"/>
        <v>0</v>
      </c>
      <c r="J300" s="412"/>
      <c r="K300" s="409"/>
      <c r="L300" s="148"/>
      <c r="M300" s="148"/>
      <c r="N300" s="148"/>
      <c r="O300" s="152"/>
      <c r="P300" s="138"/>
      <c r="Q300" s="401" t="str">
        <f t="shared" si="11"/>
        <v/>
      </c>
      <c r="R300" s="374" t="str">
        <f t="shared" si="12"/>
        <v/>
      </c>
    </row>
    <row r="301" ht="18.75" customHeight="1">
      <c r="A301" s="138"/>
      <c r="B301" s="402"/>
      <c r="C301" s="416"/>
      <c r="D301" s="402"/>
      <c r="E301" s="402"/>
      <c r="F301" s="415"/>
      <c r="G301" s="410"/>
      <c r="H301" s="407">
        <f t="shared" si="13"/>
        <v>0</v>
      </c>
      <c r="I301" s="407">
        <f t="shared" si="14"/>
        <v>0</v>
      </c>
      <c r="J301" s="412"/>
      <c r="K301" s="409"/>
      <c r="L301" s="148"/>
      <c r="M301" s="148"/>
      <c r="N301" s="148"/>
      <c r="O301" s="152"/>
      <c r="P301" s="138"/>
      <c r="Q301" s="401" t="str">
        <f t="shared" si="11"/>
        <v/>
      </c>
      <c r="R301" s="374" t="str">
        <f t="shared" si="12"/>
        <v/>
      </c>
    </row>
    <row r="302" ht="18.75" customHeight="1">
      <c r="A302" s="138"/>
      <c r="B302" s="402"/>
      <c r="C302" s="416"/>
      <c r="D302" s="402"/>
      <c r="E302" s="402"/>
      <c r="F302" s="415"/>
      <c r="G302" s="410"/>
      <c r="H302" s="407">
        <f t="shared" si="13"/>
        <v>0</v>
      </c>
      <c r="I302" s="407">
        <f t="shared" si="14"/>
        <v>0</v>
      </c>
      <c r="J302" s="412"/>
      <c r="K302" s="409"/>
      <c r="L302" s="148"/>
      <c r="M302" s="148"/>
      <c r="N302" s="148"/>
      <c r="O302" s="152"/>
      <c r="P302" s="138"/>
      <c r="Q302" s="401" t="str">
        <f t="shared" si="11"/>
        <v/>
      </c>
      <c r="R302" s="374" t="str">
        <f t="shared" si="12"/>
        <v/>
      </c>
    </row>
    <row r="303" ht="18.75" customHeight="1">
      <c r="A303" s="138"/>
      <c r="B303" s="402"/>
      <c r="C303" s="416"/>
      <c r="D303" s="402"/>
      <c r="E303" s="402"/>
      <c r="F303" s="415"/>
      <c r="G303" s="410"/>
      <c r="H303" s="407">
        <f t="shared" si="13"/>
        <v>0</v>
      </c>
      <c r="I303" s="407">
        <f t="shared" si="14"/>
        <v>0</v>
      </c>
      <c r="J303" s="412"/>
      <c r="K303" s="409"/>
      <c r="L303" s="148"/>
      <c r="M303" s="148"/>
      <c r="N303" s="148"/>
      <c r="O303" s="152"/>
      <c r="P303" s="138"/>
      <c r="Q303" s="401" t="str">
        <f t="shared" si="11"/>
        <v/>
      </c>
      <c r="R303" s="374" t="str">
        <f t="shared" si="12"/>
        <v/>
      </c>
    </row>
    <row r="304" ht="18.75" customHeight="1">
      <c r="A304" s="138"/>
      <c r="B304" s="402"/>
      <c r="C304" s="416"/>
      <c r="D304" s="402"/>
      <c r="E304" s="402"/>
      <c r="F304" s="415"/>
      <c r="G304" s="410"/>
      <c r="H304" s="407">
        <f t="shared" si="13"/>
        <v>0</v>
      </c>
      <c r="I304" s="407">
        <f t="shared" si="14"/>
        <v>0</v>
      </c>
      <c r="J304" s="412"/>
      <c r="K304" s="409"/>
      <c r="L304" s="148"/>
      <c r="M304" s="148"/>
      <c r="N304" s="148"/>
      <c r="O304" s="152"/>
      <c r="P304" s="138"/>
      <c r="Q304" s="401" t="str">
        <f t="shared" si="11"/>
        <v/>
      </c>
      <c r="R304" s="374" t="str">
        <f t="shared" si="12"/>
        <v/>
      </c>
    </row>
    <row r="305" ht="18.75" customHeight="1">
      <c r="A305" s="138"/>
      <c r="B305" s="402"/>
      <c r="C305" s="416"/>
      <c r="D305" s="402"/>
      <c r="E305" s="402"/>
      <c r="F305" s="415"/>
      <c r="G305" s="410"/>
      <c r="H305" s="407">
        <f t="shared" si="13"/>
        <v>0</v>
      </c>
      <c r="I305" s="407">
        <f t="shared" si="14"/>
        <v>0</v>
      </c>
      <c r="J305" s="412"/>
      <c r="K305" s="409"/>
      <c r="L305" s="148"/>
      <c r="M305" s="148"/>
      <c r="N305" s="148"/>
      <c r="O305" s="152"/>
      <c r="P305" s="138"/>
      <c r="Q305" s="401" t="str">
        <f t="shared" si="11"/>
        <v/>
      </c>
      <c r="R305" s="374" t="str">
        <f t="shared" si="12"/>
        <v/>
      </c>
    </row>
    <row r="306" ht="18.75" customHeight="1">
      <c r="A306" s="138"/>
      <c r="B306" s="402"/>
      <c r="C306" s="416"/>
      <c r="D306" s="402"/>
      <c r="E306" s="402"/>
      <c r="F306" s="415"/>
      <c r="G306" s="410"/>
      <c r="H306" s="407">
        <f t="shared" si="13"/>
        <v>0</v>
      </c>
      <c r="I306" s="407">
        <f t="shared" si="14"/>
        <v>0</v>
      </c>
      <c r="J306" s="412"/>
      <c r="K306" s="409"/>
      <c r="L306" s="148"/>
      <c r="M306" s="148"/>
      <c r="N306" s="148"/>
      <c r="O306" s="152"/>
      <c r="P306" s="138"/>
      <c r="Q306" s="401" t="str">
        <f t="shared" si="11"/>
        <v/>
      </c>
      <c r="R306" s="374" t="str">
        <f t="shared" si="12"/>
        <v/>
      </c>
    </row>
    <row r="307" ht="18.75" customHeight="1">
      <c r="A307" s="138"/>
      <c r="B307" s="402"/>
      <c r="C307" s="416"/>
      <c r="D307" s="402"/>
      <c r="E307" s="402"/>
      <c r="F307" s="415"/>
      <c r="G307" s="410"/>
      <c r="H307" s="407">
        <f t="shared" si="13"/>
        <v>0</v>
      </c>
      <c r="I307" s="407">
        <f t="shared" si="14"/>
        <v>0</v>
      </c>
      <c r="J307" s="412"/>
      <c r="K307" s="409"/>
      <c r="L307" s="148"/>
      <c r="M307" s="148"/>
      <c r="N307" s="148"/>
      <c r="O307" s="152"/>
      <c r="P307" s="138"/>
      <c r="Q307" s="401" t="str">
        <f t="shared" si="11"/>
        <v/>
      </c>
      <c r="R307" s="374" t="str">
        <f t="shared" si="12"/>
        <v/>
      </c>
    </row>
    <row r="308" ht="18.75" customHeight="1">
      <c r="A308" s="138"/>
      <c r="B308" s="402"/>
      <c r="C308" s="416"/>
      <c r="D308" s="402"/>
      <c r="E308" s="402"/>
      <c r="F308" s="415"/>
      <c r="G308" s="410"/>
      <c r="H308" s="407">
        <f t="shared" si="13"/>
        <v>0</v>
      </c>
      <c r="I308" s="407">
        <f t="shared" si="14"/>
        <v>0</v>
      </c>
      <c r="J308" s="412"/>
      <c r="K308" s="409"/>
      <c r="L308" s="148"/>
      <c r="M308" s="148"/>
      <c r="N308" s="148"/>
      <c r="O308" s="152"/>
      <c r="P308" s="138"/>
      <c r="Q308" s="401" t="str">
        <f t="shared" si="11"/>
        <v/>
      </c>
      <c r="R308" s="374" t="str">
        <f t="shared" si="12"/>
        <v/>
      </c>
    </row>
    <row r="309" ht="18.75" customHeight="1">
      <c r="A309" s="138"/>
      <c r="B309" s="402"/>
      <c r="C309" s="416"/>
      <c r="D309" s="402"/>
      <c r="E309" s="402"/>
      <c r="F309" s="415"/>
      <c r="G309" s="410"/>
      <c r="H309" s="407">
        <f t="shared" si="13"/>
        <v>0</v>
      </c>
      <c r="I309" s="407">
        <f t="shared" si="14"/>
        <v>0</v>
      </c>
      <c r="J309" s="412"/>
      <c r="K309" s="409"/>
      <c r="L309" s="148"/>
      <c r="M309" s="148"/>
      <c r="N309" s="148"/>
      <c r="O309" s="152"/>
      <c r="P309" s="138"/>
      <c r="Q309" s="401" t="str">
        <f t="shared" si="11"/>
        <v/>
      </c>
      <c r="R309" s="374" t="str">
        <f t="shared" si="12"/>
        <v/>
      </c>
    </row>
    <row r="310" ht="18.75" customHeight="1">
      <c r="A310" s="138"/>
      <c r="B310" s="402"/>
      <c r="C310" s="416"/>
      <c r="D310" s="402"/>
      <c r="E310" s="402"/>
      <c r="F310" s="415"/>
      <c r="G310" s="410"/>
      <c r="H310" s="407">
        <f t="shared" si="13"/>
        <v>0</v>
      </c>
      <c r="I310" s="407">
        <f t="shared" si="14"/>
        <v>0</v>
      </c>
      <c r="J310" s="412"/>
      <c r="K310" s="409"/>
      <c r="L310" s="148"/>
      <c r="M310" s="148"/>
      <c r="N310" s="148"/>
      <c r="O310" s="152"/>
      <c r="P310" s="138"/>
      <c r="Q310" s="401" t="str">
        <f t="shared" si="11"/>
        <v/>
      </c>
      <c r="R310" s="374" t="str">
        <f t="shared" si="12"/>
        <v/>
      </c>
    </row>
    <row r="311" ht="18.75" customHeight="1">
      <c r="A311" s="138"/>
      <c r="B311" s="402"/>
      <c r="C311" s="416"/>
      <c r="D311" s="402"/>
      <c r="E311" s="402"/>
      <c r="F311" s="415"/>
      <c r="G311" s="410"/>
      <c r="H311" s="407">
        <f t="shared" si="13"/>
        <v>0</v>
      </c>
      <c r="I311" s="407">
        <f t="shared" si="14"/>
        <v>0</v>
      </c>
      <c r="J311" s="412"/>
      <c r="K311" s="409"/>
      <c r="L311" s="148"/>
      <c r="M311" s="148"/>
      <c r="N311" s="148"/>
      <c r="O311" s="152"/>
      <c r="P311" s="138"/>
      <c r="Q311" s="401" t="str">
        <f t="shared" si="11"/>
        <v/>
      </c>
      <c r="R311" s="374" t="str">
        <f t="shared" si="12"/>
        <v/>
      </c>
    </row>
    <row r="312" ht="18.75" customHeight="1">
      <c r="A312" s="138"/>
      <c r="B312" s="402"/>
      <c r="C312" s="416"/>
      <c r="D312" s="402"/>
      <c r="E312" s="402"/>
      <c r="F312" s="415"/>
      <c r="G312" s="410"/>
      <c r="H312" s="407">
        <f t="shared" si="13"/>
        <v>0</v>
      </c>
      <c r="I312" s="407">
        <f t="shared" si="14"/>
        <v>0</v>
      </c>
      <c r="J312" s="412"/>
      <c r="K312" s="409"/>
      <c r="L312" s="148"/>
      <c r="M312" s="148"/>
      <c r="N312" s="148"/>
      <c r="O312" s="152"/>
      <c r="P312" s="138"/>
      <c r="Q312" s="401" t="str">
        <f t="shared" si="11"/>
        <v/>
      </c>
      <c r="R312" s="374" t="str">
        <f t="shared" si="12"/>
        <v/>
      </c>
    </row>
    <row r="313" ht="18.75" customHeight="1">
      <c r="A313" s="138"/>
      <c r="B313" s="402"/>
      <c r="C313" s="416"/>
      <c r="D313" s="402"/>
      <c r="E313" s="402"/>
      <c r="F313" s="415"/>
      <c r="G313" s="410"/>
      <c r="H313" s="407">
        <f t="shared" si="13"/>
        <v>0</v>
      </c>
      <c r="I313" s="407">
        <f t="shared" si="14"/>
        <v>0</v>
      </c>
      <c r="J313" s="412"/>
      <c r="K313" s="409"/>
      <c r="L313" s="148"/>
      <c r="M313" s="148"/>
      <c r="N313" s="148"/>
      <c r="O313" s="152"/>
      <c r="P313" s="138"/>
      <c r="Q313" s="401" t="str">
        <f t="shared" si="11"/>
        <v/>
      </c>
      <c r="R313" s="374" t="str">
        <f t="shared" si="12"/>
        <v/>
      </c>
    </row>
    <row r="314" ht="18.75" customHeight="1">
      <c r="A314" s="138"/>
      <c r="B314" s="402"/>
      <c r="C314" s="416"/>
      <c r="D314" s="402"/>
      <c r="E314" s="402"/>
      <c r="F314" s="415"/>
      <c r="G314" s="410"/>
      <c r="H314" s="407">
        <f t="shared" si="13"/>
        <v>0</v>
      </c>
      <c r="I314" s="407">
        <f t="shared" si="14"/>
        <v>0</v>
      </c>
      <c r="J314" s="412"/>
      <c r="K314" s="409"/>
      <c r="L314" s="148"/>
      <c r="M314" s="148"/>
      <c r="N314" s="148"/>
      <c r="O314" s="152"/>
      <c r="P314" s="138"/>
      <c r="Q314" s="401" t="str">
        <f t="shared" si="11"/>
        <v/>
      </c>
      <c r="R314" s="374" t="str">
        <f t="shared" si="12"/>
        <v/>
      </c>
    </row>
    <row r="315" ht="18.75" customHeight="1">
      <c r="A315" s="138"/>
      <c r="B315" s="402"/>
      <c r="C315" s="416"/>
      <c r="D315" s="402"/>
      <c r="E315" s="402"/>
      <c r="F315" s="415"/>
      <c r="G315" s="410"/>
      <c r="H315" s="407">
        <f t="shared" si="13"/>
        <v>0</v>
      </c>
      <c r="I315" s="407">
        <f t="shared" si="14"/>
        <v>0</v>
      </c>
      <c r="J315" s="412"/>
      <c r="K315" s="409"/>
      <c r="L315" s="148"/>
      <c r="M315" s="148"/>
      <c r="N315" s="148"/>
      <c r="O315" s="152"/>
      <c r="P315" s="138"/>
      <c r="Q315" s="401" t="str">
        <f t="shared" si="11"/>
        <v/>
      </c>
      <c r="R315" s="374" t="str">
        <f t="shared" si="12"/>
        <v/>
      </c>
    </row>
    <row r="316" ht="18.75" customHeight="1">
      <c r="A316" s="138"/>
      <c r="B316" s="402"/>
      <c r="C316" s="416"/>
      <c r="D316" s="402"/>
      <c r="E316" s="402"/>
      <c r="F316" s="415"/>
      <c r="G316" s="410"/>
      <c r="H316" s="407">
        <f t="shared" si="13"/>
        <v>0</v>
      </c>
      <c r="I316" s="407">
        <f t="shared" si="14"/>
        <v>0</v>
      </c>
      <c r="J316" s="412"/>
      <c r="K316" s="409"/>
      <c r="L316" s="148"/>
      <c r="M316" s="148"/>
      <c r="N316" s="148"/>
      <c r="O316" s="152"/>
      <c r="P316" s="138"/>
      <c r="Q316" s="401" t="str">
        <f t="shared" si="11"/>
        <v/>
      </c>
      <c r="R316" s="374" t="str">
        <f t="shared" si="12"/>
        <v/>
      </c>
    </row>
    <row r="317" ht="18.75" customHeight="1">
      <c r="A317" s="138"/>
      <c r="B317" s="402"/>
      <c r="C317" s="416"/>
      <c r="D317" s="402"/>
      <c r="E317" s="402"/>
      <c r="F317" s="415"/>
      <c r="G317" s="410"/>
      <c r="H317" s="407">
        <f t="shared" si="13"/>
        <v>0</v>
      </c>
      <c r="I317" s="407">
        <f t="shared" si="14"/>
        <v>0</v>
      </c>
      <c r="J317" s="412"/>
      <c r="K317" s="409"/>
      <c r="L317" s="148"/>
      <c r="M317" s="148"/>
      <c r="N317" s="148"/>
      <c r="O317" s="152"/>
      <c r="P317" s="138"/>
      <c r="Q317" s="401" t="str">
        <f t="shared" si="11"/>
        <v/>
      </c>
      <c r="R317" s="374" t="str">
        <f t="shared" si="12"/>
        <v/>
      </c>
    </row>
    <row r="318" ht="18.75" customHeight="1">
      <c r="A318" s="138"/>
      <c r="B318" s="402"/>
      <c r="C318" s="416"/>
      <c r="D318" s="402"/>
      <c r="E318" s="402"/>
      <c r="F318" s="415"/>
      <c r="G318" s="410"/>
      <c r="H318" s="407">
        <f t="shared" si="13"/>
        <v>0</v>
      </c>
      <c r="I318" s="407">
        <f t="shared" si="14"/>
        <v>0</v>
      </c>
      <c r="J318" s="412"/>
      <c r="K318" s="409"/>
      <c r="L318" s="148"/>
      <c r="M318" s="148"/>
      <c r="N318" s="148"/>
      <c r="O318" s="152"/>
      <c r="P318" s="138"/>
      <c r="Q318" s="401" t="str">
        <f t="shared" si="11"/>
        <v/>
      </c>
      <c r="R318" s="374" t="str">
        <f t="shared" si="12"/>
        <v/>
      </c>
    </row>
    <row r="319" ht="18.75" customHeight="1">
      <c r="A319" s="138"/>
      <c r="B319" s="402"/>
      <c r="C319" s="416"/>
      <c r="D319" s="402"/>
      <c r="E319" s="402"/>
      <c r="F319" s="415"/>
      <c r="G319" s="410"/>
      <c r="H319" s="407">
        <f t="shared" si="13"/>
        <v>0</v>
      </c>
      <c r="I319" s="407">
        <f t="shared" si="14"/>
        <v>0</v>
      </c>
      <c r="J319" s="412"/>
      <c r="K319" s="409"/>
      <c r="L319" s="148"/>
      <c r="M319" s="148"/>
      <c r="N319" s="148"/>
      <c r="O319" s="152"/>
      <c r="P319" s="138"/>
      <c r="Q319" s="401" t="str">
        <f t="shared" si="11"/>
        <v/>
      </c>
      <c r="R319" s="374" t="str">
        <f t="shared" si="12"/>
        <v/>
      </c>
    </row>
    <row r="320" ht="18.75" customHeight="1">
      <c r="A320" s="138"/>
      <c r="B320" s="402"/>
      <c r="C320" s="416"/>
      <c r="D320" s="402"/>
      <c r="E320" s="402"/>
      <c r="F320" s="415"/>
      <c r="G320" s="410"/>
      <c r="H320" s="407">
        <f t="shared" si="13"/>
        <v>0</v>
      </c>
      <c r="I320" s="407">
        <f t="shared" si="14"/>
        <v>0</v>
      </c>
      <c r="J320" s="412"/>
      <c r="K320" s="409"/>
      <c r="L320" s="148"/>
      <c r="M320" s="148"/>
      <c r="N320" s="148"/>
      <c r="O320" s="152"/>
      <c r="P320" s="138"/>
      <c r="Q320" s="401" t="str">
        <f t="shared" si="11"/>
        <v/>
      </c>
      <c r="R320" s="374" t="str">
        <f t="shared" si="12"/>
        <v/>
      </c>
    </row>
    <row r="321" ht="18.75" customHeight="1">
      <c r="A321" s="138"/>
      <c r="B321" s="402"/>
      <c r="C321" s="416"/>
      <c r="D321" s="402"/>
      <c r="E321" s="402"/>
      <c r="F321" s="415"/>
      <c r="G321" s="410"/>
      <c r="H321" s="407">
        <f t="shared" si="13"/>
        <v>0</v>
      </c>
      <c r="I321" s="407">
        <f t="shared" si="14"/>
        <v>0</v>
      </c>
      <c r="J321" s="412"/>
      <c r="K321" s="409"/>
      <c r="L321" s="148"/>
      <c r="M321" s="148"/>
      <c r="N321" s="148"/>
      <c r="O321" s="152"/>
      <c r="P321" s="138"/>
      <c r="Q321" s="401" t="str">
        <f t="shared" si="11"/>
        <v/>
      </c>
      <c r="R321" s="374" t="str">
        <f t="shared" si="12"/>
        <v/>
      </c>
    </row>
    <row r="322" ht="18.75" customHeight="1">
      <c r="A322" s="138"/>
      <c r="B322" s="402"/>
      <c r="C322" s="416"/>
      <c r="D322" s="402"/>
      <c r="E322" s="402"/>
      <c r="F322" s="415"/>
      <c r="G322" s="410"/>
      <c r="H322" s="407">
        <f t="shared" si="13"/>
        <v>0</v>
      </c>
      <c r="I322" s="407">
        <f t="shared" si="14"/>
        <v>0</v>
      </c>
      <c r="J322" s="412"/>
      <c r="K322" s="409"/>
      <c r="L322" s="148"/>
      <c r="M322" s="148"/>
      <c r="N322" s="148"/>
      <c r="O322" s="152"/>
      <c r="P322" s="138"/>
      <c r="Q322" s="401" t="str">
        <f t="shared" si="11"/>
        <v/>
      </c>
      <c r="R322" s="374" t="str">
        <f t="shared" si="12"/>
        <v/>
      </c>
    </row>
    <row r="323" ht="18.75" customHeight="1">
      <c r="A323" s="138"/>
      <c r="B323" s="402"/>
      <c r="C323" s="416"/>
      <c r="D323" s="402"/>
      <c r="E323" s="402"/>
      <c r="F323" s="415"/>
      <c r="G323" s="410"/>
      <c r="H323" s="407">
        <f t="shared" si="13"/>
        <v>0</v>
      </c>
      <c r="I323" s="407">
        <f t="shared" si="14"/>
        <v>0</v>
      </c>
      <c r="J323" s="412"/>
      <c r="K323" s="409"/>
      <c r="L323" s="148"/>
      <c r="M323" s="148"/>
      <c r="N323" s="148"/>
      <c r="O323" s="152"/>
      <c r="P323" s="138"/>
      <c r="Q323" s="401" t="str">
        <f t="shared" si="11"/>
        <v/>
      </c>
      <c r="R323" s="374" t="str">
        <f t="shared" si="12"/>
        <v/>
      </c>
    </row>
    <row r="324" ht="18.75" customHeight="1">
      <c r="A324" s="138"/>
      <c r="B324" s="402"/>
      <c r="C324" s="416"/>
      <c r="D324" s="402"/>
      <c r="E324" s="402"/>
      <c r="F324" s="415"/>
      <c r="G324" s="410"/>
      <c r="H324" s="407">
        <f t="shared" si="13"/>
        <v>0</v>
      </c>
      <c r="I324" s="407">
        <f t="shared" si="14"/>
        <v>0</v>
      </c>
      <c r="J324" s="412"/>
      <c r="K324" s="409"/>
      <c r="L324" s="148"/>
      <c r="M324" s="148"/>
      <c r="N324" s="148"/>
      <c r="O324" s="152"/>
      <c r="P324" s="138"/>
      <c r="Q324" s="401" t="str">
        <f t="shared" si="11"/>
        <v/>
      </c>
      <c r="R324" s="374" t="str">
        <f t="shared" si="12"/>
        <v/>
      </c>
    </row>
    <row r="325" ht="18.75" customHeight="1">
      <c r="A325" s="138"/>
      <c r="B325" s="402"/>
      <c r="C325" s="416"/>
      <c r="D325" s="402"/>
      <c r="E325" s="402"/>
      <c r="F325" s="415"/>
      <c r="G325" s="410"/>
      <c r="H325" s="407">
        <f t="shared" si="13"/>
        <v>0</v>
      </c>
      <c r="I325" s="407">
        <f t="shared" si="14"/>
        <v>0</v>
      </c>
      <c r="J325" s="412"/>
      <c r="K325" s="409"/>
      <c r="L325" s="148"/>
      <c r="M325" s="148"/>
      <c r="N325" s="148"/>
      <c r="O325" s="152"/>
      <c r="P325" s="138"/>
      <c r="Q325" s="401" t="str">
        <f t="shared" si="11"/>
        <v/>
      </c>
      <c r="R325" s="374" t="str">
        <f t="shared" si="12"/>
        <v/>
      </c>
    </row>
    <row r="326" ht="18.75" customHeight="1">
      <c r="A326" s="138"/>
      <c r="B326" s="402"/>
      <c r="C326" s="416"/>
      <c r="D326" s="402"/>
      <c r="E326" s="402"/>
      <c r="F326" s="415"/>
      <c r="G326" s="410"/>
      <c r="H326" s="407">
        <f t="shared" si="13"/>
        <v>0</v>
      </c>
      <c r="I326" s="407">
        <f t="shared" si="14"/>
        <v>0</v>
      </c>
      <c r="J326" s="412"/>
      <c r="K326" s="409"/>
      <c r="L326" s="148"/>
      <c r="M326" s="148"/>
      <c r="N326" s="148"/>
      <c r="O326" s="152"/>
      <c r="P326" s="138"/>
      <c r="Q326" s="401" t="str">
        <f t="shared" si="11"/>
        <v/>
      </c>
      <c r="R326" s="374" t="str">
        <f t="shared" si="12"/>
        <v/>
      </c>
    </row>
    <row r="327" ht="18.75" customHeight="1">
      <c r="A327" s="138"/>
      <c r="B327" s="402"/>
      <c r="C327" s="416"/>
      <c r="D327" s="402"/>
      <c r="E327" s="402"/>
      <c r="F327" s="415"/>
      <c r="G327" s="410"/>
      <c r="H327" s="407">
        <f t="shared" si="13"/>
        <v>0</v>
      </c>
      <c r="I327" s="407">
        <f t="shared" si="14"/>
        <v>0</v>
      </c>
      <c r="J327" s="412"/>
      <c r="K327" s="409"/>
      <c r="L327" s="148"/>
      <c r="M327" s="148"/>
      <c r="N327" s="148"/>
      <c r="O327" s="152"/>
      <c r="P327" s="138"/>
      <c r="Q327" s="401" t="str">
        <f t="shared" si="11"/>
        <v/>
      </c>
      <c r="R327" s="374" t="str">
        <f t="shared" si="12"/>
        <v/>
      </c>
    </row>
    <row r="328" ht="18.75" customHeight="1">
      <c r="A328" s="138"/>
      <c r="B328" s="402"/>
      <c r="C328" s="416"/>
      <c r="D328" s="402"/>
      <c r="E328" s="402"/>
      <c r="F328" s="415"/>
      <c r="G328" s="410"/>
      <c r="H328" s="407">
        <f t="shared" si="13"/>
        <v>0</v>
      </c>
      <c r="I328" s="407">
        <f t="shared" si="14"/>
        <v>0</v>
      </c>
      <c r="J328" s="412"/>
      <c r="K328" s="409"/>
      <c r="L328" s="148"/>
      <c r="M328" s="148"/>
      <c r="N328" s="148"/>
      <c r="O328" s="152"/>
      <c r="P328" s="138"/>
      <c r="Q328" s="401" t="str">
        <f t="shared" si="11"/>
        <v/>
      </c>
      <c r="R328" s="374" t="str">
        <f t="shared" si="12"/>
        <v/>
      </c>
    </row>
    <row r="329" ht="18.75" customHeight="1">
      <c r="A329" s="138"/>
      <c r="B329" s="402"/>
      <c r="C329" s="416"/>
      <c r="D329" s="402"/>
      <c r="E329" s="402"/>
      <c r="F329" s="415"/>
      <c r="G329" s="410"/>
      <c r="H329" s="407">
        <f t="shared" si="13"/>
        <v>0</v>
      </c>
      <c r="I329" s="407">
        <f t="shared" si="14"/>
        <v>0</v>
      </c>
      <c r="J329" s="412"/>
      <c r="K329" s="409"/>
      <c r="L329" s="148"/>
      <c r="M329" s="148"/>
      <c r="N329" s="148"/>
      <c r="O329" s="152"/>
      <c r="P329" s="138"/>
      <c r="Q329" s="401" t="str">
        <f t="shared" si="11"/>
        <v/>
      </c>
      <c r="R329" s="374" t="str">
        <f t="shared" si="12"/>
        <v/>
      </c>
    </row>
    <row r="330" ht="18.75" customHeight="1">
      <c r="A330" s="138"/>
      <c r="B330" s="402"/>
      <c r="C330" s="416"/>
      <c r="D330" s="402"/>
      <c r="E330" s="402"/>
      <c r="F330" s="415"/>
      <c r="G330" s="410"/>
      <c r="H330" s="407">
        <f t="shared" si="13"/>
        <v>0</v>
      </c>
      <c r="I330" s="407">
        <f t="shared" si="14"/>
        <v>0</v>
      </c>
      <c r="J330" s="412"/>
      <c r="K330" s="409"/>
      <c r="L330" s="148"/>
      <c r="M330" s="148"/>
      <c r="N330" s="148"/>
      <c r="O330" s="152"/>
      <c r="P330" s="138"/>
      <c r="Q330" s="401" t="str">
        <f t="shared" si="11"/>
        <v/>
      </c>
      <c r="R330" s="374" t="str">
        <f t="shared" si="12"/>
        <v/>
      </c>
    </row>
    <row r="331" ht="18.75" customHeight="1">
      <c r="A331" s="138"/>
      <c r="B331" s="402"/>
      <c r="C331" s="416"/>
      <c r="D331" s="402"/>
      <c r="E331" s="402"/>
      <c r="F331" s="415"/>
      <c r="G331" s="410"/>
      <c r="H331" s="407">
        <f t="shared" si="13"/>
        <v>0</v>
      </c>
      <c r="I331" s="407">
        <f t="shared" si="14"/>
        <v>0</v>
      </c>
      <c r="J331" s="412"/>
      <c r="K331" s="409"/>
      <c r="L331" s="148"/>
      <c r="M331" s="148"/>
      <c r="N331" s="148"/>
      <c r="O331" s="152"/>
      <c r="P331" s="138"/>
      <c r="Q331" s="401" t="str">
        <f t="shared" si="11"/>
        <v/>
      </c>
      <c r="R331" s="374" t="str">
        <f t="shared" si="12"/>
        <v/>
      </c>
    </row>
    <row r="332" ht="18.75" customHeight="1">
      <c r="A332" s="138"/>
      <c r="B332" s="402"/>
      <c r="C332" s="416"/>
      <c r="D332" s="402"/>
      <c r="E332" s="402"/>
      <c r="F332" s="415"/>
      <c r="G332" s="410"/>
      <c r="H332" s="407">
        <f t="shared" si="13"/>
        <v>0</v>
      </c>
      <c r="I332" s="407">
        <f t="shared" si="14"/>
        <v>0</v>
      </c>
      <c r="J332" s="412"/>
      <c r="K332" s="409"/>
      <c r="L332" s="148"/>
      <c r="M332" s="148"/>
      <c r="N332" s="148"/>
      <c r="O332" s="152"/>
      <c r="P332" s="138"/>
      <c r="Q332" s="401" t="str">
        <f t="shared" si="11"/>
        <v/>
      </c>
      <c r="R332" s="374" t="str">
        <f t="shared" si="12"/>
        <v/>
      </c>
    </row>
    <row r="333" ht="18.75" customHeight="1">
      <c r="A333" s="138"/>
      <c r="B333" s="402"/>
      <c r="C333" s="416"/>
      <c r="D333" s="402"/>
      <c r="E333" s="402"/>
      <c r="F333" s="415"/>
      <c r="G333" s="410"/>
      <c r="H333" s="407">
        <f t="shared" si="13"/>
        <v>0</v>
      </c>
      <c r="I333" s="407">
        <f t="shared" si="14"/>
        <v>0</v>
      </c>
      <c r="J333" s="412"/>
      <c r="K333" s="409"/>
      <c r="L333" s="148"/>
      <c r="M333" s="148"/>
      <c r="N333" s="148"/>
      <c r="O333" s="152"/>
      <c r="P333" s="138"/>
      <c r="Q333" s="401" t="str">
        <f t="shared" si="11"/>
        <v/>
      </c>
      <c r="R333" s="374" t="str">
        <f t="shared" si="12"/>
        <v/>
      </c>
    </row>
    <row r="334" ht="18.75" customHeight="1">
      <c r="A334" s="138"/>
      <c r="B334" s="402"/>
      <c r="C334" s="416"/>
      <c r="D334" s="402"/>
      <c r="E334" s="402"/>
      <c r="F334" s="415"/>
      <c r="G334" s="410"/>
      <c r="H334" s="407">
        <f t="shared" si="13"/>
        <v>0</v>
      </c>
      <c r="I334" s="407">
        <f t="shared" si="14"/>
        <v>0</v>
      </c>
      <c r="J334" s="412"/>
      <c r="K334" s="409"/>
      <c r="L334" s="148"/>
      <c r="M334" s="148"/>
      <c r="N334" s="148"/>
      <c r="O334" s="152"/>
      <c r="P334" s="138"/>
      <c r="Q334" s="401" t="str">
        <f t="shared" si="11"/>
        <v/>
      </c>
      <c r="R334" s="374" t="str">
        <f t="shared" si="12"/>
        <v/>
      </c>
    </row>
    <row r="335" ht="18.75" customHeight="1">
      <c r="A335" s="138"/>
      <c r="B335" s="402"/>
      <c r="C335" s="416"/>
      <c r="D335" s="402"/>
      <c r="E335" s="402"/>
      <c r="F335" s="415"/>
      <c r="G335" s="410"/>
      <c r="H335" s="407">
        <f t="shared" si="13"/>
        <v>0</v>
      </c>
      <c r="I335" s="407">
        <f t="shared" si="14"/>
        <v>0</v>
      </c>
      <c r="J335" s="412"/>
      <c r="K335" s="409"/>
      <c r="L335" s="148"/>
      <c r="M335" s="148"/>
      <c r="N335" s="148"/>
      <c r="O335" s="152"/>
      <c r="P335" s="138"/>
      <c r="Q335" s="401" t="str">
        <f t="shared" si="11"/>
        <v/>
      </c>
      <c r="R335" s="374" t="str">
        <f t="shared" si="12"/>
        <v/>
      </c>
    </row>
    <row r="336" ht="18.75" customHeight="1">
      <c r="A336" s="138"/>
      <c r="B336" s="402"/>
      <c r="C336" s="416"/>
      <c r="D336" s="402"/>
      <c r="E336" s="402"/>
      <c r="F336" s="415"/>
      <c r="G336" s="410"/>
      <c r="H336" s="407">
        <f t="shared" si="13"/>
        <v>0</v>
      </c>
      <c r="I336" s="407">
        <f t="shared" si="14"/>
        <v>0</v>
      </c>
      <c r="J336" s="412"/>
      <c r="K336" s="409"/>
      <c r="L336" s="148"/>
      <c r="M336" s="148"/>
      <c r="N336" s="148"/>
      <c r="O336" s="152"/>
      <c r="P336" s="138"/>
      <c r="Q336" s="401" t="str">
        <f t="shared" si="11"/>
        <v/>
      </c>
      <c r="R336" s="374" t="str">
        <f t="shared" si="12"/>
        <v/>
      </c>
    </row>
    <row r="337" ht="18.75" customHeight="1">
      <c r="A337" s="138"/>
      <c r="B337" s="402"/>
      <c r="C337" s="416"/>
      <c r="D337" s="402"/>
      <c r="E337" s="402"/>
      <c r="F337" s="415"/>
      <c r="G337" s="410"/>
      <c r="H337" s="407">
        <f t="shared" si="13"/>
        <v>0</v>
      </c>
      <c r="I337" s="407">
        <f t="shared" si="14"/>
        <v>0</v>
      </c>
      <c r="J337" s="412"/>
      <c r="K337" s="409"/>
      <c r="L337" s="148"/>
      <c r="M337" s="148"/>
      <c r="N337" s="148"/>
      <c r="O337" s="152"/>
      <c r="P337" s="138"/>
      <c r="Q337" s="401" t="str">
        <f t="shared" si="11"/>
        <v/>
      </c>
      <c r="R337" s="374" t="str">
        <f t="shared" si="12"/>
        <v/>
      </c>
    </row>
    <row r="338" ht="18.75" customHeight="1">
      <c r="A338" s="138"/>
      <c r="B338" s="402"/>
      <c r="C338" s="416"/>
      <c r="D338" s="402"/>
      <c r="E338" s="402"/>
      <c r="F338" s="415"/>
      <c r="G338" s="410"/>
      <c r="H338" s="407">
        <f t="shared" si="13"/>
        <v>0</v>
      </c>
      <c r="I338" s="407">
        <f t="shared" si="14"/>
        <v>0</v>
      </c>
      <c r="J338" s="412"/>
      <c r="K338" s="409"/>
      <c r="L338" s="148"/>
      <c r="M338" s="148"/>
      <c r="N338" s="148"/>
      <c r="O338" s="152"/>
      <c r="P338" s="138"/>
      <c r="Q338" s="401" t="str">
        <f t="shared" si="11"/>
        <v/>
      </c>
      <c r="R338" s="374" t="str">
        <f t="shared" si="12"/>
        <v/>
      </c>
    </row>
    <row r="339" ht="18.75" customHeight="1">
      <c r="A339" s="138"/>
      <c r="B339" s="402"/>
      <c r="C339" s="416"/>
      <c r="D339" s="402"/>
      <c r="E339" s="402"/>
      <c r="F339" s="415"/>
      <c r="G339" s="410"/>
      <c r="H339" s="407">
        <f t="shared" si="13"/>
        <v>0</v>
      </c>
      <c r="I339" s="407">
        <f t="shared" si="14"/>
        <v>0</v>
      </c>
      <c r="J339" s="412"/>
      <c r="K339" s="409"/>
      <c r="L339" s="148"/>
      <c r="M339" s="148"/>
      <c r="N339" s="148"/>
      <c r="O339" s="152"/>
      <c r="P339" s="138"/>
      <c r="Q339" s="401" t="str">
        <f t="shared" si="11"/>
        <v/>
      </c>
      <c r="R339" s="374" t="str">
        <f t="shared" si="12"/>
        <v/>
      </c>
    </row>
    <row r="340" ht="18.75" customHeight="1">
      <c r="A340" s="138"/>
      <c r="B340" s="402"/>
      <c r="C340" s="416"/>
      <c r="D340" s="402"/>
      <c r="E340" s="402"/>
      <c r="F340" s="415"/>
      <c r="G340" s="410"/>
      <c r="H340" s="407">
        <f t="shared" si="13"/>
        <v>0</v>
      </c>
      <c r="I340" s="407">
        <f t="shared" si="14"/>
        <v>0</v>
      </c>
      <c r="J340" s="412"/>
      <c r="K340" s="409"/>
      <c r="L340" s="148"/>
      <c r="M340" s="148"/>
      <c r="N340" s="148"/>
      <c r="O340" s="152"/>
      <c r="P340" s="138"/>
      <c r="Q340" s="401" t="str">
        <f t="shared" si="11"/>
        <v/>
      </c>
      <c r="R340" s="374" t="str">
        <f t="shared" si="12"/>
        <v/>
      </c>
    </row>
    <row r="341" ht="18.75" customHeight="1">
      <c r="A341" s="138"/>
      <c r="B341" s="402"/>
      <c r="C341" s="416"/>
      <c r="D341" s="402"/>
      <c r="E341" s="402"/>
      <c r="F341" s="415"/>
      <c r="G341" s="410"/>
      <c r="H341" s="407">
        <f t="shared" si="13"/>
        <v>0</v>
      </c>
      <c r="I341" s="407">
        <f t="shared" si="14"/>
        <v>0</v>
      </c>
      <c r="J341" s="412"/>
      <c r="K341" s="409"/>
      <c r="L341" s="148"/>
      <c r="M341" s="148"/>
      <c r="N341" s="148"/>
      <c r="O341" s="152"/>
      <c r="P341" s="138"/>
      <c r="Q341" s="401" t="str">
        <f t="shared" si="11"/>
        <v/>
      </c>
      <c r="R341" s="374" t="str">
        <f t="shared" si="12"/>
        <v/>
      </c>
    </row>
    <row r="342" ht="18.75" customHeight="1">
      <c r="A342" s="138"/>
      <c r="B342" s="402"/>
      <c r="C342" s="416"/>
      <c r="D342" s="402"/>
      <c r="E342" s="402"/>
      <c r="F342" s="415"/>
      <c r="G342" s="410"/>
      <c r="H342" s="407">
        <f t="shared" si="13"/>
        <v>0</v>
      </c>
      <c r="I342" s="407">
        <f t="shared" si="14"/>
        <v>0</v>
      </c>
      <c r="J342" s="412"/>
      <c r="K342" s="409"/>
      <c r="L342" s="148"/>
      <c r="M342" s="148"/>
      <c r="N342" s="148"/>
      <c r="O342" s="152"/>
      <c r="P342" s="138"/>
      <c r="Q342" s="401" t="str">
        <f t="shared" si="11"/>
        <v/>
      </c>
      <c r="R342" s="374" t="str">
        <f t="shared" si="12"/>
        <v/>
      </c>
    </row>
    <row r="343" ht="18.75" customHeight="1">
      <c r="A343" s="138"/>
      <c r="B343" s="402"/>
      <c r="C343" s="416"/>
      <c r="D343" s="402"/>
      <c r="E343" s="402"/>
      <c r="F343" s="415"/>
      <c r="G343" s="410"/>
      <c r="H343" s="407">
        <f t="shared" si="13"/>
        <v>0</v>
      </c>
      <c r="I343" s="407">
        <f t="shared" si="14"/>
        <v>0</v>
      </c>
      <c r="J343" s="412"/>
      <c r="K343" s="409"/>
      <c r="L343" s="148"/>
      <c r="M343" s="148"/>
      <c r="N343" s="148"/>
      <c r="O343" s="152"/>
      <c r="P343" s="138"/>
      <c r="Q343" s="401" t="str">
        <f t="shared" si="11"/>
        <v/>
      </c>
      <c r="R343" s="374" t="str">
        <f t="shared" si="12"/>
        <v/>
      </c>
    </row>
    <row r="344" ht="18.75" customHeight="1">
      <c r="A344" s="138"/>
      <c r="B344" s="402"/>
      <c r="C344" s="416"/>
      <c r="D344" s="402"/>
      <c r="E344" s="402"/>
      <c r="F344" s="415"/>
      <c r="G344" s="410"/>
      <c r="H344" s="407">
        <f t="shared" si="13"/>
        <v>0</v>
      </c>
      <c r="I344" s="407">
        <f t="shared" si="14"/>
        <v>0</v>
      </c>
      <c r="J344" s="412"/>
      <c r="K344" s="409"/>
      <c r="L344" s="148"/>
      <c r="M344" s="148"/>
      <c r="N344" s="148"/>
      <c r="O344" s="152"/>
      <c r="P344" s="138"/>
      <c r="Q344" s="401" t="str">
        <f t="shared" si="11"/>
        <v/>
      </c>
      <c r="R344" s="374" t="str">
        <f t="shared" si="12"/>
        <v/>
      </c>
    </row>
    <row r="345" ht="18.75" customHeight="1">
      <c r="A345" s="138"/>
      <c r="B345" s="402"/>
      <c r="C345" s="416"/>
      <c r="D345" s="402"/>
      <c r="E345" s="402"/>
      <c r="F345" s="415"/>
      <c r="G345" s="410"/>
      <c r="H345" s="407">
        <f t="shared" si="13"/>
        <v>0</v>
      </c>
      <c r="I345" s="407">
        <f t="shared" si="14"/>
        <v>0</v>
      </c>
      <c r="J345" s="412"/>
      <c r="K345" s="409"/>
      <c r="L345" s="148"/>
      <c r="M345" s="148"/>
      <c r="N345" s="148"/>
      <c r="O345" s="152"/>
      <c r="P345" s="138"/>
      <c r="Q345" s="401" t="str">
        <f t="shared" si="11"/>
        <v/>
      </c>
      <c r="R345" s="374" t="str">
        <f t="shared" si="12"/>
        <v/>
      </c>
    </row>
    <row r="346" ht="18.75" customHeight="1">
      <c r="A346" s="138"/>
      <c r="B346" s="402"/>
      <c r="C346" s="416"/>
      <c r="D346" s="402"/>
      <c r="E346" s="402"/>
      <c r="F346" s="415"/>
      <c r="G346" s="410"/>
      <c r="H346" s="407">
        <f t="shared" si="13"/>
        <v>0</v>
      </c>
      <c r="I346" s="407">
        <f t="shared" si="14"/>
        <v>0</v>
      </c>
      <c r="J346" s="412"/>
      <c r="K346" s="409"/>
      <c r="L346" s="148"/>
      <c r="M346" s="148"/>
      <c r="N346" s="148"/>
      <c r="O346" s="152"/>
      <c r="P346" s="138"/>
      <c r="Q346" s="401" t="str">
        <f t="shared" si="11"/>
        <v/>
      </c>
      <c r="R346" s="374" t="str">
        <f t="shared" si="12"/>
        <v/>
      </c>
    </row>
    <row r="347" ht="18.75" customHeight="1">
      <c r="A347" s="138"/>
      <c r="B347" s="402"/>
      <c r="C347" s="416"/>
      <c r="D347" s="402"/>
      <c r="E347" s="402"/>
      <c r="F347" s="415"/>
      <c r="G347" s="410"/>
      <c r="H347" s="407">
        <f t="shared" si="13"/>
        <v>0</v>
      </c>
      <c r="I347" s="407">
        <f t="shared" si="14"/>
        <v>0</v>
      </c>
      <c r="J347" s="412"/>
      <c r="K347" s="409"/>
      <c r="L347" s="148"/>
      <c r="M347" s="148"/>
      <c r="N347" s="148"/>
      <c r="O347" s="152"/>
      <c r="P347" s="138"/>
      <c r="Q347" s="401" t="str">
        <f t="shared" si="11"/>
        <v/>
      </c>
      <c r="R347" s="374" t="str">
        <f t="shared" si="12"/>
        <v/>
      </c>
    </row>
    <row r="348" ht="18.75" customHeight="1">
      <c r="A348" s="138"/>
      <c r="B348" s="402"/>
      <c r="C348" s="416"/>
      <c r="D348" s="402"/>
      <c r="E348" s="402"/>
      <c r="F348" s="415"/>
      <c r="G348" s="410"/>
      <c r="H348" s="407">
        <f t="shared" si="13"/>
        <v>0</v>
      </c>
      <c r="I348" s="407">
        <f t="shared" si="14"/>
        <v>0</v>
      </c>
      <c r="J348" s="412"/>
      <c r="K348" s="409"/>
      <c r="L348" s="148"/>
      <c r="M348" s="148"/>
      <c r="N348" s="148"/>
      <c r="O348" s="152"/>
      <c r="P348" s="138"/>
      <c r="Q348" s="401" t="str">
        <f t="shared" si="11"/>
        <v/>
      </c>
      <c r="R348" s="374" t="str">
        <f t="shared" si="12"/>
        <v/>
      </c>
    </row>
    <row r="349" ht="18.75" customHeight="1">
      <c r="A349" s="138"/>
      <c r="B349" s="402"/>
      <c r="C349" s="416"/>
      <c r="D349" s="402"/>
      <c r="E349" s="402"/>
      <c r="F349" s="415"/>
      <c r="G349" s="410"/>
      <c r="H349" s="407">
        <f t="shared" si="13"/>
        <v>0</v>
      </c>
      <c r="I349" s="407">
        <f t="shared" si="14"/>
        <v>0</v>
      </c>
      <c r="J349" s="412"/>
      <c r="K349" s="409"/>
      <c r="L349" s="148"/>
      <c r="M349" s="148"/>
      <c r="N349" s="148"/>
      <c r="O349" s="152"/>
      <c r="P349" s="138"/>
      <c r="Q349" s="401" t="str">
        <f t="shared" si="11"/>
        <v/>
      </c>
      <c r="R349" s="374" t="str">
        <f t="shared" si="12"/>
        <v/>
      </c>
    </row>
    <row r="350" ht="18.75" customHeight="1">
      <c r="A350" s="138"/>
      <c r="B350" s="402"/>
      <c r="C350" s="416"/>
      <c r="D350" s="402"/>
      <c r="E350" s="402"/>
      <c r="F350" s="415"/>
      <c r="G350" s="410"/>
      <c r="H350" s="407">
        <f t="shared" si="13"/>
        <v>0</v>
      </c>
      <c r="I350" s="407">
        <f t="shared" si="14"/>
        <v>0</v>
      </c>
      <c r="J350" s="412"/>
      <c r="K350" s="409"/>
      <c r="L350" s="148"/>
      <c r="M350" s="148"/>
      <c r="N350" s="148"/>
      <c r="O350" s="152"/>
      <c r="P350" s="138"/>
      <c r="Q350" s="401" t="str">
        <f t="shared" si="11"/>
        <v/>
      </c>
      <c r="R350" s="374" t="str">
        <f t="shared" si="12"/>
        <v/>
      </c>
    </row>
    <row r="351" ht="18.75" customHeight="1">
      <c r="A351" s="138"/>
      <c r="B351" s="402"/>
      <c r="C351" s="416"/>
      <c r="D351" s="402"/>
      <c r="E351" s="402"/>
      <c r="F351" s="415"/>
      <c r="G351" s="410"/>
      <c r="H351" s="407">
        <f t="shared" si="13"/>
        <v>0</v>
      </c>
      <c r="I351" s="407">
        <f t="shared" si="14"/>
        <v>0</v>
      </c>
      <c r="J351" s="412"/>
      <c r="K351" s="409"/>
      <c r="L351" s="148"/>
      <c r="M351" s="148"/>
      <c r="N351" s="148"/>
      <c r="O351" s="152"/>
      <c r="P351" s="138"/>
      <c r="Q351" s="401" t="str">
        <f t="shared" si="11"/>
        <v/>
      </c>
      <c r="R351" s="374" t="str">
        <f t="shared" si="12"/>
        <v/>
      </c>
    </row>
    <row r="352" ht="18.75" customHeight="1">
      <c r="A352" s="138"/>
      <c r="B352" s="402"/>
      <c r="C352" s="416"/>
      <c r="D352" s="402"/>
      <c r="E352" s="402"/>
      <c r="F352" s="415"/>
      <c r="G352" s="410"/>
      <c r="H352" s="407">
        <f t="shared" si="13"/>
        <v>0</v>
      </c>
      <c r="I352" s="407">
        <f t="shared" si="14"/>
        <v>0</v>
      </c>
      <c r="J352" s="412"/>
      <c r="K352" s="409"/>
      <c r="L352" s="148"/>
      <c r="M352" s="148"/>
      <c r="N352" s="148"/>
      <c r="O352" s="152"/>
      <c r="P352" s="138"/>
      <c r="Q352" s="401" t="str">
        <f t="shared" si="11"/>
        <v/>
      </c>
      <c r="R352" s="374" t="str">
        <f t="shared" si="12"/>
        <v/>
      </c>
    </row>
    <row r="353" ht="18.75" customHeight="1">
      <c r="A353" s="138"/>
      <c r="B353" s="402"/>
      <c r="C353" s="416"/>
      <c r="D353" s="402"/>
      <c r="E353" s="402"/>
      <c r="F353" s="415"/>
      <c r="G353" s="410"/>
      <c r="H353" s="407">
        <f t="shared" si="13"/>
        <v>0</v>
      </c>
      <c r="I353" s="407">
        <f t="shared" si="14"/>
        <v>0</v>
      </c>
      <c r="J353" s="412"/>
      <c r="K353" s="409"/>
      <c r="L353" s="148"/>
      <c r="M353" s="148"/>
      <c r="N353" s="148"/>
      <c r="O353" s="152"/>
      <c r="P353" s="138"/>
      <c r="Q353" s="401" t="str">
        <f t="shared" si="11"/>
        <v/>
      </c>
      <c r="R353" s="374" t="str">
        <f t="shared" si="12"/>
        <v/>
      </c>
    </row>
    <row r="354" ht="18.75" customHeight="1">
      <c r="A354" s="138"/>
      <c r="B354" s="402"/>
      <c r="C354" s="416"/>
      <c r="D354" s="402"/>
      <c r="E354" s="402"/>
      <c r="F354" s="415"/>
      <c r="G354" s="410"/>
      <c r="H354" s="407">
        <f t="shared" si="13"/>
        <v>0</v>
      </c>
      <c r="I354" s="407">
        <f t="shared" si="14"/>
        <v>0</v>
      </c>
      <c r="J354" s="412"/>
      <c r="K354" s="409"/>
      <c r="L354" s="148"/>
      <c r="M354" s="148"/>
      <c r="N354" s="148"/>
      <c r="O354" s="152"/>
      <c r="P354" s="138"/>
      <c r="Q354" s="401" t="str">
        <f t="shared" si="11"/>
        <v/>
      </c>
      <c r="R354" s="374" t="str">
        <f t="shared" si="12"/>
        <v/>
      </c>
    </row>
    <row r="355" ht="18.75" customHeight="1">
      <c r="A355" s="138"/>
      <c r="B355" s="402"/>
      <c r="C355" s="416"/>
      <c r="D355" s="402"/>
      <c r="E355" s="402"/>
      <c r="F355" s="415"/>
      <c r="G355" s="410"/>
      <c r="H355" s="407">
        <f t="shared" si="13"/>
        <v>0</v>
      </c>
      <c r="I355" s="407">
        <f t="shared" si="14"/>
        <v>0</v>
      </c>
      <c r="J355" s="412"/>
      <c r="K355" s="409"/>
      <c r="L355" s="148"/>
      <c r="M355" s="148"/>
      <c r="N355" s="148"/>
      <c r="O355" s="152"/>
      <c r="P355" s="138"/>
      <c r="Q355" s="401" t="str">
        <f t="shared" si="11"/>
        <v/>
      </c>
      <c r="R355" s="374" t="str">
        <f t="shared" si="12"/>
        <v/>
      </c>
    </row>
    <row r="356" ht="18.75" customHeight="1">
      <c r="A356" s="138"/>
      <c r="B356" s="402"/>
      <c r="C356" s="416"/>
      <c r="D356" s="402"/>
      <c r="E356" s="402"/>
      <c r="F356" s="415"/>
      <c r="G356" s="410"/>
      <c r="H356" s="407">
        <f t="shared" si="13"/>
        <v>0</v>
      </c>
      <c r="I356" s="407">
        <f t="shared" si="14"/>
        <v>0</v>
      </c>
      <c r="J356" s="412"/>
      <c r="K356" s="409"/>
      <c r="L356" s="148"/>
      <c r="M356" s="148"/>
      <c r="N356" s="148"/>
      <c r="O356" s="152"/>
      <c r="P356" s="138"/>
      <c r="Q356" s="401" t="str">
        <f t="shared" si="11"/>
        <v/>
      </c>
      <c r="R356" s="374" t="str">
        <f t="shared" si="12"/>
        <v/>
      </c>
    </row>
    <row r="357" ht="18.75" customHeight="1">
      <c r="A357" s="138"/>
      <c r="B357" s="402"/>
      <c r="C357" s="416"/>
      <c r="D357" s="402"/>
      <c r="E357" s="402"/>
      <c r="F357" s="415"/>
      <c r="G357" s="410"/>
      <c r="H357" s="407">
        <f t="shared" si="13"/>
        <v>0</v>
      </c>
      <c r="I357" s="407">
        <f t="shared" si="14"/>
        <v>0</v>
      </c>
      <c r="J357" s="412"/>
      <c r="K357" s="409"/>
      <c r="L357" s="148"/>
      <c r="M357" s="148"/>
      <c r="N357" s="148"/>
      <c r="O357" s="152"/>
      <c r="P357" s="138"/>
      <c r="Q357" s="401" t="str">
        <f t="shared" si="11"/>
        <v/>
      </c>
      <c r="R357" s="374" t="str">
        <f t="shared" si="12"/>
        <v/>
      </c>
    </row>
    <row r="358" ht="18.75" customHeight="1">
      <c r="A358" s="138"/>
      <c r="B358" s="402"/>
      <c r="C358" s="416"/>
      <c r="D358" s="402"/>
      <c r="E358" s="402"/>
      <c r="F358" s="415"/>
      <c r="G358" s="410"/>
      <c r="H358" s="407">
        <f t="shared" si="13"/>
        <v>0</v>
      </c>
      <c r="I358" s="407">
        <f t="shared" si="14"/>
        <v>0</v>
      </c>
      <c r="J358" s="412"/>
      <c r="K358" s="409"/>
      <c r="L358" s="148"/>
      <c r="M358" s="148"/>
      <c r="N358" s="148"/>
      <c r="O358" s="152"/>
      <c r="P358" s="138"/>
      <c r="Q358" s="401" t="str">
        <f t="shared" si="11"/>
        <v/>
      </c>
      <c r="R358" s="374" t="str">
        <f t="shared" si="12"/>
        <v/>
      </c>
    </row>
    <row r="359" ht="18.75" customHeight="1">
      <c r="A359" s="138"/>
      <c r="B359" s="402"/>
      <c r="C359" s="416"/>
      <c r="D359" s="402"/>
      <c r="E359" s="402"/>
      <c r="F359" s="415"/>
      <c r="G359" s="410"/>
      <c r="H359" s="407">
        <f t="shared" si="13"/>
        <v>0</v>
      </c>
      <c r="I359" s="407">
        <f t="shared" si="14"/>
        <v>0</v>
      </c>
      <c r="J359" s="412"/>
      <c r="K359" s="409"/>
      <c r="L359" s="148"/>
      <c r="M359" s="148"/>
      <c r="N359" s="148"/>
      <c r="O359" s="152"/>
      <c r="P359" s="138"/>
      <c r="Q359" s="401" t="str">
        <f t="shared" si="11"/>
        <v/>
      </c>
      <c r="R359" s="374" t="str">
        <f t="shared" si="12"/>
        <v/>
      </c>
    </row>
    <row r="360" ht="18.75" customHeight="1">
      <c r="A360" s="138"/>
      <c r="B360" s="402"/>
      <c r="C360" s="416"/>
      <c r="D360" s="402"/>
      <c r="E360" s="402"/>
      <c r="F360" s="415"/>
      <c r="G360" s="410"/>
      <c r="H360" s="407">
        <f t="shared" si="13"/>
        <v>0</v>
      </c>
      <c r="I360" s="407">
        <f t="shared" si="14"/>
        <v>0</v>
      </c>
      <c r="J360" s="412"/>
      <c r="K360" s="409"/>
      <c r="L360" s="148"/>
      <c r="M360" s="148"/>
      <c r="N360" s="148"/>
      <c r="O360" s="152"/>
      <c r="P360" s="138"/>
      <c r="Q360" s="401" t="str">
        <f t="shared" si="11"/>
        <v/>
      </c>
      <c r="R360" s="374" t="str">
        <f t="shared" si="12"/>
        <v/>
      </c>
    </row>
    <row r="361" ht="18.75" customHeight="1">
      <c r="A361" s="138"/>
      <c r="B361" s="402"/>
      <c r="C361" s="416"/>
      <c r="D361" s="402"/>
      <c r="E361" s="402"/>
      <c r="F361" s="415"/>
      <c r="G361" s="410"/>
      <c r="H361" s="407">
        <f t="shared" si="13"/>
        <v>0</v>
      </c>
      <c r="I361" s="407">
        <f t="shared" si="14"/>
        <v>0</v>
      </c>
      <c r="J361" s="412"/>
      <c r="K361" s="409"/>
      <c r="L361" s="148"/>
      <c r="M361" s="148"/>
      <c r="N361" s="148"/>
      <c r="O361" s="152"/>
      <c r="P361" s="138"/>
      <c r="Q361" s="401" t="str">
        <f t="shared" si="11"/>
        <v/>
      </c>
      <c r="R361" s="374" t="str">
        <f t="shared" si="12"/>
        <v/>
      </c>
    </row>
    <row r="362" ht="18.75" customHeight="1">
      <c r="A362" s="138"/>
      <c r="B362" s="402"/>
      <c r="C362" s="416"/>
      <c r="D362" s="402"/>
      <c r="E362" s="402"/>
      <c r="F362" s="415"/>
      <c r="G362" s="410"/>
      <c r="H362" s="407">
        <f t="shared" si="13"/>
        <v>0</v>
      </c>
      <c r="I362" s="407">
        <f t="shared" si="14"/>
        <v>0</v>
      </c>
      <c r="J362" s="412"/>
      <c r="K362" s="409"/>
      <c r="L362" s="148"/>
      <c r="M362" s="148"/>
      <c r="N362" s="148"/>
      <c r="O362" s="152"/>
      <c r="P362" s="138"/>
      <c r="Q362" s="401" t="str">
        <f t="shared" si="11"/>
        <v/>
      </c>
      <c r="R362" s="374" t="str">
        <f t="shared" si="12"/>
        <v/>
      </c>
    </row>
    <row r="363" ht="18.75" customHeight="1">
      <c r="A363" s="138"/>
      <c r="B363" s="402"/>
      <c r="C363" s="416"/>
      <c r="D363" s="402"/>
      <c r="E363" s="402"/>
      <c r="F363" s="415"/>
      <c r="G363" s="410"/>
      <c r="H363" s="407">
        <f t="shared" si="13"/>
        <v>0</v>
      </c>
      <c r="I363" s="407">
        <f t="shared" si="14"/>
        <v>0</v>
      </c>
      <c r="J363" s="412"/>
      <c r="K363" s="409"/>
      <c r="L363" s="148"/>
      <c r="M363" s="148"/>
      <c r="N363" s="148"/>
      <c r="O363" s="152"/>
      <c r="P363" s="138"/>
      <c r="Q363" s="401" t="str">
        <f t="shared" si="11"/>
        <v/>
      </c>
      <c r="R363" s="374" t="str">
        <f t="shared" si="12"/>
        <v/>
      </c>
    </row>
    <row r="364" ht="18.75" customHeight="1">
      <c r="A364" s="138"/>
      <c r="B364" s="402"/>
      <c r="C364" s="416"/>
      <c r="D364" s="402"/>
      <c r="E364" s="402"/>
      <c r="F364" s="415"/>
      <c r="G364" s="410"/>
      <c r="H364" s="407">
        <f t="shared" si="13"/>
        <v>0</v>
      </c>
      <c r="I364" s="407">
        <f t="shared" si="14"/>
        <v>0</v>
      </c>
      <c r="J364" s="412"/>
      <c r="K364" s="409"/>
      <c r="L364" s="148"/>
      <c r="M364" s="148"/>
      <c r="N364" s="148"/>
      <c r="O364" s="152"/>
      <c r="P364" s="138"/>
      <c r="Q364" s="401" t="str">
        <f t="shared" si="11"/>
        <v/>
      </c>
      <c r="R364" s="374" t="str">
        <f t="shared" si="12"/>
        <v/>
      </c>
    </row>
    <row r="365" ht="18.75" customHeight="1">
      <c r="A365" s="138"/>
      <c r="B365" s="402"/>
      <c r="C365" s="416"/>
      <c r="D365" s="402"/>
      <c r="E365" s="402"/>
      <c r="F365" s="415"/>
      <c r="G365" s="410"/>
      <c r="H365" s="407">
        <f t="shared" si="13"/>
        <v>0</v>
      </c>
      <c r="I365" s="407">
        <f t="shared" si="14"/>
        <v>0</v>
      </c>
      <c r="J365" s="412"/>
      <c r="K365" s="409"/>
      <c r="L365" s="148"/>
      <c r="M365" s="148"/>
      <c r="N365" s="148"/>
      <c r="O365" s="152"/>
      <c r="P365" s="138"/>
      <c r="Q365" s="401" t="str">
        <f t="shared" si="11"/>
        <v/>
      </c>
      <c r="R365" s="374" t="str">
        <f t="shared" si="12"/>
        <v/>
      </c>
    </row>
    <row r="366" ht="18.75" customHeight="1">
      <c r="A366" s="138"/>
      <c r="B366" s="402"/>
      <c r="C366" s="416"/>
      <c r="D366" s="402"/>
      <c r="E366" s="402"/>
      <c r="F366" s="415"/>
      <c r="G366" s="410"/>
      <c r="H366" s="407">
        <f t="shared" si="13"/>
        <v>0</v>
      </c>
      <c r="I366" s="407">
        <f t="shared" si="14"/>
        <v>0</v>
      </c>
      <c r="J366" s="412"/>
      <c r="K366" s="409"/>
      <c r="L366" s="148"/>
      <c r="M366" s="148"/>
      <c r="N366" s="148"/>
      <c r="O366" s="152"/>
      <c r="P366" s="138"/>
      <c r="Q366" s="401" t="str">
        <f t="shared" si="11"/>
        <v/>
      </c>
      <c r="R366" s="374" t="str">
        <f t="shared" si="12"/>
        <v/>
      </c>
    </row>
    <row r="367" ht="18.75" customHeight="1">
      <c r="A367" s="138"/>
      <c r="B367" s="402"/>
      <c r="C367" s="416"/>
      <c r="D367" s="402"/>
      <c r="E367" s="402"/>
      <c r="F367" s="415"/>
      <c r="G367" s="410"/>
      <c r="H367" s="407">
        <f t="shared" si="13"/>
        <v>0</v>
      </c>
      <c r="I367" s="407">
        <f t="shared" si="14"/>
        <v>0</v>
      </c>
      <c r="J367" s="412"/>
      <c r="K367" s="409"/>
      <c r="L367" s="148"/>
      <c r="M367" s="148"/>
      <c r="N367" s="148"/>
      <c r="O367" s="152"/>
      <c r="P367" s="138"/>
      <c r="Q367" s="401" t="str">
        <f t="shared" si="11"/>
        <v/>
      </c>
      <c r="R367" s="374" t="str">
        <f t="shared" si="12"/>
        <v/>
      </c>
    </row>
    <row r="368" ht="18.75" customHeight="1">
      <c r="A368" s="138"/>
      <c r="B368" s="402"/>
      <c r="C368" s="416"/>
      <c r="D368" s="402"/>
      <c r="E368" s="402"/>
      <c r="F368" s="415"/>
      <c r="G368" s="410"/>
      <c r="H368" s="407">
        <f t="shared" si="13"/>
        <v>0</v>
      </c>
      <c r="I368" s="407">
        <f t="shared" si="14"/>
        <v>0</v>
      </c>
      <c r="J368" s="412"/>
      <c r="K368" s="409"/>
      <c r="L368" s="148"/>
      <c r="M368" s="148"/>
      <c r="N368" s="148"/>
      <c r="O368" s="152"/>
      <c r="P368" s="138"/>
      <c r="Q368" s="401" t="str">
        <f t="shared" si="11"/>
        <v/>
      </c>
      <c r="R368" s="374" t="str">
        <f t="shared" si="12"/>
        <v/>
      </c>
    </row>
    <row r="369" ht="18.75" customHeight="1">
      <c r="A369" s="138"/>
      <c r="B369" s="402"/>
      <c r="C369" s="416"/>
      <c r="D369" s="402"/>
      <c r="E369" s="402"/>
      <c r="F369" s="415"/>
      <c r="G369" s="410"/>
      <c r="H369" s="407">
        <f t="shared" si="13"/>
        <v>0</v>
      </c>
      <c r="I369" s="407">
        <f t="shared" si="14"/>
        <v>0</v>
      </c>
      <c r="J369" s="412"/>
      <c r="K369" s="409"/>
      <c r="L369" s="148"/>
      <c r="M369" s="148"/>
      <c r="N369" s="148"/>
      <c r="O369" s="152"/>
      <c r="P369" s="138"/>
      <c r="Q369" s="401" t="str">
        <f t="shared" si="11"/>
        <v/>
      </c>
      <c r="R369" s="374" t="str">
        <f t="shared" si="12"/>
        <v/>
      </c>
    </row>
    <row r="370" ht="18.75" customHeight="1">
      <c r="A370" s="138"/>
      <c r="B370" s="402"/>
      <c r="C370" s="416"/>
      <c r="D370" s="402"/>
      <c r="E370" s="402"/>
      <c r="F370" s="415"/>
      <c r="G370" s="410"/>
      <c r="H370" s="407">
        <f t="shared" si="13"/>
        <v>0</v>
      </c>
      <c r="I370" s="407">
        <f t="shared" si="14"/>
        <v>0</v>
      </c>
      <c r="J370" s="412"/>
      <c r="K370" s="409"/>
      <c r="L370" s="148"/>
      <c r="M370" s="148"/>
      <c r="N370" s="148"/>
      <c r="O370" s="152"/>
      <c r="P370" s="138"/>
      <c r="Q370" s="401" t="str">
        <f t="shared" si="11"/>
        <v/>
      </c>
      <c r="R370" s="374" t="str">
        <f t="shared" si="12"/>
        <v/>
      </c>
    </row>
    <row r="371" ht="18.75" customHeight="1">
      <c r="A371" s="138"/>
      <c r="B371" s="402"/>
      <c r="C371" s="416"/>
      <c r="D371" s="402"/>
      <c r="E371" s="402"/>
      <c r="F371" s="415"/>
      <c r="G371" s="410"/>
      <c r="H371" s="407">
        <f t="shared" si="13"/>
        <v>0</v>
      </c>
      <c r="I371" s="407">
        <f t="shared" si="14"/>
        <v>0</v>
      </c>
      <c r="J371" s="412"/>
      <c r="K371" s="409"/>
      <c r="L371" s="148"/>
      <c r="M371" s="148"/>
      <c r="N371" s="148"/>
      <c r="O371" s="152"/>
      <c r="P371" s="138"/>
      <c r="Q371" s="401" t="str">
        <f t="shared" si="11"/>
        <v/>
      </c>
      <c r="R371" s="374" t="str">
        <f t="shared" si="12"/>
        <v/>
      </c>
    </row>
    <row r="372" ht="18.75" customHeight="1">
      <c r="A372" s="138"/>
      <c r="B372" s="402"/>
      <c r="C372" s="416"/>
      <c r="D372" s="402"/>
      <c r="E372" s="402"/>
      <c r="F372" s="415"/>
      <c r="G372" s="410"/>
      <c r="H372" s="407">
        <f t="shared" si="13"/>
        <v>0</v>
      </c>
      <c r="I372" s="407">
        <f t="shared" si="14"/>
        <v>0</v>
      </c>
      <c r="J372" s="412"/>
      <c r="K372" s="409"/>
      <c r="L372" s="148"/>
      <c r="M372" s="148"/>
      <c r="N372" s="148"/>
      <c r="O372" s="152"/>
      <c r="P372" s="138"/>
      <c r="Q372" s="401" t="str">
        <f t="shared" si="11"/>
        <v/>
      </c>
      <c r="R372" s="374" t="str">
        <f t="shared" si="12"/>
        <v/>
      </c>
    </row>
    <row r="373" ht="18.75" customHeight="1">
      <c r="A373" s="138"/>
      <c r="B373" s="402"/>
      <c r="C373" s="416"/>
      <c r="D373" s="402"/>
      <c r="E373" s="402"/>
      <c r="F373" s="415"/>
      <c r="G373" s="410"/>
      <c r="H373" s="407">
        <f t="shared" si="13"/>
        <v>0</v>
      </c>
      <c r="I373" s="407">
        <f t="shared" si="14"/>
        <v>0</v>
      </c>
      <c r="J373" s="412"/>
      <c r="K373" s="409"/>
      <c r="L373" s="148"/>
      <c r="M373" s="148"/>
      <c r="N373" s="148"/>
      <c r="O373" s="152"/>
      <c r="P373" s="138"/>
      <c r="Q373" s="401" t="str">
        <f t="shared" si="11"/>
        <v/>
      </c>
      <c r="R373" s="374" t="str">
        <f t="shared" si="12"/>
        <v/>
      </c>
    </row>
    <row r="374" ht="18.75" customHeight="1">
      <c r="A374" s="138"/>
      <c r="B374" s="402"/>
      <c r="C374" s="416"/>
      <c r="D374" s="402"/>
      <c r="E374" s="402"/>
      <c r="F374" s="415"/>
      <c r="G374" s="410"/>
      <c r="H374" s="407">
        <f t="shared" si="13"/>
        <v>0</v>
      </c>
      <c r="I374" s="407">
        <f t="shared" si="14"/>
        <v>0</v>
      </c>
      <c r="J374" s="412"/>
      <c r="K374" s="409"/>
      <c r="L374" s="148"/>
      <c r="M374" s="148"/>
      <c r="N374" s="148"/>
      <c r="O374" s="152"/>
      <c r="P374" s="138"/>
      <c r="Q374" s="401" t="str">
        <f t="shared" si="11"/>
        <v/>
      </c>
      <c r="R374" s="374" t="str">
        <f t="shared" si="12"/>
        <v/>
      </c>
    </row>
    <row r="375" ht="18.75" customHeight="1">
      <c r="A375" s="138"/>
      <c r="B375" s="402"/>
      <c r="C375" s="416"/>
      <c r="D375" s="402"/>
      <c r="E375" s="402"/>
      <c r="F375" s="415"/>
      <c r="G375" s="410"/>
      <c r="H375" s="407">
        <f t="shared" si="13"/>
        <v>0</v>
      </c>
      <c r="I375" s="407">
        <f t="shared" si="14"/>
        <v>0</v>
      </c>
      <c r="J375" s="412"/>
      <c r="K375" s="409"/>
      <c r="L375" s="148"/>
      <c r="M375" s="148"/>
      <c r="N375" s="148"/>
      <c r="O375" s="152"/>
      <c r="P375" s="138"/>
      <c r="Q375" s="401" t="str">
        <f t="shared" si="11"/>
        <v/>
      </c>
      <c r="R375" s="374" t="str">
        <f t="shared" si="12"/>
        <v/>
      </c>
    </row>
    <row r="376" ht="18.75" customHeight="1">
      <c r="A376" s="138"/>
      <c r="B376" s="402"/>
      <c r="C376" s="416"/>
      <c r="D376" s="402"/>
      <c r="E376" s="402"/>
      <c r="F376" s="415"/>
      <c r="G376" s="410"/>
      <c r="H376" s="407">
        <f t="shared" si="13"/>
        <v>0</v>
      </c>
      <c r="I376" s="407">
        <f t="shared" si="14"/>
        <v>0</v>
      </c>
      <c r="J376" s="412"/>
      <c r="K376" s="409"/>
      <c r="L376" s="148"/>
      <c r="M376" s="148"/>
      <c r="N376" s="148"/>
      <c r="O376" s="152"/>
      <c r="P376" s="138"/>
      <c r="Q376" s="401" t="str">
        <f t="shared" si="11"/>
        <v/>
      </c>
      <c r="R376" s="374" t="str">
        <f t="shared" si="12"/>
        <v/>
      </c>
    </row>
    <row r="377" ht="18.75" customHeight="1">
      <c r="A377" s="138"/>
      <c r="B377" s="402"/>
      <c r="C377" s="416"/>
      <c r="D377" s="402"/>
      <c r="E377" s="402"/>
      <c r="F377" s="415"/>
      <c r="G377" s="410"/>
      <c r="H377" s="407">
        <f t="shared" si="13"/>
        <v>0</v>
      </c>
      <c r="I377" s="407">
        <f t="shared" si="14"/>
        <v>0</v>
      </c>
      <c r="J377" s="412"/>
      <c r="K377" s="409"/>
      <c r="L377" s="148"/>
      <c r="M377" s="148"/>
      <c r="N377" s="148"/>
      <c r="O377" s="152"/>
      <c r="P377" s="138"/>
      <c r="Q377" s="401" t="str">
        <f t="shared" si="11"/>
        <v/>
      </c>
      <c r="R377" s="374" t="str">
        <f t="shared" si="12"/>
        <v/>
      </c>
    </row>
    <row r="378" ht="18.75" customHeight="1">
      <c r="A378" s="138"/>
      <c r="B378" s="402"/>
      <c r="C378" s="416"/>
      <c r="D378" s="402"/>
      <c r="E378" s="402"/>
      <c r="F378" s="415"/>
      <c r="G378" s="410"/>
      <c r="H378" s="407">
        <f t="shared" si="13"/>
        <v>0</v>
      </c>
      <c r="I378" s="407">
        <f t="shared" si="14"/>
        <v>0</v>
      </c>
      <c r="J378" s="412"/>
      <c r="K378" s="409"/>
      <c r="L378" s="148"/>
      <c r="M378" s="148"/>
      <c r="N378" s="148"/>
      <c r="O378" s="152"/>
      <c r="P378" s="138"/>
      <c r="Q378" s="401" t="str">
        <f t="shared" si="11"/>
        <v/>
      </c>
      <c r="R378" s="374" t="str">
        <f t="shared" si="12"/>
        <v/>
      </c>
    </row>
    <row r="379" ht="18.75" customHeight="1">
      <c r="A379" s="138"/>
      <c r="B379" s="402"/>
      <c r="C379" s="416"/>
      <c r="D379" s="402"/>
      <c r="E379" s="402"/>
      <c r="F379" s="415"/>
      <c r="G379" s="410"/>
      <c r="H379" s="407">
        <f t="shared" si="13"/>
        <v>0</v>
      </c>
      <c r="I379" s="407">
        <f t="shared" si="14"/>
        <v>0</v>
      </c>
      <c r="J379" s="412"/>
      <c r="K379" s="409"/>
      <c r="L379" s="148"/>
      <c r="M379" s="148"/>
      <c r="N379" s="148"/>
      <c r="O379" s="152"/>
      <c r="P379" s="138"/>
      <c r="Q379" s="401" t="str">
        <f t="shared" si="11"/>
        <v/>
      </c>
      <c r="R379" s="374" t="str">
        <f t="shared" si="12"/>
        <v/>
      </c>
    </row>
    <row r="380" ht="18.75" customHeight="1">
      <c r="A380" s="138"/>
      <c r="B380" s="402"/>
      <c r="C380" s="416"/>
      <c r="D380" s="402"/>
      <c r="E380" s="402"/>
      <c r="F380" s="415"/>
      <c r="G380" s="410"/>
      <c r="H380" s="407">
        <f t="shared" si="13"/>
        <v>0</v>
      </c>
      <c r="I380" s="407">
        <f t="shared" si="14"/>
        <v>0</v>
      </c>
      <c r="J380" s="412"/>
      <c r="K380" s="409"/>
      <c r="L380" s="148"/>
      <c r="M380" s="148"/>
      <c r="N380" s="148"/>
      <c r="O380" s="152"/>
      <c r="P380" s="138"/>
      <c r="Q380" s="401" t="str">
        <f t="shared" si="11"/>
        <v/>
      </c>
      <c r="R380" s="374" t="str">
        <f t="shared" si="12"/>
        <v/>
      </c>
    </row>
    <row r="381" ht="18.75" customHeight="1">
      <c r="A381" s="138"/>
      <c r="B381" s="402"/>
      <c r="C381" s="416"/>
      <c r="D381" s="402"/>
      <c r="E381" s="402"/>
      <c r="F381" s="415"/>
      <c r="G381" s="410"/>
      <c r="H381" s="407">
        <f t="shared" si="13"/>
        <v>0</v>
      </c>
      <c r="I381" s="407">
        <f t="shared" si="14"/>
        <v>0</v>
      </c>
      <c r="J381" s="412"/>
      <c r="K381" s="409"/>
      <c r="L381" s="148"/>
      <c r="M381" s="148"/>
      <c r="N381" s="148"/>
      <c r="O381" s="152"/>
      <c r="P381" s="138"/>
      <c r="Q381" s="401" t="str">
        <f t="shared" si="11"/>
        <v/>
      </c>
      <c r="R381" s="374" t="str">
        <f t="shared" si="12"/>
        <v/>
      </c>
    </row>
    <row r="382" ht="18.75" customHeight="1">
      <c r="A382" s="138"/>
      <c r="B382" s="402"/>
      <c r="C382" s="416"/>
      <c r="D382" s="402"/>
      <c r="E382" s="402"/>
      <c r="F382" s="415"/>
      <c r="G382" s="410"/>
      <c r="H382" s="407">
        <f t="shared" si="13"/>
        <v>0</v>
      </c>
      <c r="I382" s="407">
        <f t="shared" si="14"/>
        <v>0</v>
      </c>
      <c r="J382" s="412"/>
      <c r="K382" s="409"/>
      <c r="L382" s="148"/>
      <c r="M382" s="148"/>
      <c r="N382" s="148"/>
      <c r="O382" s="152"/>
      <c r="P382" s="138"/>
      <c r="Q382" s="401" t="str">
        <f t="shared" si="11"/>
        <v/>
      </c>
      <c r="R382" s="374" t="str">
        <f t="shared" si="12"/>
        <v/>
      </c>
    </row>
    <row r="383" ht="18.75" customHeight="1">
      <c r="A383" s="138"/>
      <c r="B383" s="402"/>
      <c r="C383" s="416"/>
      <c r="D383" s="402"/>
      <c r="E383" s="402"/>
      <c r="F383" s="415"/>
      <c r="G383" s="410"/>
      <c r="H383" s="407">
        <f t="shared" si="13"/>
        <v>0</v>
      </c>
      <c r="I383" s="407">
        <f t="shared" si="14"/>
        <v>0</v>
      </c>
      <c r="J383" s="412"/>
      <c r="K383" s="409"/>
      <c r="L383" s="148"/>
      <c r="M383" s="148"/>
      <c r="N383" s="148"/>
      <c r="O383" s="152"/>
      <c r="P383" s="138"/>
      <c r="Q383" s="401" t="str">
        <f t="shared" si="11"/>
        <v/>
      </c>
      <c r="R383" s="374" t="str">
        <f t="shared" si="12"/>
        <v/>
      </c>
    </row>
    <row r="384" ht="18.75" customHeight="1">
      <c r="A384" s="138"/>
      <c r="B384" s="402"/>
      <c r="C384" s="416"/>
      <c r="D384" s="402"/>
      <c r="E384" s="402"/>
      <c r="F384" s="415"/>
      <c r="G384" s="410"/>
      <c r="H384" s="407">
        <f t="shared" si="13"/>
        <v>0</v>
      </c>
      <c r="I384" s="407">
        <f t="shared" si="14"/>
        <v>0</v>
      </c>
      <c r="J384" s="412"/>
      <c r="K384" s="409"/>
      <c r="L384" s="148"/>
      <c r="M384" s="148"/>
      <c r="N384" s="148"/>
      <c r="O384" s="152"/>
      <c r="P384" s="138"/>
      <c r="Q384" s="401" t="str">
        <f t="shared" si="11"/>
        <v/>
      </c>
      <c r="R384" s="374" t="str">
        <f t="shared" si="12"/>
        <v/>
      </c>
    </row>
    <row r="385" ht="18.75" customHeight="1">
      <c r="A385" s="138"/>
      <c r="B385" s="402"/>
      <c r="C385" s="416"/>
      <c r="D385" s="402"/>
      <c r="E385" s="402"/>
      <c r="F385" s="415"/>
      <c r="G385" s="410"/>
      <c r="H385" s="407">
        <f t="shared" si="13"/>
        <v>0</v>
      </c>
      <c r="I385" s="407">
        <f t="shared" si="14"/>
        <v>0</v>
      </c>
      <c r="J385" s="412"/>
      <c r="K385" s="409"/>
      <c r="L385" s="148"/>
      <c r="M385" s="148"/>
      <c r="N385" s="148"/>
      <c r="O385" s="152"/>
      <c r="P385" s="138"/>
      <c r="Q385" s="401" t="str">
        <f t="shared" si="11"/>
        <v/>
      </c>
      <c r="R385" s="374" t="str">
        <f t="shared" si="12"/>
        <v/>
      </c>
    </row>
    <row r="386" ht="18.75" customHeight="1">
      <c r="A386" s="138"/>
      <c r="B386" s="402"/>
      <c r="C386" s="416"/>
      <c r="D386" s="402"/>
      <c r="E386" s="402"/>
      <c r="F386" s="415"/>
      <c r="G386" s="410"/>
      <c r="H386" s="407">
        <f t="shared" si="13"/>
        <v>0</v>
      </c>
      <c r="I386" s="407">
        <f t="shared" si="14"/>
        <v>0</v>
      </c>
      <c r="J386" s="412"/>
      <c r="K386" s="409"/>
      <c r="L386" s="148"/>
      <c r="M386" s="148"/>
      <c r="N386" s="148"/>
      <c r="O386" s="152"/>
      <c r="P386" s="138"/>
      <c r="Q386" s="401" t="str">
        <f t="shared" si="11"/>
        <v/>
      </c>
      <c r="R386" s="374" t="str">
        <f t="shared" si="12"/>
        <v/>
      </c>
    </row>
    <row r="387" ht="18.75" customHeight="1">
      <c r="A387" s="138"/>
      <c r="B387" s="402"/>
      <c r="C387" s="416"/>
      <c r="D387" s="402"/>
      <c r="E387" s="402"/>
      <c r="F387" s="415"/>
      <c r="G387" s="410"/>
      <c r="H387" s="407">
        <f t="shared" si="13"/>
        <v>0</v>
      </c>
      <c r="I387" s="407">
        <f t="shared" si="14"/>
        <v>0</v>
      </c>
      <c r="J387" s="412"/>
      <c r="K387" s="409"/>
      <c r="L387" s="148"/>
      <c r="M387" s="148"/>
      <c r="N387" s="148"/>
      <c r="O387" s="152"/>
      <c r="P387" s="138"/>
      <c r="Q387" s="401" t="str">
        <f t="shared" si="11"/>
        <v/>
      </c>
      <c r="R387" s="374" t="str">
        <f t="shared" si="12"/>
        <v/>
      </c>
    </row>
    <row r="388" ht="18.75" customHeight="1">
      <c r="A388" s="138"/>
      <c r="B388" s="402"/>
      <c r="C388" s="416"/>
      <c r="D388" s="402"/>
      <c r="E388" s="402"/>
      <c r="F388" s="415"/>
      <c r="G388" s="410"/>
      <c r="H388" s="407">
        <f t="shared" si="13"/>
        <v>0</v>
      </c>
      <c r="I388" s="407">
        <f t="shared" si="14"/>
        <v>0</v>
      </c>
      <c r="J388" s="412"/>
      <c r="K388" s="409"/>
      <c r="L388" s="148"/>
      <c r="M388" s="148"/>
      <c r="N388" s="148"/>
      <c r="O388" s="152"/>
      <c r="P388" s="138"/>
      <c r="Q388" s="401" t="str">
        <f t="shared" si="11"/>
        <v/>
      </c>
      <c r="R388" s="374" t="str">
        <f t="shared" si="12"/>
        <v/>
      </c>
    </row>
    <row r="389" ht="18.75" customHeight="1">
      <c r="A389" s="138"/>
      <c r="B389" s="402"/>
      <c r="C389" s="416"/>
      <c r="D389" s="402"/>
      <c r="E389" s="402"/>
      <c r="F389" s="415"/>
      <c r="G389" s="410"/>
      <c r="H389" s="407">
        <f t="shared" si="13"/>
        <v>0</v>
      </c>
      <c r="I389" s="407">
        <f t="shared" si="14"/>
        <v>0</v>
      </c>
      <c r="J389" s="412"/>
      <c r="K389" s="409"/>
      <c r="L389" s="148"/>
      <c r="M389" s="148"/>
      <c r="N389" s="148"/>
      <c r="O389" s="152"/>
      <c r="P389" s="138"/>
      <c r="Q389" s="401" t="str">
        <f t="shared" si="11"/>
        <v/>
      </c>
      <c r="R389" s="374" t="str">
        <f t="shared" si="12"/>
        <v/>
      </c>
    </row>
    <row r="390" ht="18.75" customHeight="1">
      <c r="A390" s="138"/>
      <c r="B390" s="402"/>
      <c r="C390" s="416"/>
      <c r="D390" s="402"/>
      <c r="E390" s="402"/>
      <c r="F390" s="415"/>
      <c r="G390" s="410"/>
      <c r="H390" s="407">
        <f t="shared" si="13"/>
        <v>0</v>
      </c>
      <c r="I390" s="407">
        <f t="shared" si="14"/>
        <v>0</v>
      </c>
      <c r="J390" s="412"/>
      <c r="K390" s="409"/>
      <c r="L390" s="148"/>
      <c r="M390" s="148"/>
      <c r="N390" s="148"/>
      <c r="O390" s="152"/>
      <c r="P390" s="138"/>
      <c r="Q390" s="401" t="str">
        <f t="shared" si="11"/>
        <v/>
      </c>
      <c r="R390" s="374" t="str">
        <f t="shared" si="12"/>
        <v/>
      </c>
    </row>
    <row r="391" ht="18.75" customHeight="1">
      <c r="A391" s="138"/>
      <c r="B391" s="402"/>
      <c r="C391" s="416"/>
      <c r="D391" s="402"/>
      <c r="E391" s="402"/>
      <c r="F391" s="415"/>
      <c r="G391" s="410"/>
      <c r="H391" s="407">
        <f t="shared" si="13"/>
        <v>0</v>
      </c>
      <c r="I391" s="407">
        <f t="shared" si="14"/>
        <v>0</v>
      </c>
      <c r="J391" s="412"/>
      <c r="K391" s="409"/>
      <c r="L391" s="148"/>
      <c r="M391" s="148"/>
      <c r="N391" s="148"/>
      <c r="O391" s="152"/>
      <c r="P391" s="138"/>
      <c r="Q391" s="401" t="str">
        <f t="shared" si="11"/>
        <v/>
      </c>
      <c r="R391" s="374" t="str">
        <f t="shared" si="12"/>
        <v/>
      </c>
    </row>
    <row r="392" ht="18.75" customHeight="1">
      <c r="A392" s="138"/>
      <c r="B392" s="402"/>
      <c r="C392" s="416"/>
      <c r="D392" s="402"/>
      <c r="E392" s="402"/>
      <c r="F392" s="415"/>
      <c r="G392" s="410"/>
      <c r="H392" s="407">
        <f t="shared" si="13"/>
        <v>0</v>
      </c>
      <c r="I392" s="407">
        <f t="shared" si="14"/>
        <v>0</v>
      </c>
      <c r="J392" s="412"/>
      <c r="K392" s="409"/>
      <c r="L392" s="148"/>
      <c r="M392" s="148"/>
      <c r="N392" s="148"/>
      <c r="O392" s="152"/>
      <c r="P392" s="138"/>
      <c r="Q392" s="401" t="str">
        <f t="shared" si="11"/>
        <v/>
      </c>
      <c r="R392" s="374" t="str">
        <f t="shared" si="12"/>
        <v/>
      </c>
    </row>
    <row r="393" ht="18.75" customHeight="1">
      <c r="A393" s="138"/>
      <c r="B393" s="402"/>
      <c r="C393" s="416"/>
      <c r="D393" s="402"/>
      <c r="E393" s="402"/>
      <c r="F393" s="415"/>
      <c r="G393" s="410"/>
      <c r="H393" s="407">
        <f t="shared" si="13"/>
        <v>0</v>
      </c>
      <c r="I393" s="407">
        <f t="shared" si="14"/>
        <v>0</v>
      </c>
      <c r="J393" s="412"/>
      <c r="K393" s="409"/>
      <c r="L393" s="148"/>
      <c r="M393" s="148"/>
      <c r="N393" s="148"/>
      <c r="O393" s="152"/>
      <c r="P393" s="138"/>
      <c r="Q393" s="401" t="str">
        <f t="shared" si="11"/>
        <v/>
      </c>
      <c r="R393" s="374" t="str">
        <f t="shared" si="12"/>
        <v/>
      </c>
    </row>
    <row r="394" ht="18.75" customHeight="1">
      <c r="A394" s="138"/>
      <c r="B394" s="402"/>
      <c r="C394" s="416"/>
      <c r="D394" s="402"/>
      <c r="E394" s="402"/>
      <c r="F394" s="415"/>
      <c r="G394" s="410"/>
      <c r="H394" s="407">
        <f t="shared" si="13"/>
        <v>0</v>
      </c>
      <c r="I394" s="407">
        <f t="shared" si="14"/>
        <v>0</v>
      </c>
      <c r="J394" s="412"/>
      <c r="K394" s="409"/>
      <c r="L394" s="148"/>
      <c r="M394" s="148"/>
      <c r="N394" s="148"/>
      <c r="O394" s="152"/>
      <c r="P394" s="138"/>
      <c r="Q394" s="401" t="str">
        <f t="shared" si="11"/>
        <v/>
      </c>
      <c r="R394" s="374" t="str">
        <f t="shared" si="12"/>
        <v/>
      </c>
    </row>
    <row r="395" ht="18.75" customHeight="1">
      <c r="A395" s="138"/>
      <c r="B395" s="402"/>
      <c r="C395" s="416"/>
      <c r="D395" s="402"/>
      <c r="E395" s="402"/>
      <c r="F395" s="415"/>
      <c r="G395" s="410"/>
      <c r="H395" s="407">
        <f t="shared" si="13"/>
        <v>0</v>
      </c>
      <c r="I395" s="407">
        <f t="shared" si="14"/>
        <v>0</v>
      </c>
      <c r="J395" s="412"/>
      <c r="K395" s="409"/>
      <c r="L395" s="148"/>
      <c r="M395" s="148"/>
      <c r="N395" s="148"/>
      <c r="O395" s="152"/>
      <c r="P395" s="138"/>
      <c r="Q395" s="401" t="str">
        <f t="shared" si="11"/>
        <v/>
      </c>
      <c r="R395" s="374" t="str">
        <f t="shared" si="12"/>
        <v/>
      </c>
    </row>
    <row r="396" ht="18.75" customHeight="1">
      <c r="A396" s="138"/>
      <c r="B396" s="402"/>
      <c r="C396" s="416"/>
      <c r="D396" s="402"/>
      <c r="E396" s="402"/>
      <c r="F396" s="415"/>
      <c r="G396" s="410"/>
      <c r="H396" s="407">
        <f t="shared" si="13"/>
        <v>0</v>
      </c>
      <c r="I396" s="407">
        <f t="shared" si="14"/>
        <v>0</v>
      </c>
      <c r="J396" s="412"/>
      <c r="K396" s="409"/>
      <c r="L396" s="148"/>
      <c r="M396" s="148"/>
      <c r="N396" s="148"/>
      <c r="O396" s="152"/>
      <c r="P396" s="138"/>
      <c r="Q396" s="401" t="str">
        <f t="shared" si="11"/>
        <v/>
      </c>
      <c r="R396" s="374" t="str">
        <f t="shared" si="12"/>
        <v/>
      </c>
    </row>
    <row r="397" ht="18.75" customHeight="1">
      <c r="A397" s="138"/>
      <c r="B397" s="402"/>
      <c r="C397" s="416"/>
      <c r="D397" s="402"/>
      <c r="E397" s="402"/>
      <c r="F397" s="415"/>
      <c r="G397" s="410"/>
      <c r="H397" s="407">
        <f t="shared" si="13"/>
        <v>0</v>
      </c>
      <c r="I397" s="407">
        <f t="shared" si="14"/>
        <v>0</v>
      </c>
      <c r="J397" s="412"/>
      <c r="K397" s="409"/>
      <c r="L397" s="148"/>
      <c r="M397" s="148"/>
      <c r="N397" s="148"/>
      <c r="O397" s="152"/>
      <c r="P397" s="138"/>
      <c r="Q397" s="401" t="str">
        <f t="shared" si="11"/>
        <v/>
      </c>
      <c r="R397" s="374" t="str">
        <f t="shared" si="12"/>
        <v/>
      </c>
    </row>
    <row r="398" ht="18.75" customHeight="1">
      <c r="A398" s="138"/>
      <c r="B398" s="402"/>
      <c r="C398" s="416"/>
      <c r="D398" s="402"/>
      <c r="E398" s="402"/>
      <c r="F398" s="415"/>
      <c r="G398" s="410"/>
      <c r="H398" s="407">
        <f t="shared" si="13"/>
        <v>0</v>
      </c>
      <c r="I398" s="407">
        <f t="shared" si="14"/>
        <v>0</v>
      </c>
      <c r="J398" s="412"/>
      <c r="K398" s="409"/>
      <c r="L398" s="148"/>
      <c r="M398" s="148"/>
      <c r="N398" s="148"/>
      <c r="O398" s="152"/>
      <c r="P398" s="138"/>
      <c r="Q398" s="401" t="str">
        <f t="shared" si="11"/>
        <v/>
      </c>
      <c r="R398" s="374" t="str">
        <f t="shared" si="12"/>
        <v/>
      </c>
    </row>
    <row r="399" ht="18.75" customHeight="1">
      <c r="A399" s="138"/>
      <c r="B399" s="402"/>
      <c r="C399" s="416"/>
      <c r="D399" s="402"/>
      <c r="E399" s="402"/>
      <c r="F399" s="415"/>
      <c r="G399" s="410"/>
      <c r="H399" s="407">
        <f t="shared" si="13"/>
        <v>0</v>
      </c>
      <c r="I399" s="407">
        <f t="shared" si="14"/>
        <v>0</v>
      </c>
      <c r="J399" s="412"/>
      <c r="K399" s="409"/>
      <c r="L399" s="148"/>
      <c r="M399" s="148"/>
      <c r="N399" s="148"/>
      <c r="O399" s="152"/>
      <c r="P399" s="138"/>
      <c r="Q399" s="401" t="str">
        <f t="shared" si="11"/>
        <v/>
      </c>
      <c r="R399" s="374" t="str">
        <f t="shared" si="12"/>
        <v/>
      </c>
    </row>
    <row r="400" ht="18.75" customHeight="1">
      <c r="A400" s="138"/>
      <c r="B400" s="402"/>
      <c r="C400" s="416"/>
      <c r="D400" s="402"/>
      <c r="E400" s="402"/>
      <c r="F400" s="415"/>
      <c r="G400" s="410"/>
      <c r="H400" s="407">
        <f t="shared" si="13"/>
        <v>0</v>
      </c>
      <c r="I400" s="407">
        <f t="shared" si="14"/>
        <v>0</v>
      </c>
      <c r="J400" s="412"/>
      <c r="K400" s="409"/>
      <c r="L400" s="148"/>
      <c r="M400" s="148"/>
      <c r="N400" s="148"/>
      <c r="O400" s="152"/>
      <c r="P400" s="138"/>
      <c r="Q400" s="401" t="str">
        <f t="shared" si="11"/>
        <v/>
      </c>
      <c r="R400" s="374" t="str">
        <f t="shared" si="12"/>
        <v/>
      </c>
    </row>
    <row r="401" ht="18.75" customHeight="1">
      <c r="A401" s="138"/>
      <c r="B401" s="402"/>
      <c r="C401" s="416"/>
      <c r="D401" s="402"/>
      <c r="E401" s="402"/>
      <c r="F401" s="415"/>
      <c r="G401" s="410"/>
      <c r="H401" s="407">
        <f t="shared" si="13"/>
        <v>0</v>
      </c>
      <c r="I401" s="407">
        <f t="shared" si="14"/>
        <v>0</v>
      </c>
      <c r="J401" s="412"/>
      <c r="K401" s="409"/>
      <c r="L401" s="148"/>
      <c r="M401" s="148"/>
      <c r="N401" s="148"/>
      <c r="O401" s="152"/>
      <c r="P401" s="138"/>
      <c r="Q401" s="401" t="str">
        <f t="shared" si="11"/>
        <v/>
      </c>
      <c r="R401" s="374" t="str">
        <f t="shared" si="12"/>
        <v/>
      </c>
    </row>
    <row r="402" ht="18.75" customHeight="1">
      <c r="A402" s="138"/>
      <c r="B402" s="402"/>
      <c r="C402" s="416"/>
      <c r="D402" s="402"/>
      <c r="E402" s="402"/>
      <c r="F402" s="415"/>
      <c r="G402" s="410"/>
      <c r="H402" s="407">
        <f t="shared" si="13"/>
        <v>0</v>
      </c>
      <c r="I402" s="407">
        <f t="shared" si="14"/>
        <v>0</v>
      </c>
      <c r="J402" s="412"/>
      <c r="K402" s="409"/>
      <c r="L402" s="148"/>
      <c r="M402" s="148"/>
      <c r="N402" s="148"/>
      <c r="O402" s="152"/>
      <c r="P402" s="138"/>
      <c r="Q402" s="401" t="str">
        <f t="shared" si="11"/>
        <v/>
      </c>
      <c r="R402" s="374" t="str">
        <f t="shared" si="12"/>
        <v/>
      </c>
    </row>
    <row r="403" ht="18.75" customHeight="1">
      <c r="A403" s="138"/>
      <c r="B403" s="402"/>
      <c r="C403" s="416"/>
      <c r="D403" s="402"/>
      <c r="E403" s="402"/>
      <c r="F403" s="415"/>
      <c r="G403" s="410"/>
      <c r="H403" s="407">
        <f t="shared" si="13"/>
        <v>0</v>
      </c>
      <c r="I403" s="407">
        <f t="shared" si="14"/>
        <v>0</v>
      </c>
      <c r="J403" s="412"/>
      <c r="K403" s="409"/>
      <c r="L403" s="148"/>
      <c r="M403" s="148"/>
      <c r="N403" s="148"/>
      <c r="O403" s="152"/>
      <c r="P403" s="138"/>
      <c r="Q403" s="401" t="str">
        <f t="shared" si="11"/>
        <v/>
      </c>
      <c r="R403" s="374" t="str">
        <f t="shared" si="12"/>
        <v/>
      </c>
    </row>
    <row r="404" ht="18.75" customHeight="1">
      <c r="A404" s="138"/>
      <c r="B404" s="402"/>
      <c r="C404" s="416"/>
      <c r="D404" s="402"/>
      <c r="E404" s="402"/>
      <c r="F404" s="415"/>
      <c r="G404" s="410"/>
      <c r="H404" s="407">
        <f t="shared" si="13"/>
        <v>0</v>
      </c>
      <c r="I404" s="407">
        <f t="shared" si="14"/>
        <v>0</v>
      </c>
      <c r="J404" s="412"/>
      <c r="K404" s="409"/>
      <c r="L404" s="148"/>
      <c r="M404" s="148"/>
      <c r="N404" s="148"/>
      <c r="O404" s="152"/>
      <c r="P404" s="138"/>
      <c r="Q404" s="401" t="str">
        <f t="shared" si="11"/>
        <v/>
      </c>
      <c r="R404" s="374" t="str">
        <f t="shared" si="12"/>
        <v/>
      </c>
    </row>
    <row r="405" ht="18.75" customHeight="1">
      <c r="A405" s="138"/>
      <c r="B405" s="402"/>
      <c r="C405" s="416"/>
      <c r="D405" s="402"/>
      <c r="E405" s="402"/>
      <c r="F405" s="415"/>
      <c r="G405" s="410"/>
      <c r="H405" s="407">
        <f t="shared" si="13"/>
        <v>0</v>
      </c>
      <c r="I405" s="407">
        <f t="shared" si="14"/>
        <v>0</v>
      </c>
      <c r="J405" s="412"/>
      <c r="K405" s="409"/>
      <c r="L405" s="148"/>
      <c r="M405" s="148"/>
      <c r="N405" s="148"/>
      <c r="O405" s="152"/>
      <c r="P405" s="138"/>
      <c r="Q405" s="401" t="str">
        <f t="shared" si="11"/>
        <v/>
      </c>
      <c r="R405" s="374" t="str">
        <f t="shared" si="12"/>
        <v/>
      </c>
    </row>
    <row r="406" ht="18.75" customHeight="1">
      <c r="A406" s="138"/>
      <c r="B406" s="402"/>
      <c r="C406" s="416"/>
      <c r="D406" s="402"/>
      <c r="E406" s="402"/>
      <c r="F406" s="415"/>
      <c r="G406" s="410"/>
      <c r="H406" s="407">
        <f t="shared" si="13"/>
        <v>0</v>
      </c>
      <c r="I406" s="407">
        <f t="shared" si="14"/>
        <v>0</v>
      </c>
      <c r="J406" s="412"/>
      <c r="K406" s="409"/>
      <c r="L406" s="148"/>
      <c r="M406" s="148"/>
      <c r="N406" s="148"/>
      <c r="O406" s="152"/>
      <c r="P406" s="138"/>
      <c r="Q406" s="401" t="str">
        <f t="shared" si="11"/>
        <v/>
      </c>
      <c r="R406" s="374" t="str">
        <f t="shared" si="12"/>
        <v/>
      </c>
    </row>
    <row r="407" ht="18.75" customHeight="1">
      <c r="A407" s="138"/>
      <c r="B407" s="402"/>
      <c r="C407" s="416"/>
      <c r="D407" s="402"/>
      <c r="E407" s="402"/>
      <c r="F407" s="415"/>
      <c r="G407" s="410"/>
      <c r="H407" s="407">
        <f t="shared" si="13"/>
        <v>0</v>
      </c>
      <c r="I407" s="407">
        <f t="shared" si="14"/>
        <v>0</v>
      </c>
      <c r="J407" s="412"/>
      <c r="K407" s="409"/>
      <c r="L407" s="148"/>
      <c r="M407" s="148"/>
      <c r="N407" s="148"/>
      <c r="O407" s="152"/>
      <c r="P407" s="138"/>
      <c r="Q407" s="401" t="str">
        <f t="shared" si="11"/>
        <v/>
      </c>
      <c r="R407" s="374" t="str">
        <f t="shared" si="12"/>
        <v/>
      </c>
    </row>
    <row r="408" ht="18.75" customHeight="1">
      <c r="A408" s="138"/>
      <c r="B408" s="402"/>
      <c r="C408" s="416"/>
      <c r="D408" s="402"/>
      <c r="E408" s="402"/>
      <c r="F408" s="415"/>
      <c r="G408" s="410"/>
      <c r="H408" s="407">
        <f t="shared" si="13"/>
        <v>0</v>
      </c>
      <c r="I408" s="407">
        <f t="shared" si="14"/>
        <v>0</v>
      </c>
      <c r="J408" s="412"/>
      <c r="K408" s="409"/>
      <c r="L408" s="148"/>
      <c r="M408" s="148"/>
      <c r="N408" s="148"/>
      <c r="O408" s="152"/>
      <c r="P408" s="138"/>
      <c r="Q408" s="401" t="str">
        <f t="shared" si="11"/>
        <v/>
      </c>
      <c r="R408" s="374" t="str">
        <f t="shared" si="12"/>
        <v/>
      </c>
    </row>
    <row r="409" ht="18.75" customHeight="1">
      <c r="A409" s="138"/>
      <c r="B409" s="402"/>
      <c r="C409" s="416"/>
      <c r="D409" s="402"/>
      <c r="E409" s="402"/>
      <c r="F409" s="415"/>
      <c r="G409" s="410"/>
      <c r="H409" s="407">
        <f t="shared" si="13"/>
        <v>0</v>
      </c>
      <c r="I409" s="407">
        <f t="shared" si="14"/>
        <v>0</v>
      </c>
      <c r="J409" s="412"/>
      <c r="K409" s="409"/>
      <c r="L409" s="148"/>
      <c r="M409" s="148"/>
      <c r="N409" s="148"/>
      <c r="O409" s="152"/>
      <c r="P409" s="138"/>
      <c r="Q409" s="401" t="str">
        <f t="shared" si="11"/>
        <v/>
      </c>
      <c r="R409" s="374" t="str">
        <f t="shared" si="12"/>
        <v/>
      </c>
    </row>
    <row r="410" ht="18.75" customHeight="1">
      <c r="A410" s="138"/>
      <c r="B410" s="402"/>
      <c r="C410" s="416"/>
      <c r="D410" s="402"/>
      <c r="E410" s="402"/>
      <c r="F410" s="415"/>
      <c r="G410" s="410"/>
      <c r="H410" s="407">
        <f t="shared" si="13"/>
        <v>0</v>
      </c>
      <c r="I410" s="407">
        <f t="shared" si="14"/>
        <v>0</v>
      </c>
      <c r="J410" s="412"/>
      <c r="K410" s="409"/>
      <c r="L410" s="148"/>
      <c r="M410" s="148"/>
      <c r="N410" s="148"/>
      <c r="O410" s="152"/>
      <c r="P410" s="138"/>
      <c r="Q410" s="401" t="str">
        <f t="shared" si="11"/>
        <v/>
      </c>
      <c r="R410" s="374" t="str">
        <f t="shared" si="12"/>
        <v/>
      </c>
    </row>
    <row r="411" ht="18.75" customHeight="1">
      <c r="A411" s="138"/>
      <c r="B411" s="402"/>
      <c r="C411" s="416"/>
      <c r="D411" s="402"/>
      <c r="E411" s="402"/>
      <c r="F411" s="415"/>
      <c r="G411" s="410"/>
      <c r="H411" s="407">
        <f t="shared" si="13"/>
        <v>0</v>
      </c>
      <c r="I411" s="407">
        <f t="shared" si="14"/>
        <v>0</v>
      </c>
      <c r="J411" s="412"/>
      <c r="K411" s="409"/>
      <c r="L411" s="148"/>
      <c r="M411" s="148"/>
      <c r="N411" s="148"/>
      <c r="O411" s="152"/>
      <c r="P411" s="138"/>
      <c r="Q411" s="401" t="str">
        <f t="shared" si="11"/>
        <v/>
      </c>
      <c r="R411" s="374" t="str">
        <f t="shared" si="12"/>
        <v/>
      </c>
    </row>
    <row r="412" ht="18.75" customHeight="1">
      <c r="A412" s="138"/>
      <c r="B412" s="402"/>
      <c r="C412" s="416"/>
      <c r="D412" s="402"/>
      <c r="E412" s="402"/>
      <c r="F412" s="415"/>
      <c r="G412" s="410"/>
      <c r="H412" s="407">
        <f t="shared" si="13"/>
        <v>0</v>
      </c>
      <c r="I412" s="407">
        <f t="shared" si="14"/>
        <v>0</v>
      </c>
      <c r="J412" s="412"/>
      <c r="K412" s="409"/>
      <c r="L412" s="148"/>
      <c r="M412" s="148"/>
      <c r="N412" s="148"/>
      <c r="O412" s="152"/>
      <c r="P412" s="138"/>
      <c r="Q412" s="401" t="str">
        <f t="shared" si="11"/>
        <v/>
      </c>
      <c r="R412" s="374" t="str">
        <f t="shared" si="12"/>
        <v/>
      </c>
    </row>
    <row r="413" ht="18.75" customHeight="1">
      <c r="A413" s="138"/>
      <c r="B413" s="402"/>
      <c r="C413" s="416"/>
      <c r="D413" s="402"/>
      <c r="E413" s="402"/>
      <c r="F413" s="415"/>
      <c r="G413" s="410"/>
      <c r="H413" s="407">
        <f t="shared" si="13"/>
        <v>0</v>
      </c>
      <c r="I413" s="407">
        <f t="shared" si="14"/>
        <v>0</v>
      </c>
      <c r="J413" s="412"/>
      <c r="K413" s="409"/>
      <c r="L413" s="148"/>
      <c r="M413" s="148"/>
      <c r="N413" s="148"/>
      <c r="O413" s="152"/>
      <c r="P413" s="138"/>
      <c r="Q413" s="401" t="str">
        <f t="shared" si="11"/>
        <v/>
      </c>
      <c r="R413" s="374" t="str">
        <f t="shared" si="12"/>
        <v/>
      </c>
    </row>
    <row r="414" ht="18.75" customHeight="1">
      <c r="A414" s="138"/>
      <c r="B414" s="402"/>
      <c r="C414" s="416"/>
      <c r="D414" s="402"/>
      <c r="E414" s="402"/>
      <c r="F414" s="415"/>
      <c r="G414" s="410"/>
      <c r="H414" s="407">
        <f t="shared" si="13"/>
        <v>0</v>
      </c>
      <c r="I414" s="407">
        <f t="shared" si="14"/>
        <v>0</v>
      </c>
      <c r="J414" s="412"/>
      <c r="K414" s="409"/>
      <c r="L414" s="148"/>
      <c r="M414" s="148"/>
      <c r="N414" s="148"/>
      <c r="O414" s="152"/>
      <c r="P414" s="138"/>
      <c r="Q414" s="401" t="str">
        <f t="shared" si="11"/>
        <v/>
      </c>
      <c r="R414" s="374" t="str">
        <f t="shared" si="12"/>
        <v/>
      </c>
    </row>
    <row r="415" ht="18.75" customHeight="1">
      <c r="A415" s="138"/>
      <c r="B415" s="402"/>
      <c r="C415" s="416"/>
      <c r="D415" s="402"/>
      <c r="E415" s="402"/>
      <c r="F415" s="415"/>
      <c r="G415" s="410"/>
      <c r="H415" s="407">
        <f t="shared" si="13"/>
        <v>0</v>
      </c>
      <c r="I415" s="407">
        <f t="shared" si="14"/>
        <v>0</v>
      </c>
      <c r="J415" s="412"/>
      <c r="K415" s="409"/>
      <c r="L415" s="148"/>
      <c r="M415" s="148"/>
      <c r="N415" s="148"/>
      <c r="O415" s="152"/>
      <c r="P415" s="138"/>
      <c r="Q415" s="401" t="str">
        <f t="shared" si="11"/>
        <v/>
      </c>
      <c r="R415" s="374" t="str">
        <f t="shared" si="12"/>
        <v/>
      </c>
    </row>
    <row r="416" ht="18.75" customHeight="1">
      <c r="A416" s="138"/>
      <c r="B416" s="402"/>
      <c r="C416" s="416"/>
      <c r="D416" s="402"/>
      <c r="E416" s="402"/>
      <c r="F416" s="415"/>
      <c r="G416" s="410"/>
      <c r="H416" s="407">
        <f t="shared" si="13"/>
        <v>0</v>
      </c>
      <c r="I416" s="407">
        <f t="shared" si="14"/>
        <v>0</v>
      </c>
      <c r="J416" s="412"/>
      <c r="K416" s="409"/>
      <c r="L416" s="148"/>
      <c r="M416" s="148"/>
      <c r="N416" s="148"/>
      <c r="O416" s="152"/>
      <c r="P416" s="138"/>
      <c r="Q416" s="401" t="str">
        <f t="shared" si="11"/>
        <v/>
      </c>
      <c r="R416" s="374" t="str">
        <f t="shared" si="12"/>
        <v/>
      </c>
    </row>
    <row r="417" ht="18.75" customHeight="1">
      <c r="A417" s="138"/>
      <c r="B417" s="402"/>
      <c r="C417" s="416"/>
      <c r="D417" s="402"/>
      <c r="E417" s="402"/>
      <c r="F417" s="415"/>
      <c r="G417" s="410"/>
      <c r="H417" s="407">
        <f t="shared" si="13"/>
        <v>0</v>
      </c>
      <c r="I417" s="407">
        <f t="shared" si="14"/>
        <v>0</v>
      </c>
      <c r="J417" s="412"/>
      <c r="K417" s="409"/>
      <c r="L417" s="148"/>
      <c r="M417" s="148"/>
      <c r="N417" s="148"/>
      <c r="O417" s="152"/>
      <c r="P417" s="138"/>
      <c r="Q417" s="401" t="str">
        <f t="shared" si="11"/>
        <v/>
      </c>
      <c r="R417" s="374" t="str">
        <f t="shared" si="12"/>
        <v/>
      </c>
    </row>
    <row r="418" ht="18.75" customHeight="1">
      <c r="A418" s="138"/>
      <c r="B418" s="402"/>
      <c r="C418" s="416"/>
      <c r="D418" s="402"/>
      <c r="E418" s="402"/>
      <c r="F418" s="415"/>
      <c r="G418" s="410"/>
      <c r="H418" s="407">
        <f t="shared" si="13"/>
        <v>0</v>
      </c>
      <c r="I418" s="407">
        <f t="shared" si="14"/>
        <v>0</v>
      </c>
      <c r="J418" s="412"/>
      <c r="K418" s="409"/>
      <c r="L418" s="148"/>
      <c r="M418" s="148"/>
      <c r="N418" s="148"/>
      <c r="O418" s="152"/>
      <c r="P418" s="138"/>
      <c r="Q418" s="401" t="str">
        <f t="shared" si="11"/>
        <v/>
      </c>
      <c r="R418" s="374" t="str">
        <f t="shared" si="12"/>
        <v/>
      </c>
    </row>
    <row r="419" ht="18.75" customHeight="1">
      <c r="A419" s="138"/>
      <c r="B419" s="402"/>
      <c r="C419" s="416"/>
      <c r="D419" s="402"/>
      <c r="E419" s="402"/>
      <c r="F419" s="415"/>
      <c r="G419" s="410"/>
      <c r="H419" s="407">
        <f t="shared" si="13"/>
        <v>0</v>
      </c>
      <c r="I419" s="407">
        <f t="shared" si="14"/>
        <v>0</v>
      </c>
      <c r="J419" s="412"/>
      <c r="K419" s="409"/>
      <c r="L419" s="148"/>
      <c r="M419" s="148"/>
      <c r="N419" s="148"/>
      <c r="O419" s="152"/>
      <c r="P419" s="138"/>
      <c r="Q419" s="401" t="str">
        <f t="shared" si="11"/>
        <v/>
      </c>
      <c r="R419" s="374" t="str">
        <f t="shared" si="12"/>
        <v/>
      </c>
    </row>
    <row r="420" ht="18.75" customHeight="1">
      <c r="A420" s="138"/>
      <c r="B420" s="402"/>
      <c r="C420" s="416"/>
      <c r="D420" s="402"/>
      <c r="E420" s="402"/>
      <c r="F420" s="415"/>
      <c r="G420" s="410"/>
      <c r="H420" s="407">
        <f t="shared" si="13"/>
        <v>0</v>
      </c>
      <c r="I420" s="407">
        <f t="shared" si="14"/>
        <v>0</v>
      </c>
      <c r="J420" s="412"/>
      <c r="K420" s="409"/>
      <c r="L420" s="148"/>
      <c r="M420" s="148"/>
      <c r="N420" s="148"/>
      <c r="O420" s="152"/>
      <c r="P420" s="138"/>
      <c r="Q420" s="401" t="str">
        <f t="shared" si="11"/>
        <v/>
      </c>
      <c r="R420" s="374" t="str">
        <f t="shared" si="12"/>
        <v/>
      </c>
    </row>
    <row r="421" ht="18.75" customHeight="1">
      <c r="A421" s="138"/>
      <c r="B421" s="402"/>
      <c r="C421" s="416"/>
      <c r="D421" s="402"/>
      <c r="E421" s="402"/>
      <c r="F421" s="415"/>
      <c r="G421" s="410"/>
      <c r="H421" s="407">
        <f t="shared" si="13"/>
        <v>0</v>
      </c>
      <c r="I421" s="407">
        <f t="shared" si="14"/>
        <v>0</v>
      </c>
      <c r="J421" s="412"/>
      <c r="K421" s="409"/>
      <c r="L421" s="148"/>
      <c r="M421" s="148"/>
      <c r="N421" s="148"/>
      <c r="O421" s="152"/>
      <c r="P421" s="138"/>
      <c r="Q421" s="401" t="str">
        <f t="shared" si="11"/>
        <v/>
      </c>
      <c r="R421" s="374" t="str">
        <f t="shared" si="12"/>
        <v/>
      </c>
    </row>
    <row r="422" ht="18.75" customHeight="1">
      <c r="A422" s="138"/>
      <c r="B422" s="402"/>
      <c r="C422" s="416"/>
      <c r="D422" s="402"/>
      <c r="E422" s="402"/>
      <c r="F422" s="415"/>
      <c r="G422" s="410"/>
      <c r="H422" s="407">
        <f t="shared" si="13"/>
        <v>0</v>
      </c>
      <c r="I422" s="407">
        <f t="shared" si="14"/>
        <v>0</v>
      </c>
      <c r="J422" s="412"/>
      <c r="K422" s="409"/>
      <c r="L422" s="148"/>
      <c r="M422" s="148"/>
      <c r="N422" s="148"/>
      <c r="O422" s="152"/>
      <c r="P422" s="138"/>
      <c r="Q422" s="401" t="str">
        <f t="shared" si="11"/>
        <v/>
      </c>
      <c r="R422" s="374" t="str">
        <f t="shared" si="12"/>
        <v/>
      </c>
    </row>
    <row r="423" ht="18.75" customHeight="1">
      <c r="A423" s="138"/>
      <c r="B423" s="402"/>
      <c r="C423" s="416"/>
      <c r="D423" s="402"/>
      <c r="E423" s="402"/>
      <c r="F423" s="415"/>
      <c r="G423" s="410"/>
      <c r="H423" s="407">
        <f t="shared" si="13"/>
        <v>0</v>
      </c>
      <c r="I423" s="407">
        <f t="shared" si="14"/>
        <v>0</v>
      </c>
      <c r="J423" s="412"/>
      <c r="K423" s="409"/>
      <c r="L423" s="148"/>
      <c r="M423" s="148"/>
      <c r="N423" s="148"/>
      <c r="O423" s="152"/>
      <c r="P423" s="138"/>
      <c r="Q423" s="401" t="str">
        <f t="shared" si="11"/>
        <v/>
      </c>
      <c r="R423" s="374" t="str">
        <f t="shared" si="12"/>
        <v/>
      </c>
    </row>
    <row r="424" ht="18.75" customHeight="1">
      <c r="A424" s="138"/>
      <c r="B424" s="402"/>
      <c r="C424" s="416"/>
      <c r="D424" s="402"/>
      <c r="E424" s="402"/>
      <c r="F424" s="415"/>
      <c r="G424" s="410"/>
      <c r="H424" s="407">
        <f t="shared" si="13"/>
        <v>0</v>
      </c>
      <c r="I424" s="407">
        <f t="shared" si="14"/>
        <v>0</v>
      </c>
      <c r="J424" s="412"/>
      <c r="K424" s="409"/>
      <c r="L424" s="148"/>
      <c r="M424" s="148"/>
      <c r="N424" s="148"/>
      <c r="O424" s="152"/>
      <c r="P424" s="138"/>
      <c r="Q424" s="401" t="str">
        <f t="shared" si="11"/>
        <v/>
      </c>
      <c r="R424" s="374" t="str">
        <f t="shared" si="12"/>
        <v/>
      </c>
    </row>
    <row r="425" ht="18.75" customHeight="1">
      <c r="A425" s="138"/>
      <c r="B425" s="402"/>
      <c r="C425" s="416"/>
      <c r="D425" s="402"/>
      <c r="E425" s="402"/>
      <c r="F425" s="415"/>
      <c r="G425" s="410"/>
      <c r="H425" s="407">
        <f t="shared" si="13"/>
        <v>0</v>
      </c>
      <c r="I425" s="407">
        <f t="shared" si="14"/>
        <v>0</v>
      </c>
      <c r="J425" s="412"/>
      <c r="K425" s="409"/>
      <c r="L425" s="148"/>
      <c r="M425" s="148"/>
      <c r="N425" s="148"/>
      <c r="O425" s="152"/>
      <c r="P425" s="138"/>
      <c r="Q425" s="401" t="str">
        <f t="shared" si="11"/>
        <v/>
      </c>
      <c r="R425" s="374" t="str">
        <f t="shared" si="12"/>
        <v/>
      </c>
    </row>
    <row r="426" ht="18.75" customHeight="1">
      <c r="A426" s="138"/>
      <c r="B426" s="402"/>
      <c r="C426" s="416"/>
      <c r="D426" s="402"/>
      <c r="E426" s="402"/>
      <c r="F426" s="415"/>
      <c r="G426" s="410"/>
      <c r="H426" s="407">
        <f t="shared" si="13"/>
        <v>0</v>
      </c>
      <c r="I426" s="407">
        <f t="shared" si="14"/>
        <v>0</v>
      </c>
      <c r="J426" s="412"/>
      <c r="K426" s="409"/>
      <c r="L426" s="148"/>
      <c r="M426" s="148"/>
      <c r="N426" s="148"/>
      <c r="O426" s="152"/>
      <c r="P426" s="138"/>
      <c r="Q426" s="401" t="str">
        <f t="shared" si="11"/>
        <v/>
      </c>
      <c r="R426" s="374" t="str">
        <f t="shared" si="12"/>
        <v/>
      </c>
    </row>
    <row r="427" ht="18.75" customHeight="1">
      <c r="A427" s="138"/>
      <c r="B427" s="402"/>
      <c r="C427" s="416"/>
      <c r="D427" s="402"/>
      <c r="E427" s="402"/>
      <c r="F427" s="415"/>
      <c r="G427" s="410"/>
      <c r="H427" s="407">
        <f t="shared" si="13"/>
        <v>0</v>
      </c>
      <c r="I427" s="407">
        <f t="shared" si="14"/>
        <v>0</v>
      </c>
      <c r="J427" s="412"/>
      <c r="K427" s="409"/>
      <c r="L427" s="148"/>
      <c r="M427" s="148"/>
      <c r="N427" s="148"/>
      <c r="O427" s="152"/>
      <c r="P427" s="138"/>
      <c r="Q427" s="401" t="str">
        <f t="shared" si="11"/>
        <v/>
      </c>
      <c r="R427" s="374" t="str">
        <f t="shared" si="12"/>
        <v/>
      </c>
    </row>
    <row r="428" ht="18.75" customHeight="1">
      <c r="A428" s="138"/>
      <c r="B428" s="402"/>
      <c r="C428" s="416"/>
      <c r="D428" s="402"/>
      <c r="E428" s="402"/>
      <c r="F428" s="415"/>
      <c r="G428" s="410"/>
      <c r="H428" s="407">
        <f t="shared" si="13"/>
        <v>0</v>
      </c>
      <c r="I428" s="407">
        <f t="shared" si="14"/>
        <v>0</v>
      </c>
      <c r="J428" s="412"/>
      <c r="K428" s="409"/>
      <c r="L428" s="148"/>
      <c r="M428" s="148"/>
      <c r="N428" s="148"/>
      <c r="O428" s="152"/>
      <c r="P428" s="138"/>
      <c r="Q428" s="401" t="str">
        <f t="shared" si="11"/>
        <v/>
      </c>
      <c r="R428" s="374" t="str">
        <f t="shared" si="12"/>
        <v/>
      </c>
    </row>
    <row r="429" ht="18.75" customHeight="1">
      <c r="A429" s="138"/>
      <c r="B429" s="402"/>
      <c r="C429" s="416"/>
      <c r="D429" s="402"/>
      <c r="E429" s="402"/>
      <c r="F429" s="415"/>
      <c r="G429" s="410"/>
      <c r="H429" s="407">
        <f t="shared" si="13"/>
        <v>0</v>
      </c>
      <c r="I429" s="407">
        <f t="shared" si="14"/>
        <v>0</v>
      </c>
      <c r="J429" s="412"/>
      <c r="K429" s="409"/>
      <c r="L429" s="148"/>
      <c r="M429" s="148"/>
      <c r="N429" s="148"/>
      <c r="O429" s="152"/>
      <c r="P429" s="138"/>
      <c r="Q429" s="401" t="str">
        <f t="shared" si="11"/>
        <v/>
      </c>
      <c r="R429" s="374" t="str">
        <f t="shared" si="12"/>
        <v/>
      </c>
    </row>
    <row r="430" ht="18.75" customHeight="1">
      <c r="A430" s="138"/>
      <c r="B430" s="402"/>
      <c r="C430" s="416"/>
      <c r="D430" s="402"/>
      <c r="E430" s="402"/>
      <c r="F430" s="415"/>
      <c r="G430" s="410"/>
      <c r="H430" s="407">
        <f t="shared" si="13"/>
        <v>0</v>
      </c>
      <c r="I430" s="407">
        <f t="shared" si="14"/>
        <v>0</v>
      </c>
      <c r="J430" s="412"/>
      <c r="K430" s="409"/>
      <c r="L430" s="148"/>
      <c r="M430" s="148"/>
      <c r="N430" s="148"/>
      <c r="O430" s="152"/>
      <c r="P430" s="138"/>
      <c r="Q430" s="401" t="str">
        <f t="shared" si="11"/>
        <v/>
      </c>
      <c r="R430" s="374" t="str">
        <f t="shared" si="12"/>
        <v/>
      </c>
    </row>
    <row r="431" ht="18.75" customHeight="1">
      <c r="A431" s="138"/>
      <c r="B431" s="402"/>
      <c r="C431" s="416"/>
      <c r="D431" s="402"/>
      <c r="E431" s="402"/>
      <c r="F431" s="415"/>
      <c r="G431" s="410"/>
      <c r="H431" s="407">
        <f t="shared" si="13"/>
        <v>0</v>
      </c>
      <c r="I431" s="407">
        <f t="shared" si="14"/>
        <v>0</v>
      </c>
      <c r="J431" s="412"/>
      <c r="K431" s="409"/>
      <c r="L431" s="148"/>
      <c r="M431" s="148"/>
      <c r="N431" s="148"/>
      <c r="O431" s="152"/>
      <c r="P431" s="138"/>
      <c r="Q431" s="401" t="str">
        <f t="shared" si="11"/>
        <v/>
      </c>
      <c r="R431" s="374" t="str">
        <f t="shared" si="12"/>
        <v/>
      </c>
    </row>
    <row r="432" ht="18.75" customHeight="1">
      <c r="A432" s="138"/>
      <c r="B432" s="402"/>
      <c r="C432" s="416"/>
      <c r="D432" s="402"/>
      <c r="E432" s="402"/>
      <c r="F432" s="415"/>
      <c r="G432" s="410"/>
      <c r="H432" s="407">
        <f t="shared" si="13"/>
        <v>0</v>
      </c>
      <c r="I432" s="407">
        <f t="shared" si="14"/>
        <v>0</v>
      </c>
      <c r="J432" s="412"/>
      <c r="K432" s="409"/>
      <c r="L432" s="148"/>
      <c r="M432" s="148"/>
      <c r="N432" s="148"/>
      <c r="O432" s="152"/>
      <c r="P432" s="138"/>
      <c r="Q432" s="401" t="str">
        <f t="shared" si="11"/>
        <v/>
      </c>
      <c r="R432" s="374" t="str">
        <f t="shared" si="12"/>
        <v/>
      </c>
    </row>
    <row r="433" ht="18.75" customHeight="1">
      <c r="A433" s="138"/>
      <c r="B433" s="402"/>
      <c r="C433" s="416"/>
      <c r="D433" s="402"/>
      <c r="E433" s="402"/>
      <c r="F433" s="415"/>
      <c r="G433" s="410"/>
      <c r="H433" s="407">
        <f t="shared" si="13"/>
        <v>0</v>
      </c>
      <c r="I433" s="407">
        <f t="shared" si="14"/>
        <v>0</v>
      </c>
      <c r="J433" s="412"/>
      <c r="K433" s="409"/>
      <c r="L433" s="148"/>
      <c r="M433" s="148"/>
      <c r="N433" s="148"/>
      <c r="O433" s="152"/>
      <c r="P433" s="138"/>
      <c r="Q433" s="401" t="str">
        <f t="shared" si="11"/>
        <v/>
      </c>
      <c r="R433" s="374" t="str">
        <f t="shared" si="12"/>
        <v/>
      </c>
    </row>
    <row r="434" ht="18.75" customHeight="1">
      <c r="A434" s="138"/>
      <c r="B434" s="402"/>
      <c r="C434" s="416"/>
      <c r="D434" s="402"/>
      <c r="E434" s="402"/>
      <c r="F434" s="415"/>
      <c r="G434" s="410"/>
      <c r="H434" s="407">
        <f t="shared" si="13"/>
        <v>0</v>
      </c>
      <c r="I434" s="407">
        <f t="shared" si="14"/>
        <v>0</v>
      </c>
      <c r="J434" s="412"/>
      <c r="K434" s="409"/>
      <c r="L434" s="148"/>
      <c r="M434" s="148"/>
      <c r="N434" s="148"/>
      <c r="O434" s="152"/>
      <c r="P434" s="138"/>
      <c r="Q434" s="401" t="str">
        <f t="shared" si="11"/>
        <v/>
      </c>
      <c r="R434" s="374" t="str">
        <f t="shared" si="12"/>
        <v/>
      </c>
    </row>
    <row r="435" ht="18.75" customHeight="1">
      <c r="A435" s="138"/>
      <c r="B435" s="402"/>
      <c r="C435" s="416"/>
      <c r="D435" s="402"/>
      <c r="E435" s="402"/>
      <c r="F435" s="415"/>
      <c r="G435" s="410"/>
      <c r="H435" s="407">
        <f t="shared" si="13"/>
        <v>0</v>
      </c>
      <c r="I435" s="407">
        <f t="shared" si="14"/>
        <v>0</v>
      </c>
      <c r="J435" s="412"/>
      <c r="K435" s="409"/>
      <c r="L435" s="148"/>
      <c r="M435" s="148"/>
      <c r="N435" s="148"/>
      <c r="O435" s="152"/>
      <c r="P435" s="138"/>
      <c r="Q435" s="401" t="str">
        <f t="shared" si="11"/>
        <v/>
      </c>
      <c r="R435" s="374" t="str">
        <f t="shared" si="12"/>
        <v/>
      </c>
    </row>
    <row r="436" ht="18.75" customHeight="1">
      <c r="A436" s="138"/>
      <c r="B436" s="402"/>
      <c r="C436" s="416"/>
      <c r="D436" s="402"/>
      <c r="E436" s="402"/>
      <c r="F436" s="415"/>
      <c r="G436" s="410"/>
      <c r="H436" s="407">
        <f t="shared" si="13"/>
        <v>0</v>
      </c>
      <c r="I436" s="407">
        <f t="shared" si="14"/>
        <v>0</v>
      </c>
      <c r="J436" s="412"/>
      <c r="K436" s="409"/>
      <c r="L436" s="148"/>
      <c r="M436" s="148"/>
      <c r="N436" s="148"/>
      <c r="O436" s="152"/>
      <c r="P436" s="138"/>
      <c r="Q436" s="401" t="str">
        <f t="shared" si="11"/>
        <v/>
      </c>
      <c r="R436" s="374" t="str">
        <f t="shared" si="12"/>
        <v/>
      </c>
    </row>
    <row r="437" ht="18.75" customHeight="1">
      <c r="A437" s="138"/>
      <c r="B437" s="402"/>
      <c r="C437" s="416"/>
      <c r="D437" s="402"/>
      <c r="E437" s="402"/>
      <c r="F437" s="415"/>
      <c r="G437" s="410"/>
      <c r="H437" s="407">
        <f t="shared" si="13"/>
        <v>0</v>
      </c>
      <c r="I437" s="407">
        <f t="shared" si="14"/>
        <v>0</v>
      </c>
      <c r="J437" s="412"/>
      <c r="K437" s="409"/>
      <c r="L437" s="148"/>
      <c r="M437" s="148"/>
      <c r="N437" s="148"/>
      <c r="O437" s="152"/>
      <c r="P437" s="138"/>
      <c r="Q437" s="401" t="str">
        <f t="shared" si="11"/>
        <v/>
      </c>
      <c r="R437" s="374" t="str">
        <f t="shared" si="12"/>
        <v/>
      </c>
    </row>
    <row r="438" ht="18.75" customHeight="1">
      <c r="A438" s="138"/>
      <c r="B438" s="402"/>
      <c r="C438" s="416"/>
      <c r="D438" s="402"/>
      <c r="E438" s="402"/>
      <c r="F438" s="415"/>
      <c r="G438" s="410"/>
      <c r="H438" s="407">
        <f t="shared" si="13"/>
        <v>0</v>
      </c>
      <c r="I438" s="407">
        <f t="shared" si="14"/>
        <v>0</v>
      </c>
      <c r="J438" s="412"/>
      <c r="K438" s="409"/>
      <c r="L438" s="148"/>
      <c r="M438" s="148"/>
      <c r="N438" s="148"/>
      <c r="O438" s="152"/>
      <c r="P438" s="138"/>
      <c r="Q438" s="401" t="str">
        <f t="shared" si="11"/>
        <v/>
      </c>
      <c r="R438" s="374" t="str">
        <f t="shared" si="12"/>
        <v/>
      </c>
    </row>
    <row r="439" ht="18.75" customHeight="1">
      <c r="A439" s="138"/>
      <c r="B439" s="402"/>
      <c r="C439" s="416"/>
      <c r="D439" s="402"/>
      <c r="E439" s="402"/>
      <c r="F439" s="415"/>
      <c r="G439" s="410"/>
      <c r="H439" s="407">
        <f t="shared" si="13"/>
        <v>0</v>
      </c>
      <c r="I439" s="407">
        <f t="shared" si="14"/>
        <v>0</v>
      </c>
      <c r="J439" s="412"/>
      <c r="K439" s="409"/>
      <c r="L439" s="148"/>
      <c r="M439" s="148"/>
      <c r="N439" s="148"/>
      <c r="O439" s="152"/>
      <c r="P439" s="138"/>
      <c r="Q439" s="401" t="str">
        <f t="shared" si="11"/>
        <v/>
      </c>
      <c r="R439" s="374" t="str">
        <f t="shared" si="12"/>
        <v/>
      </c>
    </row>
    <row r="440" ht="18.75" customHeight="1">
      <c r="A440" s="138"/>
      <c r="B440" s="402"/>
      <c r="C440" s="416"/>
      <c r="D440" s="402"/>
      <c r="E440" s="402"/>
      <c r="F440" s="415"/>
      <c r="G440" s="410"/>
      <c r="H440" s="407">
        <f t="shared" si="13"/>
        <v>0</v>
      </c>
      <c r="I440" s="407">
        <f t="shared" si="14"/>
        <v>0</v>
      </c>
      <c r="J440" s="412"/>
      <c r="K440" s="409"/>
      <c r="L440" s="148"/>
      <c r="M440" s="148"/>
      <c r="N440" s="148"/>
      <c r="O440" s="152"/>
      <c r="P440" s="138"/>
      <c r="Q440" s="401" t="str">
        <f t="shared" si="11"/>
        <v/>
      </c>
      <c r="R440" s="374" t="str">
        <f t="shared" si="12"/>
        <v/>
      </c>
    </row>
    <row r="441" ht="18.75" customHeight="1">
      <c r="A441" s="138"/>
      <c r="B441" s="402"/>
      <c r="C441" s="416"/>
      <c r="D441" s="402"/>
      <c r="E441" s="402"/>
      <c r="F441" s="415"/>
      <c r="G441" s="410"/>
      <c r="H441" s="407">
        <f t="shared" si="13"/>
        <v>0</v>
      </c>
      <c r="I441" s="407">
        <f t="shared" si="14"/>
        <v>0</v>
      </c>
      <c r="J441" s="412"/>
      <c r="K441" s="409"/>
      <c r="L441" s="148"/>
      <c r="M441" s="148"/>
      <c r="N441" s="148"/>
      <c r="O441" s="152"/>
      <c r="P441" s="138"/>
      <c r="Q441" s="401" t="str">
        <f t="shared" si="11"/>
        <v/>
      </c>
      <c r="R441" s="374" t="str">
        <f t="shared" si="12"/>
        <v/>
      </c>
    </row>
    <row r="442" ht="18.75" customHeight="1">
      <c r="A442" s="138"/>
      <c r="B442" s="402"/>
      <c r="C442" s="416"/>
      <c r="D442" s="402"/>
      <c r="E442" s="402"/>
      <c r="F442" s="415"/>
      <c r="G442" s="410"/>
      <c r="H442" s="407">
        <f t="shared" si="13"/>
        <v>0</v>
      </c>
      <c r="I442" s="407">
        <f t="shared" si="14"/>
        <v>0</v>
      </c>
      <c r="J442" s="412"/>
      <c r="K442" s="409"/>
      <c r="L442" s="148"/>
      <c r="M442" s="148"/>
      <c r="N442" s="148"/>
      <c r="O442" s="152"/>
      <c r="P442" s="138"/>
      <c r="Q442" s="401" t="str">
        <f t="shared" si="11"/>
        <v/>
      </c>
      <c r="R442" s="374" t="str">
        <f t="shared" si="12"/>
        <v/>
      </c>
    </row>
    <row r="443" ht="18.75" customHeight="1">
      <c r="A443" s="138"/>
      <c r="B443" s="402"/>
      <c r="C443" s="416"/>
      <c r="D443" s="402"/>
      <c r="E443" s="402"/>
      <c r="F443" s="415"/>
      <c r="G443" s="410"/>
      <c r="H443" s="407">
        <f t="shared" si="13"/>
        <v>0</v>
      </c>
      <c r="I443" s="407">
        <f t="shared" si="14"/>
        <v>0</v>
      </c>
      <c r="J443" s="412"/>
      <c r="K443" s="409"/>
      <c r="L443" s="148"/>
      <c r="M443" s="148"/>
      <c r="N443" s="148"/>
      <c r="O443" s="152"/>
      <c r="P443" s="138"/>
      <c r="Q443" s="401" t="str">
        <f t="shared" si="11"/>
        <v/>
      </c>
      <c r="R443" s="374" t="str">
        <f t="shared" si="12"/>
        <v/>
      </c>
    </row>
    <row r="444" ht="18.75" customHeight="1">
      <c r="A444" s="138"/>
      <c r="B444" s="402"/>
      <c r="C444" s="416"/>
      <c r="D444" s="402"/>
      <c r="E444" s="402"/>
      <c r="F444" s="415"/>
      <c r="G444" s="410"/>
      <c r="H444" s="407">
        <f t="shared" si="13"/>
        <v>0</v>
      </c>
      <c r="I444" s="407">
        <f t="shared" si="14"/>
        <v>0</v>
      </c>
      <c r="J444" s="412"/>
      <c r="K444" s="409"/>
      <c r="L444" s="148"/>
      <c r="M444" s="148"/>
      <c r="N444" s="148"/>
      <c r="O444" s="152"/>
      <c r="P444" s="138"/>
      <c r="Q444" s="401" t="str">
        <f t="shared" si="11"/>
        <v/>
      </c>
      <c r="R444" s="374" t="str">
        <f t="shared" si="12"/>
        <v/>
      </c>
    </row>
    <row r="445" ht="18.75" customHeight="1">
      <c r="A445" s="138"/>
      <c r="B445" s="402"/>
      <c r="C445" s="416"/>
      <c r="D445" s="402"/>
      <c r="E445" s="402"/>
      <c r="F445" s="415"/>
      <c r="G445" s="410"/>
      <c r="H445" s="407">
        <f t="shared" si="13"/>
        <v>0</v>
      </c>
      <c r="I445" s="407">
        <f t="shared" si="14"/>
        <v>0</v>
      </c>
      <c r="J445" s="412"/>
      <c r="K445" s="409"/>
      <c r="L445" s="148"/>
      <c r="M445" s="148"/>
      <c r="N445" s="148"/>
      <c r="O445" s="152"/>
      <c r="P445" s="138"/>
      <c r="Q445" s="401" t="str">
        <f t="shared" si="11"/>
        <v/>
      </c>
      <c r="R445" s="374" t="str">
        <f t="shared" si="12"/>
        <v/>
      </c>
    </row>
    <row r="446" ht="18.75" customHeight="1">
      <c r="A446" s="138"/>
      <c r="B446" s="402"/>
      <c r="C446" s="416"/>
      <c r="D446" s="402"/>
      <c r="E446" s="402"/>
      <c r="F446" s="415"/>
      <c r="G446" s="410"/>
      <c r="H446" s="407">
        <f t="shared" si="13"/>
        <v>0</v>
      </c>
      <c r="I446" s="407">
        <f t="shared" si="14"/>
        <v>0</v>
      </c>
      <c r="J446" s="412"/>
      <c r="K446" s="409"/>
      <c r="L446" s="148"/>
      <c r="M446" s="148"/>
      <c r="N446" s="148"/>
      <c r="O446" s="152"/>
      <c r="P446" s="138"/>
      <c r="Q446" s="401" t="str">
        <f t="shared" si="11"/>
        <v/>
      </c>
      <c r="R446" s="374" t="str">
        <f t="shared" si="12"/>
        <v/>
      </c>
    </row>
    <row r="447" ht="18.75" customHeight="1">
      <c r="A447" s="138"/>
      <c r="B447" s="402"/>
      <c r="C447" s="416"/>
      <c r="D447" s="402"/>
      <c r="E447" s="402"/>
      <c r="F447" s="415"/>
      <c r="G447" s="410"/>
      <c r="H447" s="407">
        <f t="shared" si="13"/>
        <v>0</v>
      </c>
      <c r="I447" s="407">
        <f t="shared" si="14"/>
        <v>0</v>
      </c>
      <c r="J447" s="412"/>
      <c r="K447" s="409"/>
      <c r="L447" s="148"/>
      <c r="M447" s="148"/>
      <c r="N447" s="148"/>
      <c r="O447" s="152"/>
      <c r="P447" s="138"/>
      <c r="Q447" s="401" t="str">
        <f t="shared" si="11"/>
        <v/>
      </c>
      <c r="R447" s="374" t="str">
        <f t="shared" si="12"/>
        <v/>
      </c>
    </row>
    <row r="448" ht="18.75" customHeight="1">
      <c r="A448" s="138"/>
      <c r="B448" s="402"/>
      <c r="C448" s="416"/>
      <c r="D448" s="402"/>
      <c r="E448" s="402"/>
      <c r="F448" s="415"/>
      <c r="G448" s="410"/>
      <c r="H448" s="407">
        <f t="shared" si="13"/>
        <v>0</v>
      </c>
      <c r="I448" s="407">
        <f t="shared" si="14"/>
        <v>0</v>
      </c>
      <c r="J448" s="412"/>
      <c r="K448" s="409"/>
      <c r="L448" s="148"/>
      <c r="M448" s="148"/>
      <c r="N448" s="148"/>
      <c r="O448" s="152"/>
      <c r="P448" s="138"/>
      <c r="Q448" s="401" t="str">
        <f t="shared" si="11"/>
        <v/>
      </c>
      <c r="R448" s="374" t="str">
        <f t="shared" si="12"/>
        <v/>
      </c>
    </row>
    <row r="449" ht="18.75" customHeight="1">
      <c r="A449" s="138"/>
      <c r="B449" s="402"/>
      <c r="C449" s="416"/>
      <c r="D449" s="402"/>
      <c r="E449" s="402"/>
      <c r="F449" s="415"/>
      <c r="G449" s="410"/>
      <c r="H449" s="407">
        <f t="shared" si="13"/>
        <v>0</v>
      </c>
      <c r="I449" s="407">
        <f t="shared" si="14"/>
        <v>0</v>
      </c>
      <c r="J449" s="412"/>
      <c r="K449" s="409"/>
      <c r="L449" s="148"/>
      <c r="M449" s="148"/>
      <c r="N449" s="148"/>
      <c r="O449" s="152"/>
      <c r="P449" s="138"/>
      <c r="Q449" s="401" t="str">
        <f t="shared" si="11"/>
        <v/>
      </c>
      <c r="R449" s="374" t="str">
        <f t="shared" si="12"/>
        <v/>
      </c>
    </row>
    <row r="450" ht="18.75" customHeight="1">
      <c r="A450" s="138"/>
      <c r="B450" s="402"/>
      <c r="C450" s="416"/>
      <c r="D450" s="402"/>
      <c r="E450" s="402"/>
      <c r="F450" s="415"/>
      <c r="G450" s="410"/>
      <c r="H450" s="407">
        <f t="shared" si="13"/>
        <v>0</v>
      </c>
      <c r="I450" s="407">
        <f t="shared" si="14"/>
        <v>0</v>
      </c>
      <c r="J450" s="412"/>
      <c r="K450" s="409"/>
      <c r="L450" s="148"/>
      <c r="M450" s="148"/>
      <c r="N450" s="148"/>
      <c r="O450" s="152"/>
      <c r="P450" s="138"/>
      <c r="Q450" s="401" t="str">
        <f t="shared" si="11"/>
        <v/>
      </c>
      <c r="R450" s="374" t="str">
        <f t="shared" si="12"/>
        <v/>
      </c>
    </row>
    <row r="451" ht="18.75" customHeight="1">
      <c r="A451" s="138"/>
      <c r="B451" s="402"/>
      <c r="C451" s="416"/>
      <c r="D451" s="402"/>
      <c r="E451" s="402"/>
      <c r="F451" s="415"/>
      <c r="G451" s="410"/>
      <c r="H451" s="407">
        <f t="shared" si="13"/>
        <v>0</v>
      </c>
      <c r="I451" s="407">
        <f t="shared" si="14"/>
        <v>0</v>
      </c>
      <c r="J451" s="412"/>
      <c r="K451" s="409"/>
      <c r="L451" s="148"/>
      <c r="M451" s="148"/>
      <c r="N451" s="148"/>
      <c r="O451" s="152"/>
      <c r="P451" s="138"/>
      <c r="Q451" s="401" t="str">
        <f t="shared" si="11"/>
        <v/>
      </c>
      <c r="R451" s="374" t="str">
        <f t="shared" si="12"/>
        <v/>
      </c>
    </row>
    <row r="452" ht="18.75" customHeight="1">
      <c r="A452" s="138"/>
      <c r="B452" s="402"/>
      <c r="C452" s="416"/>
      <c r="D452" s="402"/>
      <c r="E452" s="402"/>
      <c r="F452" s="415"/>
      <c r="G452" s="410"/>
      <c r="H452" s="407">
        <f t="shared" si="13"/>
        <v>0</v>
      </c>
      <c r="I452" s="407">
        <f t="shared" si="14"/>
        <v>0</v>
      </c>
      <c r="J452" s="412"/>
      <c r="K452" s="409"/>
      <c r="L452" s="148"/>
      <c r="M452" s="148"/>
      <c r="N452" s="148"/>
      <c r="O452" s="152"/>
      <c r="P452" s="138"/>
      <c r="Q452" s="401" t="str">
        <f t="shared" si="11"/>
        <v/>
      </c>
      <c r="R452" s="374" t="str">
        <f t="shared" si="12"/>
        <v/>
      </c>
    </row>
    <row r="453" ht="18.75" customHeight="1">
      <c r="A453" s="138"/>
      <c r="B453" s="402"/>
      <c r="C453" s="416"/>
      <c r="D453" s="402"/>
      <c r="E453" s="402"/>
      <c r="F453" s="415"/>
      <c r="G453" s="410"/>
      <c r="H453" s="407">
        <f t="shared" si="13"/>
        <v>0</v>
      </c>
      <c r="I453" s="407">
        <f t="shared" si="14"/>
        <v>0</v>
      </c>
      <c r="J453" s="412"/>
      <c r="K453" s="409"/>
      <c r="L453" s="148"/>
      <c r="M453" s="148"/>
      <c r="N453" s="148"/>
      <c r="O453" s="152"/>
      <c r="P453" s="138"/>
      <c r="Q453" s="401" t="str">
        <f t="shared" si="11"/>
        <v/>
      </c>
      <c r="R453" s="374" t="str">
        <f t="shared" si="12"/>
        <v/>
      </c>
    </row>
    <row r="454" ht="18.75" customHeight="1">
      <c r="A454" s="138"/>
      <c r="B454" s="402"/>
      <c r="C454" s="416"/>
      <c r="D454" s="402"/>
      <c r="E454" s="402"/>
      <c r="F454" s="415"/>
      <c r="G454" s="410"/>
      <c r="H454" s="407">
        <f t="shared" si="13"/>
        <v>0</v>
      </c>
      <c r="I454" s="407">
        <f t="shared" si="14"/>
        <v>0</v>
      </c>
      <c r="J454" s="412"/>
      <c r="K454" s="409"/>
      <c r="L454" s="148"/>
      <c r="M454" s="148"/>
      <c r="N454" s="148"/>
      <c r="O454" s="152"/>
      <c r="P454" s="138"/>
      <c r="Q454" s="401" t="str">
        <f t="shared" si="11"/>
        <v/>
      </c>
      <c r="R454" s="374" t="str">
        <f t="shared" si="12"/>
        <v/>
      </c>
    </row>
    <row r="455" ht="18.75" customHeight="1">
      <c r="A455" s="138"/>
      <c r="B455" s="402"/>
      <c r="C455" s="416"/>
      <c r="D455" s="402"/>
      <c r="E455" s="402"/>
      <c r="F455" s="415"/>
      <c r="G455" s="410"/>
      <c r="H455" s="407">
        <f t="shared" si="13"/>
        <v>0</v>
      </c>
      <c r="I455" s="407">
        <f t="shared" si="14"/>
        <v>0</v>
      </c>
      <c r="J455" s="412"/>
      <c r="K455" s="409"/>
      <c r="L455" s="148"/>
      <c r="M455" s="148"/>
      <c r="N455" s="148"/>
      <c r="O455" s="152"/>
      <c r="P455" s="138"/>
      <c r="Q455" s="401" t="str">
        <f t="shared" si="11"/>
        <v/>
      </c>
      <c r="R455" s="374" t="str">
        <f t="shared" si="12"/>
        <v/>
      </c>
    </row>
    <row r="456" ht="18.75" customHeight="1">
      <c r="A456" s="138"/>
      <c r="B456" s="402"/>
      <c r="C456" s="416"/>
      <c r="D456" s="402"/>
      <c r="E456" s="402"/>
      <c r="F456" s="415"/>
      <c r="G456" s="410"/>
      <c r="H456" s="407">
        <f t="shared" si="13"/>
        <v>0</v>
      </c>
      <c r="I456" s="407">
        <f t="shared" si="14"/>
        <v>0</v>
      </c>
      <c r="J456" s="412"/>
      <c r="K456" s="409"/>
      <c r="L456" s="148"/>
      <c r="M456" s="148"/>
      <c r="N456" s="148"/>
      <c r="O456" s="152"/>
      <c r="P456" s="138"/>
      <c r="Q456" s="401" t="str">
        <f t="shared" si="11"/>
        <v/>
      </c>
      <c r="R456" s="374" t="str">
        <f t="shared" si="12"/>
        <v/>
      </c>
    </row>
    <row r="457" ht="18.75" customHeight="1">
      <c r="A457" s="138"/>
      <c r="B457" s="402"/>
      <c r="C457" s="416"/>
      <c r="D457" s="402"/>
      <c r="E457" s="402"/>
      <c r="F457" s="415"/>
      <c r="G457" s="410"/>
      <c r="H457" s="407">
        <f t="shared" si="13"/>
        <v>0</v>
      </c>
      <c r="I457" s="407">
        <f t="shared" si="14"/>
        <v>0</v>
      </c>
      <c r="J457" s="412"/>
      <c r="K457" s="409"/>
      <c r="L457" s="148"/>
      <c r="M457" s="148"/>
      <c r="N457" s="148"/>
      <c r="O457" s="152"/>
      <c r="P457" s="138"/>
      <c r="Q457" s="401" t="str">
        <f t="shared" si="11"/>
        <v/>
      </c>
      <c r="R457" s="374" t="str">
        <f t="shared" si="12"/>
        <v/>
      </c>
    </row>
    <row r="458" ht="18.75" customHeight="1">
      <c r="A458" s="138"/>
      <c r="B458" s="402"/>
      <c r="C458" s="416"/>
      <c r="D458" s="402"/>
      <c r="E458" s="402"/>
      <c r="F458" s="415"/>
      <c r="G458" s="410"/>
      <c r="H458" s="407">
        <f t="shared" si="13"/>
        <v>0</v>
      </c>
      <c r="I458" s="407">
        <f t="shared" si="14"/>
        <v>0</v>
      </c>
      <c r="J458" s="412"/>
      <c r="K458" s="409"/>
      <c r="L458" s="148"/>
      <c r="M458" s="148"/>
      <c r="N458" s="148"/>
      <c r="O458" s="152"/>
      <c r="P458" s="138"/>
      <c r="Q458" s="401" t="str">
        <f t="shared" si="11"/>
        <v/>
      </c>
      <c r="R458" s="374" t="str">
        <f t="shared" si="12"/>
        <v/>
      </c>
    </row>
    <row r="459" ht="18.75" customHeight="1">
      <c r="A459" s="138"/>
      <c r="B459" s="402"/>
      <c r="C459" s="416"/>
      <c r="D459" s="402"/>
      <c r="E459" s="402"/>
      <c r="F459" s="415"/>
      <c r="G459" s="410"/>
      <c r="H459" s="407">
        <f t="shared" si="13"/>
        <v>0</v>
      </c>
      <c r="I459" s="407">
        <f t="shared" si="14"/>
        <v>0</v>
      </c>
      <c r="J459" s="412"/>
      <c r="K459" s="409"/>
      <c r="L459" s="148"/>
      <c r="M459" s="148"/>
      <c r="N459" s="148"/>
      <c r="O459" s="152"/>
      <c r="P459" s="138"/>
      <c r="Q459" s="401" t="str">
        <f t="shared" si="11"/>
        <v/>
      </c>
      <c r="R459" s="374" t="str">
        <f t="shared" si="12"/>
        <v/>
      </c>
    </row>
    <row r="460" ht="18.75" customHeight="1">
      <c r="A460" s="138"/>
      <c r="B460" s="402"/>
      <c r="C460" s="416"/>
      <c r="D460" s="402"/>
      <c r="E460" s="402"/>
      <c r="F460" s="415"/>
      <c r="G460" s="410"/>
      <c r="H460" s="407">
        <f t="shared" si="13"/>
        <v>0</v>
      </c>
      <c r="I460" s="407">
        <f t="shared" si="14"/>
        <v>0</v>
      </c>
      <c r="J460" s="412"/>
      <c r="K460" s="409"/>
      <c r="L460" s="148"/>
      <c r="M460" s="148"/>
      <c r="N460" s="148"/>
      <c r="O460" s="152"/>
      <c r="P460" s="138"/>
      <c r="Q460" s="401" t="str">
        <f t="shared" si="11"/>
        <v/>
      </c>
      <c r="R460" s="374" t="str">
        <f t="shared" si="12"/>
        <v/>
      </c>
    </row>
    <row r="461" ht="18.75" customHeight="1">
      <c r="A461" s="138"/>
      <c r="B461" s="402"/>
      <c r="C461" s="416"/>
      <c r="D461" s="402"/>
      <c r="E461" s="402"/>
      <c r="F461" s="415"/>
      <c r="G461" s="410"/>
      <c r="H461" s="407">
        <f t="shared" si="13"/>
        <v>0</v>
      </c>
      <c r="I461" s="407">
        <f t="shared" si="14"/>
        <v>0</v>
      </c>
      <c r="J461" s="412"/>
      <c r="K461" s="409"/>
      <c r="L461" s="148"/>
      <c r="M461" s="148"/>
      <c r="N461" s="148"/>
      <c r="O461" s="152"/>
      <c r="P461" s="138"/>
      <c r="Q461" s="401" t="str">
        <f t="shared" si="11"/>
        <v/>
      </c>
      <c r="R461" s="374" t="str">
        <f t="shared" si="12"/>
        <v/>
      </c>
    </row>
    <row r="462" ht="18.75" customHeight="1">
      <c r="A462" s="138"/>
      <c r="B462" s="402"/>
      <c r="C462" s="416"/>
      <c r="D462" s="402"/>
      <c r="E462" s="402"/>
      <c r="F462" s="415"/>
      <c r="G462" s="410"/>
      <c r="H462" s="407">
        <f t="shared" si="13"/>
        <v>0</v>
      </c>
      <c r="I462" s="407">
        <f t="shared" si="14"/>
        <v>0</v>
      </c>
      <c r="J462" s="412"/>
      <c r="K462" s="409"/>
      <c r="L462" s="148"/>
      <c r="M462" s="148"/>
      <c r="N462" s="148"/>
      <c r="O462" s="152"/>
      <c r="P462" s="138"/>
      <c r="Q462" s="401" t="str">
        <f t="shared" si="11"/>
        <v/>
      </c>
      <c r="R462" s="374" t="str">
        <f t="shared" si="12"/>
        <v/>
      </c>
    </row>
    <row r="463" ht="18.75" customHeight="1">
      <c r="A463" s="138"/>
      <c r="B463" s="402"/>
      <c r="C463" s="416"/>
      <c r="D463" s="402"/>
      <c r="E463" s="402"/>
      <c r="F463" s="415"/>
      <c r="G463" s="410"/>
      <c r="H463" s="407">
        <f t="shared" si="13"/>
        <v>0</v>
      </c>
      <c r="I463" s="407">
        <f t="shared" si="14"/>
        <v>0</v>
      </c>
      <c r="J463" s="412"/>
      <c r="K463" s="409"/>
      <c r="L463" s="148"/>
      <c r="M463" s="148"/>
      <c r="N463" s="148"/>
      <c r="O463" s="152"/>
      <c r="P463" s="138"/>
      <c r="Q463" s="401" t="str">
        <f t="shared" si="11"/>
        <v/>
      </c>
      <c r="R463" s="374" t="str">
        <f t="shared" si="12"/>
        <v/>
      </c>
    </row>
    <row r="464" ht="18.75" customHeight="1">
      <c r="A464" s="138"/>
      <c r="B464" s="402"/>
      <c r="C464" s="416"/>
      <c r="D464" s="402"/>
      <c r="E464" s="402"/>
      <c r="F464" s="415"/>
      <c r="G464" s="410"/>
      <c r="H464" s="407">
        <f t="shared" si="13"/>
        <v>0</v>
      </c>
      <c r="I464" s="407">
        <f t="shared" si="14"/>
        <v>0</v>
      </c>
      <c r="J464" s="412"/>
      <c r="K464" s="409"/>
      <c r="L464" s="148"/>
      <c r="M464" s="148"/>
      <c r="N464" s="148"/>
      <c r="O464" s="152"/>
      <c r="P464" s="138"/>
      <c r="Q464" s="401" t="str">
        <f t="shared" si="11"/>
        <v/>
      </c>
      <c r="R464" s="374" t="str">
        <f t="shared" si="12"/>
        <v/>
      </c>
    </row>
    <row r="465" ht="18.75" customHeight="1">
      <c r="A465" s="138"/>
      <c r="B465" s="402"/>
      <c r="C465" s="416"/>
      <c r="D465" s="402"/>
      <c r="E465" s="402"/>
      <c r="F465" s="415"/>
      <c r="G465" s="410"/>
      <c r="H465" s="407">
        <f t="shared" si="13"/>
        <v>0</v>
      </c>
      <c r="I465" s="407">
        <f t="shared" si="14"/>
        <v>0</v>
      </c>
      <c r="J465" s="412"/>
      <c r="K465" s="409"/>
      <c r="L465" s="148"/>
      <c r="M465" s="148"/>
      <c r="N465" s="148"/>
      <c r="O465" s="152"/>
      <c r="P465" s="138"/>
      <c r="Q465" s="401" t="str">
        <f t="shared" si="11"/>
        <v/>
      </c>
      <c r="R465" s="374" t="str">
        <f t="shared" si="12"/>
        <v/>
      </c>
    </row>
    <row r="466" ht="18.75" customHeight="1">
      <c r="A466" s="138"/>
      <c r="B466" s="402"/>
      <c r="C466" s="416"/>
      <c r="D466" s="402"/>
      <c r="E466" s="402"/>
      <c r="F466" s="415"/>
      <c r="G466" s="410"/>
      <c r="H466" s="407">
        <f t="shared" si="13"/>
        <v>0</v>
      </c>
      <c r="I466" s="407">
        <f t="shared" si="14"/>
        <v>0</v>
      </c>
      <c r="J466" s="412"/>
      <c r="K466" s="409"/>
      <c r="L466" s="148"/>
      <c r="M466" s="148"/>
      <c r="N466" s="148"/>
      <c r="O466" s="152"/>
      <c r="P466" s="138"/>
      <c r="Q466" s="401" t="str">
        <f t="shared" si="11"/>
        <v/>
      </c>
      <c r="R466" s="374" t="str">
        <f t="shared" si="12"/>
        <v/>
      </c>
    </row>
    <row r="467" ht="18.75" customHeight="1">
      <c r="A467" s="138"/>
      <c r="B467" s="402"/>
      <c r="C467" s="416"/>
      <c r="D467" s="402"/>
      <c r="E467" s="402"/>
      <c r="F467" s="415"/>
      <c r="G467" s="410"/>
      <c r="H467" s="407">
        <f t="shared" si="13"/>
        <v>0</v>
      </c>
      <c r="I467" s="407">
        <f t="shared" si="14"/>
        <v>0</v>
      </c>
      <c r="J467" s="412"/>
      <c r="K467" s="409"/>
      <c r="L467" s="148"/>
      <c r="M467" s="148"/>
      <c r="N467" s="148"/>
      <c r="O467" s="152"/>
      <c r="P467" s="138"/>
      <c r="Q467" s="401" t="str">
        <f t="shared" si="11"/>
        <v/>
      </c>
      <c r="R467" s="374" t="str">
        <f t="shared" si="12"/>
        <v/>
      </c>
    </row>
    <row r="468" ht="18.75" customHeight="1">
      <c r="A468" s="138"/>
      <c r="B468" s="402"/>
      <c r="C468" s="416"/>
      <c r="D468" s="402"/>
      <c r="E468" s="402"/>
      <c r="F468" s="415"/>
      <c r="G468" s="410"/>
      <c r="H468" s="407">
        <f t="shared" si="13"/>
        <v>0</v>
      </c>
      <c r="I468" s="407">
        <f t="shared" si="14"/>
        <v>0</v>
      </c>
      <c r="J468" s="412"/>
      <c r="K468" s="409"/>
      <c r="L468" s="148"/>
      <c r="M468" s="148"/>
      <c r="N468" s="148"/>
      <c r="O468" s="152"/>
      <c r="P468" s="138"/>
      <c r="Q468" s="401" t="str">
        <f t="shared" si="11"/>
        <v/>
      </c>
      <c r="R468" s="374" t="str">
        <f t="shared" si="12"/>
        <v/>
      </c>
    </row>
    <row r="469" ht="18.75" customHeight="1">
      <c r="A469" s="138"/>
      <c r="B469" s="402"/>
      <c r="C469" s="416"/>
      <c r="D469" s="402"/>
      <c r="E469" s="402"/>
      <c r="F469" s="415"/>
      <c r="G469" s="410"/>
      <c r="H469" s="407">
        <f t="shared" si="13"/>
        <v>0</v>
      </c>
      <c r="I469" s="407">
        <f t="shared" si="14"/>
        <v>0</v>
      </c>
      <c r="J469" s="412"/>
      <c r="K469" s="409"/>
      <c r="L469" s="148"/>
      <c r="M469" s="148"/>
      <c r="N469" s="148"/>
      <c r="O469" s="152"/>
      <c r="P469" s="138"/>
      <c r="Q469" s="401" t="str">
        <f t="shared" si="11"/>
        <v/>
      </c>
      <c r="R469" s="374" t="str">
        <f t="shared" si="12"/>
        <v/>
      </c>
    </row>
    <row r="470" ht="18.75" customHeight="1">
      <c r="A470" s="138"/>
      <c r="B470" s="402"/>
      <c r="C470" s="416"/>
      <c r="D470" s="402"/>
      <c r="E470" s="402"/>
      <c r="F470" s="415"/>
      <c r="G470" s="410"/>
      <c r="H470" s="407">
        <f t="shared" si="13"/>
        <v>0</v>
      </c>
      <c r="I470" s="407">
        <f t="shared" si="14"/>
        <v>0</v>
      </c>
      <c r="J470" s="412"/>
      <c r="K470" s="409"/>
      <c r="L470" s="148"/>
      <c r="M470" s="148"/>
      <c r="N470" s="148"/>
      <c r="O470" s="152"/>
      <c r="P470" s="138"/>
      <c r="Q470" s="401" t="str">
        <f t="shared" si="11"/>
        <v/>
      </c>
      <c r="R470" s="374" t="str">
        <f t="shared" si="12"/>
        <v/>
      </c>
    </row>
    <row r="471" ht="18.75" customHeight="1">
      <c r="A471" s="138"/>
      <c r="B471" s="402"/>
      <c r="C471" s="416"/>
      <c r="D471" s="402"/>
      <c r="E471" s="402"/>
      <c r="F471" s="415"/>
      <c r="G471" s="410"/>
      <c r="H471" s="407">
        <f t="shared" si="13"/>
        <v>0</v>
      </c>
      <c r="I471" s="407">
        <f t="shared" si="14"/>
        <v>0</v>
      </c>
      <c r="J471" s="412"/>
      <c r="K471" s="409"/>
      <c r="L471" s="148"/>
      <c r="M471" s="148"/>
      <c r="N471" s="148"/>
      <c r="O471" s="152"/>
      <c r="P471" s="138"/>
      <c r="Q471" s="401" t="str">
        <f t="shared" si="11"/>
        <v/>
      </c>
      <c r="R471" s="374" t="str">
        <f t="shared" si="12"/>
        <v/>
      </c>
    </row>
    <row r="472" ht="18.75" customHeight="1">
      <c r="A472" s="138"/>
      <c r="B472" s="402"/>
      <c r="C472" s="416"/>
      <c r="D472" s="402"/>
      <c r="E472" s="402"/>
      <c r="F472" s="415"/>
      <c r="G472" s="410"/>
      <c r="H472" s="407">
        <f t="shared" si="13"/>
        <v>0</v>
      </c>
      <c r="I472" s="407">
        <f t="shared" si="14"/>
        <v>0</v>
      </c>
      <c r="J472" s="412"/>
      <c r="K472" s="409"/>
      <c r="L472" s="148"/>
      <c r="M472" s="148"/>
      <c r="N472" s="148"/>
      <c r="O472" s="152"/>
      <c r="P472" s="138"/>
      <c r="Q472" s="401" t="str">
        <f t="shared" si="11"/>
        <v/>
      </c>
      <c r="R472" s="374" t="str">
        <f t="shared" si="12"/>
        <v/>
      </c>
    </row>
    <row r="473" ht="18.75" customHeight="1">
      <c r="A473" s="138"/>
      <c r="B473" s="402"/>
      <c r="C473" s="416"/>
      <c r="D473" s="402"/>
      <c r="E473" s="402"/>
      <c r="F473" s="415"/>
      <c r="G473" s="410"/>
      <c r="H473" s="407">
        <f t="shared" si="13"/>
        <v>0</v>
      </c>
      <c r="I473" s="407">
        <f t="shared" si="14"/>
        <v>0</v>
      </c>
      <c r="J473" s="412"/>
      <c r="K473" s="409"/>
      <c r="L473" s="148"/>
      <c r="M473" s="148"/>
      <c r="N473" s="148"/>
      <c r="O473" s="152"/>
      <c r="P473" s="138"/>
      <c r="Q473" s="401" t="str">
        <f t="shared" si="11"/>
        <v/>
      </c>
      <c r="R473" s="374" t="str">
        <f t="shared" si="12"/>
        <v/>
      </c>
    </row>
    <row r="474" ht="18.75" customHeight="1">
      <c r="A474" s="138"/>
      <c r="B474" s="402"/>
      <c r="C474" s="416"/>
      <c r="D474" s="402"/>
      <c r="E474" s="402"/>
      <c r="F474" s="415"/>
      <c r="G474" s="410"/>
      <c r="H474" s="407">
        <f t="shared" si="13"/>
        <v>0</v>
      </c>
      <c r="I474" s="407">
        <f t="shared" si="14"/>
        <v>0</v>
      </c>
      <c r="J474" s="412"/>
      <c r="K474" s="409"/>
      <c r="L474" s="148"/>
      <c r="M474" s="148"/>
      <c r="N474" s="148"/>
      <c r="O474" s="152"/>
      <c r="P474" s="138"/>
      <c r="Q474" s="401" t="str">
        <f t="shared" si="11"/>
        <v/>
      </c>
      <c r="R474" s="374" t="str">
        <f t="shared" si="12"/>
        <v/>
      </c>
    </row>
    <row r="475" ht="18.75" customHeight="1">
      <c r="A475" s="138"/>
      <c r="B475" s="402"/>
      <c r="C475" s="416"/>
      <c r="D475" s="402"/>
      <c r="E475" s="402"/>
      <c r="F475" s="415"/>
      <c r="G475" s="410"/>
      <c r="H475" s="407">
        <f t="shared" si="13"/>
        <v>0</v>
      </c>
      <c r="I475" s="407">
        <f t="shared" si="14"/>
        <v>0</v>
      </c>
      <c r="J475" s="412"/>
      <c r="K475" s="409"/>
      <c r="L475" s="148"/>
      <c r="M475" s="148"/>
      <c r="N475" s="148"/>
      <c r="O475" s="152"/>
      <c r="P475" s="138"/>
      <c r="Q475" s="401" t="str">
        <f t="shared" si="11"/>
        <v/>
      </c>
      <c r="R475" s="374" t="str">
        <f t="shared" si="12"/>
        <v/>
      </c>
    </row>
    <row r="476" ht="18.75" customHeight="1">
      <c r="A476" s="138"/>
      <c r="B476" s="402"/>
      <c r="C476" s="416"/>
      <c r="D476" s="402"/>
      <c r="E476" s="402"/>
      <c r="F476" s="415"/>
      <c r="G476" s="410"/>
      <c r="H476" s="407">
        <f t="shared" si="13"/>
        <v>0</v>
      </c>
      <c r="I476" s="407">
        <f t="shared" si="14"/>
        <v>0</v>
      </c>
      <c r="J476" s="412"/>
      <c r="K476" s="409"/>
      <c r="L476" s="148"/>
      <c r="M476" s="148"/>
      <c r="N476" s="148"/>
      <c r="O476" s="152"/>
      <c r="P476" s="138"/>
      <c r="Q476" s="401" t="str">
        <f t="shared" si="11"/>
        <v/>
      </c>
      <c r="R476" s="374" t="str">
        <f t="shared" si="12"/>
        <v/>
      </c>
    </row>
    <row r="477" ht="18.75" customHeight="1">
      <c r="A477" s="138"/>
      <c r="B477" s="402"/>
      <c r="C477" s="416"/>
      <c r="D477" s="402"/>
      <c r="E477" s="402"/>
      <c r="F477" s="415"/>
      <c r="G477" s="410"/>
      <c r="H477" s="407">
        <f t="shared" si="13"/>
        <v>0</v>
      </c>
      <c r="I477" s="407">
        <f t="shared" si="14"/>
        <v>0</v>
      </c>
      <c r="J477" s="412"/>
      <c r="K477" s="409"/>
      <c r="L477" s="148"/>
      <c r="M477" s="148"/>
      <c r="N477" s="148"/>
      <c r="O477" s="152"/>
      <c r="P477" s="138"/>
      <c r="Q477" s="401" t="str">
        <f t="shared" si="11"/>
        <v/>
      </c>
      <c r="R477" s="374" t="str">
        <f t="shared" si="12"/>
        <v/>
      </c>
    </row>
    <row r="478" ht="18.75" customHeight="1">
      <c r="A478" s="138"/>
      <c r="B478" s="402"/>
      <c r="C478" s="416"/>
      <c r="D478" s="402"/>
      <c r="E478" s="402"/>
      <c r="F478" s="415"/>
      <c r="G478" s="410"/>
      <c r="H478" s="407">
        <f t="shared" si="13"/>
        <v>0</v>
      </c>
      <c r="I478" s="407">
        <f t="shared" si="14"/>
        <v>0</v>
      </c>
      <c r="J478" s="412"/>
      <c r="K478" s="409"/>
      <c r="L478" s="148"/>
      <c r="M478" s="148"/>
      <c r="N478" s="148"/>
      <c r="O478" s="152"/>
      <c r="P478" s="138"/>
      <c r="Q478" s="401" t="str">
        <f t="shared" si="11"/>
        <v/>
      </c>
      <c r="R478" s="374" t="str">
        <f t="shared" si="12"/>
        <v/>
      </c>
    </row>
    <row r="479" ht="18.75" customHeight="1">
      <c r="A479" s="138"/>
      <c r="B479" s="402"/>
      <c r="C479" s="416"/>
      <c r="D479" s="402"/>
      <c r="E479" s="402"/>
      <c r="F479" s="415"/>
      <c r="G479" s="410"/>
      <c r="H479" s="407">
        <f t="shared" si="13"/>
        <v>0</v>
      </c>
      <c r="I479" s="407">
        <f t="shared" si="14"/>
        <v>0</v>
      </c>
      <c r="J479" s="412"/>
      <c r="K479" s="409"/>
      <c r="L479" s="148"/>
      <c r="M479" s="148"/>
      <c r="N479" s="148"/>
      <c r="O479" s="152"/>
      <c r="P479" s="138"/>
      <c r="Q479" s="401" t="str">
        <f t="shared" si="11"/>
        <v/>
      </c>
      <c r="R479" s="374" t="str">
        <f t="shared" si="12"/>
        <v/>
      </c>
    </row>
    <row r="480" ht="18.75" customHeight="1">
      <c r="A480" s="138"/>
      <c r="B480" s="402"/>
      <c r="C480" s="416"/>
      <c r="D480" s="402"/>
      <c r="E480" s="402"/>
      <c r="F480" s="415"/>
      <c r="G480" s="410"/>
      <c r="H480" s="407">
        <f t="shared" si="13"/>
        <v>0</v>
      </c>
      <c r="I480" s="407">
        <f t="shared" si="14"/>
        <v>0</v>
      </c>
      <c r="J480" s="412"/>
      <c r="K480" s="409"/>
      <c r="L480" s="148"/>
      <c r="M480" s="148"/>
      <c r="N480" s="148"/>
      <c r="O480" s="152"/>
      <c r="P480" s="138"/>
      <c r="Q480" s="401" t="str">
        <f t="shared" si="11"/>
        <v/>
      </c>
      <c r="R480" s="374" t="str">
        <f t="shared" si="12"/>
        <v/>
      </c>
    </row>
    <row r="481" ht="18.75" customHeight="1">
      <c r="A481" s="138"/>
      <c r="B481" s="402"/>
      <c r="C481" s="416"/>
      <c r="D481" s="402"/>
      <c r="E481" s="402"/>
      <c r="F481" s="415"/>
      <c r="G481" s="410"/>
      <c r="H481" s="407">
        <f t="shared" si="13"/>
        <v>0</v>
      </c>
      <c r="I481" s="407">
        <f t="shared" si="14"/>
        <v>0</v>
      </c>
      <c r="J481" s="412"/>
      <c r="K481" s="409"/>
      <c r="L481" s="148"/>
      <c r="M481" s="148"/>
      <c r="N481" s="148"/>
      <c r="O481" s="152"/>
      <c r="P481" s="138"/>
      <c r="Q481" s="401" t="str">
        <f t="shared" si="11"/>
        <v/>
      </c>
      <c r="R481" s="374" t="str">
        <f t="shared" si="12"/>
        <v/>
      </c>
    </row>
    <row r="482" ht="18.75" customHeight="1">
      <c r="A482" s="138"/>
      <c r="B482" s="402"/>
      <c r="C482" s="416"/>
      <c r="D482" s="402"/>
      <c r="E482" s="402"/>
      <c r="F482" s="415"/>
      <c r="G482" s="410"/>
      <c r="H482" s="407">
        <f t="shared" si="13"/>
        <v>0</v>
      </c>
      <c r="I482" s="407">
        <f t="shared" si="14"/>
        <v>0</v>
      </c>
      <c r="J482" s="412"/>
      <c r="K482" s="409"/>
      <c r="L482" s="148"/>
      <c r="M482" s="148"/>
      <c r="N482" s="148"/>
      <c r="O482" s="152"/>
      <c r="P482" s="138"/>
      <c r="Q482" s="401" t="str">
        <f t="shared" si="11"/>
        <v/>
      </c>
      <c r="R482" s="374" t="str">
        <f t="shared" si="12"/>
        <v/>
      </c>
    </row>
    <row r="483" ht="18.75" customHeight="1">
      <c r="A483" s="138"/>
      <c r="B483" s="402"/>
      <c r="C483" s="416"/>
      <c r="D483" s="402"/>
      <c r="E483" s="402"/>
      <c r="F483" s="415"/>
      <c r="G483" s="410"/>
      <c r="H483" s="407">
        <f t="shared" si="13"/>
        <v>0</v>
      </c>
      <c r="I483" s="407">
        <f t="shared" si="14"/>
        <v>0</v>
      </c>
      <c r="J483" s="412"/>
      <c r="K483" s="409"/>
      <c r="L483" s="148"/>
      <c r="M483" s="148"/>
      <c r="N483" s="148"/>
      <c r="O483" s="152"/>
      <c r="P483" s="138"/>
      <c r="Q483" s="401" t="str">
        <f t="shared" si="11"/>
        <v/>
      </c>
      <c r="R483" s="374" t="str">
        <f t="shared" si="12"/>
        <v/>
      </c>
    </row>
    <row r="484" ht="18.75" customHeight="1">
      <c r="A484" s="138"/>
      <c r="B484" s="402"/>
      <c r="C484" s="416"/>
      <c r="D484" s="402"/>
      <c r="E484" s="402"/>
      <c r="F484" s="415"/>
      <c r="G484" s="410"/>
      <c r="H484" s="407">
        <f t="shared" si="13"/>
        <v>0</v>
      </c>
      <c r="I484" s="407">
        <f t="shared" si="14"/>
        <v>0</v>
      </c>
      <c r="J484" s="412"/>
      <c r="K484" s="409"/>
      <c r="L484" s="148"/>
      <c r="M484" s="148"/>
      <c r="N484" s="148"/>
      <c r="O484" s="152"/>
      <c r="P484" s="138"/>
      <c r="Q484" s="401" t="str">
        <f t="shared" si="11"/>
        <v/>
      </c>
      <c r="R484" s="374" t="str">
        <f t="shared" si="12"/>
        <v/>
      </c>
    </row>
    <row r="485" ht="18.75" customHeight="1">
      <c r="A485" s="138"/>
      <c r="B485" s="402"/>
      <c r="C485" s="416"/>
      <c r="D485" s="402"/>
      <c r="E485" s="402"/>
      <c r="F485" s="415"/>
      <c r="G485" s="410"/>
      <c r="H485" s="407">
        <f t="shared" si="13"/>
        <v>0</v>
      </c>
      <c r="I485" s="407">
        <f t="shared" si="14"/>
        <v>0</v>
      </c>
      <c r="J485" s="412"/>
      <c r="K485" s="409"/>
      <c r="L485" s="148"/>
      <c r="M485" s="148"/>
      <c r="N485" s="148"/>
      <c r="O485" s="152"/>
      <c r="P485" s="138"/>
      <c r="Q485" s="401" t="str">
        <f t="shared" si="11"/>
        <v/>
      </c>
      <c r="R485" s="374" t="str">
        <f t="shared" si="12"/>
        <v/>
      </c>
    </row>
    <row r="486" ht="18.75" customHeight="1">
      <c r="A486" s="138"/>
      <c r="B486" s="402"/>
      <c r="C486" s="416"/>
      <c r="D486" s="402"/>
      <c r="E486" s="402"/>
      <c r="F486" s="415"/>
      <c r="G486" s="410"/>
      <c r="H486" s="407">
        <f t="shared" si="13"/>
        <v>0</v>
      </c>
      <c r="I486" s="407">
        <f t="shared" si="14"/>
        <v>0</v>
      </c>
      <c r="J486" s="412"/>
      <c r="K486" s="409"/>
      <c r="L486" s="148"/>
      <c r="M486" s="148"/>
      <c r="N486" s="148"/>
      <c r="O486" s="152"/>
      <c r="P486" s="138"/>
      <c r="Q486" s="401" t="str">
        <f t="shared" si="11"/>
        <v/>
      </c>
      <c r="R486" s="374" t="str">
        <f t="shared" si="12"/>
        <v/>
      </c>
    </row>
    <row r="487" ht="18.75" customHeight="1">
      <c r="A487" s="138"/>
      <c r="B487" s="402"/>
      <c r="C487" s="416"/>
      <c r="D487" s="402"/>
      <c r="E487" s="402"/>
      <c r="F487" s="415"/>
      <c r="G487" s="410"/>
      <c r="H487" s="407">
        <f t="shared" si="13"/>
        <v>0</v>
      </c>
      <c r="I487" s="407">
        <f t="shared" si="14"/>
        <v>0</v>
      </c>
      <c r="J487" s="412"/>
      <c r="K487" s="409"/>
      <c r="L487" s="148"/>
      <c r="M487" s="148"/>
      <c r="N487" s="148"/>
      <c r="O487" s="152"/>
      <c r="P487" s="138"/>
      <c r="Q487" s="401" t="str">
        <f t="shared" si="11"/>
        <v/>
      </c>
      <c r="R487" s="374" t="str">
        <f t="shared" si="12"/>
        <v/>
      </c>
    </row>
    <row r="488" ht="18.75" customHeight="1">
      <c r="A488" s="138"/>
      <c r="B488" s="402"/>
      <c r="C488" s="416"/>
      <c r="D488" s="402"/>
      <c r="E488" s="402"/>
      <c r="F488" s="415"/>
      <c r="G488" s="410"/>
      <c r="H488" s="407">
        <f t="shared" si="13"/>
        <v>0</v>
      </c>
      <c r="I488" s="407">
        <f t="shared" si="14"/>
        <v>0</v>
      </c>
      <c r="J488" s="412"/>
      <c r="K488" s="409"/>
      <c r="L488" s="148"/>
      <c r="M488" s="148"/>
      <c r="N488" s="148"/>
      <c r="O488" s="152"/>
      <c r="P488" s="138"/>
      <c r="Q488" s="401" t="str">
        <f t="shared" si="11"/>
        <v/>
      </c>
      <c r="R488" s="374" t="str">
        <f t="shared" si="12"/>
        <v/>
      </c>
    </row>
    <row r="489" ht="18.75" customHeight="1">
      <c r="A489" s="138"/>
      <c r="B489" s="402"/>
      <c r="C489" s="416"/>
      <c r="D489" s="402"/>
      <c r="E489" s="402"/>
      <c r="F489" s="415"/>
      <c r="G489" s="410"/>
      <c r="H489" s="407">
        <f t="shared" si="13"/>
        <v>0</v>
      </c>
      <c r="I489" s="407">
        <f t="shared" si="14"/>
        <v>0</v>
      </c>
      <c r="J489" s="412"/>
      <c r="K489" s="409"/>
      <c r="L489" s="148"/>
      <c r="M489" s="148"/>
      <c r="N489" s="148"/>
      <c r="O489" s="152"/>
      <c r="P489" s="138"/>
      <c r="Q489" s="401" t="str">
        <f t="shared" si="11"/>
        <v/>
      </c>
      <c r="R489" s="374" t="str">
        <f t="shared" si="12"/>
        <v/>
      </c>
    </row>
    <row r="490" ht="18.75" customHeight="1">
      <c r="A490" s="138"/>
      <c r="B490" s="402"/>
      <c r="C490" s="416"/>
      <c r="D490" s="402"/>
      <c r="E490" s="402"/>
      <c r="F490" s="415"/>
      <c r="G490" s="410"/>
      <c r="H490" s="407">
        <f t="shared" si="13"/>
        <v>0</v>
      </c>
      <c r="I490" s="407">
        <f t="shared" si="14"/>
        <v>0</v>
      </c>
      <c r="J490" s="412"/>
      <c r="K490" s="409"/>
      <c r="L490" s="148"/>
      <c r="M490" s="148"/>
      <c r="N490" s="148"/>
      <c r="O490" s="152"/>
      <c r="P490" s="138"/>
      <c r="Q490" s="401" t="str">
        <f t="shared" si="11"/>
        <v/>
      </c>
      <c r="R490" s="374" t="str">
        <f t="shared" si="12"/>
        <v/>
      </c>
    </row>
    <row r="491" ht="18.75" customHeight="1">
      <c r="A491" s="138"/>
      <c r="B491" s="402"/>
      <c r="C491" s="416"/>
      <c r="D491" s="402"/>
      <c r="E491" s="402"/>
      <c r="F491" s="415"/>
      <c r="G491" s="410"/>
      <c r="H491" s="407">
        <f t="shared" si="13"/>
        <v>0</v>
      </c>
      <c r="I491" s="407">
        <f t="shared" si="14"/>
        <v>0</v>
      </c>
      <c r="J491" s="412"/>
      <c r="K491" s="409"/>
      <c r="L491" s="148"/>
      <c r="M491" s="148"/>
      <c r="N491" s="148"/>
      <c r="O491" s="152"/>
      <c r="P491" s="138"/>
      <c r="Q491" s="401" t="str">
        <f t="shared" si="11"/>
        <v/>
      </c>
      <c r="R491" s="374" t="str">
        <f t="shared" si="12"/>
        <v/>
      </c>
    </row>
    <row r="492" ht="18.75" customHeight="1">
      <c r="A492" s="138"/>
      <c r="B492" s="402"/>
      <c r="C492" s="416"/>
      <c r="D492" s="402"/>
      <c r="E492" s="402"/>
      <c r="F492" s="415"/>
      <c r="G492" s="410"/>
      <c r="H492" s="407">
        <f t="shared" si="13"/>
        <v>0</v>
      </c>
      <c r="I492" s="407">
        <f t="shared" si="14"/>
        <v>0</v>
      </c>
      <c r="J492" s="412"/>
      <c r="K492" s="409"/>
      <c r="L492" s="148"/>
      <c r="M492" s="148"/>
      <c r="N492" s="148"/>
      <c r="O492" s="152"/>
      <c r="P492" s="138"/>
      <c r="Q492" s="401" t="str">
        <f t="shared" si="11"/>
        <v/>
      </c>
      <c r="R492" s="374" t="str">
        <f t="shared" si="12"/>
        <v/>
      </c>
    </row>
    <row r="493" ht="18.75" customHeight="1">
      <c r="A493" s="138"/>
      <c r="B493" s="402"/>
      <c r="C493" s="416"/>
      <c r="D493" s="402"/>
      <c r="E493" s="402"/>
      <c r="F493" s="415"/>
      <c r="G493" s="410"/>
      <c r="H493" s="407">
        <f t="shared" si="13"/>
        <v>0</v>
      </c>
      <c r="I493" s="407">
        <f t="shared" si="14"/>
        <v>0</v>
      </c>
      <c r="J493" s="412"/>
      <c r="K493" s="409"/>
      <c r="L493" s="148"/>
      <c r="M493" s="148"/>
      <c r="N493" s="148"/>
      <c r="O493" s="152"/>
      <c r="P493" s="138"/>
      <c r="Q493" s="401" t="str">
        <f t="shared" si="11"/>
        <v/>
      </c>
      <c r="R493" s="374" t="str">
        <f t="shared" si="12"/>
        <v/>
      </c>
    </row>
    <row r="494" ht="18.75" customHeight="1">
      <c r="A494" s="138"/>
      <c r="B494" s="402"/>
      <c r="C494" s="416"/>
      <c r="D494" s="402"/>
      <c r="E494" s="402"/>
      <c r="F494" s="415"/>
      <c r="G494" s="410"/>
      <c r="H494" s="407">
        <f t="shared" si="13"/>
        <v>0</v>
      </c>
      <c r="I494" s="407">
        <f t="shared" si="14"/>
        <v>0</v>
      </c>
      <c r="J494" s="412"/>
      <c r="K494" s="409"/>
      <c r="L494" s="148"/>
      <c r="M494" s="148"/>
      <c r="N494" s="148"/>
      <c r="O494" s="152"/>
      <c r="P494" s="138"/>
      <c r="Q494" s="401" t="str">
        <f t="shared" si="11"/>
        <v/>
      </c>
      <c r="R494" s="374" t="str">
        <f t="shared" si="12"/>
        <v/>
      </c>
    </row>
    <row r="495" ht="18.75" customHeight="1">
      <c r="A495" s="138"/>
      <c r="B495" s="402"/>
      <c r="C495" s="416"/>
      <c r="D495" s="402"/>
      <c r="E495" s="402"/>
      <c r="F495" s="415"/>
      <c r="G495" s="410"/>
      <c r="H495" s="407">
        <f t="shared" si="13"/>
        <v>0</v>
      </c>
      <c r="I495" s="407">
        <f t="shared" si="14"/>
        <v>0</v>
      </c>
      <c r="J495" s="412"/>
      <c r="K495" s="409"/>
      <c r="L495" s="148"/>
      <c r="M495" s="148"/>
      <c r="N495" s="148"/>
      <c r="O495" s="152"/>
      <c r="P495" s="138"/>
      <c r="Q495" s="401" t="str">
        <f t="shared" si="11"/>
        <v/>
      </c>
      <c r="R495" s="374" t="str">
        <f t="shared" si="12"/>
        <v/>
      </c>
    </row>
    <row r="496" ht="18.75" customHeight="1">
      <c r="A496" s="138"/>
      <c r="B496" s="402"/>
      <c r="C496" s="416"/>
      <c r="D496" s="402"/>
      <c r="E496" s="402"/>
      <c r="F496" s="415"/>
      <c r="G496" s="410"/>
      <c r="H496" s="407">
        <f t="shared" si="13"/>
        <v>0</v>
      </c>
      <c r="I496" s="407">
        <f t="shared" si="14"/>
        <v>0</v>
      </c>
      <c r="J496" s="412"/>
      <c r="K496" s="409"/>
      <c r="L496" s="148"/>
      <c r="M496" s="148"/>
      <c r="N496" s="148"/>
      <c r="O496" s="152"/>
      <c r="P496" s="138"/>
      <c r="Q496" s="401" t="str">
        <f t="shared" si="11"/>
        <v/>
      </c>
      <c r="R496" s="374" t="str">
        <f t="shared" si="12"/>
        <v/>
      </c>
    </row>
    <row r="497" ht="18.75" customHeight="1">
      <c r="A497" s="138"/>
      <c r="B497" s="402"/>
      <c r="C497" s="416"/>
      <c r="D497" s="402"/>
      <c r="E497" s="402"/>
      <c r="F497" s="415"/>
      <c r="G497" s="410"/>
      <c r="H497" s="407">
        <f t="shared" si="13"/>
        <v>0</v>
      </c>
      <c r="I497" s="407">
        <f t="shared" si="14"/>
        <v>0</v>
      </c>
      <c r="J497" s="412"/>
      <c r="K497" s="409"/>
      <c r="L497" s="148"/>
      <c r="M497" s="148"/>
      <c r="N497" s="148"/>
      <c r="O497" s="152"/>
      <c r="P497" s="138"/>
      <c r="Q497" s="401" t="str">
        <f t="shared" si="11"/>
        <v/>
      </c>
      <c r="R497" s="374" t="str">
        <f t="shared" si="12"/>
        <v/>
      </c>
    </row>
    <row r="498" ht="18.75" customHeight="1">
      <c r="A498" s="138"/>
      <c r="B498" s="402"/>
      <c r="C498" s="416"/>
      <c r="D498" s="402"/>
      <c r="E498" s="402"/>
      <c r="F498" s="415"/>
      <c r="G498" s="410"/>
      <c r="H498" s="407">
        <f t="shared" si="13"/>
        <v>0</v>
      </c>
      <c r="I498" s="407">
        <f t="shared" si="14"/>
        <v>0</v>
      </c>
      <c r="J498" s="412"/>
      <c r="K498" s="409"/>
      <c r="L498" s="148"/>
      <c r="M498" s="148"/>
      <c r="N498" s="148"/>
      <c r="O498" s="152"/>
      <c r="P498" s="138"/>
      <c r="Q498" s="401" t="str">
        <f t="shared" si="11"/>
        <v/>
      </c>
      <c r="R498" s="374" t="str">
        <f t="shared" si="12"/>
        <v/>
      </c>
    </row>
    <row r="499" ht="18.75" customHeight="1">
      <c r="A499" s="138"/>
      <c r="B499" s="402"/>
      <c r="C499" s="416"/>
      <c r="D499" s="402"/>
      <c r="E499" s="402"/>
      <c r="F499" s="415"/>
      <c r="G499" s="410"/>
      <c r="H499" s="407">
        <f t="shared" si="13"/>
        <v>0</v>
      </c>
      <c r="I499" s="407">
        <f t="shared" si="14"/>
        <v>0</v>
      </c>
      <c r="J499" s="412"/>
      <c r="K499" s="409"/>
      <c r="L499" s="148"/>
      <c r="M499" s="148"/>
      <c r="N499" s="148"/>
      <c r="O499" s="152"/>
      <c r="P499" s="138"/>
      <c r="Q499" s="401" t="str">
        <f t="shared" si="11"/>
        <v/>
      </c>
      <c r="R499" s="374" t="str">
        <f t="shared" si="12"/>
        <v/>
      </c>
    </row>
    <row r="500" ht="18.75" customHeight="1">
      <c r="A500" s="138"/>
      <c r="B500" s="402"/>
      <c r="C500" s="416"/>
      <c r="D500" s="402"/>
      <c r="E500" s="402"/>
      <c r="F500" s="415"/>
      <c r="G500" s="410"/>
      <c r="H500" s="407">
        <f t="shared" si="13"/>
        <v>0</v>
      </c>
      <c r="I500" s="407">
        <f t="shared" si="14"/>
        <v>0</v>
      </c>
      <c r="J500" s="412"/>
      <c r="K500" s="409"/>
      <c r="L500" s="148"/>
      <c r="M500" s="148"/>
      <c r="N500" s="148"/>
      <c r="O500" s="152"/>
      <c r="P500" s="138"/>
      <c r="Q500" s="401" t="str">
        <f t="shared" si="11"/>
        <v/>
      </c>
      <c r="R500" s="374" t="str">
        <f t="shared" si="12"/>
        <v/>
      </c>
    </row>
    <row r="501" ht="18.75" customHeight="1">
      <c r="A501" s="138"/>
      <c r="B501" s="402"/>
      <c r="C501" s="416"/>
      <c r="D501" s="402"/>
      <c r="E501" s="402"/>
      <c r="F501" s="415"/>
      <c r="G501" s="410"/>
      <c r="H501" s="407">
        <f t="shared" si="13"/>
        <v>0</v>
      </c>
      <c r="I501" s="407">
        <f t="shared" si="14"/>
        <v>0</v>
      </c>
      <c r="J501" s="412"/>
      <c r="K501" s="409"/>
      <c r="L501" s="148"/>
      <c r="M501" s="148"/>
      <c r="N501" s="148"/>
      <c r="O501" s="152"/>
      <c r="P501" s="138"/>
      <c r="Q501" s="401" t="str">
        <f t="shared" si="11"/>
        <v/>
      </c>
      <c r="R501" s="374" t="str">
        <f t="shared" si="12"/>
        <v/>
      </c>
    </row>
    <row r="502" ht="18.75" customHeight="1">
      <c r="A502" s="138"/>
      <c r="B502" s="402"/>
      <c r="C502" s="416"/>
      <c r="D502" s="402"/>
      <c r="E502" s="402"/>
      <c r="F502" s="415"/>
      <c r="G502" s="410"/>
      <c r="H502" s="407">
        <f t="shared" si="13"/>
        <v>0</v>
      </c>
      <c r="I502" s="407">
        <f t="shared" si="14"/>
        <v>0</v>
      </c>
      <c r="J502" s="412"/>
      <c r="K502" s="409"/>
      <c r="L502" s="148"/>
      <c r="M502" s="148"/>
      <c r="N502" s="148"/>
      <c r="O502" s="152"/>
      <c r="P502" s="138"/>
      <c r="Q502" s="401" t="str">
        <f t="shared" si="11"/>
        <v/>
      </c>
      <c r="R502" s="374" t="str">
        <f t="shared" si="12"/>
        <v/>
      </c>
    </row>
    <row r="503" ht="18.75" customHeight="1">
      <c r="A503" s="138"/>
      <c r="B503" s="402"/>
      <c r="C503" s="416"/>
      <c r="D503" s="402"/>
      <c r="E503" s="402"/>
      <c r="F503" s="415"/>
      <c r="G503" s="410"/>
      <c r="H503" s="407">
        <f t="shared" si="13"/>
        <v>0</v>
      </c>
      <c r="I503" s="407">
        <f t="shared" si="14"/>
        <v>0</v>
      </c>
      <c r="J503" s="412"/>
      <c r="K503" s="409"/>
      <c r="L503" s="148"/>
      <c r="M503" s="148"/>
      <c r="N503" s="148"/>
      <c r="O503" s="152"/>
      <c r="P503" s="138"/>
      <c r="Q503" s="401" t="str">
        <f t="shared" si="11"/>
        <v/>
      </c>
      <c r="R503" s="374" t="str">
        <f t="shared" si="12"/>
        <v/>
      </c>
    </row>
    <row r="504" ht="18.75" customHeight="1">
      <c r="A504" s="138"/>
      <c r="B504" s="402"/>
      <c r="C504" s="416"/>
      <c r="D504" s="402"/>
      <c r="E504" s="402"/>
      <c r="F504" s="415"/>
      <c r="G504" s="410"/>
      <c r="H504" s="407">
        <f t="shared" si="13"/>
        <v>0</v>
      </c>
      <c r="I504" s="407">
        <f t="shared" si="14"/>
        <v>0</v>
      </c>
      <c r="J504" s="412"/>
      <c r="K504" s="409"/>
      <c r="L504" s="148"/>
      <c r="M504" s="148"/>
      <c r="N504" s="148"/>
      <c r="O504" s="152"/>
      <c r="P504" s="138"/>
      <c r="Q504" s="401" t="str">
        <f t="shared" si="11"/>
        <v/>
      </c>
      <c r="R504" s="374" t="str">
        <f t="shared" si="12"/>
        <v/>
      </c>
    </row>
    <row r="505" ht="18.75" customHeight="1">
      <c r="A505" s="138"/>
      <c r="B505" s="402"/>
      <c r="C505" s="416"/>
      <c r="D505" s="402"/>
      <c r="E505" s="402"/>
      <c r="F505" s="415"/>
      <c r="G505" s="410"/>
      <c r="H505" s="407">
        <f t="shared" si="13"/>
        <v>0</v>
      </c>
      <c r="I505" s="407">
        <f t="shared" si="14"/>
        <v>0</v>
      </c>
      <c r="J505" s="412"/>
      <c r="K505" s="409"/>
      <c r="L505" s="148"/>
      <c r="M505" s="148"/>
      <c r="N505" s="148"/>
      <c r="O505" s="152"/>
      <c r="P505" s="138"/>
      <c r="Q505" s="401" t="str">
        <f t="shared" si="11"/>
        <v/>
      </c>
      <c r="R505" s="374" t="str">
        <f t="shared" si="12"/>
        <v/>
      </c>
    </row>
    <row r="506" ht="18.75" customHeight="1">
      <c r="A506" s="138"/>
      <c r="B506" s="402"/>
      <c r="C506" s="416"/>
      <c r="D506" s="402"/>
      <c r="E506" s="402"/>
      <c r="F506" s="415"/>
      <c r="G506" s="410"/>
      <c r="H506" s="407">
        <f t="shared" si="13"/>
        <v>0</v>
      </c>
      <c r="I506" s="407">
        <f t="shared" si="14"/>
        <v>0</v>
      </c>
      <c r="J506" s="412"/>
      <c r="K506" s="409"/>
      <c r="L506" s="148"/>
      <c r="M506" s="148"/>
      <c r="N506" s="148"/>
      <c r="O506" s="152"/>
      <c r="P506" s="138"/>
      <c r="Q506" s="401" t="str">
        <f t="shared" si="11"/>
        <v/>
      </c>
      <c r="R506" s="374" t="str">
        <f t="shared" si="12"/>
        <v/>
      </c>
    </row>
    <row r="507" ht="18.75" customHeight="1">
      <c r="A507" s="138"/>
      <c r="B507" s="402"/>
      <c r="C507" s="416"/>
      <c r="D507" s="402"/>
      <c r="E507" s="402"/>
      <c r="F507" s="415"/>
      <c r="G507" s="410"/>
      <c r="H507" s="407">
        <f t="shared" si="13"/>
        <v>0</v>
      </c>
      <c r="I507" s="407">
        <f t="shared" si="14"/>
        <v>0</v>
      </c>
      <c r="J507" s="412"/>
      <c r="K507" s="409"/>
      <c r="L507" s="148"/>
      <c r="M507" s="148"/>
      <c r="N507" s="148"/>
      <c r="O507" s="152"/>
      <c r="P507" s="138"/>
      <c r="Q507" s="401" t="str">
        <f t="shared" si="11"/>
        <v/>
      </c>
      <c r="R507" s="374" t="str">
        <f t="shared" si="12"/>
        <v/>
      </c>
    </row>
    <row r="508" ht="18.75" customHeight="1">
      <c r="A508" s="138"/>
      <c r="B508" s="402"/>
      <c r="C508" s="416"/>
      <c r="D508" s="402"/>
      <c r="E508" s="402"/>
      <c r="F508" s="415"/>
      <c r="G508" s="410"/>
      <c r="H508" s="407">
        <f t="shared" si="13"/>
        <v>0</v>
      </c>
      <c r="I508" s="407">
        <f t="shared" si="14"/>
        <v>0</v>
      </c>
      <c r="J508" s="412"/>
      <c r="K508" s="409"/>
      <c r="L508" s="148"/>
      <c r="M508" s="148"/>
      <c r="N508" s="148"/>
      <c r="O508" s="152"/>
      <c r="P508" s="138"/>
      <c r="Q508" s="401" t="str">
        <f t="shared" si="11"/>
        <v/>
      </c>
      <c r="R508" s="374" t="str">
        <f t="shared" si="12"/>
        <v/>
      </c>
    </row>
    <row r="509" ht="18.75" customHeight="1">
      <c r="A509" s="138"/>
      <c r="B509" s="402"/>
      <c r="C509" s="416"/>
      <c r="D509" s="402"/>
      <c r="E509" s="402"/>
      <c r="F509" s="415"/>
      <c r="G509" s="410"/>
      <c r="H509" s="407">
        <f t="shared" si="13"/>
        <v>0</v>
      </c>
      <c r="I509" s="407">
        <f t="shared" si="14"/>
        <v>0</v>
      </c>
      <c r="J509" s="412"/>
      <c r="K509" s="409"/>
      <c r="L509" s="148"/>
      <c r="M509" s="148"/>
      <c r="N509" s="148"/>
      <c r="O509" s="152"/>
      <c r="P509" s="138"/>
      <c r="Q509" s="401" t="str">
        <f t="shared" si="11"/>
        <v/>
      </c>
      <c r="R509" s="374" t="str">
        <f t="shared" si="12"/>
        <v/>
      </c>
    </row>
    <row r="510" ht="18.75" customHeight="1">
      <c r="A510" s="138"/>
      <c r="B510" s="402"/>
      <c r="C510" s="416"/>
      <c r="D510" s="402"/>
      <c r="E510" s="402"/>
      <c r="F510" s="415"/>
      <c r="G510" s="410"/>
      <c r="H510" s="407">
        <f t="shared" si="13"/>
        <v>0</v>
      </c>
      <c r="I510" s="407">
        <f t="shared" si="14"/>
        <v>0</v>
      </c>
      <c r="J510" s="412"/>
      <c r="K510" s="409"/>
      <c r="L510" s="148"/>
      <c r="M510" s="148"/>
      <c r="N510" s="148"/>
      <c r="O510" s="152"/>
      <c r="P510" s="138"/>
      <c r="Q510" s="401" t="str">
        <f t="shared" si="11"/>
        <v/>
      </c>
      <c r="R510" s="374" t="str">
        <f t="shared" si="12"/>
        <v/>
      </c>
    </row>
    <row r="511" ht="18.75" customHeight="1">
      <c r="A511" s="138"/>
      <c r="B511" s="402"/>
      <c r="C511" s="416"/>
      <c r="D511" s="402"/>
      <c r="E511" s="402"/>
      <c r="F511" s="415"/>
      <c r="G511" s="410"/>
      <c r="H511" s="407">
        <f t="shared" si="13"/>
        <v>0</v>
      </c>
      <c r="I511" s="407">
        <f t="shared" si="14"/>
        <v>0</v>
      </c>
      <c r="J511" s="412"/>
      <c r="K511" s="409"/>
      <c r="L511" s="148"/>
      <c r="M511" s="148"/>
      <c r="N511" s="148"/>
      <c r="O511" s="152"/>
      <c r="P511" s="138"/>
      <c r="Q511" s="401" t="str">
        <f t="shared" si="11"/>
        <v/>
      </c>
      <c r="R511" s="374" t="str">
        <f t="shared" si="12"/>
        <v/>
      </c>
    </row>
    <row r="512" ht="18.75" customHeight="1">
      <c r="A512" s="138"/>
      <c r="B512" s="402"/>
      <c r="C512" s="416"/>
      <c r="D512" s="402"/>
      <c r="E512" s="402"/>
      <c r="F512" s="415"/>
      <c r="G512" s="410"/>
      <c r="H512" s="407">
        <f t="shared" si="13"/>
        <v>0</v>
      </c>
      <c r="I512" s="407">
        <f t="shared" si="14"/>
        <v>0</v>
      </c>
      <c r="J512" s="412"/>
      <c r="K512" s="409"/>
      <c r="L512" s="148"/>
      <c r="M512" s="148"/>
      <c r="N512" s="148"/>
      <c r="O512" s="152"/>
      <c r="P512" s="138"/>
      <c r="Q512" s="401" t="str">
        <f t="shared" si="11"/>
        <v/>
      </c>
      <c r="R512" s="374" t="str">
        <f t="shared" si="12"/>
        <v/>
      </c>
    </row>
    <row r="513" ht="18.75" customHeight="1">
      <c r="A513" s="138"/>
      <c r="B513" s="402"/>
      <c r="C513" s="416"/>
      <c r="D513" s="402"/>
      <c r="E513" s="402"/>
      <c r="F513" s="415"/>
      <c r="G513" s="410"/>
      <c r="H513" s="407">
        <f t="shared" si="13"/>
        <v>0</v>
      </c>
      <c r="I513" s="407">
        <f t="shared" si="14"/>
        <v>0</v>
      </c>
      <c r="J513" s="412"/>
      <c r="K513" s="409"/>
      <c r="L513" s="148"/>
      <c r="M513" s="148"/>
      <c r="N513" s="148"/>
      <c r="O513" s="152"/>
      <c r="P513" s="138"/>
      <c r="Q513" s="401" t="str">
        <f t="shared" si="11"/>
        <v/>
      </c>
      <c r="R513" s="374" t="str">
        <f t="shared" si="12"/>
        <v/>
      </c>
    </row>
    <row r="514" ht="18.75" customHeight="1">
      <c r="A514" s="138"/>
      <c r="B514" s="402"/>
      <c r="C514" s="416"/>
      <c r="D514" s="402"/>
      <c r="E514" s="402"/>
      <c r="F514" s="415"/>
      <c r="G514" s="410"/>
      <c r="H514" s="407">
        <f t="shared" si="13"/>
        <v>0</v>
      </c>
      <c r="I514" s="407">
        <f t="shared" si="14"/>
        <v>0</v>
      </c>
      <c r="J514" s="412"/>
      <c r="K514" s="409"/>
      <c r="L514" s="148"/>
      <c r="M514" s="148"/>
      <c r="N514" s="148"/>
      <c r="O514" s="152"/>
      <c r="P514" s="138"/>
      <c r="Q514" s="401" t="str">
        <f t="shared" si="11"/>
        <v/>
      </c>
      <c r="R514" s="374" t="str">
        <f t="shared" si="12"/>
        <v/>
      </c>
    </row>
    <row r="515" ht="18.75" customHeight="1">
      <c r="A515" s="138"/>
      <c r="B515" s="402"/>
      <c r="C515" s="416"/>
      <c r="D515" s="402"/>
      <c r="E515" s="402"/>
      <c r="F515" s="415"/>
      <c r="G515" s="410"/>
      <c r="H515" s="407">
        <f t="shared" si="13"/>
        <v>0</v>
      </c>
      <c r="I515" s="407">
        <f t="shared" si="14"/>
        <v>0</v>
      </c>
      <c r="J515" s="412"/>
      <c r="K515" s="409"/>
      <c r="L515" s="148"/>
      <c r="M515" s="148"/>
      <c r="N515" s="148"/>
      <c r="O515" s="152"/>
      <c r="P515" s="138"/>
      <c r="Q515" s="401" t="str">
        <f t="shared" si="11"/>
        <v/>
      </c>
      <c r="R515" s="374" t="str">
        <f t="shared" si="12"/>
        <v/>
      </c>
    </row>
    <row r="516" ht="18.75" customHeight="1">
      <c r="A516" s="138"/>
      <c r="B516" s="402"/>
      <c r="C516" s="416"/>
      <c r="D516" s="402"/>
      <c r="E516" s="402"/>
      <c r="F516" s="415"/>
      <c r="G516" s="410"/>
      <c r="H516" s="407">
        <f t="shared" si="13"/>
        <v>0</v>
      </c>
      <c r="I516" s="407">
        <f t="shared" si="14"/>
        <v>0</v>
      </c>
      <c r="J516" s="412"/>
      <c r="K516" s="409"/>
      <c r="L516" s="148"/>
      <c r="M516" s="148"/>
      <c r="N516" s="148"/>
      <c r="O516" s="152"/>
      <c r="P516" s="138"/>
      <c r="Q516" s="401" t="str">
        <f t="shared" si="11"/>
        <v/>
      </c>
      <c r="R516" s="374" t="str">
        <f t="shared" si="12"/>
        <v/>
      </c>
    </row>
    <row r="517" ht="18.75" customHeight="1">
      <c r="A517" s="138"/>
      <c r="B517" s="402"/>
      <c r="C517" s="416"/>
      <c r="D517" s="402"/>
      <c r="E517" s="402"/>
      <c r="F517" s="415"/>
      <c r="G517" s="410"/>
      <c r="H517" s="407">
        <f t="shared" si="13"/>
        <v>0</v>
      </c>
      <c r="I517" s="407">
        <f t="shared" si="14"/>
        <v>0</v>
      </c>
      <c r="J517" s="412"/>
      <c r="K517" s="409"/>
      <c r="L517" s="148"/>
      <c r="M517" s="148"/>
      <c r="N517" s="148"/>
      <c r="O517" s="152"/>
      <c r="P517" s="138"/>
      <c r="Q517" s="401" t="str">
        <f t="shared" si="11"/>
        <v/>
      </c>
      <c r="R517" s="374" t="str">
        <f t="shared" si="12"/>
        <v/>
      </c>
    </row>
    <row r="518" ht="18.75" customHeight="1">
      <c r="A518" s="138"/>
      <c r="B518" s="402"/>
      <c r="C518" s="416"/>
      <c r="D518" s="402"/>
      <c r="E518" s="402"/>
      <c r="F518" s="415"/>
      <c r="G518" s="410"/>
      <c r="H518" s="407">
        <f t="shared" si="13"/>
        <v>0</v>
      </c>
      <c r="I518" s="407">
        <f t="shared" si="14"/>
        <v>0</v>
      </c>
      <c r="J518" s="412"/>
      <c r="K518" s="409"/>
      <c r="L518" s="148"/>
      <c r="M518" s="148"/>
      <c r="N518" s="148"/>
      <c r="O518" s="152"/>
      <c r="P518" s="138"/>
      <c r="Q518" s="401" t="str">
        <f t="shared" si="11"/>
        <v/>
      </c>
      <c r="R518" s="374" t="str">
        <f t="shared" si="12"/>
        <v/>
      </c>
    </row>
    <row r="519" ht="18.75" customHeight="1">
      <c r="A519" s="138"/>
      <c r="B519" s="402"/>
      <c r="C519" s="416"/>
      <c r="D519" s="402"/>
      <c r="E519" s="402"/>
      <c r="F519" s="415"/>
      <c r="G519" s="410"/>
      <c r="H519" s="407">
        <f t="shared" si="13"/>
        <v>0</v>
      </c>
      <c r="I519" s="407">
        <f t="shared" si="14"/>
        <v>0</v>
      </c>
      <c r="J519" s="412"/>
      <c r="K519" s="409"/>
      <c r="L519" s="148"/>
      <c r="M519" s="148"/>
      <c r="N519" s="148"/>
      <c r="O519" s="152"/>
      <c r="P519" s="138"/>
      <c r="Q519" s="401" t="str">
        <f t="shared" si="11"/>
        <v/>
      </c>
      <c r="R519" s="374" t="str">
        <f t="shared" si="12"/>
        <v/>
      </c>
    </row>
    <row r="520" ht="18.75" customHeight="1">
      <c r="A520" s="138"/>
      <c r="B520" s="402"/>
      <c r="C520" s="416"/>
      <c r="D520" s="402"/>
      <c r="E520" s="402"/>
      <c r="F520" s="415"/>
      <c r="G520" s="410"/>
      <c r="H520" s="407">
        <f t="shared" si="13"/>
        <v>0</v>
      </c>
      <c r="I520" s="407">
        <f t="shared" si="14"/>
        <v>0</v>
      </c>
      <c r="J520" s="412"/>
      <c r="K520" s="409"/>
      <c r="L520" s="148"/>
      <c r="M520" s="148"/>
      <c r="N520" s="148"/>
      <c r="O520" s="152"/>
      <c r="P520" s="138"/>
      <c r="Q520" s="401" t="str">
        <f t="shared" si="11"/>
        <v/>
      </c>
      <c r="R520" s="374" t="str">
        <f t="shared" si="12"/>
        <v/>
      </c>
    </row>
    <row r="521" ht="18.75" customHeight="1">
      <c r="A521" s="138"/>
      <c r="B521" s="402"/>
      <c r="C521" s="416"/>
      <c r="D521" s="402"/>
      <c r="E521" s="402"/>
      <c r="F521" s="415"/>
      <c r="G521" s="410"/>
      <c r="H521" s="407">
        <f t="shared" si="13"/>
        <v>0</v>
      </c>
      <c r="I521" s="407">
        <f t="shared" si="14"/>
        <v>0</v>
      </c>
      <c r="J521" s="412"/>
      <c r="K521" s="409"/>
      <c r="L521" s="148"/>
      <c r="M521" s="148"/>
      <c r="N521" s="148"/>
      <c r="O521" s="152"/>
      <c r="P521" s="138"/>
      <c r="Q521" s="401" t="str">
        <f t="shared" si="11"/>
        <v/>
      </c>
      <c r="R521" s="374" t="str">
        <f t="shared" si="12"/>
        <v/>
      </c>
    </row>
    <row r="522" ht="18.75" customHeight="1">
      <c r="A522" s="138"/>
      <c r="B522" s="402"/>
      <c r="C522" s="416"/>
      <c r="D522" s="402"/>
      <c r="E522" s="402"/>
      <c r="F522" s="415"/>
      <c r="G522" s="410"/>
      <c r="H522" s="407">
        <f t="shared" si="13"/>
        <v>0</v>
      </c>
      <c r="I522" s="407">
        <f t="shared" si="14"/>
        <v>0</v>
      </c>
      <c r="J522" s="412"/>
      <c r="K522" s="409"/>
      <c r="L522" s="148"/>
      <c r="M522" s="148"/>
      <c r="N522" s="148"/>
      <c r="O522" s="152"/>
      <c r="P522" s="138"/>
      <c r="Q522" s="401" t="str">
        <f t="shared" si="11"/>
        <v/>
      </c>
      <c r="R522" s="374" t="str">
        <f t="shared" si="12"/>
        <v/>
      </c>
    </row>
    <row r="523" ht="18.75" customHeight="1">
      <c r="A523" s="138"/>
      <c r="B523" s="402"/>
      <c r="C523" s="416"/>
      <c r="D523" s="402"/>
      <c r="E523" s="402"/>
      <c r="F523" s="415"/>
      <c r="G523" s="410"/>
      <c r="H523" s="407">
        <f t="shared" si="13"/>
        <v>0</v>
      </c>
      <c r="I523" s="407">
        <f t="shared" si="14"/>
        <v>0</v>
      </c>
      <c r="J523" s="412"/>
      <c r="K523" s="409"/>
      <c r="L523" s="148"/>
      <c r="M523" s="148"/>
      <c r="N523" s="148"/>
      <c r="O523" s="152"/>
      <c r="P523" s="138"/>
      <c r="Q523" s="401" t="str">
        <f t="shared" si="11"/>
        <v/>
      </c>
      <c r="R523" s="374" t="str">
        <f t="shared" si="12"/>
        <v/>
      </c>
    </row>
    <row r="524" ht="18.75" customHeight="1">
      <c r="A524" s="138"/>
      <c r="B524" s="402"/>
      <c r="C524" s="416"/>
      <c r="D524" s="402"/>
      <c r="E524" s="402"/>
      <c r="F524" s="415"/>
      <c r="G524" s="410"/>
      <c r="H524" s="407">
        <f t="shared" si="13"/>
        <v>0</v>
      </c>
      <c r="I524" s="407">
        <f t="shared" si="14"/>
        <v>0</v>
      </c>
      <c r="J524" s="412"/>
      <c r="K524" s="409"/>
      <c r="L524" s="148"/>
      <c r="M524" s="148"/>
      <c r="N524" s="148"/>
      <c r="O524" s="152"/>
      <c r="P524" s="138"/>
      <c r="Q524" s="401" t="str">
        <f t="shared" si="11"/>
        <v/>
      </c>
      <c r="R524" s="374" t="str">
        <f t="shared" si="12"/>
        <v/>
      </c>
    </row>
    <row r="525" ht="18.75" customHeight="1">
      <c r="A525" s="138"/>
      <c r="B525" s="402"/>
      <c r="C525" s="416"/>
      <c r="D525" s="402"/>
      <c r="E525" s="402"/>
      <c r="F525" s="415"/>
      <c r="G525" s="410"/>
      <c r="H525" s="407">
        <f t="shared" si="13"/>
        <v>0</v>
      </c>
      <c r="I525" s="407">
        <f t="shared" si="14"/>
        <v>0</v>
      </c>
      <c r="J525" s="412"/>
      <c r="K525" s="409"/>
      <c r="L525" s="148"/>
      <c r="M525" s="148"/>
      <c r="N525" s="148"/>
      <c r="O525" s="152"/>
      <c r="P525" s="138"/>
      <c r="Q525" s="401" t="str">
        <f t="shared" si="11"/>
        <v/>
      </c>
      <c r="R525" s="374" t="str">
        <f t="shared" si="12"/>
        <v/>
      </c>
    </row>
    <row r="526" ht="18.75" customHeight="1">
      <c r="A526" s="138"/>
      <c r="B526" s="402"/>
      <c r="C526" s="416"/>
      <c r="D526" s="402"/>
      <c r="E526" s="402"/>
      <c r="F526" s="415"/>
      <c r="G526" s="410"/>
      <c r="H526" s="407">
        <f t="shared" si="13"/>
        <v>0</v>
      </c>
      <c r="I526" s="407">
        <f t="shared" si="14"/>
        <v>0</v>
      </c>
      <c r="J526" s="412"/>
      <c r="K526" s="409"/>
      <c r="L526" s="148"/>
      <c r="M526" s="148"/>
      <c r="N526" s="148"/>
      <c r="O526" s="152"/>
      <c r="P526" s="138"/>
      <c r="Q526" s="401" t="str">
        <f t="shared" si="11"/>
        <v/>
      </c>
      <c r="R526" s="374" t="str">
        <f t="shared" si="12"/>
        <v/>
      </c>
    </row>
    <row r="527" ht="18.75" customHeight="1">
      <c r="A527" s="138"/>
      <c r="B527" s="402"/>
      <c r="C527" s="416"/>
      <c r="D527" s="402"/>
      <c r="E527" s="402"/>
      <c r="F527" s="415"/>
      <c r="G527" s="410"/>
      <c r="H527" s="407">
        <f t="shared" si="13"/>
        <v>0</v>
      </c>
      <c r="I527" s="407">
        <f t="shared" si="14"/>
        <v>0</v>
      </c>
      <c r="J527" s="412"/>
      <c r="K527" s="409"/>
      <c r="L527" s="148"/>
      <c r="M527" s="148"/>
      <c r="N527" s="148"/>
      <c r="O527" s="152"/>
      <c r="P527" s="138"/>
      <c r="Q527" s="401" t="str">
        <f t="shared" si="11"/>
        <v/>
      </c>
      <c r="R527" s="374" t="str">
        <f t="shared" si="12"/>
        <v/>
      </c>
    </row>
    <row r="528" ht="18.75" customHeight="1">
      <c r="A528" s="138"/>
      <c r="B528" s="402"/>
      <c r="C528" s="416"/>
      <c r="D528" s="402"/>
      <c r="E528" s="402"/>
      <c r="F528" s="415"/>
      <c r="G528" s="410"/>
      <c r="H528" s="407">
        <f t="shared" si="13"/>
        <v>0</v>
      </c>
      <c r="I528" s="407">
        <f t="shared" si="14"/>
        <v>0</v>
      </c>
      <c r="J528" s="412"/>
      <c r="K528" s="409"/>
      <c r="L528" s="148"/>
      <c r="M528" s="148"/>
      <c r="N528" s="148"/>
      <c r="O528" s="152"/>
      <c r="P528" s="138"/>
      <c r="Q528" s="401" t="str">
        <f t="shared" si="11"/>
        <v/>
      </c>
      <c r="R528" s="374" t="str">
        <f t="shared" si="12"/>
        <v/>
      </c>
    </row>
    <row r="529" ht="18.75" customHeight="1">
      <c r="A529" s="138"/>
      <c r="B529" s="402"/>
      <c r="C529" s="416"/>
      <c r="D529" s="402"/>
      <c r="E529" s="402"/>
      <c r="F529" s="415"/>
      <c r="G529" s="410"/>
      <c r="H529" s="407">
        <f t="shared" si="13"/>
        <v>0</v>
      </c>
      <c r="I529" s="407">
        <f t="shared" si="14"/>
        <v>0</v>
      </c>
      <c r="J529" s="412"/>
      <c r="K529" s="409"/>
      <c r="L529" s="148"/>
      <c r="M529" s="148"/>
      <c r="N529" s="148"/>
      <c r="O529" s="152"/>
      <c r="P529" s="138"/>
      <c r="Q529" s="401" t="str">
        <f t="shared" si="11"/>
        <v/>
      </c>
      <c r="R529" s="374" t="str">
        <f t="shared" si="12"/>
        <v/>
      </c>
    </row>
    <row r="530" ht="18.75" customHeight="1">
      <c r="A530" s="138"/>
      <c r="B530" s="402"/>
      <c r="C530" s="416"/>
      <c r="D530" s="402"/>
      <c r="E530" s="402"/>
      <c r="F530" s="415"/>
      <c r="G530" s="410"/>
      <c r="H530" s="407">
        <f t="shared" si="13"/>
        <v>0</v>
      </c>
      <c r="I530" s="407">
        <f t="shared" si="14"/>
        <v>0</v>
      </c>
      <c r="J530" s="412"/>
      <c r="K530" s="409"/>
      <c r="L530" s="148"/>
      <c r="M530" s="148"/>
      <c r="N530" s="148"/>
      <c r="O530" s="152"/>
      <c r="P530" s="138"/>
      <c r="Q530" s="401" t="str">
        <f t="shared" si="11"/>
        <v/>
      </c>
      <c r="R530" s="374" t="str">
        <f t="shared" si="12"/>
        <v/>
      </c>
    </row>
    <row r="531" ht="18.75" customHeight="1">
      <c r="A531" s="138"/>
      <c r="B531" s="402"/>
      <c r="C531" s="416"/>
      <c r="D531" s="402"/>
      <c r="E531" s="402"/>
      <c r="F531" s="415"/>
      <c r="G531" s="410"/>
      <c r="H531" s="407">
        <f t="shared" si="13"/>
        <v>0</v>
      </c>
      <c r="I531" s="407">
        <f t="shared" si="14"/>
        <v>0</v>
      </c>
      <c r="J531" s="412"/>
      <c r="K531" s="409"/>
      <c r="L531" s="148"/>
      <c r="M531" s="148"/>
      <c r="N531" s="148"/>
      <c r="O531" s="152"/>
      <c r="P531" s="138"/>
      <c r="Q531" s="401" t="str">
        <f t="shared" si="11"/>
        <v/>
      </c>
      <c r="R531" s="374" t="str">
        <f t="shared" si="12"/>
        <v/>
      </c>
    </row>
    <row r="532" ht="18.75" customHeight="1">
      <c r="A532" s="138"/>
      <c r="B532" s="402"/>
      <c r="C532" s="416"/>
      <c r="D532" s="402"/>
      <c r="E532" s="402"/>
      <c r="F532" s="415"/>
      <c r="G532" s="410"/>
      <c r="H532" s="407">
        <f t="shared" si="13"/>
        <v>0</v>
      </c>
      <c r="I532" s="407">
        <f t="shared" si="14"/>
        <v>0</v>
      </c>
      <c r="J532" s="412"/>
      <c r="K532" s="409"/>
      <c r="L532" s="148"/>
      <c r="M532" s="148"/>
      <c r="N532" s="148"/>
      <c r="O532" s="152"/>
      <c r="P532" s="138"/>
      <c r="Q532" s="401" t="str">
        <f t="shared" si="11"/>
        <v/>
      </c>
      <c r="R532" s="374" t="str">
        <f t="shared" si="12"/>
        <v/>
      </c>
    </row>
    <row r="533" ht="18.75" customHeight="1">
      <c r="A533" s="138"/>
      <c r="B533" s="402"/>
      <c r="C533" s="416"/>
      <c r="D533" s="402"/>
      <c r="E533" s="402"/>
      <c r="F533" s="415"/>
      <c r="G533" s="410"/>
      <c r="H533" s="407">
        <f t="shared" si="13"/>
        <v>0</v>
      </c>
      <c r="I533" s="407">
        <f t="shared" si="14"/>
        <v>0</v>
      </c>
      <c r="J533" s="412"/>
      <c r="K533" s="409"/>
      <c r="L533" s="148"/>
      <c r="M533" s="148"/>
      <c r="N533" s="148"/>
      <c r="O533" s="152"/>
      <c r="P533" s="138"/>
      <c r="Q533" s="401" t="str">
        <f t="shared" si="11"/>
        <v/>
      </c>
      <c r="R533" s="374" t="str">
        <f t="shared" si="12"/>
        <v/>
      </c>
    </row>
    <row r="534" ht="18.75" customHeight="1">
      <c r="A534" s="138"/>
      <c r="B534" s="402"/>
      <c r="C534" s="416"/>
      <c r="D534" s="402"/>
      <c r="E534" s="402"/>
      <c r="F534" s="415"/>
      <c r="G534" s="410"/>
      <c r="H534" s="407">
        <f t="shared" si="13"/>
        <v>0</v>
      </c>
      <c r="I534" s="407">
        <f t="shared" si="14"/>
        <v>0</v>
      </c>
      <c r="J534" s="412"/>
      <c r="K534" s="409"/>
      <c r="L534" s="148"/>
      <c r="M534" s="148"/>
      <c r="N534" s="148"/>
      <c r="O534" s="152"/>
      <c r="P534" s="138"/>
      <c r="Q534" s="401" t="str">
        <f t="shared" si="11"/>
        <v/>
      </c>
      <c r="R534" s="374" t="str">
        <f t="shared" si="12"/>
        <v/>
      </c>
    </row>
    <row r="535" ht="18.75" customHeight="1">
      <c r="A535" s="138"/>
      <c r="B535" s="402"/>
      <c r="C535" s="416"/>
      <c r="D535" s="402"/>
      <c r="E535" s="402"/>
      <c r="F535" s="415"/>
      <c r="G535" s="410"/>
      <c r="H535" s="407">
        <f t="shared" si="13"/>
        <v>0</v>
      </c>
      <c r="I535" s="407">
        <f t="shared" si="14"/>
        <v>0</v>
      </c>
      <c r="J535" s="412"/>
      <c r="K535" s="409"/>
      <c r="L535" s="148"/>
      <c r="M535" s="148"/>
      <c r="N535" s="148"/>
      <c r="O535" s="152"/>
      <c r="P535" s="138"/>
      <c r="Q535" s="401" t="str">
        <f t="shared" si="11"/>
        <v/>
      </c>
      <c r="R535" s="374" t="str">
        <f t="shared" si="12"/>
        <v/>
      </c>
    </row>
    <row r="536" ht="18.75" customHeight="1">
      <c r="A536" s="138"/>
      <c r="B536" s="402"/>
      <c r="C536" s="416"/>
      <c r="D536" s="402"/>
      <c r="E536" s="402"/>
      <c r="F536" s="415"/>
      <c r="G536" s="410"/>
      <c r="H536" s="407">
        <f t="shared" si="13"/>
        <v>0</v>
      </c>
      <c r="I536" s="407">
        <f t="shared" si="14"/>
        <v>0</v>
      </c>
      <c r="J536" s="412"/>
      <c r="K536" s="409"/>
      <c r="L536" s="148"/>
      <c r="M536" s="148"/>
      <c r="N536" s="148"/>
      <c r="O536" s="152"/>
      <c r="P536" s="138"/>
      <c r="Q536" s="401" t="str">
        <f t="shared" si="11"/>
        <v/>
      </c>
      <c r="R536" s="374" t="str">
        <f t="shared" si="12"/>
        <v/>
      </c>
    </row>
    <row r="537" ht="18.75" customHeight="1">
      <c r="A537" s="138"/>
      <c r="B537" s="402"/>
      <c r="C537" s="416"/>
      <c r="D537" s="402"/>
      <c r="E537" s="402"/>
      <c r="F537" s="415"/>
      <c r="G537" s="410"/>
      <c r="H537" s="407">
        <f t="shared" si="13"/>
        <v>0</v>
      </c>
      <c r="I537" s="407">
        <f t="shared" si="14"/>
        <v>0</v>
      </c>
      <c r="J537" s="412"/>
      <c r="K537" s="409"/>
      <c r="L537" s="148"/>
      <c r="M537" s="148"/>
      <c r="N537" s="148"/>
      <c r="O537" s="152"/>
      <c r="P537" s="138"/>
      <c r="Q537" s="401" t="str">
        <f t="shared" si="11"/>
        <v/>
      </c>
      <c r="R537" s="374" t="str">
        <f t="shared" si="12"/>
        <v/>
      </c>
    </row>
    <row r="538" ht="18.75" customHeight="1">
      <c r="A538" s="138"/>
      <c r="B538" s="402"/>
      <c r="C538" s="416"/>
      <c r="D538" s="402"/>
      <c r="E538" s="402"/>
      <c r="F538" s="415"/>
      <c r="G538" s="410"/>
      <c r="H538" s="407">
        <f t="shared" si="13"/>
        <v>0</v>
      </c>
      <c r="I538" s="407">
        <f t="shared" si="14"/>
        <v>0</v>
      </c>
      <c r="J538" s="412"/>
      <c r="K538" s="409"/>
      <c r="L538" s="148"/>
      <c r="M538" s="148"/>
      <c r="N538" s="148"/>
      <c r="O538" s="152"/>
      <c r="P538" s="138"/>
      <c r="Q538" s="401" t="str">
        <f t="shared" si="11"/>
        <v/>
      </c>
      <c r="R538" s="374" t="str">
        <f t="shared" si="12"/>
        <v/>
      </c>
    </row>
    <row r="539" ht="18.75" customHeight="1">
      <c r="A539" s="138"/>
      <c r="B539" s="402"/>
      <c r="C539" s="416"/>
      <c r="D539" s="402"/>
      <c r="E539" s="402"/>
      <c r="F539" s="415"/>
      <c r="G539" s="410"/>
      <c r="H539" s="407">
        <f t="shared" si="13"/>
        <v>0</v>
      </c>
      <c r="I539" s="407">
        <f t="shared" si="14"/>
        <v>0</v>
      </c>
      <c r="J539" s="412"/>
      <c r="K539" s="409"/>
      <c r="L539" s="148"/>
      <c r="M539" s="148"/>
      <c r="N539" s="148"/>
      <c r="O539" s="152"/>
      <c r="P539" s="138"/>
      <c r="Q539" s="401" t="str">
        <f t="shared" si="11"/>
        <v/>
      </c>
      <c r="R539" s="374" t="str">
        <f t="shared" si="12"/>
        <v/>
      </c>
    </row>
    <row r="540" ht="18.75" customHeight="1">
      <c r="A540" s="138"/>
      <c r="B540" s="402"/>
      <c r="C540" s="416"/>
      <c r="D540" s="402"/>
      <c r="E540" s="402"/>
      <c r="F540" s="415"/>
      <c r="G540" s="410"/>
      <c r="H540" s="407">
        <f t="shared" si="13"/>
        <v>0</v>
      </c>
      <c r="I540" s="407">
        <f t="shared" si="14"/>
        <v>0</v>
      </c>
      <c r="J540" s="412"/>
      <c r="K540" s="409"/>
      <c r="L540" s="148"/>
      <c r="M540" s="148"/>
      <c r="N540" s="148"/>
      <c r="O540" s="152"/>
      <c r="P540" s="138"/>
      <c r="Q540" s="401" t="str">
        <f t="shared" si="11"/>
        <v/>
      </c>
      <c r="R540" s="374" t="str">
        <f t="shared" si="12"/>
        <v/>
      </c>
    </row>
    <row r="541" ht="18.75" customHeight="1">
      <c r="A541" s="138"/>
      <c r="B541" s="402"/>
      <c r="C541" s="416"/>
      <c r="D541" s="402"/>
      <c r="E541" s="402"/>
      <c r="F541" s="415"/>
      <c r="G541" s="410"/>
      <c r="H541" s="407">
        <f t="shared" si="13"/>
        <v>0</v>
      </c>
      <c r="I541" s="407">
        <f t="shared" si="14"/>
        <v>0</v>
      </c>
      <c r="J541" s="412"/>
      <c r="K541" s="409"/>
      <c r="L541" s="148"/>
      <c r="M541" s="148"/>
      <c r="N541" s="148"/>
      <c r="O541" s="152"/>
      <c r="P541" s="138"/>
      <c r="Q541" s="401" t="str">
        <f t="shared" si="11"/>
        <v/>
      </c>
      <c r="R541" s="374" t="str">
        <f t="shared" si="12"/>
        <v/>
      </c>
    </row>
    <row r="542" ht="18.75" customHeight="1">
      <c r="A542" s="138"/>
      <c r="B542" s="402"/>
      <c r="C542" s="416"/>
      <c r="D542" s="402"/>
      <c r="E542" s="402"/>
      <c r="F542" s="415"/>
      <c r="G542" s="410"/>
      <c r="H542" s="407">
        <f t="shared" si="13"/>
        <v>0</v>
      </c>
      <c r="I542" s="407">
        <f t="shared" si="14"/>
        <v>0</v>
      </c>
      <c r="J542" s="412"/>
      <c r="K542" s="409"/>
      <c r="L542" s="148"/>
      <c r="M542" s="148"/>
      <c r="N542" s="148"/>
      <c r="O542" s="152"/>
      <c r="P542" s="138"/>
      <c r="Q542" s="401" t="str">
        <f t="shared" si="11"/>
        <v/>
      </c>
      <c r="R542" s="374" t="str">
        <f t="shared" si="12"/>
        <v/>
      </c>
    </row>
    <row r="543" ht="18.75" customHeight="1">
      <c r="A543" s="138"/>
      <c r="B543" s="402"/>
      <c r="C543" s="416"/>
      <c r="D543" s="402"/>
      <c r="E543" s="402"/>
      <c r="F543" s="415"/>
      <c r="G543" s="410"/>
      <c r="H543" s="407">
        <f t="shared" si="13"/>
        <v>0</v>
      </c>
      <c r="I543" s="407">
        <f t="shared" si="14"/>
        <v>0</v>
      </c>
      <c r="J543" s="412"/>
      <c r="K543" s="409"/>
      <c r="L543" s="148"/>
      <c r="M543" s="148"/>
      <c r="N543" s="148"/>
      <c r="O543" s="152"/>
      <c r="P543" s="138"/>
      <c r="Q543" s="401" t="str">
        <f t="shared" si="11"/>
        <v/>
      </c>
      <c r="R543" s="374" t="str">
        <f t="shared" si="12"/>
        <v/>
      </c>
    </row>
    <row r="544" ht="18.75" customHeight="1">
      <c r="A544" s="138"/>
      <c r="B544" s="402"/>
      <c r="C544" s="416"/>
      <c r="D544" s="402"/>
      <c r="E544" s="402"/>
      <c r="F544" s="415"/>
      <c r="G544" s="410"/>
      <c r="H544" s="407">
        <f t="shared" si="13"/>
        <v>0</v>
      </c>
      <c r="I544" s="407">
        <f t="shared" si="14"/>
        <v>0</v>
      </c>
      <c r="J544" s="412"/>
      <c r="K544" s="409"/>
      <c r="L544" s="148"/>
      <c r="M544" s="148"/>
      <c r="N544" s="148"/>
      <c r="O544" s="152"/>
      <c r="P544" s="138"/>
      <c r="Q544" s="401" t="str">
        <f t="shared" si="11"/>
        <v/>
      </c>
      <c r="R544" s="374" t="str">
        <f t="shared" si="12"/>
        <v/>
      </c>
    </row>
    <row r="545" ht="18.75" customHeight="1">
      <c r="A545" s="138"/>
      <c r="B545" s="402"/>
      <c r="C545" s="416"/>
      <c r="D545" s="402"/>
      <c r="E545" s="402"/>
      <c r="F545" s="415"/>
      <c r="G545" s="410"/>
      <c r="H545" s="407">
        <f t="shared" si="13"/>
        <v>0</v>
      </c>
      <c r="I545" s="407">
        <f t="shared" si="14"/>
        <v>0</v>
      </c>
      <c r="J545" s="412"/>
      <c r="K545" s="409"/>
      <c r="L545" s="148"/>
      <c r="M545" s="148"/>
      <c r="N545" s="148"/>
      <c r="O545" s="152"/>
      <c r="P545" s="138"/>
      <c r="Q545" s="401" t="str">
        <f t="shared" si="11"/>
        <v/>
      </c>
      <c r="R545" s="374" t="str">
        <f t="shared" si="12"/>
        <v/>
      </c>
    </row>
    <row r="546" ht="18.75" customHeight="1">
      <c r="A546" s="138"/>
      <c r="B546" s="402"/>
      <c r="C546" s="416"/>
      <c r="D546" s="402"/>
      <c r="E546" s="402"/>
      <c r="F546" s="415"/>
      <c r="G546" s="410"/>
      <c r="H546" s="407">
        <f t="shared" si="13"/>
        <v>0</v>
      </c>
      <c r="I546" s="407">
        <f t="shared" si="14"/>
        <v>0</v>
      </c>
      <c r="J546" s="412"/>
      <c r="K546" s="409"/>
      <c r="L546" s="148"/>
      <c r="M546" s="148"/>
      <c r="N546" s="148"/>
      <c r="O546" s="152"/>
      <c r="P546" s="138"/>
      <c r="Q546" s="401" t="str">
        <f t="shared" si="11"/>
        <v/>
      </c>
      <c r="R546" s="374" t="str">
        <f t="shared" si="12"/>
        <v/>
      </c>
    </row>
    <row r="547" ht="18.75" customHeight="1">
      <c r="A547" s="138"/>
      <c r="B547" s="402"/>
      <c r="C547" s="416"/>
      <c r="D547" s="402"/>
      <c r="E547" s="402"/>
      <c r="F547" s="415"/>
      <c r="G547" s="410"/>
      <c r="H547" s="407">
        <f t="shared" si="13"/>
        <v>0</v>
      </c>
      <c r="I547" s="407">
        <f t="shared" si="14"/>
        <v>0</v>
      </c>
      <c r="J547" s="412"/>
      <c r="K547" s="409"/>
      <c r="L547" s="148"/>
      <c r="M547" s="148"/>
      <c r="N547" s="148"/>
      <c r="O547" s="152"/>
      <c r="P547" s="138"/>
      <c r="Q547" s="401" t="str">
        <f t="shared" si="11"/>
        <v/>
      </c>
      <c r="R547" s="374" t="str">
        <f t="shared" si="12"/>
        <v/>
      </c>
    </row>
    <row r="548" ht="18.75" customHeight="1">
      <c r="A548" s="138"/>
      <c r="B548" s="402"/>
      <c r="C548" s="416"/>
      <c r="D548" s="402"/>
      <c r="E548" s="402"/>
      <c r="F548" s="415"/>
      <c r="G548" s="410"/>
      <c r="H548" s="407">
        <f t="shared" si="13"/>
        <v>0</v>
      </c>
      <c r="I548" s="407">
        <f t="shared" si="14"/>
        <v>0</v>
      </c>
      <c r="J548" s="412"/>
      <c r="K548" s="409"/>
      <c r="L548" s="148"/>
      <c r="M548" s="148"/>
      <c r="N548" s="148"/>
      <c r="O548" s="152"/>
      <c r="P548" s="138"/>
      <c r="Q548" s="401" t="str">
        <f t="shared" si="11"/>
        <v/>
      </c>
      <c r="R548" s="374" t="str">
        <f t="shared" si="12"/>
        <v/>
      </c>
    </row>
    <row r="549" ht="18.75" customHeight="1">
      <c r="A549" s="138"/>
      <c r="B549" s="402"/>
      <c r="C549" s="416"/>
      <c r="D549" s="402"/>
      <c r="E549" s="402"/>
      <c r="F549" s="415"/>
      <c r="G549" s="410"/>
      <c r="H549" s="407">
        <f t="shared" si="13"/>
        <v>0</v>
      </c>
      <c r="I549" s="407">
        <f t="shared" si="14"/>
        <v>0</v>
      </c>
      <c r="J549" s="412"/>
      <c r="K549" s="409"/>
      <c r="L549" s="148"/>
      <c r="M549" s="148"/>
      <c r="N549" s="148"/>
      <c r="O549" s="152"/>
      <c r="P549" s="138"/>
      <c r="Q549" s="401" t="str">
        <f t="shared" si="11"/>
        <v/>
      </c>
      <c r="R549" s="374" t="str">
        <f t="shared" si="12"/>
        <v/>
      </c>
    </row>
    <row r="550" ht="18.75" customHeight="1">
      <c r="A550" s="138"/>
      <c r="B550" s="402"/>
      <c r="C550" s="416"/>
      <c r="D550" s="402"/>
      <c r="E550" s="402"/>
      <c r="F550" s="415"/>
      <c r="G550" s="410"/>
      <c r="H550" s="407">
        <f t="shared" si="13"/>
        <v>0</v>
      </c>
      <c r="I550" s="407">
        <f t="shared" si="14"/>
        <v>0</v>
      </c>
      <c r="J550" s="412"/>
      <c r="K550" s="409"/>
      <c r="L550" s="148"/>
      <c r="M550" s="148"/>
      <c r="N550" s="148"/>
      <c r="O550" s="152"/>
      <c r="P550" s="138"/>
      <c r="Q550" s="401" t="str">
        <f t="shared" si="11"/>
        <v/>
      </c>
      <c r="R550" s="374" t="str">
        <f t="shared" si="12"/>
        <v/>
      </c>
    </row>
    <row r="551" ht="18.75" customHeight="1">
      <c r="A551" s="138"/>
      <c r="B551" s="402"/>
      <c r="C551" s="416"/>
      <c r="D551" s="402"/>
      <c r="E551" s="402"/>
      <c r="F551" s="415"/>
      <c r="G551" s="410"/>
      <c r="H551" s="407">
        <f t="shared" si="13"/>
        <v>0</v>
      </c>
      <c r="I551" s="407">
        <f t="shared" si="14"/>
        <v>0</v>
      </c>
      <c r="J551" s="412"/>
      <c r="K551" s="409"/>
      <c r="L551" s="148"/>
      <c r="M551" s="148"/>
      <c r="N551" s="148"/>
      <c r="O551" s="152"/>
      <c r="P551" s="138"/>
      <c r="Q551" s="401" t="str">
        <f t="shared" si="11"/>
        <v/>
      </c>
      <c r="R551" s="374" t="str">
        <f t="shared" si="12"/>
        <v/>
      </c>
    </row>
    <row r="552" ht="18.75" customHeight="1">
      <c r="A552" s="138"/>
      <c r="B552" s="402"/>
      <c r="C552" s="416"/>
      <c r="D552" s="402"/>
      <c r="E552" s="402"/>
      <c r="F552" s="415"/>
      <c r="G552" s="410"/>
      <c r="H552" s="407">
        <f t="shared" si="13"/>
        <v>0</v>
      </c>
      <c r="I552" s="407">
        <f t="shared" si="14"/>
        <v>0</v>
      </c>
      <c r="J552" s="412"/>
      <c r="K552" s="409"/>
      <c r="L552" s="148"/>
      <c r="M552" s="148"/>
      <c r="N552" s="148"/>
      <c r="O552" s="152"/>
      <c r="P552" s="138"/>
      <c r="Q552" s="401" t="str">
        <f t="shared" si="11"/>
        <v/>
      </c>
      <c r="R552" s="374" t="str">
        <f t="shared" si="12"/>
        <v/>
      </c>
    </row>
    <row r="553" ht="18.75" customHeight="1">
      <c r="A553" s="138"/>
      <c r="B553" s="402"/>
      <c r="C553" s="416"/>
      <c r="D553" s="402"/>
      <c r="E553" s="402"/>
      <c r="F553" s="415"/>
      <c r="G553" s="410"/>
      <c r="H553" s="407">
        <f t="shared" si="13"/>
        <v>0</v>
      </c>
      <c r="I553" s="407">
        <f t="shared" si="14"/>
        <v>0</v>
      </c>
      <c r="J553" s="412"/>
      <c r="K553" s="409"/>
      <c r="L553" s="148"/>
      <c r="M553" s="148"/>
      <c r="N553" s="148"/>
      <c r="O553" s="152"/>
      <c r="P553" s="138"/>
      <c r="Q553" s="401" t="str">
        <f t="shared" si="11"/>
        <v/>
      </c>
      <c r="R553" s="374" t="str">
        <f t="shared" si="12"/>
        <v/>
      </c>
    </row>
    <row r="554" ht="18.75" customHeight="1">
      <c r="A554" s="138"/>
      <c r="B554" s="402"/>
      <c r="C554" s="416"/>
      <c r="D554" s="402"/>
      <c r="E554" s="402"/>
      <c r="F554" s="415"/>
      <c r="G554" s="410"/>
      <c r="H554" s="407">
        <f t="shared" si="13"/>
        <v>0</v>
      </c>
      <c r="I554" s="407">
        <f t="shared" si="14"/>
        <v>0</v>
      </c>
      <c r="J554" s="412"/>
      <c r="K554" s="409"/>
      <c r="L554" s="148"/>
      <c r="M554" s="148"/>
      <c r="N554" s="148"/>
      <c r="O554" s="152"/>
      <c r="P554" s="138"/>
      <c r="Q554" s="401" t="str">
        <f t="shared" si="11"/>
        <v/>
      </c>
      <c r="R554" s="374" t="str">
        <f t="shared" si="12"/>
        <v/>
      </c>
    </row>
    <row r="555" ht="18.75" customHeight="1">
      <c r="A555" s="138"/>
      <c r="B555" s="402"/>
      <c r="C555" s="416"/>
      <c r="D555" s="402"/>
      <c r="E555" s="402"/>
      <c r="F555" s="415"/>
      <c r="G555" s="410"/>
      <c r="H555" s="407">
        <f t="shared" si="13"/>
        <v>0</v>
      </c>
      <c r="I555" s="407">
        <f t="shared" si="14"/>
        <v>0</v>
      </c>
      <c r="J555" s="412"/>
      <c r="K555" s="409"/>
      <c r="L555" s="148"/>
      <c r="M555" s="148"/>
      <c r="N555" s="148"/>
      <c r="O555" s="152"/>
      <c r="P555" s="138"/>
      <c r="Q555" s="401" t="str">
        <f t="shared" si="11"/>
        <v/>
      </c>
      <c r="R555" s="374" t="str">
        <f t="shared" si="12"/>
        <v/>
      </c>
    </row>
    <row r="556" ht="18.75" customHeight="1">
      <c r="A556" s="138"/>
      <c r="B556" s="402"/>
      <c r="C556" s="416"/>
      <c r="D556" s="402"/>
      <c r="E556" s="402"/>
      <c r="F556" s="415"/>
      <c r="G556" s="410"/>
      <c r="H556" s="407">
        <f t="shared" si="13"/>
        <v>0</v>
      </c>
      <c r="I556" s="407">
        <f t="shared" si="14"/>
        <v>0</v>
      </c>
      <c r="J556" s="412"/>
      <c r="K556" s="409"/>
      <c r="L556" s="148"/>
      <c r="M556" s="148"/>
      <c r="N556" s="148"/>
      <c r="O556" s="152"/>
      <c r="P556" s="138"/>
      <c r="Q556" s="401" t="str">
        <f t="shared" si="11"/>
        <v/>
      </c>
      <c r="R556" s="374" t="str">
        <f t="shared" si="12"/>
        <v/>
      </c>
    </row>
    <row r="557" ht="18.75" customHeight="1">
      <c r="A557" s="138"/>
      <c r="B557" s="402"/>
      <c r="C557" s="416"/>
      <c r="D557" s="402"/>
      <c r="E557" s="402"/>
      <c r="F557" s="415"/>
      <c r="G557" s="410"/>
      <c r="H557" s="407">
        <f t="shared" si="13"/>
        <v>0</v>
      </c>
      <c r="I557" s="407">
        <f t="shared" si="14"/>
        <v>0</v>
      </c>
      <c r="J557" s="412"/>
      <c r="K557" s="409"/>
      <c r="L557" s="148"/>
      <c r="M557" s="148"/>
      <c r="N557" s="148"/>
      <c r="O557" s="152"/>
      <c r="P557" s="138"/>
      <c r="Q557" s="401" t="str">
        <f t="shared" si="11"/>
        <v/>
      </c>
      <c r="R557" s="374" t="str">
        <f t="shared" si="12"/>
        <v/>
      </c>
    </row>
    <row r="558" ht="18.75" customHeight="1">
      <c r="A558" s="138"/>
      <c r="B558" s="402"/>
      <c r="C558" s="416"/>
      <c r="D558" s="402"/>
      <c r="E558" s="402"/>
      <c r="F558" s="415"/>
      <c r="G558" s="410"/>
      <c r="H558" s="407">
        <f t="shared" si="13"/>
        <v>0</v>
      </c>
      <c r="I558" s="407">
        <f t="shared" si="14"/>
        <v>0</v>
      </c>
      <c r="J558" s="412"/>
      <c r="K558" s="409"/>
      <c r="L558" s="148"/>
      <c r="M558" s="148"/>
      <c r="N558" s="148"/>
      <c r="O558" s="152"/>
      <c r="P558" s="138"/>
      <c r="Q558" s="401" t="str">
        <f t="shared" si="11"/>
        <v/>
      </c>
      <c r="R558" s="374" t="str">
        <f t="shared" si="12"/>
        <v/>
      </c>
    </row>
    <row r="559" ht="18.75" customHeight="1">
      <c r="A559" s="138"/>
      <c r="B559" s="402"/>
      <c r="C559" s="416"/>
      <c r="D559" s="402"/>
      <c r="E559" s="402"/>
      <c r="F559" s="415"/>
      <c r="G559" s="410"/>
      <c r="H559" s="407">
        <f t="shared" si="13"/>
        <v>0</v>
      </c>
      <c r="I559" s="407">
        <f t="shared" si="14"/>
        <v>0</v>
      </c>
      <c r="J559" s="412"/>
      <c r="K559" s="409"/>
      <c r="L559" s="148"/>
      <c r="M559" s="148"/>
      <c r="N559" s="148"/>
      <c r="O559" s="152"/>
      <c r="P559" s="138"/>
      <c r="Q559" s="401" t="str">
        <f t="shared" si="11"/>
        <v/>
      </c>
      <c r="R559" s="374" t="str">
        <f t="shared" si="12"/>
        <v/>
      </c>
    </row>
    <row r="560" ht="18.75" customHeight="1">
      <c r="A560" s="138"/>
      <c r="B560" s="402"/>
      <c r="C560" s="416"/>
      <c r="D560" s="402"/>
      <c r="E560" s="402"/>
      <c r="F560" s="415"/>
      <c r="G560" s="410"/>
      <c r="H560" s="407">
        <f t="shared" si="13"/>
        <v>0</v>
      </c>
      <c r="I560" s="407">
        <f t="shared" si="14"/>
        <v>0</v>
      </c>
      <c r="J560" s="412"/>
      <c r="K560" s="409"/>
      <c r="L560" s="148"/>
      <c r="M560" s="148"/>
      <c r="N560" s="148"/>
      <c r="O560" s="152"/>
      <c r="P560" s="138"/>
      <c r="Q560" s="401" t="str">
        <f t="shared" si="11"/>
        <v/>
      </c>
      <c r="R560" s="374" t="str">
        <f t="shared" si="12"/>
        <v/>
      </c>
    </row>
    <row r="561" ht="18.75" customHeight="1">
      <c r="A561" s="138"/>
      <c r="B561" s="402"/>
      <c r="C561" s="416"/>
      <c r="D561" s="402"/>
      <c r="E561" s="402"/>
      <c r="F561" s="415"/>
      <c r="G561" s="410"/>
      <c r="H561" s="407">
        <f t="shared" si="13"/>
        <v>0</v>
      </c>
      <c r="I561" s="407">
        <f t="shared" si="14"/>
        <v>0</v>
      </c>
      <c r="J561" s="412"/>
      <c r="K561" s="409"/>
      <c r="L561" s="148"/>
      <c r="M561" s="148"/>
      <c r="N561" s="148"/>
      <c r="O561" s="152"/>
      <c r="P561" s="138"/>
      <c r="Q561" s="401" t="str">
        <f t="shared" si="11"/>
        <v/>
      </c>
      <c r="R561" s="374" t="str">
        <f t="shared" si="12"/>
        <v/>
      </c>
    </row>
    <row r="562" ht="18.75" customHeight="1">
      <c r="A562" s="138"/>
      <c r="B562" s="402"/>
      <c r="C562" s="416"/>
      <c r="D562" s="402"/>
      <c r="E562" s="402"/>
      <c r="F562" s="415"/>
      <c r="G562" s="410"/>
      <c r="H562" s="407">
        <f t="shared" si="13"/>
        <v>0</v>
      </c>
      <c r="I562" s="407">
        <f t="shared" si="14"/>
        <v>0</v>
      </c>
      <c r="J562" s="412"/>
      <c r="K562" s="409"/>
      <c r="L562" s="148"/>
      <c r="M562" s="148"/>
      <c r="N562" s="148"/>
      <c r="O562" s="152"/>
      <c r="P562" s="138"/>
      <c r="Q562" s="401" t="str">
        <f t="shared" si="11"/>
        <v/>
      </c>
      <c r="R562" s="374" t="str">
        <f t="shared" si="12"/>
        <v/>
      </c>
    </row>
    <row r="563" ht="18.75" customHeight="1">
      <c r="A563" s="138"/>
      <c r="B563" s="402"/>
      <c r="C563" s="416"/>
      <c r="D563" s="402"/>
      <c r="E563" s="402"/>
      <c r="F563" s="415"/>
      <c r="G563" s="410"/>
      <c r="H563" s="407">
        <f t="shared" si="13"/>
        <v>0</v>
      </c>
      <c r="I563" s="407">
        <f t="shared" si="14"/>
        <v>0</v>
      </c>
      <c r="J563" s="412"/>
      <c r="K563" s="409"/>
      <c r="L563" s="148"/>
      <c r="M563" s="148"/>
      <c r="N563" s="148"/>
      <c r="O563" s="152"/>
      <c r="P563" s="138"/>
      <c r="Q563" s="401" t="str">
        <f t="shared" si="11"/>
        <v/>
      </c>
      <c r="R563" s="374" t="str">
        <f t="shared" si="12"/>
        <v/>
      </c>
    </row>
    <row r="564" ht="18.75" customHeight="1">
      <c r="A564" s="138"/>
      <c r="B564" s="402"/>
      <c r="C564" s="416"/>
      <c r="D564" s="402"/>
      <c r="E564" s="402"/>
      <c r="F564" s="415"/>
      <c r="G564" s="410"/>
      <c r="H564" s="407">
        <f t="shared" si="13"/>
        <v>0</v>
      </c>
      <c r="I564" s="407">
        <f t="shared" si="14"/>
        <v>0</v>
      </c>
      <c r="J564" s="412"/>
      <c r="K564" s="409"/>
      <c r="L564" s="148"/>
      <c r="M564" s="148"/>
      <c r="N564" s="148"/>
      <c r="O564" s="152"/>
      <c r="P564" s="138"/>
      <c r="Q564" s="401" t="str">
        <f t="shared" si="11"/>
        <v/>
      </c>
      <c r="R564" s="374" t="str">
        <f t="shared" si="12"/>
        <v/>
      </c>
    </row>
    <row r="565" ht="18.75" customHeight="1">
      <c r="A565" s="138"/>
      <c r="B565" s="402"/>
      <c r="C565" s="416"/>
      <c r="D565" s="402"/>
      <c r="E565" s="402"/>
      <c r="F565" s="415"/>
      <c r="G565" s="410"/>
      <c r="H565" s="407">
        <f t="shared" si="13"/>
        <v>0</v>
      </c>
      <c r="I565" s="407">
        <f t="shared" si="14"/>
        <v>0</v>
      </c>
      <c r="J565" s="412"/>
      <c r="K565" s="409"/>
      <c r="L565" s="148"/>
      <c r="M565" s="148"/>
      <c r="N565" s="148"/>
      <c r="O565" s="152"/>
      <c r="P565" s="138"/>
      <c r="Q565" s="401" t="str">
        <f t="shared" si="11"/>
        <v/>
      </c>
      <c r="R565" s="374" t="str">
        <f t="shared" si="12"/>
        <v/>
      </c>
    </row>
    <row r="566" ht="18.75" customHeight="1">
      <c r="A566" s="138"/>
      <c r="B566" s="402"/>
      <c r="C566" s="416"/>
      <c r="D566" s="402"/>
      <c r="E566" s="402"/>
      <c r="F566" s="415"/>
      <c r="G566" s="410"/>
      <c r="H566" s="407">
        <f t="shared" si="13"/>
        <v>0</v>
      </c>
      <c r="I566" s="407">
        <f t="shared" si="14"/>
        <v>0</v>
      </c>
      <c r="J566" s="412"/>
      <c r="K566" s="409"/>
      <c r="L566" s="148"/>
      <c r="M566" s="148"/>
      <c r="N566" s="148"/>
      <c r="O566" s="152"/>
      <c r="P566" s="138"/>
      <c r="Q566" s="401" t="str">
        <f t="shared" si="11"/>
        <v/>
      </c>
      <c r="R566" s="374" t="str">
        <f t="shared" si="12"/>
        <v/>
      </c>
    </row>
    <row r="567" ht="18.75" customHeight="1">
      <c r="A567" s="138"/>
      <c r="B567" s="402"/>
      <c r="C567" s="416"/>
      <c r="D567" s="402"/>
      <c r="E567" s="402"/>
      <c r="F567" s="415"/>
      <c r="G567" s="410"/>
      <c r="H567" s="407">
        <f t="shared" si="13"/>
        <v>0</v>
      </c>
      <c r="I567" s="407">
        <f t="shared" si="14"/>
        <v>0</v>
      </c>
      <c r="J567" s="412"/>
      <c r="K567" s="409"/>
      <c r="L567" s="148"/>
      <c r="M567" s="148"/>
      <c r="N567" s="148"/>
      <c r="O567" s="152"/>
      <c r="P567" s="138"/>
      <c r="Q567" s="401" t="str">
        <f t="shared" si="11"/>
        <v/>
      </c>
      <c r="R567" s="374" t="str">
        <f t="shared" si="12"/>
        <v/>
      </c>
    </row>
    <row r="568" ht="18.75" customHeight="1">
      <c r="A568" s="138"/>
      <c r="B568" s="402"/>
      <c r="C568" s="416"/>
      <c r="D568" s="402"/>
      <c r="E568" s="402"/>
      <c r="F568" s="415"/>
      <c r="G568" s="410"/>
      <c r="H568" s="407">
        <f t="shared" si="13"/>
        <v>0</v>
      </c>
      <c r="I568" s="407">
        <f t="shared" si="14"/>
        <v>0</v>
      </c>
      <c r="J568" s="412"/>
      <c r="K568" s="409"/>
      <c r="L568" s="148"/>
      <c r="M568" s="148"/>
      <c r="N568" s="148"/>
      <c r="O568" s="152"/>
      <c r="P568" s="138"/>
      <c r="Q568" s="401" t="str">
        <f t="shared" si="11"/>
        <v/>
      </c>
      <c r="R568" s="374" t="str">
        <f t="shared" si="12"/>
        <v/>
      </c>
    </row>
    <row r="569" ht="18.75" customHeight="1">
      <c r="A569" s="138"/>
      <c r="B569" s="402"/>
      <c r="C569" s="416"/>
      <c r="D569" s="402"/>
      <c r="E569" s="402"/>
      <c r="F569" s="415"/>
      <c r="G569" s="410"/>
      <c r="H569" s="407">
        <f t="shared" si="13"/>
        <v>0</v>
      </c>
      <c r="I569" s="407">
        <f t="shared" si="14"/>
        <v>0</v>
      </c>
      <c r="J569" s="412"/>
      <c r="K569" s="409"/>
      <c r="L569" s="148"/>
      <c r="M569" s="148"/>
      <c r="N569" s="148"/>
      <c r="O569" s="152"/>
      <c r="P569" s="138"/>
      <c r="Q569" s="401" t="str">
        <f t="shared" si="11"/>
        <v/>
      </c>
      <c r="R569" s="374" t="str">
        <f t="shared" si="12"/>
        <v/>
      </c>
    </row>
    <row r="570" ht="18.75" customHeight="1">
      <c r="A570" s="138"/>
      <c r="B570" s="402"/>
      <c r="C570" s="416"/>
      <c r="D570" s="402"/>
      <c r="E570" s="402"/>
      <c r="F570" s="415"/>
      <c r="G570" s="410"/>
      <c r="H570" s="407">
        <f t="shared" si="13"/>
        <v>0</v>
      </c>
      <c r="I570" s="407">
        <f t="shared" si="14"/>
        <v>0</v>
      </c>
      <c r="J570" s="412"/>
      <c r="K570" s="409"/>
      <c r="L570" s="148"/>
      <c r="M570" s="148"/>
      <c r="N570" s="148"/>
      <c r="O570" s="152"/>
      <c r="P570" s="138"/>
      <c r="Q570" s="401" t="str">
        <f t="shared" si="11"/>
        <v/>
      </c>
      <c r="R570" s="374" t="str">
        <f t="shared" si="12"/>
        <v/>
      </c>
    </row>
    <row r="571" ht="18.75" customHeight="1">
      <c r="A571" s="138"/>
      <c r="B571" s="402"/>
      <c r="C571" s="416"/>
      <c r="D571" s="402"/>
      <c r="E571" s="402"/>
      <c r="F571" s="415"/>
      <c r="G571" s="410"/>
      <c r="H571" s="407">
        <f t="shared" si="13"/>
        <v>0</v>
      </c>
      <c r="I571" s="407">
        <f t="shared" si="14"/>
        <v>0</v>
      </c>
      <c r="J571" s="412"/>
      <c r="K571" s="409"/>
      <c r="L571" s="148"/>
      <c r="M571" s="148"/>
      <c r="N571" s="148"/>
      <c r="O571" s="152"/>
      <c r="P571" s="138"/>
      <c r="Q571" s="401" t="str">
        <f t="shared" si="11"/>
        <v/>
      </c>
      <c r="R571" s="374" t="str">
        <f t="shared" si="12"/>
        <v/>
      </c>
    </row>
    <row r="572" ht="18.75" customHeight="1">
      <c r="A572" s="138"/>
      <c r="B572" s="402"/>
      <c r="C572" s="416"/>
      <c r="D572" s="402"/>
      <c r="E572" s="402"/>
      <c r="F572" s="415"/>
      <c r="G572" s="410"/>
      <c r="H572" s="407">
        <f t="shared" si="13"/>
        <v>0</v>
      </c>
      <c r="I572" s="407">
        <f t="shared" si="14"/>
        <v>0</v>
      </c>
      <c r="J572" s="412"/>
      <c r="K572" s="409"/>
      <c r="L572" s="148"/>
      <c r="M572" s="148"/>
      <c r="N572" s="148"/>
      <c r="O572" s="152"/>
      <c r="P572" s="138"/>
      <c r="Q572" s="401" t="str">
        <f t="shared" si="11"/>
        <v/>
      </c>
      <c r="R572" s="374" t="str">
        <f t="shared" si="12"/>
        <v/>
      </c>
    </row>
    <row r="573" ht="18.75" customHeight="1">
      <c r="A573" s="138"/>
      <c r="B573" s="402"/>
      <c r="C573" s="416"/>
      <c r="D573" s="402"/>
      <c r="E573" s="402"/>
      <c r="F573" s="415"/>
      <c r="G573" s="410"/>
      <c r="H573" s="407">
        <f t="shared" si="13"/>
        <v>0</v>
      </c>
      <c r="I573" s="407">
        <f t="shared" si="14"/>
        <v>0</v>
      </c>
      <c r="J573" s="412"/>
      <c r="K573" s="409"/>
      <c r="L573" s="148"/>
      <c r="M573" s="148"/>
      <c r="N573" s="148"/>
      <c r="O573" s="152"/>
      <c r="P573" s="138"/>
      <c r="Q573" s="401" t="str">
        <f t="shared" si="11"/>
        <v/>
      </c>
      <c r="R573" s="374" t="str">
        <f t="shared" si="12"/>
        <v/>
      </c>
    </row>
    <row r="574" ht="18.75" customHeight="1">
      <c r="A574" s="138"/>
      <c r="B574" s="402"/>
      <c r="C574" s="416"/>
      <c r="D574" s="402"/>
      <c r="E574" s="402"/>
      <c r="F574" s="415"/>
      <c r="G574" s="410"/>
      <c r="H574" s="407">
        <f t="shared" si="13"/>
        <v>0</v>
      </c>
      <c r="I574" s="407">
        <f t="shared" si="14"/>
        <v>0</v>
      </c>
      <c r="J574" s="412"/>
      <c r="K574" s="409"/>
      <c r="L574" s="148"/>
      <c r="M574" s="148"/>
      <c r="N574" s="148"/>
      <c r="O574" s="152"/>
      <c r="P574" s="138"/>
      <c r="Q574" s="401" t="str">
        <f t="shared" si="11"/>
        <v/>
      </c>
      <c r="R574" s="374" t="str">
        <f t="shared" si="12"/>
        <v/>
      </c>
    </row>
    <row r="575" ht="18.75" customHeight="1">
      <c r="A575" s="138"/>
      <c r="B575" s="402"/>
      <c r="C575" s="416"/>
      <c r="D575" s="402"/>
      <c r="E575" s="402"/>
      <c r="F575" s="415"/>
      <c r="G575" s="410"/>
      <c r="H575" s="407">
        <f t="shared" si="13"/>
        <v>0</v>
      </c>
      <c r="I575" s="407">
        <f t="shared" si="14"/>
        <v>0</v>
      </c>
      <c r="J575" s="412"/>
      <c r="K575" s="409"/>
      <c r="L575" s="148"/>
      <c r="M575" s="148"/>
      <c r="N575" s="148"/>
      <c r="O575" s="152"/>
      <c r="P575" s="138"/>
      <c r="Q575" s="401" t="str">
        <f t="shared" si="11"/>
        <v/>
      </c>
      <c r="R575" s="374" t="str">
        <f t="shared" si="12"/>
        <v/>
      </c>
    </row>
    <row r="576" ht="18.75" customHeight="1">
      <c r="A576" s="138"/>
      <c r="B576" s="402"/>
      <c r="C576" s="416"/>
      <c r="D576" s="402"/>
      <c r="E576" s="402"/>
      <c r="F576" s="415"/>
      <c r="G576" s="410"/>
      <c r="H576" s="407">
        <f t="shared" si="13"/>
        <v>0</v>
      </c>
      <c r="I576" s="407">
        <f t="shared" si="14"/>
        <v>0</v>
      </c>
      <c r="J576" s="412"/>
      <c r="K576" s="409"/>
      <c r="L576" s="148"/>
      <c r="M576" s="148"/>
      <c r="N576" s="148"/>
      <c r="O576" s="152"/>
      <c r="P576" s="138"/>
      <c r="Q576" s="401" t="str">
        <f t="shared" si="11"/>
        <v/>
      </c>
      <c r="R576" s="374" t="str">
        <f t="shared" si="12"/>
        <v/>
      </c>
    </row>
    <row r="577" ht="18.75" customHeight="1">
      <c r="A577" s="138"/>
      <c r="B577" s="402"/>
      <c r="C577" s="416"/>
      <c r="D577" s="402"/>
      <c r="E577" s="402"/>
      <c r="F577" s="415"/>
      <c r="G577" s="410"/>
      <c r="H577" s="407">
        <f t="shared" si="13"/>
        <v>0</v>
      </c>
      <c r="I577" s="407">
        <f t="shared" si="14"/>
        <v>0</v>
      </c>
      <c r="J577" s="412"/>
      <c r="K577" s="409"/>
      <c r="L577" s="148"/>
      <c r="M577" s="148"/>
      <c r="N577" s="148"/>
      <c r="O577" s="152"/>
      <c r="P577" s="138"/>
      <c r="Q577" s="401" t="str">
        <f t="shared" si="11"/>
        <v/>
      </c>
      <c r="R577" s="374" t="str">
        <f t="shared" si="12"/>
        <v/>
      </c>
    </row>
    <row r="578" ht="18.75" customHeight="1">
      <c r="A578" s="138"/>
      <c r="B578" s="402"/>
      <c r="C578" s="416"/>
      <c r="D578" s="402"/>
      <c r="E578" s="402"/>
      <c r="F578" s="415"/>
      <c r="G578" s="410"/>
      <c r="H578" s="407">
        <f t="shared" si="13"/>
        <v>0</v>
      </c>
      <c r="I578" s="407">
        <f t="shared" si="14"/>
        <v>0</v>
      </c>
      <c r="J578" s="412"/>
      <c r="K578" s="409"/>
      <c r="L578" s="148"/>
      <c r="M578" s="148"/>
      <c r="N578" s="148"/>
      <c r="O578" s="152"/>
      <c r="P578" s="138"/>
      <c r="Q578" s="401" t="str">
        <f t="shared" si="11"/>
        <v/>
      </c>
      <c r="R578" s="374" t="str">
        <f t="shared" si="12"/>
        <v/>
      </c>
    </row>
    <row r="579" ht="18.75" customHeight="1">
      <c r="A579" s="138"/>
      <c r="B579" s="402"/>
      <c r="C579" s="416"/>
      <c r="D579" s="402"/>
      <c r="E579" s="402"/>
      <c r="F579" s="415"/>
      <c r="G579" s="410"/>
      <c r="H579" s="407">
        <f t="shared" si="13"/>
        <v>0</v>
      </c>
      <c r="I579" s="407">
        <f t="shared" si="14"/>
        <v>0</v>
      </c>
      <c r="J579" s="412"/>
      <c r="K579" s="409"/>
      <c r="L579" s="148"/>
      <c r="M579" s="148"/>
      <c r="N579" s="148"/>
      <c r="O579" s="152"/>
      <c r="P579" s="138"/>
      <c r="Q579" s="401" t="str">
        <f t="shared" si="11"/>
        <v/>
      </c>
      <c r="R579" s="374" t="str">
        <f t="shared" si="12"/>
        <v/>
      </c>
    </row>
    <row r="580" ht="18.75" customHeight="1">
      <c r="A580" s="138"/>
      <c r="B580" s="402"/>
      <c r="C580" s="416"/>
      <c r="D580" s="402"/>
      <c r="E580" s="402"/>
      <c r="F580" s="415"/>
      <c r="G580" s="410"/>
      <c r="H580" s="407">
        <f t="shared" si="13"/>
        <v>0</v>
      </c>
      <c r="I580" s="407">
        <f t="shared" si="14"/>
        <v>0</v>
      </c>
      <c r="J580" s="412"/>
      <c r="K580" s="409"/>
      <c r="L580" s="148"/>
      <c r="M580" s="148"/>
      <c r="N580" s="148"/>
      <c r="O580" s="152"/>
      <c r="P580" s="138"/>
      <c r="Q580" s="401" t="str">
        <f t="shared" si="11"/>
        <v/>
      </c>
      <c r="R580" s="374" t="str">
        <f t="shared" si="12"/>
        <v/>
      </c>
    </row>
    <row r="581" ht="18.75" customHeight="1">
      <c r="A581" s="138"/>
      <c r="B581" s="402"/>
      <c r="C581" s="416"/>
      <c r="D581" s="402"/>
      <c r="E581" s="402"/>
      <c r="F581" s="415"/>
      <c r="G581" s="410"/>
      <c r="H581" s="407">
        <f t="shared" si="13"/>
        <v>0</v>
      </c>
      <c r="I581" s="407">
        <f t="shared" si="14"/>
        <v>0</v>
      </c>
      <c r="J581" s="412"/>
      <c r="K581" s="409"/>
      <c r="L581" s="148"/>
      <c r="M581" s="148"/>
      <c r="N581" s="148"/>
      <c r="O581" s="152"/>
      <c r="P581" s="138"/>
      <c r="Q581" s="401" t="str">
        <f t="shared" si="11"/>
        <v/>
      </c>
      <c r="R581" s="374" t="str">
        <f t="shared" si="12"/>
        <v/>
      </c>
    </row>
    <row r="582" ht="18.75" customHeight="1">
      <c r="A582" s="138"/>
      <c r="B582" s="402"/>
      <c r="C582" s="416"/>
      <c r="D582" s="402"/>
      <c r="E582" s="402"/>
      <c r="F582" s="415"/>
      <c r="G582" s="410"/>
      <c r="H582" s="407">
        <f t="shared" si="13"/>
        <v>0</v>
      </c>
      <c r="I582" s="407">
        <f t="shared" si="14"/>
        <v>0</v>
      </c>
      <c r="J582" s="412"/>
      <c r="K582" s="409"/>
      <c r="L582" s="148"/>
      <c r="M582" s="148"/>
      <c r="N582" s="148"/>
      <c r="O582" s="152"/>
      <c r="P582" s="138"/>
      <c r="Q582" s="401" t="str">
        <f t="shared" si="11"/>
        <v/>
      </c>
      <c r="R582" s="374" t="str">
        <f t="shared" si="12"/>
        <v/>
      </c>
    </row>
    <row r="583" ht="18.75" customHeight="1">
      <c r="A583" s="138"/>
      <c r="B583" s="402"/>
      <c r="C583" s="416"/>
      <c r="D583" s="402"/>
      <c r="E583" s="402"/>
      <c r="F583" s="415"/>
      <c r="G583" s="410"/>
      <c r="H583" s="407">
        <f t="shared" si="13"/>
        <v>0</v>
      </c>
      <c r="I583" s="407">
        <f t="shared" si="14"/>
        <v>0</v>
      </c>
      <c r="J583" s="412"/>
      <c r="K583" s="409"/>
      <c r="L583" s="148"/>
      <c r="M583" s="148"/>
      <c r="N583" s="148"/>
      <c r="O583" s="152"/>
      <c r="P583" s="138"/>
      <c r="Q583" s="401" t="str">
        <f t="shared" si="11"/>
        <v/>
      </c>
      <c r="R583" s="374" t="str">
        <f t="shared" si="12"/>
        <v/>
      </c>
    </row>
    <row r="584" ht="18.75" customHeight="1">
      <c r="A584" s="138"/>
      <c r="B584" s="402"/>
      <c r="C584" s="416"/>
      <c r="D584" s="402"/>
      <c r="E584" s="402"/>
      <c r="F584" s="415"/>
      <c r="G584" s="410"/>
      <c r="H584" s="407">
        <f t="shared" si="13"/>
        <v>0</v>
      </c>
      <c r="I584" s="407">
        <f t="shared" si="14"/>
        <v>0</v>
      </c>
      <c r="J584" s="412"/>
      <c r="K584" s="409"/>
      <c r="L584" s="148"/>
      <c r="M584" s="148"/>
      <c r="N584" s="148"/>
      <c r="O584" s="152"/>
      <c r="P584" s="138"/>
      <c r="Q584" s="401" t="str">
        <f t="shared" si="11"/>
        <v/>
      </c>
      <c r="R584" s="374" t="str">
        <f t="shared" si="12"/>
        <v/>
      </c>
    </row>
    <row r="585" ht="18.75" customHeight="1">
      <c r="A585" s="138"/>
      <c r="B585" s="402"/>
      <c r="C585" s="416"/>
      <c r="D585" s="402"/>
      <c r="E585" s="402"/>
      <c r="F585" s="415"/>
      <c r="G585" s="410"/>
      <c r="H585" s="407">
        <f t="shared" si="13"/>
        <v>0</v>
      </c>
      <c r="I585" s="407">
        <f t="shared" si="14"/>
        <v>0</v>
      </c>
      <c r="J585" s="412"/>
      <c r="K585" s="409"/>
      <c r="L585" s="148"/>
      <c r="M585" s="148"/>
      <c r="N585" s="148"/>
      <c r="O585" s="152"/>
      <c r="P585" s="138"/>
      <c r="Q585" s="401" t="str">
        <f t="shared" si="11"/>
        <v/>
      </c>
      <c r="R585" s="374" t="str">
        <f t="shared" si="12"/>
        <v/>
      </c>
    </row>
    <row r="586" ht="18.75" customHeight="1">
      <c r="A586" s="138"/>
      <c r="B586" s="402"/>
      <c r="C586" s="416"/>
      <c r="D586" s="402"/>
      <c r="E586" s="402"/>
      <c r="F586" s="415"/>
      <c r="G586" s="410"/>
      <c r="H586" s="407">
        <f t="shared" si="13"/>
        <v>0</v>
      </c>
      <c r="I586" s="407">
        <f t="shared" si="14"/>
        <v>0</v>
      </c>
      <c r="J586" s="412"/>
      <c r="K586" s="409"/>
      <c r="L586" s="148"/>
      <c r="M586" s="148"/>
      <c r="N586" s="148"/>
      <c r="O586" s="152"/>
      <c r="P586" s="138"/>
      <c r="Q586" s="401" t="str">
        <f t="shared" si="11"/>
        <v/>
      </c>
      <c r="R586" s="374" t="str">
        <f t="shared" si="12"/>
        <v/>
      </c>
    </row>
    <row r="587" ht="18.75" customHeight="1">
      <c r="A587" s="138"/>
      <c r="B587" s="402"/>
      <c r="C587" s="416"/>
      <c r="D587" s="402"/>
      <c r="E587" s="402"/>
      <c r="F587" s="415"/>
      <c r="G587" s="410"/>
      <c r="H587" s="407">
        <f t="shared" si="13"/>
        <v>0</v>
      </c>
      <c r="I587" s="407">
        <f t="shared" si="14"/>
        <v>0</v>
      </c>
      <c r="J587" s="412"/>
      <c r="K587" s="409"/>
      <c r="L587" s="148"/>
      <c r="M587" s="148"/>
      <c r="N587" s="148"/>
      <c r="O587" s="152"/>
      <c r="P587" s="138"/>
      <c r="Q587" s="401" t="str">
        <f t="shared" si="11"/>
        <v/>
      </c>
      <c r="R587" s="374" t="str">
        <f t="shared" si="12"/>
        <v/>
      </c>
    </row>
    <row r="588" ht="18.75" customHeight="1">
      <c r="A588" s="138"/>
      <c r="B588" s="402"/>
      <c r="C588" s="416"/>
      <c r="D588" s="402"/>
      <c r="E588" s="402"/>
      <c r="F588" s="415"/>
      <c r="G588" s="410"/>
      <c r="H588" s="407">
        <f t="shared" si="13"/>
        <v>0</v>
      </c>
      <c r="I588" s="407">
        <f t="shared" si="14"/>
        <v>0</v>
      </c>
      <c r="J588" s="412"/>
      <c r="K588" s="409"/>
      <c r="L588" s="148"/>
      <c r="M588" s="148"/>
      <c r="N588" s="148"/>
      <c r="O588" s="152"/>
      <c r="P588" s="138"/>
      <c r="Q588" s="401" t="str">
        <f t="shared" si="11"/>
        <v/>
      </c>
      <c r="R588" s="374" t="str">
        <f t="shared" si="12"/>
        <v/>
      </c>
    </row>
    <row r="589" ht="18.75" customHeight="1">
      <c r="A589" s="138"/>
      <c r="B589" s="402"/>
      <c r="C589" s="416"/>
      <c r="D589" s="402"/>
      <c r="E589" s="402"/>
      <c r="F589" s="415"/>
      <c r="G589" s="410"/>
      <c r="H589" s="407">
        <f t="shared" si="13"/>
        <v>0</v>
      </c>
      <c r="I589" s="407">
        <f t="shared" si="14"/>
        <v>0</v>
      </c>
      <c r="J589" s="412"/>
      <c r="K589" s="409"/>
      <c r="L589" s="148"/>
      <c r="M589" s="148"/>
      <c r="N589" s="148"/>
      <c r="O589" s="152"/>
      <c r="P589" s="138"/>
      <c r="Q589" s="401" t="str">
        <f t="shared" si="11"/>
        <v/>
      </c>
      <c r="R589" s="374" t="str">
        <f t="shared" si="12"/>
        <v/>
      </c>
    </row>
    <row r="590" ht="18.75" customHeight="1">
      <c r="A590" s="138"/>
      <c r="B590" s="402"/>
      <c r="C590" s="416"/>
      <c r="D590" s="402"/>
      <c r="E590" s="402"/>
      <c r="F590" s="415"/>
      <c r="G590" s="410"/>
      <c r="H590" s="407">
        <f t="shared" si="13"/>
        <v>0</v>
      </c>
      <c r="I590" s="407">
        <f t="shared" si="14"/>
        <v>0</v>
      </c>
      <c r="J590" s="412"/>
      <c r="K590" s="409"/>
      <c r="L590" s="148"/>
      <c r="M590" s="148"/>
      <c r="N590" s="148"/>
      <c r="O590" s="152"/>
      <c r="P590" s="138"/>
      <c r="Q590" s="401" t="str">
        <f t="shared" si="11"/>
        <v/>
      </c>
      <c r="R590" s="374" t="str">
        <f t="shared" si="12"/>
        <v/>
      </c>
    </row>
    <row r="591" ht="18.75" customHeight="1">
      <c r="A591" s="138"/>
      <c r="B591" s="402"/>
      <c r="C591" s="416"/>
      <c r="D591" s="402"/>
      <c r="E591" s="402"/>
      <c r="F591" s="415"/>
      <c r="G591" s="410"/>
      <c r="H591" s="407">
        <f t="shared" si="13"/>
        <v>0</v>
      </c>
      <c r="I591" s="407">
        <f t="shared" si="14"/>
        <v>0</v>
      </c>
      <c r="J591" s="412"/>
      <c r="K591" s="409"/>
      <c r="L591" s="148"/>
      <c r="M591" s="148"/>
      <c r="N591" s="148"/>
      <c r="O591" s="152"/>
      <c r="P591" s="138"/>
      <c r="Q591" s="401" t="str">
        <f t="shared" si="11"/>
        <v/>
      </c>
      <c r="R591" s="374" t="str">
        <f t="shared" si="12"/>
        <v/>
      </c>
    </row>
    <row r="592" ht="18.75" customHeight="1">
      <c r="A592" s="138"/>
      <c r="B592" s="402"/>
      <c r="C592" s="416"/>
      <c r="D592" s="402"/>
      <c r="E592" s="402"/>
      <c r="F592" s="415"/>
      <c r="G592" s="410"/>
      <c r="H592" s="407">
        <f t="shared" si="13"/>
        <v>0</v>
      </c>
      <c r="I592" s="407">
        <f t="shared" si="14"/>
        <v>0</v>
      </c>
      <c r="J592" s="412"/>
      <c r="K592" s="409"/>
      <c r="L592" s="148"/>
      <c r="M592" s="148"/>
      <c r="N592" s="148"/>
      <c r="O592" s="152"/>
      <c r="P592" s="138"/>
      <c r="Q592" s="401" t="str">
        <f t="shared" si="11"/>
        <v/>
      </c>
      <c r="R592" s="374" t="str">
        <f t="shared" si="12"/>
        <v/>
      </c>
    </row>
    <row r="593" ht="18.75" customHeight="1">
      <c r="A593" s="138"/>
      <c r="B593" s="402"/>
      <c r="C593" s="416"/>
      <c r="D593" s="402"/>
      <c r="E593" s="402"/>
      <c r="F593" s="415"/>
      <c r="G593" s="410"/>
      <c r="H593" s="407">
        <f t="shared" si="13"/>
        <v>0</v>
      </c>
      <c r="I593" s="407">
        <f t="shared" si="14"/>
        <v>0</v>
      </c>
      <c r="J593" s="412"/>
      <c r="K593" s="409"/>
      <c r="L593" s="148"/>
      <c r="M593" s="148"/>
      <c r="N593" s="148"/>
      <c r="O593" s="152"/>
      <c r="P593" s="138"/>
      <c r="Q593" s="401" t="str">
        <f t="shared" si="11"/>
        <v/>
      </c>
      <c r="R593" s="374" t="str">
        <f t="shared" si="12"/>
        <v/>
      </c>
    </row>
    <row r="594" ht="18.75" customHeight="1">
      <c r="A594" s="138"/>
      <c r="B594" s="402"/>
      <c r="C594" s="416"/>
      <c r="D594" s="402"/>
      <c r="E594" s="402"/>
      <c r="F594" s="415"/>
      <c r="G594" s="410"/>
      <c r="H594" s="407">
        <f t="shared" si="13"/>
        <v>0</v>
      </c>
      <c r="I594" s="407">
        <f t="shared" si="14"/>
        <v>0</v>
      </c>
      <c r="J594" s="412"/>
      <c r="K594" s="409"/>
      <c r="L594" s="148"/>
      <c r="M594" s="148"/>
      <c r="N594" s="148"/>
      <c r="O594" s="152"/>
      <c r="P594" s="138"/>
      <c r="Q594" s="401" t="str">
        <f t="shared" si="11"/>
        <v/>
      </c>
      <c r="R594" s="374" t="str">
        <f t="shared" si="12"/>
        <v/>
      </c>
    </row>
    <row r="595" ht="18.75" customHeight="1">
      <c r="A595" s="138"/>
      <c r="B595" s="402"/>
      <c r="C595" s="416"/>
      <c r="D595" s="402"/>
      <c r="E595" s="402"/>
      <c r="F595" s="415"/>
      <c r="G595" s="410"/>
      <c r="H595" s="407">
        <f t="shared" si="13"/>
        <v>0</v>
      </c>
      <c r="I595" s="407">
        <f t="shared" si="14"/>
        <v>0</v>
      </c>
      <c r="J595" s="412"/>
      <c r="K595" s="409"/>
      <c r="L595" s="148"/>
      <c r="M595" s="148"/>
      <c r="N595" s="148"/>
      <c r="O595" s="152"/>
      <c r="P595" s="138"/>
      <c r="Q595" s="401" t="str">
        <f t="shared" si="11"/>
        <v/>
      </c>
      <c r="R595" s="374" t="str">
        <f t="shared" si="12"/>
        <v/>
      </c>
    </row>
    <row r="596" ht="18.75" customHeight="1">
      <c r="A596" s="138"/>
      <c r="B596" s="402"/>
      <c r="C596" s="416"/>
      <c r="D596" s="402"/>
      <c r="E596" s="402"/>
      <c r="F596" s="415"/>
      <c r="G596" s="410"/>
      <c r="H596" s="407">
        <f t="shared" si="13"/>
        <v>0</v>
      </c>
      <c r="I596" s="407">
        <f t="shared" si="14"/>
        <v>0</v>
      </c>
      <c r="J596" s="412"/>
      <c r="K596" s="409"/>
      <c r="L596" s="148"/>
      <c r="M596" s="148"/>
      <c r="N596" s="148"/>
      <c r="O596" s="152"/>
      <c r="P596" s="138"/>
      <c r="Q596" s="401" t="str">
        <f t="shared" si="11"/>
        <v/>
      </c>
      <c r="R596" s="374" t="str">
        <f t="shared" si="12"/>
        <v/>
      </c>
    </row>
    <row r="597" ht="18.75" customHeight="1">
      <c r="A597" s="138"/>
      <c r="B597" s="402"/>
      <c r="C597" s="416"/>
      <c r="D597" s="402"/>
      <c r="E597" s="402"/>
      <c r="F597" s="415"/>
      <c r="G597" s="410"/>
      <c r="H597" s="407">
        <f t="shared" si="13"/>
        <v>0</v>
      </c>
      <c r="I597" s="407">
        <f t="shared" si="14"/>
        <v>0</v>
      </c>
      <c r="J597" s="412"/>
      <c r="K597" s="409"/>
      <c r="L597" s="148"/>
      <c r="M597" s="148"/>
      <c r="N597" s="148"/>
      <c r="O597" s="152"/>
      <c r="P597" s="138"/>
      <c r="Q597" s="401" t="str">
        <f t="shared" si="11"/>
        <v/>
      </c>
      <c r="R597" s="374" t="str">
        <f t="shared" si="12"/>
        <v/>
      </c>
    </row>
    <row r="598" ht="18.75" customHeight="1">
      <c r="A598" s="138"/>
      <c r="B598" s="402"/>
      <c r="C598" s="416"/>
      <c r="D598" s="402"/>
      <c r="E598" s="402"/>
      <c r="F598" s="415"/>
      <c r="G598" s="410"/>
      <c r="H598" s="407">
        <f t="shared" si="13"/>
        <v>0</v>
      </c>
      <c r="I598" s="407">
        <f t="shared" si="14"/>
        <v>0</v>
      </c>
      <c r="J598" s="412"/>
      <c r="K598" s="409"/>
      <c r="L598" s="148"/>
      <c r="M598" s="148"/>
      <c r="N598" s="148"/>
      <c r="O598" s="152"/>
      <c r="P598" s="138"/>
      <c r="Q598" s="401" t="str">
        <f t="shared" si="11"/>
        <v/>
      </c>
      <c r="R598" s="374" t="str">
        <f t="shared" si="12"/>
        <v/>
      </c>
    </row>
    <row r="599" ht="18.75" customHeight="1">
      <c r="A599" s="138"/>
      <c r="B599" s="402"/>
      <c r="C599" s="416"/>
      <c r="D599" s="402"/>
      <c r="E599" s="402"/>
      <c r="F599" s="415"/>
      <c r="G599" s="410"/>
      <c r="H599" s="407">
        <f t="shared" si="13"/>
        <v>0</v>
      </c>
      <c r="I599" s="407">
        <f t="shared" si="14"/>
        <v>0</v>
      </c>
      <c r="J599" s="412"/>
      <c r="K599" s="409"/>
      <c r="L599" s="148"/>
      <c r="M599" s="148"/>
      <c r="N599" s="148"/>
      <c r="O599" s="152"/>
      <c r="P599" s="138"/>
      <c r="Q599" s="401" t="str">
        <f t="shared" si="11"/>
        <v/>
      </c>
      <c r="R599" s="374" t="str">
        <f t="shared" si="12"/>
        <v/>
      </c>
    </row>
    <row r="600" ht="18.75" customHeight="1">
      <c r="A600" s="138"/>
      <c r="B600" s="402"/>
      <c r="C600" s="416"/>
      <c r="D600" s="402"/>
      <c r="E600" s="402"/>
      <c r="F600" s="415"/>
      <c r="G600" s="410"/>
      <c r="H600" s="407">
        <f t="shared" si="13"/>
        <v>0</v>
      </c>
      <c r="I600" s="407">
        <f t="shared" si="14"/>
        <v>0</v>
      </c>
      <c r="J600" s="412"/>
      <c r="K600" s="409"/>
      <c r="L600" s="148"/>
      <c r="M600" s="148"/>
      <c r="N600" s="148"/>
      <c r="O600" s="152"/>
      <c r="P600" s="138"/>
      <c r="Q600" s="401" t="str">
        <f t="shared" si="11"/>
        <v/>
      </c>
      <c r="R600" s="374" t="str">
        <f t="shared" si="12"/>
        <v/>
      </c>
    </row>
    <row r="601" ht="18.75" customHeight="1">
      <c r="A601" s="138"/>
      <c r="B601" s="402"/>
      <c r="C601" s="416"/>
      <c r="D601" s="402"/>
      <c r="E601" s="402"/>
      <c r="F601" s="415"/>
      <c r="G601" s="410"/>
      <c r="H601" s="407">
        <f t="shared" si="13"/>
        <v>0</v>
      </c>
      <c r="I601" s="407">
        <f t="shared" si="14"/>
        <v>0</v>
      </c>
      <c r="J601" s="412"/>
      <c r="K601" s="409"/>
      <c r="L601" s="148"/>
      <c r="M601" s="148"/>
      <c r="N601" s="148"/>
      <c r="O601" s="152"/>
      <c r="P601" s="138"/>
      <c r="Q601" s="401" t="str">
        <f t="shared" si="11"/>
        <v/>
      </c>
      <c r="R601" s="374" t="str">
        <f t="shared" si="12"/>
        <v/>
      </c>
    </row>
    <row r="602" ht="18.75" customHeight="1">
      <c r="A602" s="138"/>
      <c r="B602" s="402"/>
      <c r="C602" s="416"/>
      <c r="D602" s="402"/>
      <c r="E602" s="402"/>
      <c r="F602" s="415"/>
      <c r="G602" s="410"/>
      <c r="H602" s="407">
        <f t="shared" si="13"/>
        <v>0</v>
      </c>
      <c r="I602" s="407">
        <f t="shared" si="14"/>
        <v>0</v>
      </c>
      <c r="J602" s="412"/>
      <c r="K602" s="409"/>
      <c r="L602" s="148"/>
      <c r="M602" s="148"/>
      <c r="N602" s="148"/>
      <c r="O602" s="152"/>
      <c r="P602" s="138"/>
      <c r="Q602" s="401" t="str">
        <f t="shared" si="11"/>
        <v/>
      </c>
      <c r="R602" s="374" t="str">
        <f t="shared" si="12"/>
        <v/>
      </c>
    </row>
    <row r="603" ht="18.75" customHeight="1">
      <c r="A603" s="138"/>
      <c r="B603" s="402"/>
      <c r="C603" s="416"/>
      <c r="D603" s="402"/>
      <c r="E603" s="402"/>
      <c r="F603" s="415"/>
      <c r="G603" s="410"/>
      <c r="H603" s="407">
        <f t="shared" si="13"/>
        <v>0</v>
      </c>
      <c r="I603" s="407">
        <f t="shared" si="14"/>
        <v>0</v>
      </c>
      <c r="J603" s="412"/>
      <c r="K603" s="409"/>
      <c r="L603" s="148"/>
      <c r="M603" s="148"/>
      <c r="N603" s="148"/>
      <c r="O603" s="152"/>
      <c r="P603" s="138"/>
      <c r="Q603" s="401" t="str">
        <f t="shared" si="11"/>
        <v/>
      </c>
      <c r="R603" s="374" t="str">
        <f t="shared" si="12"/>
        <v/>
      </c>
    </row>
    <row r="604" ht="18.75" customHeight="1">
      <c r="A604" s="138"/>
      <c r="B604" s="402"/>
      <c r="C604" s="416"/>
      <c r="D604" s="402"/>
      <c r="E604" s="402"/>
      <c r="F604" s="415"/>
      <c r="G604" s="410"/>
      <c r="H604" s="407">
        <f t="shared" si="13"/>
        <v>0</v>
      </c>
      <c r="I604" s="407">
        <f t="shared" si="14"/>
        <v>0</v>
      </c>
      <c r="J604" s="412"/>
      <c r="K604" s="409"/>
      <c r="L604" s="148"/>
      <c r="M604" s="148"/>
      <c r="N604" s="148"/>
      <c r="O604" s="152"/>
      <c r="P604" s="138"/>
      <c r="Q604" s="401" t="str">
        <f t="shared" si="11"/>
        <v/>
      </c>
      <c r="R604" s="374" t="str">
        <f t="shared" si="12"/>
        <v/>
      </c>
    </row>
    <row r="605" ht="18.75" customHeight="1">
      <c r="A605" s="138"/>
      <c r="B605" s="402"/>
      <c r="C605" s="416"/>
      <c r="D605" s="402"/>
      <c r="E605" s="402"/>
      <c r="F605" s="415"/>
      <c r="G605" s="410"/>
      <c r="H605" s="407">
        <f t="shared" si="13"/>
        <v>0</v>
      </c>
      <c r="I605" s="407">
        <f t="shared" si="14"/>
        <v>0</v>
      </c>
      <c r="J605" s="412"/>
      <c r="K605" s="409"/>
      <c r="L605" s="148"/>
      <c r="M605" s="148"/>
      <c r="N605" s="148"/>
      <c r="O605" s="152"/>
      <c r="P605" s="138"/>
      <c r="Q605" s="401" t="str">
        <f t="shared" si="11"/>
        <v/>
      </c>
      <c r="R605" s="374" t="str">
        <f t="shared" si="12"/>
        <v/>
      </c>
    </row>
    <row r="606" ht="18.75" customHeight="1">
      <c r="A606" s="138"/>
      <c r="B606" s="402"/>
      <c r="C606" s="416"/>
      <c r="D606" s="402"/>
      <c r="E606" s="402"/>
      <c r="F606" s="415"/>
      <c r="G606" s="410"/>
      <c r="H606" s="407">
        <f t="shared" si="13"/>
        <v>0</v>
      </c>
      <c r="I606" s="407">
        <f t="shared" si="14"/>
        <v>0</v>
      </c>
      <c r="J606" s="412"/>
      <c r="K606" s="409"/>
      <c r="L606" s="148"/>
      <c r="M606" s="148"/>
      <c r="N606" s="148"/>
      <c r="O606" s="152"/>
      <c r="P606" s="138"/>
      <c r="Q606" s="401" t="str">
        <f t="shared" si="11"/>
        <v/>
      </c>
      <c r="R606" s="374" t="str">
        <f t="shared" si="12"/>
        <v/>
      </c>
    </row>
    <row r="607" ht="18.75" customHeight="1">
      <c r="A607" s="138"/>
      <c r="B607" s="402"/>
      <c r="C607" s="416"/>
      <c r="D607" s="402"/>
      <c r="E607" s="402"/>
      <c r="F607" s="415"/>
      <c r="G607" s="410"/>
      <c r="H607" s="407">
        <f t="shared" si="13"/>
        <v>0</v>
      </c>
      <c r="I607" s="407">
        <f t="shared" si="14"/>
        <v>0</v>
      </c>
      <c r="J607" s="412"/>
      <c r="K607" s="409"/>
      <c r="L607" s="148"/>
      <c r="M607" s="148"/>
      <c r="N607" s="148"/>
      <c r="O607" s="152"/>
      <c r="P607" s="138"/>
      <c r="Q607" s="401" t="str">
        <f t="shared" si="11"/>
        <v/>
      </c>
      <c r="R607" s="374" t="str">
        <f t="shared" si="12"/>
        <v/>
      </c>
    </row>
    <row r="608" ht="18.75" customHeight="1">
      <c r="A608" s="138"/>
      <c r="B608" s="402"/>
      <c r="C608" s="416"/>
      <c r="D608" s="402"/>
      <c r="E608" s="402"/>
      <c r="F608" s="415"/>
      <c r="G608" s="410"/>
      <c r="H608" s="407">
        <f t="shared" si="13"/>
        <v>0</v>
      </c>
      <c r="I608" s="407">
        <f t="shared" si="14"/>
        <v>0</v>
      </c>
      <c r="J608" s="412"/>
      <c r="K608" s="409"/>
      <c r="L608" s="148"/>
      <c r="M608" s="148"/>
      <c r="N608" s="148"/>
      <c r="O608" s="152"/>
      <c r="P608" s="138"/>
      <c r="Q608" s="401" t="str">
        <f t="shared" si="11"/>
        <v/>
      </c>
      <c r="R608" s="374" t="str">
        <f t="shared" si="12"/>
        <v/>
      </c>
    </row>
    <row r="609" ht="18.75" customHeight="1">
      <c r="A609" s="138"/>
      <c r="B609" s="402"/>
      <c r="C609" s="416"/>
      <c r="D609" s="402"/>
      <c r="E609" s="402"/>
      <c r="F609" s="415"/>
      <c r="G609" s="410"/>
      <c r="H609" s="407">
        <f t="shared" si="13"/>
        <v>0</v>
      </c>
      <c r="I609" s="407">
        <f t="shared" si="14"/>
        <v>0</v>
      </c>
      <c r="J609" s="412"/>
      <c r="K609" s="409"/>
      <c r="L609" s="148"/>
      <c r="M609" s="148"/>
      <c r="N609" s="148"/>
      <c r="O609" s="152"/>
      <c r="P609" s="138"/>
      <c r="Q609" s="401" t="str">
        <f t="shared" si="11"/>
        <v/>
      </c>
      <c r="R609" s="374" t="str">
        <f t="shared" si="12"/>
        <v/>
      </c>
    </row>
    <row r="610" ht="18.75" customHeight="1">
      <c r="A610" s="138"/>
      <c r="B610" s="402"/>
      <c r="C610" s="416"/>
      <c r="D610" s="402"/>
      <c r="E610" s="402"/>
      <c r="F610" s="415"/>
      <c r="G610" s="410"/>
      <c r="H610" s="407">
        <f t="shared" si="13"/>
        <v>0</v>
      </c>
      <c r="I610" s="407">
        <f t="shared" si="14"/>
        <v>0</v>
      </c>
      <c r="J610" s="412"/>
      <c r="K610" s="409"/>
      <c r="L610" s="148"/>
      <c r="M610" s="148"/>
      <c r="N610" s="148"/>
      <c r="O610" s="152"/>
      <c r="P610" s="138"/>
      <c r="Q610" s="401" t="str">
        <f t="shared" si="11"/>
        <v/>
      </c>
      <c r="R610" s="374" t="str">
        <f t="shared" si="12"/>
        <v/>
      </c>
    </row>
    <row r="611" ht="18.75" customHeight="1">
      <c r="A611" s="138"/>
      <c r="B611" s="402"/>
      <c r="C611" s="416"/>
      <c r="D611" s="402"/>
      <c r="E611" s="402"/>
      <c r="F611" s="415"/>
      <c r="G611" s="410"/>
      <c r="H611" s="407">
        <f t="shared" si="13"/>
        <v>0</v>
      </c>
      <c r="I611" s="407">
        <f t="shared" si="14"/>
        <v>0</v>
      </c>
      <c r="J611" s="412"/>
      <c r="K611" s="409"/>
      <c r="L611" s="148"/>
      <c r="M611" s="148"/>
      <c r="N611" s="148"/>
      <c r="O611" s="152"/>
      <c r="P611" s="138"/>
      <c r="Q611" s="401" t="str">
        <f t="shared" si="11"/>
        <v/>
      </c>
      <c r="R611" s="374" t="str">
        <f t="shared" si="12"/>
        <v/>
      </c>
    </row>
    <row r="612" ht="18.75" customHeight="1">
      <c r="A612" s="138"/>
      <c r="B612" s="402"/>
      <c r="C612" s="416"/>
      <c r="D612" s="402"/>
      <c r="E612" s="402"/>
      <c r="F612" s="415"/>
      <c r="G612" s="410"/>
      <c r="H612" s="407">
        <f t="shared" si="13"/>
        <v>0</v>
      </c>
      <c r="I612" s="407">
        <f t="shared" si="14"/>
        <v>0</v>
      </c>
      <c r="J612" s="412"/>
      <c r="K612" s="409"/>
      <c r="L612" s="148"/>
      <c r="M612" s="148"/>
      <c r="N612" s="148"/>
      <c r="O612" s="152"/>
      <c r="P612" s="138"/>
      <c r="Q612" s="401" t="str">
        <f t="shared" si="11"/>
        <v/>
      </c>
      <c r="R612" s="374" t="str">
        <f t="shared" si="12"/>
        <v/>
      </c>
    </row>
    <row r="613" ht="18.75" customHeight="1">
      <c r="A613" s="138"/>
      <c r="B613" s="402"/>
      <c r="C613" s="416"/>
      <c r="D613" s="402"/>
      <c r="E613" s="402"/>
      <c r="F613" s="415"/>
      <c r="G613" s="410"/>
      <c r="H613" s="407">
        <f t="shared" si="13"/>
        <v>0</v>
      </c>
      <c r="I613" s="407">
        <f t="shared" si="14"/>
        <v>0</v>
      </c>
      <c r="J613" s="412"/>
      <c r="K613" s="409"/>
      <c r="L613" s="148"/>
      <c r="M613" s="148"/>
      <c r="N613" s="148"/>
      <c r="O613" s="152"/>
      <c r="P613" s="138"/>
      <c r="Q613" s="401" t="str">
        <f t="shared" si="11"/>
        <v/>
      </c>
      <c r="R613" s="374" t="str">
        <f t="shared" si="12"/>
        <v/>
      </c>
    </row>
    <row r="614" ht="18.75" customHeight="1">
      <c r="A614" s="138"/>
      <c r="B614" s="402"/>
      <c r="C614" s="416"/>
      <c r="D614" s="402"/>
      <c r="E614" s="402"/>
      <c r="F614" s="415"/>
      <c r="G614" s="410"/>
      <c r="H614" s="407">
        <f t="shared" si="13"/>
        <v>0</v>
      </c>
      <c r="I614" s="407">
        <f t="shared" si="14"/>
        <v>0</v>
      </c>
      <c r="J614" s="412"/>
      <c r="K614" s="409"/>
      <c r="L614" s="148"/>
      <c r="M614" s="148"/>
      <c r="N614" s="148"/>
      <c r="O614" s="152"/>
      <c r="P614" s="138"/>
      <c r="Q614" s="401" t="str">
        <f t="shared" si="11"/>
        <v/>
      </c>
      <c r="R614" s="374" t="str">
        <f t="shared" si="12"/>
        <v/>
      </c>
    </row>
    <row r="615" ht="18.75" customHeight="1">
      <c r="A615" s="138"/>
      <c r="B615" s="402"/>
      <c r="C615" s="416"/>
      <c r="D615" s="402"/>
      <c r="E615" s="402"/>
      <c r="F615" s="415"/>
      <c r="G615" s="410"/>
      <c r="H615" s="407">
        <f t="shared" si="13"/>
        <v>0</v>
      </c>
      <c r="I615" s="407">
        <f t="shared" si="14"/>
        <v>0</v>
      </c>
      <c r="J615" s="412"/>
      <c r="K615" s="409"/>
      <c r="L615" s="148"/>
      <c r="M615" s="148"/>
      <c r="N615" s="148"/>
      <c r="O615" s="152"/>
      <c r="P615" s="138"/>
      <c r="Q615" s="401" t="str">
        <f t="shared" si="11"/>
        <v/>
      </c>
      <c r="R615" s="374" t="str">
        <f t="shared" si="12"/>
        <v/>
      </c>
    </row>
    <row r="616" ht="18.75" customHeight="1">
      <c r="A616" s="138"/>
      <c r="B616" s="402"/>
      <c r="C616" s="416"/>
      <c r="D616" s="402"/>
      <c r="E616" s="402"/>
      <c r="F616" s="415"/>
      <c r="G616" s="410"/>
      <c r="H616" s="407">
        <f t="shared" si="13"/>
        <v>0</v>
      </c>
      <c r="I616" s="407">
        <f t="shared" si="14"/>
        <v>0</v>
      </c>
      <c r="J616" s="412"/>
      <c r="K616" s="409"/>
      <c r="L616" s="148"/>
      <c r="M616" s="148"/>
      <c r="N616" s="148"/>
      <c r="O616" s="152"/>
      <c r="P616" s="138"/>
      <c r="Q616" s="401" t="str">
        <f t="shared" si="11"/>
        <v/>
      </c>
      <c r="R616" s="374" t="str">
        <f t="shared" si="12"/>
        <v/>
      </c>
    </row>
    <row r="617" ht="18.75" customHeight="1">
      <c r="A617" s="138"/>
      <c r="B617" s="402"/>
      <c r="C617" s="416"/>
      <c r="D617" s="402"/>
      <c r="E617" s="402"/>
      <c r="F617" s="415"/>
      <c r="G617" s="410"/>
      <c r="H617" s="407">
        <f t="shared" si="13"/>
        <v>0</v>
      </c>
      <c r="I617" s="407">
        <f t="shared" si="14"/>
        <v>0</v>
      </c>
      <c r="J617" s="412"/>
      <c r="K617" s="409"/>
      <c r="L617" s="148"/>
      <c r="M617" s="148"/>
      <c r="N617" s="148"/>
      <c r="O617" s="152"/>
      <c r="P617" s="138"/>
      <c r="Q617" s="401" t="str">
        <f t="shared" si="11"/>
        <v/>
      </c>
      <c r="R617" s="374" t="str">
        <f t="shared" si="12"/>
        <v/>
      </c>
    </row>
    <row r="618" ht="18.75" customHeight="1">
      <c r="A618" s="138"/>
      <c r="B618" s="402"/>
      <c r="C618" s="416"/>
      <c r="D618" s="402"/>
      <c r="E618" s="402"/>
      <c r="F618" s="415"/>
      <c r="G618" s="410"/>
      <c r="H618" s="407">
        <f t="shared" si="13"/>
        <v>0</v>
      </c>
      <c r="I618" s="407">
        <f t="shared" si="14"/>
        <v>0</v>
      </c>
      <c r="J618" s="412"/>
      <c r="K618" s="409"/>
      <c r="L618" s="148"/>
      <c r="M618" s="148"/>
      <c r="N618" s="148"/>
      <c r="O618" s="152"/>
      <c r="P618" s="138"/>
      <c r="Q618" s="401" t="str">
        <f t="shared" si="11"/>
        <v/>
      </c>
      <c r="R618" s="374" t="str">
        <f t="shared" si="12"/>
        <v/>
      </c>
    </row>
    <row r="619" ht="18.75" customHeight="1">
      <c r="A619" s="138"/>
      <c r="B619" s="402"/>
      <c r="C619" s="416"/>
      <c r="D619" s="402"/>
      <c r="E619" s="402"/>
      <c r="F619" s="415"/>
      <c r="G619" s="410"/>
      <c r="H619" s="407">
        <f t="shared" si="13"/>
        <v>0</v>
      </c>
      <c r="I619" s="407">
        <f t="shared" si="14"/>
        <v>0</v>
      </c>
      <c r="J619" s="412"/>
      <c r="K619" s="409"/>
      <c r="L619" s="148"/>
      <c r="M619" s="148"/>
      <c r="N619" s="148"/>
      <c r="O619" s="152"/>
      <c r="P619" s="138"/>
      <c r="Q619" s="401" t="str">
        <f t="shared" si="11"/>
        <v/>
      </c>
      <c r="R619" s="374" t="str">
        <f t="shared" si="12"/>
        <v/>
      </c>
    </row>
    <row r="620" ht="18.75" customHeight="1">
      <c r="A620" s="138"/>
      <c r="B620" s="402"/>
      <c r="C620" s="416"/>
      <c r="D620" s="402"/>
      <c r="E620" s="402"/>
      <c r="F620" s="415"/>
      <c r="G620" s="410"/>
      <c r="H620" s="407">
        <f t="shared" si="13"/>
        <v>0</v>
      </c>
      <c r="I620" s="407">
        <f t="shared" si="14"/>
        <v>0</v>
      </c>
      <c r="J620" s="412"/>
      <c r="K620" s="409"/>
      <c r="L620" s="148"/>
      <c r="M620" s="148"/>
      <c r="N620" s="148"/>
      <c r="O620" s="152"/>
      <c r="P620" s="138"/>
      <c r="Q620" s="401" t="str">
        <f t="shared" si="11"/>
        <v/>
      </c>
      <c r="R620" s="374" t="str">
        <f t="shared" si="12"/>
        <v/>
      </c>
    </row>
    <row r="621" ht="18.75" customHeight="1">
      <c r="A621" s="138"/>
      <c r="B621" s="402"/>
      <c r="C621" s="416"/>
      <c r="D621" s="402"/>
      <c r="E621" s="402"/>
      <c r="F621" s="415"/>
      <c r="G621" s="410"/>
      <c r="H621" s="407">
        <f t="shared" si="13"/>
        <v>0</v>
      </c>
      <c r="I621" s="407">
        <f t="shared" si="14"/>
        <v>0</v>
      </c>
      <c r="J621" s="412"/>
      <c r="K621" s="409"/>
      <c r="L621" s="148"/>
      <c r="M621" s="148"/>
      <c r="N621" s="148"/>
      <c r="O621" s="152"/>
      <c r="P621" s="138"/>
      <c r="Q621" s="401" t="str">
        <f t="shared" si="11"/>
        <v/>
      </c>
      <c r="R621" s="374" t="str">
        <f t="shared" si="12"/>
        <v/>
      </c>
    </row>
    <row r="622" ht="18.75" customHeight="1">
      <c r="A622" s="138"/>
      <c r="B622" s="402"/>
      <c r="C622" s="416"/>
      <c r="D622" s="402"/>
      <c r="E622" s="402"/>
      <c r="F622" s="415"/>
      <c r="G622" s="410"/>
      <c r="H622" s="407">
        <f t="shared" si="13"/>
        <v>0</v>
      </c>
      <c r="I622" s="407">
        <f t="shared" si="14"/>
        <v>0</v>
      </c>
      <c r="J622" s="412"/>
      <c r="K622" s="409"/>
      <c r="L622" s="148"/>
      <c r="M622" s="148"/>
      <c r="N622" s="148"/>
      <c r="O622" s="152"/>
      <c r="P622" s="138"/>
      <c r="Q622" s="401" t="str">
        <f t="shared" si="11"/>
        <v/>
      </c>
      <c r="R622" s="374" t="str">
        <f t="shared" si="12"/>
        <v/>
      </c>
    </row>
    <row r="623" ht="18.75" customHeight="1">
      <c r="A623" s="138"/>
      <c r="B623" s="402"/>
      <c r="C623" s="416"/>
      <c r="D623" s="402"/>
      <c r="E623" s="402"/>
      <c r="F623" s="415"/>
      <c r="G623" s="410"/>
      <c r="H623" s="407">
        <f t="shared" si="13"/>
        <v>0</v>
      </c>
      <c r="I623" s="407">
        <f t="shared" si="14"/>
        <v>0</v>
      </c>
      <c r="J623" s="412"/>
      <c r="K623" s="409"/>
      <c r="L623" s="148"/>
      <c r="M623" s="148"/>
      <c r="N623" s="148"/>
      <c r="O623" s="152"/>
      <c r="P623" s="138"/>
      <c r="Q623" s="401" t="str">
        <f t="shared" si="11"/>
        <v/>
      </c>
      <c r="R623" s="374" t="str">
        <f t="shared" si="12"/>
        <v/>
      </c>
    </row>
    <row r="624" ht="18.75" customHeight="1">
      <c r="A624" s="138"/>
      <c r="B624" s="402"/>
      <c r="C624" s="416"/>
      <c r="D624" s="402"/>
      <c r="E624" s="402"/>
      <c r="F624" s="415"/>
      <c r="G624" s="410"/>
      <c r="H624" s="407">
        <f t="shared" si="13"/>
        <v>0</v>
      </c>
      <c r="I624" s="407">
        <f t="shared" si="14"/>
        <v>0</v>
      </c>
      <c r="J624" s="412"/>
      <c r="K624" s="409"/>
      <c r="L624" s="148"/>
      <c r="M624" s="148"/>
      <c r="N624" s="148"/>
      <c r="O624" s="152"/>
      <c r="P624" s="138"/>
      <c r="Q624" s="401" t="str">
        <f t="shared" si="11"/>
        <v/>
      </c>
      <c r="R624" s="374" t="str">
        <f t="shared" si="12"/>
        <v/>
      </c>
    </row>
    <row r="625" ht="18.75" customHeight="1">
      <c r="A625" s="138"/>
      <c r="B625" s="402"/>
      <c r="C625" s="416"/>
      <c r="D625" s="402"/>
      <c r="E625" s="402"/>
      <c r="F625" s="415"/>
      <c r="G625" s="410"/>
      <c r="H625" s="407">
        <f t="shared" si="13"/>
        <v>0</v>
      </c>
      <c r="I625" s="407">
        <f t="shared" si="14"/>
        <v>0</v>
      </c>
      <c r="J625" s="412"/>
      <c r="K625" s="409"/>
      <c r="L625" s="148"/>
      <c r="M625" s="148"/>
      <c r="N625" s="148"/>
      <c r="O625" s="152"/>
      <c r="P625" s="138"/>
      <c r="Q625" s="401" t="str">
        <f t="shared" si="11"/>
        <v/>
      </c>
      <c r="R625" s="374" t="str">
        <f t="shared" si="12"/>
        <v/>
      </c>
    </row>
    <row r="626" ht="18.75" customHeight="1">
      <c r="A626" s="138"/>
      <c r="B626" s="402"/>
      <c r="C626" s="416"/>
      <c r="D626" s="402"/>
      <c r="E626" s="402"/>
      <c r="F626" s="415"/>
      <c r="G626" s="410"/>
      <c r="H626" s="407">
        <f t="shared" si="13"/>
        <v>0</v>
      </c>
      <c r="I626" s="407">
        <f t="shared" si="14"/>
        <v>0</v>
      </c>
      <c r="J626" s="412"/>
      <c r="K626" s="409"/>
      <c r="L626" s="148"/>
      <c r="M626" s="148"/>
      <c r="N626" s="148"/>
      <c r="O626" s="152"/>
      <c r="P626" s="138"/>
      <c r="Q626" s="401" t="str">
        <f t="shared" si="11"/>
        <v/>
      </c>
      <c r="R626" s="374" t="str">
        <f t="shared" si="12"/>
        <v/>
      </c>
    </row>
    <row r="627" ht="18.75" customHeight="1">
      <c r="A627" s="138"/>
      <c r="B627" s="402"/>
      <c r="C627" s="416"/>
      <c r="D627" s="402"/>
      <c r="E627" s="402"/>
      <c r="F627" s="415"/>
      <c r="G627" s="410"/>
      <c r="H627" s="407">
        <f t="shared" si="13"/>
        <v>0</v>
      </c>
      <c r="I627" s="407">
        <f t="shared" si="14"/>
        <v>0</v>
      </c>
      <c r="J627" s="412"/>
      <c r="K627" s="409"/>
      <c r="L627" s="148"/>
      <c r="M627" s="148"/>
      <c r="N627" s="148"/>
      <c r="O627" s="152"/>
      <c r="P627" s="138"/>
      <c r="Q627" s="401" t="str">
        <f t="shared" si="11"/>
        <v/>
      </c>
      <c r="R627" s="374" t="str">
        <f t="shared" si="12"/>
        <v/>
      </c>
    </row>
    <row r="628" ht="18.75" customHeight="1">
      <c r="A628" s="138"/>
      <c r="B628" s="402"/>
      <c r="C628" s="416"/>
      <c r="D628" s="402"/>
      <c r="E628" s="402"/>
      <c r="F628" s="415"/>
      <c r="G628" s="410"/>
      <c r="H628" s="407">
        <f t="shared" si="13"/>
        <v>0</v>
      </c>
      <c r="I628" s="407">
        <f t="shared" si="14"/>
        <v>0</v>
      </c>
      <c r="J628" s="412"/>
      <c r="K628" s="409"/>
      <c r="L628" s="148"/>
      <c r="M628" s="148"/>
      <c r="N628" s="148"/>
      <c r="O628" s="152"/>
      <c r="P628" s="138"/>
      <c r="Q628" s="401" t="str">
        <f t="shared" si="11"/>
        <v/>
      </c>
      <c r="R628" s="374" t="str">
        <f t="shared" si="12"/>
        <v/>
      </c>
    </row>
    <row r="629" ht="18.75" customHeight="1">
      <c r="A629" s="138"/>
      <c r="B629" s="402"/>
      <c r="C629" s="416"/>
      <c r="D629" s="402"/>
      <c r="E629" s="402"/>
      <c r="F629" s="415"/>
      <c r="G629" s="410"/>
      <c r="H629" s="407">
        <f t="shared" si="13"/>
        <v>0</v>
      </c>
      <c r="I629" s="407">
        <f t="shared" si="14"/>
        <v>0</v>
      </c>
      <c r="J629" s="412"/>
      <c r="K629" s="409"/>
      <c r="L629" s="148"/>
      <c r="M629" s="148"/>
      <c r="N629" s="148"/>
      <c r="O629" s="152"/>
      <c r="P629" s="138"/>
      <c r="Q629" s="401" t="str">
        <f t="shared" si="11"/>
        <v/>
      </c>
      <c r="R629" s="374" t="str">
        <f t="shared" si="12"/>
        <v/>
      </c>
    </row>
    <row r="630" ht="18.75" customHeight="1">
      <c r="A630" s="138"/>
      <c r="B630" s="402"/>
      <c r="C630" s="416"/>
      <c r="D630" s="402"/>
      <c r="E630" s="402"/>
      <c r="F630" s="415"/>
      <c r="G630" s="410"/>
      <c r="H630" s="407">
        <f t="shared" si="13"/>
        <v>0</v>
      </c>
      <c r="I630" s="407">
        <f t="shared" si="14"/>
        <v>0</v>
      </c>
      <c r="J630" s="412"/>
      <c r="K630" s="409"/>
      <c r="L630" s="148"/>
      <c r="M630" s="148"/>
      <c r="N630" s="148"/>
      <c r="O630" s="152"/>
      <c r="P630" s="138"/>
      <c r="Q630" s="401" t="str">
        <f t="shared" si="11"/>
        <v/>
      </c>
      <c r="R630" s="374" t="str">
        <f t="shared" si="12"/>
        <v/>
      </c>
    </row>
    <row r="631" ht="18.75" customHeight="1">
      <c r="A631" s="138"/>
      <c r="B631" s="402"/>
      <c r="C631" s="416"/>
      <c r="D631" s="402"/>
      <c r="E631" s="402"/>
      <c r="F631" s="415"/>
      <c r="G631" s="410"/>
      <c r="H631" s="407">
        <f t="shared" si="13"/>
        <v>0</v>
      </c>
      <c r="I631" s="407">
        <f t="shared" si="14"/>
        <v>0</v>
      </c>
      <c r="J631" s="412"/>
      <c r="K631" s="409"/>
      <c r="L631" s="148"/>
      <c r="M631" s="148"/>
      <c r="N631" s="148"/>
      <c r="O631" s="152"/>
      <c r="P631" s="138"/>
      <c r="Q631" s="401" t="str">
        <f t="shared" si="11"/>
        <v/>
      </c>
      <c r="R631" s="374" t="str">
        <f t="shared" si="12"/>
        <v/>
      </c>
    </row>
    <row r="632" ht="18.75" customHeight="1">
      <c r="A632" s="138"/>
      <c r="B632" s="402"/>
      <c r="C632" s="416"/>
      <c r="D632" s="402"/>
      <c r="E632" s="402"/>
      <c r="F632" s="415"/>
      <c r="G632" s="410"/>
      <c r="H632" s="407">
        <f t="shared" si="13"/>
        <v>0</v>
      </c>
      <c r="I632" s="407">
        <f t="shared" si="14"/>
        <v>0</v>
      </c>
      <c r="J632" s="412"/>
      <c r="K632" s="409"/>
      <c r="L632" s="148"/>
      <c r="M632" s="148"/>
      <c r="N632" s="148"/>
      <c r="O632" s="152"/>
      <c r="P632" s="138"/>
      <c r="Q632" s="401" t="str">
        <f t="shared" si="11"/>
        <v/>
      </c>
      <c r="R632" s="374" t="str">
        <f t="shared" si="12"/>
        <v/>
      </c>
    </row>
    <row r="633" ht="18.75" customHeight="1">
      <c r="A633" s="138"/>
      <c r="B633" s="402"/>
      <c r="C633" s="416"/>
      <c r="D633" s="402"/>
      <c r="E633" s="402"/>
      <c r="F633" s="415"/>
      <c r="G633" s="410"/>
      <c r="H633" s="407">
        <f t="shared" si="13"/>
        <v>0</v>
      </c>
      <c r="I633" s="407">
        <f t="shared" si="14"/>
        <v>0</v>
      </c>
      <c r="J633" s="412"/>
      <c r="K633" s="409"/>
      <c r="L633" s="148"/>
      <c r="M633" s="148"/>
      <c r="N633" s="148"/>
      <c r="O633" s="152"/>
      <c r="P633" s="138"/>
      <c r="Q633" s="401" t="str">
        <f t="shared" si="11"/>
        <v/>
      </c>
      <c r="R633" s="374" t="str">
        <f t="shared" si="12"/>
        <v/>
      </c>
    </row>
    <row r="634" ht="18.75" customHeight="1">
      <c r="A634" s="138"/>
      <c r="B634" s="402"/>
      <c r="C634" s="416"/>
      <c r="D634" s="402"/>
      <c r="E634" s="402"/>
      <c r="F634" s="415"/>
      <c r="G634" s="410"/>
      <c r="H634" s="407">
        <f t="shared" si="13"/>
        <v>0</v>
      </c>
      <c r="I634" s="407">
        <f t="shared" si="14"/>
        <v>0</v>
      </c>
      <c r="J634" s="412"/>
      <c r="K634" s="409"/>
      <c r="L634" s="148"/>
      <c r="M634" s="148"/>
      <c r="N634" s="148"/>
      <c r="O634" s="152"/>
      <c r="P634" s="138"/>
      <c r="Q634" s="401" t="str">
        <f t="shared" si="11"/>
        <v/>
      </c>
      <c r="R634" s="374" t="str">
        <f t="shared" si="12"/>
        <v/>
      </c>
    </row>
    <row r="635" ht="18.75" customHeight="1">
      <c r="A635" s="138"/>
      <c r="B635" s="402"/>
      <c r="C635" s="416"/>
      <c r="D635" s="402"/>
      <c r="E635" s="402"/>
      <c r="F635" s="415"/>
      <c r="G635" s="410"/>
      <c r="H635" s="407">
        <f t="shared" si="13"/>
        <v>0</v>
      </c>
      <c r="I635" s="407">
        <f t="shared" si="14"/>
        <v>0</v>
      </c>
      <c r="J635" s="412"/>
      <c r="K635" s="409"/>
      <c r="L635" s="148"/>
      <c r="M635" s="148"/>
      <c r="N635" s="148"/>
      <c r="O635" s="152"/>
      <c r="P635" s="138"/>
      <c r="Q635" s="401" t="str">
        <f t="shared" si="11"/>
        <v/>
      </c>
      <c r="R635" s="374" t="str">
        <f t="shared" si="12"/>
        <v/>
      </c>
    </row>
    <row r="636" ht="18.75" customHeight="1">
      <c r="A636" s="138"/>
      <c r="B636" s="402"/>
      <c r="C636" s="416"/>
      <c r="D636" s="402"/>
      <c r="E636" s="402"/>
      <c r="F636" s="415"/>
      <c r="G636" s="410"/>
      <c r="H636" s="407">
        <f t="shared" si="13"/>
        <v>0</v>
      </c>
      <c r="I636" s="407">
        <f t="shared" si="14"/>
        <v>0</v>
      </c>
      <c r="J636" s="412"/>
      <c r="K636" s="409"/>
      <c r="L636" s="148"/>
      <c r="M636" s="148"/>
      <c r="N636" s="148"/>
      <c r="O636" s="152"/>
      <c r="P636" s="138"/>
      <c r="Q636" s="401" t="str">
        <f t="shared" si="11"/>
        <v/>
      </c>
      <c r="R636" s="374" t="str">
        <f t="shared" si="12"/>
        <v/>
      </c>
    </row>
    <row r="637" ht="18.75" customHeight="1">
      <c r="A637" s="138"/>
      <c r="B637" s="402"/>
      <c r="C637" s="416"/>
      <c r="D637" s="402"/>
      <c r="E637" s="402"/>
      <c r="F637" s="415"/>
      <c r="G637" s="410"/>
      <c r="H637" s="407">
        <f t="shared" si="13"/>
        <v>0</v>
      </c>
      <c r="I637" s="407">
        <f t="shared" si="14"/>
        <v>0</v>
      </c>
      <c r="J637" s="412"/>
      <c r="K637" s="409"/>
      <c r="L637" s="148"/>
      <c r="M637" s="148"/>
      <c r="N637" s="148"/>
      <c r="O637" s="152"/>
      <c r="P637" s="138"/>
      <c r="Q637" s="401" t="str">
        <f t="shared" si="11"/>
        <v/>
      </c>
      <c r="R637" s="374" t="str">
        <f t="shared" si="12"/>
        <v/>
      </c>
    </row>
    <row r="638" ht="18.75" customHeight="1">
      <c r="A638" s="138"/>
      <c r="B638" s="402"/>
      <c r="C638" s="416"/>
      <c r="D638" s="402"/>
      <c r="E638" s="402"/>
      <c r="F638" s="415"/>
      <c r="G638" s="410"/>
      <c r="H638" s="407">
        <f t="shared" si="13"/>
        <v>0</v>
      </c>
      <c r="I638" s="407">
        <f t="shared" si="14"/>
        <v>0</v>
      </c>
      <c r="J638" s="412"/>
      <c r="K638" s="409"/>
      <c r="L638" s="148"/>
      <c r="M638" s="148"/>
      <c r="N638" s="148"/>
      <c r="O638" s="152"/>
      <c r="P638" s="138"/>
      <c r="Q638" s="401" t="str">
        <f t="shared" si="11"/>
        <v/>
      </c>
      <c r="R638" s="374" t="str">
        <f t="shared" si="12"/>
        <v/>
      </c>
    </row>
    <row r="639" ht="18.75" customHeight="1">
      <c r="A639" s="138"/>
      <c r="B639" s="402"/>
      <c r="C639" s="416"/>
      <c r="D639" s="402"/>
      <c r="E639" s="402"/>
      <c r="F639" s="415"/>
      <c r="G639" s="410"/>
      <c r="H639" s="407">
        <f t="shared" si="13"/>
        <v>0</v>
      </c>
      <c r="I639" s="407">
        <f t="shared" si="14"/>
        <v>0</v>
      </c>
      <c r="J639" s="412"/>
      <c r="K639" s="409"/>
      <c r="L639" s="148"/>
      <c r="M639" s="148"/>
      <c r="N639" s="148"/>
      <c r="O639" s="152"/>
      <c r="P639" s="138"/>
      <c r="Q639" s="401" t="str">
        <f t="shared" si="11"/>
        <v/>
      </c>
      <c r="R639" s="374" t="str">
        <f t="shared" si="12"/>
        <v/>
      </c>
    </row>
    <row r="640" ht="18.75" customHeight="1">
      <c r="A640" s="138"/>
      <c r="B640" s="402"/>
      <c r="C640" s="416"/>
      <c r="D640" s="402"/>
      <c r="E640" s="402"/>
      <c r="F640" s="415"/>
      <c r="G640" s="410"/>
      <c r="H640" s="407">
        <f t="shared" si="13"/>
        <v>0</v>
      </c>
      <c r="I640" s="407">
        <f t="shared" si="14"/>
        <v>0</v>
      </c>
      <c r="J640" s="412"/>
      <c r="K640" s="409"/>
      <c r="L640" s="148"/>
      <c r="M640" s="148"/>
      <c r="N640" s="148"/>
      <c r="O640" s="152"/>
      <c r="P640" s="138"/>
      <c r="Q640" s="401" t="str">
        <f t="shared" si="11"/>
        <v/>
      </c>
      <c r="R640" s="374" t="str">
        <f t="shared" si="12"/>
        <v/>
      </c>
    </row>
    <row r="641" ht="18.75" customHeight="1">
      <c r="A641" s="138"/>
      <c r="B641" s="402"/>
      <c r="C641" s="416"/>
      <c r="D641" s="402"/>
      <c r="E641" s="402"/>
      <c r="F641" s="415"/>
      <c r="G641" s="410"/>
      <c r="H641" s="407">
        <f t="shared" si="13"/>
        <v>0</v>
      </c>
      <c r="I641" s="407">
        <f t="shared" si="14"/>
        <v>0</v>
      </c>
      <c r="J641" s="412"/>
      <c r="K641" s="409"/>
      <c r="L641" s="148"/>
      <c r="M641" s="148"/>
      <c r="N641" s="148"/>
      <c r="O641" s="152"/>
      <c r="P641" s="138"/>
      <c r="Q641" s="401" t="str">
        <f t="shared" si="11"/>
        <v/>
      </c>
      <c r="R641" s="374" t="str">
        <f t="shared" si="12"/>
        <v/>
      </c>
    </row>
    <row r="642" ht="18.75" customHeight="1">
      <c r="A642" s="138"/>
      <c r="B642" s="402"/>
      <c r="C642" s="416"/>
      <c r="D642" s="402"/>
      <c r="E642" s="402"/>
      <c r="F642" s="415"/>
      <c r="G642" s="410"/>
      <c r="H642" s="407">
        <f t="shared" si="13"/>
        <v>0</v>
      </c>
      <c r="I642" s="407">
        <f t="shared" si="14"/>
        <v>0</v>
      </c>
      <c r="J642" s="412"/>
      <c r="K642" s="409"/>
      <c r="L642" s="148"/>
      <c r="M642" s="148"/>
      <c r="N642" s="148"/>
      <c r="O642" s="152"/>
      <c r="P642" s="138"/>
      <c r="Q642" s="401" t="str">
        <f t="shared" si="11"/>
        <v/>
      </c>
      <c r="R642" s="374" t="str">
        <f t="shared" si="12"/>
        <v/>
      </c>
    </row>
    <row r="643" ht="18.75" customHeight="1">
      <c r="A643" s="138"/>
      <c r="B643" s="402"/>
      <c r="C643" s="416"/>
      <c r="D643" s="402"/>
      <c r="E643" s="402"/>
      <c r="F643" s="415"/>
      <c r="G643" s="410"/>
      <c r="H643" s="407">
        <f t="shared" si="13"/>
        <v>0</v>
      </c>
      <c r="I643" s="407">
        <f t="shared" si="14"/>
        <v>0</v>
      </c>
      <c r="J643" s="412"/>
      <c r="K643" s="409"/>
      <c r="L643" s="148"/>
      <c r="M643" s="148"/>
      <c r="N643" s="148"/>
      <c r="O643" s="152"/>
      <c r="P643" s="138"/>
      <c r="Q643" s="401" t="str">
        <f t="shared" si="11"/>
        <v/>
      </c>
      <c r="R643" s="374" t="str">
        <f t="shared" si="12"/>
        <v/>
      </c>
    </row>
    <row r="644" ht="18.75" customHeight="1">
      <c r="A644" s="138"/>
      <c r="B644" s="402"/>
      <c r="C644" s="416"/>
      <c r="D644" s="402"/>
      <c r="E644" s="402"/>
      <c r="F644" s="415"/>
      <c r="G644" s="410"/>
      <c r="H644" s="407">
        <f t="shared" si="13"/>
        <v>0</v>
      </c>
      <c r="I644" s="407">
        <f t="shared" si="14"/>
        <v>0</v>
      </c>
      <c r="J644" s="412"/>
      <c r="K644" s="409"/>
      <c r="L644" s="148"/>
      <c r="M644" s="148"/>
      <c r="N644" s="148"/>
      <c r="O644" s="152"/>
      <c r="P644" s="138"/>
      <c r="Q644" s="401" t="str">
        <f t="shared" si="11"/>
        <v/>
      </c>
      <c r="R644" s="374" t="str">
        <f t="shared" si="12"/>
        <v/>
      </c>
    </row>
    <row r="645" ht="18.75" customHeight="1">
      <c r="A645" s="138"/>
      <c r="B645" s="402"/>
      <c r="C645" s="416"/>
      <c r="D645" s="402"/>
      <c r="E645" s="402"/>
      <c r="F645" s="415"/>
      <c r="G645" s="410"/>
      <c r="H645" s="407">
        <f t="shared" si="13"/>
        <v>0</v>
      </c>
      <c r="I645" s="407">
        <f t="shared" si="14"/>
        <v>0</v>
      </c>
      <c r="J645" s="412"/>
      <c r="K645" s="409"/>
      <c r="L645" s="148"/>
      <c r="M645" s="148"/>
      <c r="N645" s="148"/>
      <c r="O645" s="152"/>
      <c r="P645" s="138"/>
      <c r="Q645" s="401" t="str">
        <f t="shared" si="11"/>
        <v/>
      </c>
      <c r="R645" s="374" t="str">
        <f t="shared" si="12"/>
        <v/>
      </c>
    </row>
    <row r="646" ht="18.75" customHeight="1">
      <c r="A646" s="138"/>
      <c r="B646" s="402"/>
      <c r="C646" s="416"/>
      <c r="D646" s="402"/>
      <c r="E646" s="402"/>
      <c r="F646" s="415"/>
      <c r="G646" s="410"/>
      <c r="H646" s="407">
        <f t="shared" si="13"/>
        <v>0</v>
      </c>
      <c r="I646" s="407">
        <f t="shared" si="14"/>
        <v>0</v>
      </c>
      <c r="J646" s="412"/>
      <c r="K646" s="409"/>
      <c r="L646" s="148"/>
      <c r="M646" s="148"/>
      <c r="N646" s="148"/>
      <c r="O646" s="152"/>
      <c r="P646" s="138"/>
      <c r="Q646" s="401" t="str">
        <f t="shared" si="11"/>
        <v/>
      </c>
      <c r="R646" s="374" t="str">
        <f t="shared" si="12"/>
        <v/>
      </c>
    </row>
    <row r="647" ht="18.75" customHeight="1">
      <c r="A647" s="138"/>
      <c r="B647" s="402"/>
      <c r="C647" s="416"/>
      <c r="D647" s="402"/>
      <c r="E647" s="402"/>
      <c r="F647" s="415"/>
      <c r="G647" s="410"/>
      <c r="H647" s="407">
        <f t="shared" si="13"/>
        <v>0</v>
      </c>
      <c r="I647" s="407">
        <f t="shared" si="14"/>
        <v>0</v>
      </c>
      <c r="J647" s="412"/>
      <c r="K647" s="409"/>
      <c r="L647" s="148"/>
      <c r="M647" s="148"/>
      <c r="N647" s="148"/>
      <c r="O647" s="152"/>
      <c r="P647" s="138"/>
      <c r="Q647" s="401" t="str">
        <f t="shared" si="11"/>
        <v/>
      </c>
      <c r="R647" s="374" t="str">
        <f t="shared" si="12"/>
        <v/>
      </c>
    </row>
    <row r="648" ht="18.75" customHeight="1">
      <c r="A648" s="138"/>
      <c r="B648" s="402"/>
      <c r="C648" s="416"/>
      <c r="D648" s="402"/>
      <c r="E648" s="402"/>
      <c r="F648" s="415"/>
      <c r="G648" s="410"/>
      <c r="H648" s="407">
        <f t="shared" si="13"/>
        <v>0</v>
      </c>
      <c r="I648" s="407">
        <f t="shared" si="14"/>
        <v>0</v>
      </c>
      <c r="J648" s="412"/>
      <c r="K648" s="409"/>
      <c r="L648" s="148"/>
      <c r="M648" s="148"/>
      <c r="N648" s="148"/>
      <c r="O648" s="152"/>
      <c r="P648" s="138"/>
      <c r="Q648" s="401" t="str">
        <f t="shared" si="11"/>
        <v/>
      </c>
      <c r="R648" s="374" t="str">
        <f t="shared" si="12"/>
        <v/>
      </c>
    </row>
    <row r="649" ht="18.75" customHeight="1">
      <c r="A649" s="138"/>
      <c r="B649" s="402"/>
      <c r="C649" s="416"/>
      <c r="D649" s="402"/>
      <c r="E649" s="402"/>
      <c r="F649" s="415"/>
      <c r="G649" s="410"/>
      <c r="H649" s="407">
        <f t="shared" si="13"/>
        <v>0</v>
      </c>
      <c r="I649" s="407">
        <f t="shared" si="14"/>
        <v>0</v>
      </c>
      <c r="J649" s="412"/>
      <c r="K649" s="409"/>
      <c r="L649" s="148"/>
      <c r="M649" s="148"/>
      <c r="N649" s="148"/>
      <c r="O649" s="152"/>
      <c r="P649" s="138"/>
      <c r="Q649" s="401" t="str">
        <f t="shared" si="11"/>
        <v/>
      </c>
      <c r="R649" s="374" t="str">
        <f t="shared" si="12"/>
        <v/>
      </c>
    </row>
    <row r="650" ht="18.75" customHeight="1">
      <c r="A650" s="138"/>
      <c r="B650" s="402"/>
      <c r="C650" s="416"/>
      <c r="D650" s="402"/>
      <c r="E650" s="402"/>
      <c r="F650" s="415"/>
      <c r="G650" s="410"/>
      <c r="H650" s="407">
        <f t="shared" si="13"/>
        <v>0</v>
      </c>
      <c r="I650" s="407">
        <f t="shared" si="14"/>
        <v>0</v>
      </c>
      <c r="J650" s="412"/>
      <c r="K650" s="409"/>
      <c r="L650" s="148"/>
      <c r="M650" s="148"/>
      <c r="N650" s="148"/>
      <c r="O650" s="152"/>
      <c r="P650" s="138"/>
      <c r="Q650" s="401" t="str">
        <f t="shared" si="11"/>
        <v/>
      </c>
      <c r="R650" s="374" t="str">
        <f t="shared" si="12"/>
        <v/>
      </c>
    </row>
    <row r="651" ht="18.75" customHeight="1">
      <c r="A651" s="138"/>
      <c r="B651" s="402"/>
      <c r="C651" s="416"/>
      <c r="D651" s="402"/>
      <c r="E651" s="402"/>
      <c r="F651" s="415"/>
      <c r="G651" s="410"/>
      <c r="H651" s="407">
        <f t="shared" si="13"/>
        <v>0</v>
      </c>
      <c r="I651" s="407">
        <f t="shared" si="14"/>
        <v>0</v>
      </c>
      <c r="J651" s="412"/>
      <c r="K651" s="409"/>
      <c r="L651" s="148"/>
      <c r="M651" s="148"/>
      <c r="N651" s="148"/>
      <c r="O651" s="152"/>
      <c r="P651" s="138"/>
      <c r="Q651" s="401" t="str">
        <f t="shared" si="11"/>
        <v/>
      </c>
      <c r="R651" s="374" t="str">
        <f t="shared" si="12"/>
        <v/>
      </c>
    </row>
    <row r="652" ht="18.75" customHeight="1">
      <c r="A652" s="138"/>
      <c r="B652" s="402"/>
      <c r="C652" s="416"/>
      <c r="D652" s="402"/>
      <c r="E652" s="402"/>
      <c r="F652" s="415"/>
      <c r="G652" s="410"/>
      <c r="H652" s="407">
        <f t="shared" si="13"/>
        <v>0</v>
      </c>
      <c r="I652" s="407">
        <f t="shared" si="14"/>
        <v>0</v>
      </c>
      <c r="J652" s="412"/>
      <c r="K652" s="409"/>
      <c r="L652" s="148"/>
      <c r="M652" s="148"/>
      <c r="N652" s="148"/>
      <c r="O652" s="152"/>
      <c r="P652" s="138"/>
      <c r="Q652" s="401" t="str">
        <f t="shared" si="11"/>
        <v/>
      </c>
      <c r="R652" s="374" t="str">
        <f t="shared" si="12"/>
        <v/>
      </c>
    </row>
    <row r="653" ht="18.75" customHeight="1">
      <c r="A653" s="138"/>
      <c r="B653" s="402"/>
      <c r="C653" s="416"/>
      <c r="D653" s="402"/>
      <c r="E653" s="402"/>
      <c r="F653" s="415"/>
      <c r="G653" s="410"/>
      <c r="H653" s="407">
        <f t="shared" si="13"/>
        <v>0</v>
      </c>
      <c r="I653" s="407">
        <f t="shared" si="14"/>
        <v>0</v>
      </c>
      <c r="J653" s="412"/>
      <c r="K653" s="409"/>
      <c r="L653" s="148"/>
      <c r="M653" s="148"/>
      <c r="N653" s="148"/>
      <c r="O653" s="152"/>
      <c r="P653" s="138"/>
      <c r="Q653" s="401" t="str">
        <f t="shared" si="11"/>
        <v/>
      </c>
      <c r="R653" s="374" t="str">
        <f t="shared" si="12"/>
        <v/>
      </c>
    </row>
    <row r="654" ht="18.75" customHeight="1">
      <c r="A654" s="138"/>
      <c r="B654" s="402"/>
      <c r="C654" s="416"/>
      <c r="D654" s="402"/>
      <c r="E654" s="402"/>
      <c r="F654" s="415"/>
      <c r="G654" s="410"/>
      <c r="H654" s="407">
        <f t="shared" si="13"/>
        <v>0</v>
      </c>
      <c r="I654" s="407">
        <f t="shared" si="14"/>
        <v>0</v>
      </c>
      <c r="J654" s="412"/>
      <c r="K654" s="409"/>
      <c r="L654" s="148"/>
      <c r="M654" s="148"/>
      <c r="N654" s="148"/>
      <c r="O654" s="152"/>
      <c r="P654" s="138"/>
      <c r="Q654" s="401" t="str">
        <f t="shared" si="11"/>
        <v/>
      </c>
      <c r="R654" s="374" t="str">
        <f t="shared" si="12"/>
        <v/>
      </c>
    </row>
    <row r="655" ht="18.75" customHeight="1">
      <c r="A655" s="138"/>
      <c r="B655" s="402"/>
      <c r="C655" s="416"/>
      <c r="D655" s="402"/>
      <c r="E655" s="402"/>
      <c r="F655" s="415"/>
      <c r="G655" s="410"/>
      <c r="H655" s="407">
        <f t="shared" si="13"/>
        <v>0</v>
      </c>
      <c r="I655" s="407">
        <f t="shared" si="14"/>
        <v>0</v>
      </c>
      <c r="J655" s="412"/>
      <c r="K655" s="409"/>
      <c r="L655" s="148"/>
      <c r="M655" s="148"/>
      <c r="N655" s="148"/>
      <c r="O655" s="152"/>
      <c r="P655" s="138"/>
      <c r="Q655" s="401" t="str">
        <f t="shared" si="11"/>
        <v/>
      </c>
      <c r="R655" s="374" t="str">
        <f t="shared" si="12"/>
        <v/>
      </c>
    </row>
    <row r="656" ht="18.75" customHeight="1">
      <c r="A656" s="138"/>
      <c r="B656" s="402"/>
      <c r="C656" s="416"/>
      <c r="D656" s="402"/>
      <c r="E656" s="402"/>
      <c r="F656" s="415"/>
      <c r="G656" s="410"/>
      <c r="H656" s="407">
        <f t="shared" si="13"/>
        <v>0</v>
      </c>
      <c r="I656" s="407">
        <f t="shared" si="14"/>
        <v>0</v>
      </c>
      <c r="J656" s="412"/>
      <c r="K656" s="409"/>
      <c r="L656" s="148"/>
      <c r="M656" s="148"/>
      <c r="N656" s="148"/>
      <c r="O656" s="152"/>
      <c r="P656" s="138"/>
      <c r="Q656" s="401" t="str">
        <f t="shared" si="11"/>
        <v/>
      </c>
      <c r="R656" s="374" t="str">
        <f t="shared" si="12"/>
        <v/>
      </c>
    </row>
    <row r="657" ht="18.75" customHeight="1">
      <c r="A657" s="138"/>
      <c r="B657" s="402"/>
      <c r="C657" s="416"/>
      <c r="D657" s="402"/>
      <c r="E657" s="402"/>
      <c r="F657" s="415"/>
      <c r="G657" s="410"/>
      <c r="H657" s="407">
        <f t="shared" si="13"/>
        <v>0</v>
      </c>
      <c r="I657" s="407">
        <f t="shared" si="14"/>
        <v>0</v>
      </c>
      <c r="J657" s="412"/>
      <c r="K657" s="409"/>
      <c r="L657" s="148"/>
      <c r="M657" s="148"/>
      <c r="N657" s="148"/>
      <c r="O657" s="152"/>
      <c r="P657" s="138"/>
      <c r="Q657" s="401" t="str">
        <f t="shared" si="11"/>
        <v/>
      </c>
      <c r="R657" s="374" t="str">
        <f t="shared" si="12"/>
        <v/>
      </c>
    </row>
    <row r="658" ht="18.75" customHeight="1">
      <c r="A658" s="138"/>
      <c r="B658" s="402"/>
      <c r="C658" s="416"/>
      <c r="D658" s="402"/>
      <c r="E658" s="402"/>
      <c r="F658" s="415"/>
      <c r="G658" s="410"/>
      <c r="H658" s="407">
        <f t="shared" si="13"/>
        <v>0</v>
      </c>
      <c r="I658" s="407">
        <f t="shared" si="14"/>
        <v>0</v>
      </c>
      <c r="J658" s="412"/>
      <c r="K658" s="409"/>
      <c r="L658" s="148"/>
      <c r="M658" s="148"/>
      <c r="N658" s="148"/>
      <c r="O658" s="152"/>
      <c r="P658" s="138"/>
      <c r="Q658" s="401" t="str">
        <f t="shared" si="11"/>
        <v/>
      </c>
      <c r="R658" s="374" t="str">
        <f t="shared" si="12"/>
        <v/>
      </c>
    </row>
    <row r="659" ht="18.75" customHeight="1">
      <c r="A659" s="138"/>
      <c r="B659" s="402"/>
      <c r="C659" s="416"/>
      <c r="D659" s="402"/>
      <c r="E659" s="402"/>
      <c r="F659" s="415"/>
      <c r="G659" s="410"/>
      <c r="H659" s="407">
        <f t="shared" si="13"/>
        <v>0</v>
      </c>
      <c r="I659" s="407">
        <f t="shared" si="14"/>
        <v>0</v>
      </c>
      <c r="J659" s="412"/>
      <c r="K659" s="409"/>
      <c r="L659" s="148"/>
      <c r="M659" s="148"/>
      <c r="N659" s="148"/>
      <c r="O659" s="152"/>
      <c r="P659" s="138"/>
      <c r="Q659" s="401" t="str">
        <f t="shared" si="11"/>
        <v/>
      </c>
      <c r="R659" s="374" t="str">
        <f t="shared" si="12"/>
        <v/>
      </c>
    </row>
    <row r="660" ht="18.75" customHeight="1">
      <c r="A660" s="138"/>
      <c r="B660" s="402"/>
      <c r="C660" s="416"/>
      <c r="D660" s="402"/>
      <c r="E660" s="402"/>
      <c r="F660" s="415"/>
      <c r="G660" s="410"/>
      <c r="H660" s="407">
        <f t="shared" si="13"/>
        <v>0</v>
      </c>
      <c r="I660" s="407">
        <f t="shared" si="14"/>
        <v>0</v>
      </c>
      <c r="J660" s="412"/>
      <c r="K660" s="409"/>
      <c r="L660" s="148"/>
      <c r="M660" s="148"/>
      <c r="N660" s="148"/>
      <c r="O660" s="152"/>
      <c r="P660" s="138"/>
      <c r="Q660" s="401" t="str">
        <f t="shared" si="11"/>
        <v/>
      </c>
      <c r="R660" s="374" t="str">
        <f t="shared" si="12"/>
        <v/>
      </c>
    </row>
    <row r="661" ht="18.75" customHeight="1">
      <c r="A661" s="138"/>
      <c r="B661" s="402"/>
      <c r="C661" s="416"/>
      <c r="D661" s="402"/>
      <c r="E661" s="402"/>
      <c r="F661" s="415"/>
      <c r="G661" s="410"/>
      <c r="H661" s="407">
        <f t="shared" si="13"/>
        <v>0</v>
      </c>
      <c r="I661" s="407">
        <f t="shared" si="14"/>
        <v>0</v>
      </c>
      <c r="J661" s="412"/>
      <c r="K661" s="409"/>
      <c r="L661" s="148"/>
      <c r="M661" s="148"/>
      <c r="N661" s="148"/>
      <c r="O661" s="152"/>
      <c r="P661" s="138"/>
      <c r="Q661" s="401" t="str">
        <f t="shared" si="11"/>
        <v/>
      </c>
      <c r="R661" s="374" t="str">
        <f t="shared" si="12"/>
        <v/>
      </c>
    </row>
    <row r="662" ht="18.75" customHeight="1">
      <c r="A662" s="138"/>
      <c r="B662" s="402"/>
      <c r="C662" s="416"/>
      <c r="D662" s="402"/>
      <c r="E662" s="402"/>
      <c r="F662" s="415"/>
      <c r="G662" s="410"/>
      <c r="H662" s="407">
        <f t="shared" si="13"/>
        <v>0</v>
      </c>
      <c r="I662" s="407">
        <f t="shared" si="14"/>
        <v>0</v>
      </c>
      <c r="J662" s="412"/>
      <c r="K662" s="409"/>
      <c r="L662" s="148"/>
      <c r="M662" s="148"/>
      <c r="N662" s="148"/>
      <c r="O662" s="152"/>
      <c r="P662" s="138"/>
      <c r="Q662" s="401" t="str">
        <f t="shared" si="11"/>
        <v/>
      </c>
      <c r="R662" s="374" t="str">
        <f t="shared" si="12"/>
        <v/>
      </c>
    </row>
    <row r="663" ht="18.75" customHeight="1">
      <c r="A663" s="138"/>
      <c r="B663" s="402"/>
      <c r="C663" s="416"/>
      <c r="D663" s="402"/>
      <c r="E663" s="402"/>
      <c r="F663" s="415"/>
      <c r="G663" s="410"/>
      <c r="H663" s="407">
        <f t="shared" si="13"/>
        <v>0</v>
      </c>
      <c r="I663" s="407">
        <f t="shared" si="14"/>
        <v>0</v>
      </c>
      <c r="J663" s="412"/>
      <c r="K663" s="409"/>
      <c r="L663" s="148"/>
      <c r="M663" s="148"/>
      <c r="N663" s="148"/>
      <c r="O663" s="152"/>
      <c r="P663" s="138"/>
      <c r="Q663" s="401" t="str">
        <f t="shared" si="11"/>
        <v/>
      </c>
      <c r="R663" s="374" t="str">
        <f t="shared" si="12"/>
        <v/>
      </c>
    </row>
    <row r="664" ht="18.75" customHeight="1">
      <c r="A664" s="138"/>
      <c r="B664" s="402"/>
      <c r="C664" s="416"/>
      <c r="D664" s="402"/>
      <c r="E664" s="402"/>
      <c r="F664" s="415"/>
      <c r="G664" s="410"/>
      <c r="H664" s="407">
        <f t="shared" si="13"/>
        <v>0</v>
      </c>
      <c r="I664" s="407">
        <f t="shared" si="14"/>
        <v>0</v>
      </c>
      <c r="J664" s="412"/>
      <c r="K664" s="409"/>
      <c r="L664" s="148"/>
      <c r="M664" s="148"/>
      <c r="N664" s="148"/>
      <c r="O664" s="152"/>
      <c r="P664" s="138"/>
      <c r="Q664" s="401" t="str">
        <f t="shared" si="11"/>
        <v/>
      </c>
      <c r="R664" s="374" t="str">
        <f t="shared" si="12"/>
        <v/>
      </c>
    </row>
    <row r="665" ht="18.75" customHeight="1">
      <c r="A665" s="138"/>
      <c r="B665" s="402"/>
      <c r="C665" s="416"/>
      <c r="D665" s="402"/>
      <c r="E665" s="402"/>
      <c r="F665" s="415"/>
      <c r="G665" s="410"/>
      <c r="H665" s="407">
        <f t="shared" si="13"/>
        <v>0</v>
      </c>
      <c r="I665" s="407">
        <f t="shared" si="14"/>
        <v>0</v>
      </c>
      <c r="J665" s="412"/>
      <c r="K665" s="409"/>
      <c r="L665" s="148"/>
      <c r="M665" s="148"/>
      <c r="N665" s="148"/>
      <c r="O665" s="152"/>
      <c r="P665" s="138"/>
      <c r="Q665" s="401" t="str">
        <f t="shared" si="11"/>
        <v/>
      </c>
      <c r="R665" s="374" t="str">
        <f t="shared" si="12"/>
        <v/>
      </c>
    </row>
    <row r="666" ht="18.75" customHeight="1">
      <c r="A666" s="138"/>
      <c r="B666" s="402"/>
      <c r="C666" s="416"/>
      <c r="D666" s="402"/>
      <c r="E666" s="402"/>
      <c r="F666" s="415"/>
      <c r="G666" s="410"/>
      <c r="H666" s="407">
        <f t="shared" si="13"/>
        <v>0</v>
      </c>
      <c r="I666" s="407">
        <f t="shared" si="14"/>
        <v>0</v>
      </c>
      <c r="J666" s="412"/>
      <c r="K666" s="409"/>
      <c r="L666" s="148"/>
      <c r="M666" s="148"/>
      <c r="N666" s="148"/>
      <c r="O666" s="152"/>
      <c r="P666" s="138"/>
      <c r="Q666" s="401" t="str">
        <f t="shared" si="11"/>
        <v/>
      </c>
      <c r="R666" s="374" t="str">
        <f t="shared" si="12"/>
        <v/>
      </c>
    </row>
    <row r="667" ht="18.75" customHeight="1">
      <c r="A667" s="138"/>
      <c r="B667" s="402"/>
      <c r="C667" s="416"/>
      <c r="D667" s="402"/>
      <c r="E667" s="402"/>
      <c r="F667" s="415"/>
      <c r="G667" s="410"/>
      <c r="H667" s="407">
        <f t="shared" si="13"/>
        <v>0</v>
      </c>
      <c r="I667" s="407">
        <f t="shared" si="14"/>
        <v>0</v>
      </c>
      <c r="J667" s="412"/>
      <c r="K667" s="409"/>
      <c r="L667" s="148"/>
      <c r="M667" s="148"/>
      <c r="N667" s="148"/>
      <c r="O667" s="152"/>
      <c r="P667" s="138"/>
      <c r="Q667" s="401" t="str">
        <f t="shared" si="11"/>
        <v/>
      </c>
      <c r="R667" s="374" t="str">
        <f t="shared" si="12"/>
        <v/>
      </c>
    </row>
    <row r="668" ht="18.75" customHeight="1">
      <c r="A668" s="138"/>
      <c r="B668" s="402"/>
      <c r="C668" s="416"/>
      <c r="D668" s="402"/>
      <c r="E668" s="402"/>
      <c r="F668" s="415"/>
      <c r="G668" s="410"/>
      <c r="H668" s="407">
        <f t="shared" si="13"/>
        <v>0</v>
      </c>
      <c r="I668" s="407">
        <f t="shared" si="14"/>
        <v>0</v>
      </c>
      <c r="J668" s="412"/>
      <c r="K668" s="409"/>
      <c r="L668" s="148"/>
      <c r="M668" s="148"/>
      <c r="N668" s="148"/>
      <c r="O668" s="152"/>
      <c r="P668" s="138"/>
      <c r="Q668" s="401" t="str">
        <f t="shared" si="11"/>
        <v/>
      </c>
      <c r="R668" s="374" t="str">
        <f t="shared" si="12"/>
        <v/>
      </c>
    </row>
    <row r="669" ht="18.75" customHeight="1">
      <c r="A669" s="138"/>
      <c r="B669" s="402"/>
      <c r="C669" s="416"/>
      <c r="D669" s="402"/>
      <c r="E669" s="402"/>
      <c r="F669" s="415"/>
      <c r="G669" s="410"/>
      <c r="H669" s="407">
        <f t="shared" si="13"/>
        <v>0</v>
      </c>
      <c r="I669" s="407">
        <f t="shared" si="14"/>
        <v>0</v>
      </c>
      <c r="J669" s="412"/>
      <c r="K669" s="409"/>
      <c r="L669" s="148"/>
      <c r="M669" s="148"/>
      <c r="N669" s="148"/>
      <c r="O669" s="152"/>
      <c r="P669" s="138"/>
      <c r="Q669" s="401" t="str">
        <f t="shared" si="11"/>
        <v/>
      </c>
      <c r="R669" s="374" t="str">
        <f t="shared" si="12"/>
        <v/>
      </c>
    </row>
    <row r="670" ht="18.75" customHeight="1">
      <c r="A670" s="138"/>
      <c r="B670" s="402"/>
      <c r="C670" s="416"/>
      <c r="D670" s="402"/>
      <c r="E670" s="402"/>
      <c r="F670" s="415"/>
      <c r="G670" s="410"/>
      <c r="H670" s="407">
        <f t="shared" si="13"/>
        <v>0</v>
      </c>
      <c r="I670" s="407">
        <f t="shared" si="14"/>
        <v>0</v>
      </c>
      <c r="J670" s="412"/>
      <c r="K670" s="409"/>
      <c r="L670" s="148"/>
      <c r="M670" s="148"/>
      <c r="N670" s="148"/>
      <c r="O670" s="152"/>
      <c r="P670" s="138"/>
      <c r="Q670" s="401" t="str">
        <f t="shared" si="11"/>
        <v/>
      </c>
      <c r="R670" s="374" t="str">
        <f t="shared" si="12"/>
        <v/>
      </c>
    </row>
    <row r="671" ht="18.75" customHeight="1">
      <c r="A671" s="138"/>
      <c r="B671" s="402"/>
      <c r="C671" s="416"/>
      <c r="D671" s="402"/>
      <c r="E671" s="402"/>
      <c r="F671" s="415"/>
      <c r="G671" s="410"/>
      <c r="H671" s="407">
        <f t="shared" si="13"/>
        <v>0</v>
      </c>
      <c r="I671" s="407">
        <f t="shared" si="14"/>
        <v>0</v>
      </c>
      <c r="J671" s="412"/>
      <c r="K671" s="409"/>
      <c r="L671" s="148"/>
      <c r="M671" s="148"/>
      <c r="N671" s="148"/>
      <c r="O671" s="152"/>
      <c r="P671" s="138"/>
      <c r="Q671" s="401" t="str">
        <f t="shared" si="11"/>
        <v/>
      </c>
      <c r="R671" s="374" t="str">
        <f t="shared" si="12"/>
        <v/>
      </c>
    </row>
    <row r="672" ht="18.75" customHeight="1">
      <c r="A672" s="138"/>
      <c r="B672" s="402"/>
      <c r="C672" s="416"/>
      <c r="D672" s="402"/>
      <c r="E672" s="402"/>
      <c r="F672" s="415"/>
      <c r="G672" s="410"/>
      <c r="H672" s="407">
        <f t="shared" si="13"/>
        <v>0</v>
      </c>
      <c r="I672" s="407">
        <f t="shared" si="14"/>
        <v>0</v>
      </c>
      <c r="J672" s="412"/>
      <c r="K672" s="409"/>
      <c r="L672" s="148"/>
      <c r="M672" s="148"/>
      <c r="N672" s="148"/>
      <c r="O672" s="152"/>
      <c r="P672" s="138"/>
      <c r="Q672" s="401" t="str">
        <f t="shared" si="11"/>
        <v/>
      </c>
      <c r="R672" s="374" t="str">
        <f t="shared" si="12"/>
        <v/>
      </c>
    </row>
    <row r="673" ht="18.75" customHeight="1">
      <c r="A673" s="138"/>
      <c r="B673" s="402"/>
      <c r="C673" s="416"/>
      <c r="D673" s="402"/>
      <c r="E673" s="402"/>
      <c r="F673" s="415"/>
      <c r="G673" s="410"/>
      <c r="H673" s="407">
        <f t="shared" si="13"/>
        <v>0</v>
      </c>
      <c r="I673" s="407">
        <f t="shared" si="14"/>
        <v>0</v>
      </c>
      <c r="J673" s="412"/>
      <c r="K673" s="409"/>
      <c r="L673" s="148"/>
      <c r="M673" s="148"/>
      <c r="N673" s="148"/>
      <c r="O673" s="152"/>
      <c r="P673" s="138"/>
      <c r="Q673" s="401" t="str">
        <f t="shared" si="11"/>
        <v/>
      </c>
      <c r="R673" s="374" t="str">
        <f t="shared" si="12"/>
        <v/>
      </c>
    </row>
    <row r="674" ht="18.75" customHeight="1">
      <c r="A674" s="138"/>
      <c r="B674" s="402"/>
      <c r="C674" s="416"/>
      <c r="D674" s="402"/>
      <c r="E674" s="402"/>
      <c r="F674" s="415"/>
      <c r="G674" s="410"/>
      <c r="H674" s="407">
        <f t="shared" si="13"/>
        <v>0</v>
      </c>
      <c r="I674" s="407">
        <f t="shared" si="14"/>
        <v>0</v>
      </c>
      <c r="J674" s="412"/>
      <c r="K674" s="409"/>
      <c r="L674" s="148"/>
      <c r="M674" s="148"/>
      <c r="N674" s="148"/>
      <c r="O674" s="152"/>
      <c r="P674" s="138"/>
      <c r="Q674" s="401" t="str">
        <f t="shared" si="11"/>
        <v/>
      </c>
      <c r="R674" s="374" t="str">
        <f t="shared" si="12"/>
        <v/>
      </c>
    </row>
    <row r="675" ht="18.75" customHeight="1">
      <c r="A675" s="138"/>
      <c r="B675" s="402"/>
      <c r="C675" s="416"/>
      <c r="D675" s="402"/>
      <c r="E675" s="402"/>
      <c r="F675" s="415"/>
      <c r="G675" s="410"/>
      <c r="H675" s="407">
        <f t="shared" si="13"/>
        <v>0</v>
      </c>
      <c r="I675" s="407">
        <f t="shared" si="14"/>
        <v>0</v>
      </c>
      <c r="J675" s="412"/>
      <c r="K675" s="409"/>
      <c r="L675" s="148"/>
      <c r="M675" s="148"/>
      <c r="N675" s="148"/>
      <c r="O675" s="152"/>
      <c r="P675" s="138"/>
      <c r="Q675" s="401" t="str">
        <f t="shared" si="11"/>
        <v/>
      </c>
      <c r="R675" s="374" t="str">
        <f t="shared" si="12"/>
        <v/>
      </c>
    </row>
    <row r="676" ht="18.75" customHeight="1">
      <c r="A676" s="138"/>
      <c r="B676" s="402"/>
      <c r="C676" s="416"/>
      <c r="D676" s="402"/>
      <c r="E676" s="402"/>
      <c r="F676" s="415"/>
      <c r="G676" s="410"/>
      <c r="H676" s="407">
        <f t="shared" si="13"/>
        <v>0</v>
      </c>
      <c r="I676" s="407">
        <f t="shared" si="14"/>
        <v>0</v>
      </c>
      <c r="J676" s="412"/>
      <c r="K676" s="409"/>
      <c r="L676" s="148"/>
      <c r="M676" s="148"/>
      <c r="N676" s="148"/>
      <c r="O676" s="152"/>
      <c r="P676" s="138"/>
      <c r="Q676" s="401" t="str">
        <f t="shared" si="11"/>
        <v/>
      </c>
      <c r="R676" s="374" t="str">
        <f t="shared" si="12"/>
        <v/>
      </c>
    </row>
    <row r="677" ht="18.75" customHeight="1">
      <c r="A677" s="138"/>
      <c r="B677" s="402"/>
      <c r="C677" s="416"/>
      <c r="D677" s="402"/>
      <c r="E677" s="402"/>
      <c r="F677" s="415"/>
      <c r="G677" s="410"/>
      <c r="H677" s="407">
        <f t="shared" si="13"/>
        <v>0</v>
      </c>
      <c r="I677" s="407">
        <f t="shared" si="14"/>
        <v>0</v>
      </c>
      <c r="J677" s="412"/>
      <c r="K677" s="409"/>
      <c r="L677" s="148"/>
      <c r="M677" s="148"/>
      <c r="N677" s="148"/>
      <c r="O677" s="152"/>
      <c r="P677" s="138"/>
      <c r="Q677" s="401" t="str">
        <f t="shared" si="11"/>
        <v/>
      </c>
      <c r="R677" s="374" t="str">
        <f t="shared" si="12"/>
        <v/>
      </c>
    </row>
    <row r="678" ht="18.75" customHeight="1">
      <c r="A678" s="138"/>
      <c r="B678" s="402"/>
      <c r="C678" s="416"/>
      <c r="D678" s="402"/>
      <c r="E678" s="402"/>
      <c r="F678" s="415"/>
      <c r="G678" s="410"/>
      <c r="H678" s="407">
        <f t="shared" si="13"/>
        <v>0</v>
      </c>
      <c r="I678" s="407">
        <f t="shared" si="14"/>
        <v>0</v>
      </c>
      <c r="J678" s="412"/>
      <c r="K678" s="409"/>
      <c r="L678" s="148"/>
      <c r="M678" s="148"/>
      <c r="N678" s="148"/>
      <c r="O678" s="152"/>
      <c r="P678" s="138"/>
      <c r="Q678" s="401" t="str">
        <f t="shared" si="11"/>
        <v/>
      </c>
      <c r="R678" s="374" t="str">
        <f t="shared" si="12"/>
        <v/>
      </c>
    </row>
    <row r="679" ht="18.75" customHeight="1">
      <c r="A679" s="138"/>
      <c r="B679" s="402"/>
      <c r="C679" s="416"/>
      <c r="D679" s="402"/>
      <c r="E679" s="402"/>
      <c r="F679" s="415"/>
      <c r="G679" s="410"/>
      <c r="H679" s="407">
        <f t="shared" si="13"/>
        <v>0</v>
      </c>
      <c r="I679" s="407">
        <f t="shared" si="14"/>
        <v>0</v>
      </c>
      <c r="J679" s="412"/>
      <c r="K679" s="409"/>
      <c r="L679" s="148"/>
      <c r="M679" s="148"/>
      <c r="N679" s="148"/>
      <c r="O679" s="152"/>
      <c r="P679" s="138"/>
      <c r="Q679" s="401" t="str">
        <f t="shared" si="11"/>
        <v/>
      </c>
      <c r="R679" s="374" t="str">
        <f t="shared" si="12"/>
        <v/>
      </c>
    </row>
    <row r="680" ht="18.75" customHeight="1">
      <c r="A680" s="138"/>
      <c r="B680" s="402"/>
      <c r="C680" s="416"/>
      <c r="D680" s="402"/>
      <c r="E680" s="402"/>
      <c r="F680" s="415"/>
      <c r="G680" s="410"/>
      <c r="H680" s="407">
        <f t="shared" si="13"/>
        <v>0</v>
      </c>
      <c r="I680" s="407">
        <f t="shared" si="14"/>
        <v>0</v>
      </c>
      <c r="J680" s="412"/>
      <c r="K680" s="409"/>
      <c r="L680" s="148"/>
      <c r="M680" s="148"/>
      <c r="N680" s="148"/>
      <c r="O680" s="152"/>
      <c r="P680" s="138"/>
      <c r="Q680" s="401" t="str">
        <f t="shared" si="11"/>
        <v/>
      </c>
      <c r="R680" s="374" t="str">
        <f t="shared" si="12"/>
        <v/>
      </c>
    </row>
    <row r="681" ht="18.75" customHeight="1">
      <c r="A681" s="138"/>
      <c r="B681" s="402"/>
      <c r="C681" s="416"/>
      <c r="D681" s="402"/>
      <c r="E681" s="402"/>
      <c r="F681" s="415"/>
      <c r="G681" s="410"/>
      <c r="H681" s="407">
        <f t="shared" si="13"/>
        <v>0</v>
      </c>
      <c r="I681" s="407">
        <f t="shared" si="14"/>
        <v>0</v>
      </c>
      <c r="J681" s="412"/>
      <c r="K681" s="409"/>
      <c r="L681" s="148"/>
      <c r="M681" s="148"/>
      <c r="N681" s="148"/>
      <c r="O681" s="152"/>
      <c r="P681" s="138"/>
      <c r="Q681" s="401" t="str">
        <f t="shared" si="11"/>
        <v/>
      </c>
      <c r="R681" s="374" t="str">
        <f t="shared" si="12"/>
        <v/>
      </c>
    </row>
    <row r="682" ht="18.75" customHeight="1">
      <c r="A682" s="138"/>
      <c r="B682" s="402"/>
      <c r="C682" s="416"/>
      <c r="D682" s="402"/>
      <c r="E682" s="402"/>
      <c r="F682" s="415"/>
      <c r="G682" s="410"/>
      <c r="H682" s="407">
        <f t="shared" si="13"/>
        <v>0</v>
      </c>
      <c r="I682" s="407">
        <f t="shared" si="14"/>
        <v>0</v>
      </c>
      <c r="J682" s="412"/>
      <c r="K682" s="409"/>
      <c r="L682" s="148"/>
      <c r="M682" s="148"/>
      <c r="N682" s="148"/>
      <c r="O682" s="152"/>
      <c r="P682" s="138"/>
      <c r="Q682" s="401" t="str">
        <f t="shared" si="11"/>
        <v/>
      </c>
      <c r="R682" s="374" t="str">
        <f t="shared" si="12"/>
        <v/>
      </c>
    </row>
    <row r="683" ht="18.75" customHeight="1">
      <c r="A683" s="138"/>
      <c r="B683" s="402"/>
      <c r="C683" s="416"/>
      <c r="D683" s="402"/>
      <c r="E683" s="402"/>
      <c r="F683" s="415"/>
      <c r="G683" s="410"/>
      <c r="H683" s="407">
        <f t="shared" si="13"/>
        <v>0</v>
      </c>
      <c r="I683" s="407">
        <f t="shared" si="14"/>
        <v>0</v>
      </c>
      <c r="J683" s="412"/>
      <c r="K683" s="409"/>
      <c r="L683" s="148"/>
      <c r="M683" s="148"/>
      <c r="N683" s="148"/>
      <c r="O683" s="152"/>
      <c r="P683" s="138"/>
      <c r="Q683" s="401" t="str">
        <f t="shared" si="11"/>
        <v/>
      </c>
      <c r="R683" s="374" t="str">
        <f t="shared" si="12"/>
        <v/>
      </c>
    </row>
    <row r="684" ht="18.75" customHeight="1">
      <c r="A684" s="138"/>
      <c r="B684" s="402"/>
      <c r="C684" s="416"/>
      <c r="D684" s="402"/>
      <c r="E684" s="402"/>
      <c r="F684" s="415"/>
      <c r="G684" s="410"/>
      <c r="H684" s="407">
        <f t="shared" si="13"/>
        <v>0</v>
      </c>
      <c r="I684" s="407">
        <f t="shared" si="14"/>
        <v>0</v>
      </c>
      <c r="J684" s="412"/>
      <c r="K684" s="409"/>
      <c r="L684" s="148"/>
      <c r="M684" s="148"/>
      <c r="N684" s="148"/>
      <c r="O684" s="152"/>
      <c r="P684" s="138"/>
      <c r="Q684" s="401" t="str">
        <f t="shared" si="11"/>
        <v/>
      </c>
      <c r="R684" s="374" t="str">
        <f t="shared" si="12"/>
        <v/>
      </c>
    </row>
    <row r="685" ht="18.75" customHeight="1">
      <c r="A685" s="138"/>
      <c r="B685" s="402"/>
      <c r="C685" s="416"/>
      <c r="D685" s="402"/>
      <c r="E685" s="402"/>
      <c r="F685" s="415"/>
      <c r="G685" s="410"/>
      <c r="H685" s="407">
        <f t="shared" si="13"/>
        <v>0</v>
      </c>
      <c r="I685" s="407">
        <f t="shared" si="14"/>
        <v>0</v>
      </c>
      <c r="J685" s="412"/>
      <c r="K685" s="409"/>
      <c r="L685" s="148"/>
      <c r="M685" s="148"/>
      <c r="N685" s="148"/>
      <c r="O685" s="152"/>
      <c r="P685" s="138"/>
      <c r="Q685" s="401" t="str">
        <f t="shared" si="11"/>
        <v/>
      </c>
      <c r="R685" s="374" t="str">
        <f t="shared" si="12"/>
        <v/>
      </c>
    </row>
    <row r="686" ht="18.75" customHeight="1">
      <c r="A686" s="138"/>
      <c r="B686" s="402"/>
      <c r="C686" s="416"/>
      <c r="D686" s="402"/>
      <c r="E686" s="402"/>
      <c r="F686" s="415"/>
      <c r="G686" s="410"/>
      <c r="H686" s="407">
        <f t="shared" si="13"/>
        <v>0</v>
      </c>
      <c r="I686" s="407">
        <f t="shared" si="14"/>
        <v>0</v>
      </c>
      <c r="J686" s="412"/>
      <c r="K686" s="409"/>
      <c r="L686" s="148"/>
      <c r="M686" s="148"/>
      <c r="N686" s="148"/>
      <c r="O686" s="152"/>
      <c r="P686" s="138"/>
      <c r="Q686" s="401" t="str">
        <f t="shared" si="11"/>
        <v/>
      </c>
      <c r="R686" s="374" t="str">
        <f t="shared" si="12"/>
        <v/>
      </c>
    </row>
    <row r="687" ht="18.75" customHeight="1">
      <c r="A687" s="138"/>
      <c r="B687" s="402"/>
      <c r="C687" s="416"/>
      <c r="D687" s="402"/>
      <c r="E687" s="402"/>
      <c r="F687" s="415"/>
      <c r="G687" s="410"/>
      <c r="H687" s="407">
        <f t="shared" si="13"/>
        <v>0</v>
      </c>
      <c r="I687" s="407">
        <f t="shared" si="14"/>
        <v>0</v>
      </c>
      <c r="J687" s="412"/>
      <c r="K687" s="409"/>
      <c r="L687" s="148"/>
      <c r="M687" s="148"/>
      <c r="N687" s="148"/>
      <c r="O687" s="152"/>
      <c r="P687" s="138"/>
      <c r="Q687" s="401" t="str">
        <f t="shared" si="11"/>
        <v/>
      </c>
      <c r="R687" s="374" t="str">
        <f t="shared" si="12"/>
        <v/>
      </c>
    </row>
    <row r="688" ht="18.75" customHeight="1">
      <c r="A688" s="138"/>
      <c r="B688" s="402"/>
      <c r="C688" s="416"/>
      <c r="D688" s="402"/>
      <c r="E688" s="402"/>
      <c r="F688" s="415"/>
      <c r="G688" s="410"/>
      <c r="H688" s="407">
        <f t="shared" si="13"/>
        <v>0</v>
      </c>
      <c r="I688" s="407">
        <f t="shared" si="14"/>
        <v>0</v>
      </c>
      <c r="J688" s="412"/>
      <c r="K688" s="409"/>
      <c r="L688" s="148"/>
      <c r="M688" s="148"/>
      <c r="N688" s="148"/>
      <c r="O688" s="152"/>
      <c r="P688" s="138"/>
      <c r="Q688" s="401" t="str">
        <f t="shared" si="11"/>
        <v/>
      </c>
      <c r="R688" s="374" t="str">
        <f t="shared" si="12"/>
        <v/>
      </c>
    </row>
    <row r="689" ht="18.75" customHeight="1">
      <c r="A689" s="138"/>
      <c r="B689" s="402"/>
      <c r="C689" s="416"/>
      <c r="D689" s="402"/>
      <c r="E689" s="402"/>
      <c r="F689" s="415"/>
      <c r="G689" s="410"/>
      <c r="H689" s="407">
        <f t="shared" si="13"/>
        <v>0</v>
      </c>
      <c r="I689" s="407">
        <f t="shared" si="14"/>
        <v>0</v>
      </c>
      <c r="J689" s="412"/>
      <c r="K689" s="409"/>
      <c r="L689" s="148"/>
      <c r="M689" s="148"/>
      <c r="N689" s="148"/>
      <c r="O689" s="152"/>
      <c r="P689" s="138"/>
      <c r="Q689" s="401" t="str">
        <f t="shared" si="11"/>
        <v/>
      </c>
      <c r="R689" s="374" t="str">
        <f t="shared" si="12"/>
        <v/>
      </c>
    </row>
    <row r="690" ht="18.75" customHeight="1">
      <c r="A690" s="138"/>
      <c r="B690" s="402"/>
      <c r="C690" s="416"/>
      <c r="D690" s="402"/>
      <c r="E690" s="402"/>
      <c r="F690" s="415"/>
      <c r="G690" s="410"/>
      <c r="H690" s="407">
        <f t="shared" si="13"/>
        <v>0</v>
      </c>
      <c r="I690" s="407">
        <f t="shared" si="14"/>
        <v>0</v>
      </c>
      <c r="J690" s="412"/>
      <c r="K690" s="409"/>
      <c r="L690" s="148"/>
      <c r="M690" s="148"/>
      <c r="N690" s="148"/>
      <c r="O690" s="152"/>
      <c r="P690" s="138"/>
      <c r="Q690" s="401" t="str">
        <f t="shared" si="11"/>
        <v/>
      </c>
      <c r="R690" s="374" t="str">
        <f t="shared" si="12"/>
        <v/>
      </c>
    </row>
    <row r="691" ht="18.75" customHeight="1">
      <c r="A691" s="138"/>
      <c r="B691" s="402"/>
      <c r="C691" s="416"/>
      <c r="D691" s="402"/>
      <c r="E691" s="402"/>
      <c r="F691" s="415"/>
      <c r="G691" s="410"/>
      <c r="H691" s="407">
        <f t="shared" si="13"/>
        <v>0</v>
      </c>
      <c r="I691" s="407">
        <f t="shared" si="14"/>
        <v>0</v>
      </c>
      <c r="J691" s="412"/>
      <c r="K691" s="409"/>
      <c r="L691" s="148"/>
      <c r="M691" s="148"/>
      <c r="N691" s="148"/>
      <c r="O691" s="152"/>
      <c r="P691" s="138"/>
      <c r="Q691" s="401" t="str">
        <f t="shared" si="11"/>
        <v/>
      </c>
      <c r="R691" s="374" t="str">
        <f t="shared" si="12"/>
        <v/>
      </c>
    </row>
    <row r="692" ht="18.75" customHeight="1">
      <c r="A692" s="138"/>
      <c r="B692" s="402"/>
      <c r="C692" s="416"/>
      <c r="D692" s="402"/>
      <c r="E692" s="402"/>
      <c r="F692" s="415"/>
      <c r="G692" s="410"/>
      <c r="H692" s="407">
        <f t="shared" si="13"/>
        <v>0</v>
      </c>
      <c r="I692" s="407">
        <f t="shared" si="14"/>
        <v>0</v>
      </c>
      <c r="J692" s="412"/>
      <c r="K692" s="409"/>
      <c r="L692" s="148"/>
      <c r="M692" s="148"/>
      <c r="N692" s="148"/>
      <c r="O692" s="152"/>
      <c r="P692" s="138"/>
      <c r="Q692" s="401" t="str">
        <f t="shared" si="11"/>
        <v/>
      </c>
      <c r="R692" s="374" t="str">
        <f t="shared" si="12"/>
        <v/>
      </c>
    </row>
    <row r="693" ht="18.75" customHeight="1">
      <c r="A693" s="138"/>
      <c r="B693" s="402"/>
      <c r="C693" s="416"/>
      <c r="D693" s="402"/>
      <c r="E693" s="402"/>
      <c r="F693" s="415"/>
      <c r="G693" s="410"/>
      <c r="H693" s="407">
        <f t="shared" si="13"/>
        <v>0</v>
      </c>
      <c r="I693" s="407">
        <f t="shared" si="14"/>
        <v>0</v>
      </c>
      <c r="J693" s="412"/>
      <c r="K693" s="409"/>
      <c r="L693" s="148"/>
      <c r="M693" s="148"/>
      <c r="N693" s="148"/>
      <c r="O693" s="152"/>
      <c r="P693" s="138"/>
      <c r="Q693" s="401" t="str">
        <f t="shared" si="11"/>
        <v/>
      </c>
      <c r="R693" s="374" t="str">
        <f t="shared" si="12"/>
        <v/>
      </c>
    </row>
    <row r="694" ht="18.75" customHeight="1">
      <c r="A694" s="138"/>
      <c r="B694" s="402"/>
      <c r="C694" s="416"/>
      <c r="D694" s="402"/>
      <c r="E694" s="402"/>
      <c r="F694" s="415"/>
      <c r="G694" s="410"/>
      <c r="H694" s="407">
        <f t="shared" si="13"/>
        <v>0</v>
      </c>
      <c r="I694" s="407">
        <f t="shared" si="14"/>
        <v>0</v>
      </c>
      <c r="J694" s="412"/>
      <c r="K694" s="409"/>
      <c r="L694" s="148"/>
      <c r="M694" s="148"/>
      <c r="N694" s="148"/>
      <c r="O694" s="152"/>
      <c r="P694" s="138"/>
      <c r="Q694" s="401" t="str">
        <f t="shared" si="11"/>
        <v/>
      </c>
      <c r="R694" s="374" t="str">
        <f t="shared" si="12"/>
        <v/>
      </c>
    </row>
    <row r="695" ht="18.75" customHeight="1">
      <c r="A695" s="138"/>
      <c r="B695" s="402"/>
      <c r="C695" s="416"/>
      <c r="D695" s="402"/>
      <c r="E695" s="402"/>
      <c r="F695" s="415"/>
      <c r="G695" s="410"/>
      <c r="H695" s="407">
        <f t="shared" si="13"/>
        <v>0</v>
      </c>
      <c r="I695" s="407">
        <f t="shared" si="14"/>
        <v>0</v>
      </c>
      <c r="J695" s="412"/>
      <c r="K695" s="409"/>
      <c r="L695" s="148"/>
      <c r="M695" s="148"/>
      <c r="N695" s="148"/>
      <c r="O695" s="152"/>
      <c r="P695" s="138"/>
      <c r="Q695" s="401" t="str">
        <f t="shared" si="11"/>
        <v/>
      </c>
      <c r="R695" s="374" t="str">
        <f t="shared" si="12"/>
        <v/>
      </c>
    </row>
    <row r="696" ht="18.75" customHeight="1">
      <c r="A696" s="138"/>
      <c r="B696" s="402"/>
      <c r="C696" s="416"/>
      <c r="D696" s="402"/>
      <c r="E696" s="402"/>
      <c r="F696" s="415"/>
      <c r="G696" s="410"/>
      <c r="H696" s="407">
        <f t="shared" si="13"/>
        <v>0</v>
      </c>
      <c r="I696" s="407">
        <f t="shared" si="14"/>
        <v>0</v>
      </c>
      <c r="J696" s="412"/>
      <c r="K696" s="409"/>
      <c r="L696" s="148"/>
      <c r="M696" s="148"/>
      <c r="N696" s="148"/>
      <c r="O696" s="152"/>
      <c r="P696" s="138"/>
      <c r="Q696" s="401" t="str">
        <f t="shared" si="11"/>
        <v/>
      </c>
      <c r="R696" s="374" t="str">
        <f t="shared" si="12"/>
        <v/>
      </c>
    </row>
    <row r="697" ht="18.75" customHeight="1">
      <c r="A697" s="138"/>
      <c r="B697" s="402"/>
      <c r="C697" s="416"/>
      <c r="D697" s="402"/>
      <c r="E697" s="402"/>
      <c r="F697" s="415"/>
      <c r="G697" s="410"/>
      <c r="H697" s="407">
        <f t="shared" si="13"/>
        <v>0</v>
      </c>
      <c r="I697" s="407">
        <f t="shared" si="14"/>
        <v>0</v>
      </c>
      <c r="J697" s="412"/>
      <c r="K697" s="409"/>
      <c r="L697" s="148"/>
      <c r="M697" s="148"/>
      <c r="N697" s="148"/>
      <c r="O697" s="152"/>
      <c r="P697" s="138"/>
      <c r="Q697" s="401" t="str">
        <f t="shared" si="11"/>
        <v/>
      </c>
      <c r="R697" s="374" t="str">
        <f t="shared" si="12"/>
        <v/>
      </c>
    </row>
    <row r="698" ht="18.75" customHeight="1">
      <c r="A698" s="138"/>
      <c r="B698" s="402"/>
      <c r="C698" s="416"/>
      <c r="D698" s="402"/>
      <c r="E698" s="402"/>
      <c r="F698" s="415"/>
      <c r="G698" s="410"/>
      <c r="H698" s="407">
        <f t="shared" si="13"/>
        <v>0</v>
      </c>
      <c r="I698" s="407">
        <f t="shared" si="14"/>
        <v>0</v>
      </c>
      <c r="J698" s="412"/>
      <c r="K698" s="409"/>
      <c r="L698" s="148"/>
      <c r="M698" s="148"/>
      <c r="N698" s="148"/>
      <c r="O698" s="152"/>
      <c r="P698" s="138"/>
      <c r="Q698" s="401" t="str">
        <f t="shared" si="11"/>
        <v/>
      </c>
      <c r="R698" s="374" t="str">
        <f t="shared" si="12"/>
        <v/>
      </c>
    </row>
    <row r="699" ht="18.75" customHeight="1">
      <c r="A699" s="138"/>
      <c r="B699" s="402"/>
      <c r="C699" s="416"/>
      <c r="D699" s="402"/>
      <c r="E699" s="402"/>
      <c r="F699" s="415"/>
      <c r="G699" s="410"/>
      <c r="H699" s="407">
        <f t="shared" si="13"/>
        <v>0</v>
      </c>
      <c r="I699" s="407">
        <f t="shared" si="14"/>
        <v>0</v>
      </c>
      <c r="J699" s="412"/>
      <c r="K699" s="409"/>
      <c r="L699" s="148"/>
      <c r="M699" s="148"/>
      <c r="N699" s="148"/>
      <c r="O699" s="152"/>
      <c r="P699" s="138"/>
      <c r="Q699" s="401" t="str">
        <f t="shared" si="11"/>
        <v/>
      </c>
      <c r="R699" s="374" t="str">
        <f t="shared" si="12"/>
        <v/>
      </c>
    </row>
    <row r="700" ht="18.75" customHeight="1">
      <c r="A700" s="138"/>
      <c r="B700" s="402"/>
      <c r="C700" s="416"/>
      <c r="D700" s="402"/>
      <c r="E700" s="402"/>
      <c r="F700" s="415"/>
      <c r="G700" s="410"/>
      <c r="H700" s="407">
        <f t="shared" si="13"/>
        <v>0</v>
      </c>
      <c r="I700" s="407">
        <f t="shared" si="14"/>
        <v>0</v>
      </c>
      <c r="J700" s="412"/>
      <c r="K700" s="409"/>
      <c r="L700" s="148"/>
      <c r="M700" s="148"/>
      <c r="N700" s="148"/>
      <c r="O700" s="152"/>
      <c r="P700" s="138"/>
      <c r="Q700" s="401" t="str">
        <f t="shared" si="11"/>
        <v/>
      </c>
      <c r="R700" s="374" t="str">
        <f t="shared" si="12"/>
        <v/>
      </c>
    </row>
    <row r="701" ht="18.75" customHeight="1">
      <c r="A701" s="138"/>
      <c r="B701" s="402"/>
      <c r="C701" s="416"/>
      <c r="D701" s="402"/>
      <c r="E701" s="402"/>
      <c r="F701" s="415"/>
      <c r="G701" s="410"/>
      <c r="H701" s="407">
        <f t="shared" si="13"/>
        <v>0</v>
      </c>
      <c r="I701" s="407">
        <f t="shared" si="14"/>
        <v>0</v>
      </c>
      <c r="J701" s="412"/>
      <c r="K701" s="409"/>
      <c r="L701" s="148"/>
      <c r="M701" s="148"/>
      <c r="N701" s="148"/>
      <c r="O701" s="152"/>
      <c r="P701" s="138"/>
      <c r="Q701" s="401" t="str">
        <f t="shared" si="11"/>
        <v/>
      </c>
      <c r="R701" s="374" t="str">
        <f t="shared" si="12"/>
        <v/>
      </c>
    </row>
    <row r="702" ht="18.75" customHeight="1">
      <c r="A702" s="138"/>
      <c r="B702" s="402"/>
      <c r="C702" s="416"/>
      <c r="D702" s="402"/>
      <c r="E702" s="402"/>
      <c r="F702" s="415"/>
      <c r="G702" s="410"/>
      <c r="H702" s="407">
        <f t="shared" si="13"/>
        <v>0</v>
      </c>
      <c r="I702" s="407">
        <f t="shared" si="14"/>
        <v>0</v>
      </c>
      <c r="J702" s="412"/>
      <c r="K702" s="409"/>
      <c r="L702" s="148"/>
      <c r="M702" s="148"/>
      <c r="N702" s="148"/>
      <c r="O702" s="152"/>
      <c r="P702" s="138"/>
      <c r="Q702" s="401" t="str">
        <f t="shared" si="11"/>
        <v/>
      </c>
      <c r="R702" s="374" t="str">
        <f t="shared" si="12"/>
        <v/>
      </c>
    </row>
    <row r="703" ht="18.75" customHeight="1">
      <c r="A703" s="138"/>
      <c r="B703" s="402"/>
      <c r="C703" s="416"/>
      <c r="D703" s="402"/>
      <c r="E703" s="402"/>
      <c r="F703" s="415"/>
      <c r="G703" s="410"/>
      <c r="H703" s="407">
        <f t="shared" si="13"/>
        <v>0</v>
      </c>
      <c r="I703" s="407">
        <f t="shared" si="14"/>
        <v>0</v>
      </c>
      <c r="J703" s="412"/>
      <c r="K703" s="409"/>
      <c r="L703" s="148"/>
      <c r="M703" s="148"/>
      <c r="N703" s="148"/>
      <c r="O703" s="152"/>
      <c r="P703" s="138"/>
      <c r="Q703" s="401" t="str">
        <f t="shared" si="11"/>
        <v/>
      </c>
      <c r="R703" s="374" t="str">
        <f t="shared" si="12"/>
        <v/>
      </c>
    </row>
    <row r="704" ht="18.75" customHeight="1">
      <c r="A704" s="138"/>
      <c r="B704" s="402"/>
      <c r="C704" s="416"/>
      <c r="D704" s="402"/>
      <c r="E704" s="402"/>
      <c r="F704" s="415"/>
      <c r="G704" s="410"/>
      <c r="H704" s="407">
        <f t="shared" si="13"/>
        <v>0</v>
      </c>
      <c r="I704" s="407">
        <f t="shared" si="14"/>
        <v>0</v>
      </c>
      <c r="J704" s="412"/>
      <c r="K704" s="409"/>
      <c r="L704" s="148"/>
      <c r="M704" s="148"/>
      <c r="N704" s="148"/>
      <c r="O704" s="152"/>
      <c r="P704" s="138"/>
      <c r="Q704" s="401" t="str">
        <f t="shared" si="11"/>
        <v/>
      </c>
      <c r="R704" s="374" t="str">
        <f t="shared" si="12"/>
        <v/>
      </c>
    </row>
    <row r="705" ht="18.75" customHeight="1">
      <c r="A705" s="138"/>
      <c r="B705" s="402"/>
      <c r="C705" s="416"/>
      <c r="D705" s="402"/>
      <c r="E705" s="402"/>
      <c r="F705" s="415"/>
      <c r="G705" s="410"/>
      <c r="H705" s="407">
        <f t="shared" si="13"/>
        <v>0</v>
      </c>
      <c r="I705" s="407">
        <f t="shared" si="14"/>
        <v>0</v>
      </c>
      <c r="J705" s="412"/>
      <c r="K705" s="409"/>
      <c r="L705" s="148"/>
      <c r="M705" s="148"/>
      <c r="N705" s="148"/>
      <c r="O705" s="152"/>
      <c r="P705" s="138"/>
      <c r="Q705" s="401" t="str">
        <f t="shared" si="11"/>
        <v/>
      </c>
      <c r="R705" s="374" t="str">
        <f t="shared" si="12"/>
        <v/>
      </c>
    </row>
    <row r="706" ht="18.75" customHeight="1">
      <c r="A706" s="138"/>
      <c r="B706" s="402"/>
      <c r="C706" s="416"/>
      <c r="D706" s="402"/>
      <c r="E706" s="402"/>
      <c r="F706" s="415"/>
      <c r="G706" s="410"/>
      <c r="H706" s="407">
        <f t="shared" si="13"/>
        <v>0</v>
      </c>
      <c r="I706" s="407">
        <f t="shared" si="14"/>
        <v>0</v>
      </c>
      <c r="J706" s="412"/>
      <c r="K706" s="409"/>
      <c r="L706" s="148"/>
      <c r="M706" s="148"/>
      <c r="N706" s="148"/>
      <c r="O706" s="152"/>
      <c r="P706" s="138"/>
      <c r="Q706" s="401" t="str">
        <f t="shared" si="11"/>
        <v/>
      </c>
      <c r="R706" s="374" t="str">
        <f t="shared" si="12"/>
        <v/>
      </c>
    </row>
    <row r="707" ht="18.75" customHeight="1">
      <c r="A707" s="138"/>
      <c r="B707" s="402"/>
      <c r="C707" s="416"/>
      <c r="D707" s="402"/>
      <c r="E707" s="402"/>
      <c r="F707" s="415"/>
      <c r="G707" s="410"/>
      <c r="H707" s="407">
        <f t="shared" si="13"/>
        <v>0</v>
      </c>
      <c r="I707" s="407">
        <f t="shared" si="14"/>
        <v>0</v>
      </c>
      <c r="J707" s="412"/>
      <c r="K707" s="409"/>
      <c r="L707" s="148"/>
      <c r="M707" s="148"/>
      <c r="N707" s="148"/>
      <c r="O707" s="152"/>
      <c r="P707" s="138"/>
      <c r="Q707" s="401" t="str">
        <f t="shared" si="11"/>
        <v/>
      </c>
      <c r="R707" s="374" t="str">
        <f t="shared" si="12"/>
        <v/>
      </c>
    </row>
    <row r="708" ht="18.75" customHeight="1">
      <c r="A708" s="138"/>
      <c r="B708" s="402"/>
      <c r="C708" s="416"/>
      <c r="D708" s="402"/>
      <c r="E708" s="402"/>
      <c r="F708" s="415"/>
      <c r="G708" s="410"/>
      <c r="H708" s="407">
        <f t="shared" si="13"/>
        <v>0</v>
      </c>
      <c r="I708" s="407">
        <f t="shared" si="14"/>
        <v>0</v>
      </c>
      <c r="J708" s="412"/>
      <c r="K708" s="409"/>
      <c r="L708" s="148"/>
      <c r="M708" s="148"/>
      <c r="N708" s="148"/>
      <c r="O708" s="152"/>
      <c r="P708" s="138"/>
      <c r="Q708" s="401" t="str">
        <f t="shared" si="11"/>
        <v/>
      </c>
      <c r="R708" s="374" t="str">
        <f t="shared" si="12"/>
        <v/>
      </c>
    </row>
    <row r="709" ht="18.75" customHeight="1">
      <c r="A709" s="138"/>
      <c r="B709" s="402"/>
      <c r="C709" s="416"/>
      <c r="D709" s="402"/>
      <c r="E709" s="402"/>
      <c r="F709" s="415"/>
      <c r="G709" s="410"/>
      <c r="H709" s="407">
        <f t="shared" si="13"/>
        <v>0</v>
      </c>
      <c r="I709" s="407">
        <f t="shared" si="14"/>
        <v>0</v>
      </c>
      <c r="J709" s="412"/>
      <c r="K709" s="409"/>
      <c r="L709" s="148"/>
      <c r="M709" s="148"/>
      <c r="N709" s="148"/>
      <c r="O709" s="152"/>
      <c r="P709" s="138"/>
      <c r="Q709" s="401" t="str">
        <f t="shared" si="11"/>
        <v/>
      </c>
      <c r="R709" s="374" t="str">
        <f t="shared" si="12"/>
        <v/>
      </c>
    </row>
    <row r="710" ht="18.75" customHeight="1">
      <c r="A710" s="138"/>
      <c r="B710" s="402"/>
      <c r="C710" s="416"/>
      <c r="D710" s="402"/>
      <c r="E710" s="402"/>
      <c r="F710" s="415"/>
      <c r="G710" s="410"/>
      <c r="H710" s="407">
        <f t="shared" si="13"/>
        <v>0</v>
      </c>
      <c r="I710" s="407">
        <f t="shared" si="14"/>
        <v>0</v>
      </c>
      <c r="J710" s="412"/>
      <c r="K710" s="409"/>
      <c r="L710" s="148"/>
      <c r="M710" s="148"/>
      <c r="N710" s="148"/>
      <c r="O710" s="152"/>
      <c r="P710" s="138"/>
      <c r="Q710" s="401" t="str">
        <f t="shared" si="11"/>
        <v/>
      </c>
      <c r="R710" s="374" t="str">
        <f t="shared" si="12"/>
        <v/>
      </c>
    </row>
    <row r="711" ht="18.75" customHeight="1">
      <c r="A711" s="138"/>
      <c r="B711" s="402"/>
      <c r="C711" s="416"/>
      <c r="D711" s="402"/>
      <c r="E711" s="402"/>
      <c r="F711" s="415"/>
      <c r="G711" s="410"/>
      <c r="H711" s="407">
        <f t="shared" si="13"/>
        <v>0</v>
      </c>
      <c r="I711" s="407">
        <f t="shared" si="14"/>
        <v>0</v>
      </c>
      <c r="J711" s="412"/>
      <c r="K711" s="409"/>
      <c r="L711" s="148"/>
      <c r="M711" s="148"/>
      <c r="N711" s="148"/>
      <c r="O711" s="152"/>
      <c r="P711" s="138"/>
      <c r="Q711" s="401" t="str">
        <f t="shared" si="11"/>
        <v/>
      </c>
      <c r="R711" s="374" t="str">
        <f t="shared" si="12"/>
        <v/>
      </c>
    </row>
    <row r="712" ht="18.75" customHeight="1">
      <c r="A712" s="138"/>
      <c r="B712" s="402"/>
      <c r="C712" s="416"/>
      <c r="D712" s="402"/>
      <c r="E712" s="402"/>
      <c r="F712" s="415"/>
      <c r="G712" s="410"/>
      <c r="H712" s="407">
        <f t="shared" si="13"/>
        <v>0</v>
      </c>
      <c r="I712" s="407">
        <f t="shared" si="14"/>
        <v>0</v>
      </c>
      <c r="J712" s="412"/>
      <c r="K712" s="409"/>
      <c r="L712" s="148"/>
      <c r="M712" s="148"/>
      <c r="N712" s="148"/>
      <c r="O712" s="152"/>
      <c r="P712" s="138"/>
      <c r="Q712" s="401" t="str">
        <f t="shared" si="11"/>
        <v/>
      </c>
      <c r="R712" s="374" t="str">
        <f t="shared" si="12"/>
        <v/>
      </c>
    </row>
    <row r="713" ht="18.75" customHeight="1">
      <c r="A713" s="138"/>
      <c r="B713" s="402"/>
      <c r="C713" s="416"/>
      <c r="D713" s="402"/>
      <c r="E713" s="402"/>
      <c r="F713" s="415"/>
      <c r="G713" s="410"/>
      <c r="H713" s="407">
        <f t="shared" si="13"/>
        <v>0</v>
      </c>
      <c r="I713" s="407">
        <f t="shared" si="14"/>
        <v>0</v>
      </c>
      <c r="J713" s="412"/>
      <c r="K713" s="409"/>
      <c r="L713" s="148"/>
      <c r="M713" s="148"/>
      <c r="N713" s="148"/>
      <c r="O713" s="152"/>
      <c r="P713" s="138"/>
      <c r="Q713" s="401" t="str">
        <f t="shared" si="11"/>
        <v/>
      </c>
      <c r="R713" s="374" t="str">
        <f t="shared" si="12"/>
        <v/>
      </c>
    </row>
    <row r="714" ht="18.75" customHeight="1">
      <c r="A714" s="138"/>
      <c r="B714" s="402"/>
      <c r="C714" s="416"/>
      <c r="D714" s="402"/>
      <c r="E714" s="402"/>
      <c r="F714" s="415"/>
      <c r="G714" s="410"/>
      <c r="H714" s="407">
        <f t="shared" si="13"/>
        <v>0</v>
      </c>
      <c r="I714" s="407">
        <f t="shared" si="14"/>
        <v>0</v>
      </c>
      <c r="J714" s="412"/>
      <c r="K714" s="409"/>
      <c r="L714" s="148"/>
      <c r="M714" s="148"/>
      <c r="N714" s="148"/>
      <c r="O714" s="152"/>
      <c r="P714" s="138"/>
      <c r="Q714" s="401" t="str">
        <f t="shared" si="11"/>
        <v/>
      </c>
      <c r="R714" s="374" t="str">
        <f t="shared" si="12"/>
        <v/>
      </c>
    </row>
    <row r="715" ht="18.75" customHeight="1">
      <c r="A715" s="138"/>
      <c r="B715" s="402"/>
      <c r="C715" s="416"/>
      <c r="D715" s="402"/>
      <c r="E715" s="402"/>
      <c r="F715" s="415"/>
      <c r="G715" s="410"/>
      <c r="H715" s="407">
        <f t="shared" si="13"/>
        <v>0</v>
      </c>
      <c r="I715" s="407">
        <f t="shared" si="14"/>
        <v>0</v>
      </c>
      <c r="J715" s="412"/>
      <c r="K715" s="409"/>
      <c r="L715" s="148"/>
      <c r="M715" s="148"/>
      <c r="N715" s="148"/>
      <c r="O715" s="152"/>
      <c r="P715" s="138"/>
      <c r="Q715" s="401" t="str">
        <f t="shared" si="11"/>
        <v/>
      </c>
      <c r="R715" s="374" t="str">
        <f t="shared" si="12"/>
        <v/>
      </c>
    </row>
    <row r="716" ht="18.75" customHeight="1">
      <c r="A716" s="138"/>
      <c r="B716" s="402"/>
      <c r="C716" s="416"/>
      <c r="D716" s="402"/>
      <c r="E716" s="402"/>
      <c r="F716" s="415"/>
      <c r="G716" s="410"/>
      <c r="H716" s="407">
        <f t="shared" si="13"/>
        <v>0</v>
      </c>
      <c r="I716" s="407">
        <f t="shared" si="14"/>
        <v>0</v>
      </c>
      <c r="J716" s="412"/>
      <c r="K716" s="409"/>
      <c r="L716" s="148"/>
      <c r="M716" s="148"/>
      <c r="N716" s="148"/>
      <c r="O716" s="152"/>
      <c r="P716" s="138"/>
      <c r="Q716" s="401" t="str">
        <f t="shared" si="11"/>
        <v/>
      </c>
      <c r="R716" s="374" t="str">
        <f t="shared" si="12"/>
        <v/>
      </c>
    </row>
    <row r="717" ht="18.75" customHeight="1">
      <c r="A717" s="138"/>
      <c r="B717" s="402"/>
      <c r="C717" s="416"/>
      <c r="D717" s="402"/>
      <c r="E717" s="402"/>
      <c r="F717" s="415"/>
      <c r="G717" s="410"/>
      <c r="H717" s="407">
        <f t="shared" si="13"/>
        <v>0</v>
      </c>
      <c r="I717" s="407">
        <f t="shared" si="14"/>
        <v>0</v>
      </c>
      <c r="J717" s="412"/>
      <c r="K717" s="409"/>
      <c r="L717" s="148"/>
      <c r="M717" s="148"/>
      <c r="N717" s="148"/>
      <c r="O717" s="152"/>
      <c r="P717" s="138"/>
      <c r="Q717" s="401" t="str">
        <f t="shared" si="11"/>
        <v/>
      </c>
      <c r="R717" s="374" t="str">
        <f t="shared" si="12"/>
        <v/>
      </c>
    </row>
    <row r="718" ht="18.75" customHeight="1">
      <c r="A718" s="138"/>
      <c r="B718" s="402"/>
      <c r="C718" s="416"/>
      <c r="D718" s="402"/>
      <c r="E718" s="402"/>
      <c r="F718" s="415"/>
      <c r="G718" s="410"/>
      <c r="H718" s="407">
        <f t="shared" si="13"/>
        <v>0</v>
      </c>
      <c r="I718" s="407">
        <f t="shared" si="14"/>
        <v>0</v>
      </c>
      <c r="J718" s="412"/>
      <c r="K718" s="409"/>
      <c r="L718" s="148"/>
      <c r="M718" s="148"/>
      <c r="N718" s="148"/>
      <c r="O718" s="152"/>
      <c r="P718" s="138"/>
      <c r="Q718" s="401" t="str">
        <f t="shared" si="11"/>
        <v/>
      </c>
      <c r="R718" s="374" t="str">
        <f t="shared" si="12"/>
        <v/>
      </c>
    </row>
    <row r="719" ht="18.75" customHeight="1">
      <c r="A719" s="138"/>
      <c r="B719" s="402"/>
      <c r="C719" s="416"/>
      <c r="D719" s="402"/>
      <c r="E719" s="402"/>
      <c r="F719" s="415"/>
      <c r="G719" s="410"/>
      <c r="H719" s="407">
        <f t="shared" si="13"/>
        <v>0</v>
      </c>
      <c r="I719" s="407">
        <f t="shared" si="14"/>
        <v>0</v>
      </c>
      <c r="J719" s="412"/>
      <c r="K719" s="409"/>
      <c r="L719" s="148"/>
      <c r="M719" s="148"/>
      <c r="N719" s="148"/>
      <c r="O719" s="152"/>
      <c r="P719" s="138"/>
      <c r="Q719" s="401" t="str">
        <f t="shared" si="11"/>
        <v/>
      </c>
      <c r="R719" s="374" t="str">
        <f t="shared" si="12"/>
        <v/>
      </c>
    </row>
    <row r="720" ht="18.75" customHeight="1">
      <c r="A720" s="138"/>
      <c r="B720" s="402"/>
      <c r="C720" s="416"/>
      <c r="D720" s="402"/>
      <c r="E720" s="402"/>
      <c r="F720" s="415"/>
      <c r="G720" s="410"/>
      <c r="H720" s="407">
        <f t="shared" si="13"/>
        <v>0</v>
      </c>
      <c r="I720" s="407">
        <f t="shared" si="14"/>
        <v>0</v>
      </c>
      <c r="J720" s="412"/>
      <c r="K720" s="409"/>
      <c r="L720" s="148"/>
      <c r="M720" s="148"/>
      <c r="N720" s="148"/>
      <c r="O720" s="152"/>
      <c r="P720" s="138"/>
      <c r="Q720" s="401" t="str">
        <f t="shared" si="11"/>
        <v/>
      </c>
      <c r="R720" s="374" t="str">
        <f t="shared" si="12"/>
        <v/>
      </c>
    </row>
    <row r="721" ht="18.75" customHeight="1">
      <c r="A721" s="138"/>
      <c r="B721" s="402"/>
      <c r="C721" s="416"/>
      <c r="D721" s="402"/>
      <c r="E721" s="402"/>
      <c r="F721" s="415"/>
      <c r="G721" s="410"/>
      <c r="H721" s="407">
        <f t="shared" si="13"/>
        <v>0</v>
      </c>
      <c r="I721" s="407">
        <f t="shared" si="14"/>
        <v>0</v>
      </c>
      <c r="J721" s="412"/>
      <c r="K721" s="409"/>
      <c r="L721" s="148"/>
      <c r="M721" s="148"/>
      <c r="N721" s="148"/>
      <c r="O721" s="152"/>
      <c r="P721" s="138"/>
      <c r="Q721" s="401" t="str">
        <f t="shared" si="11"/>
        <v/>
      </c>
      <c r="R721" s="374" t="str">
        <f t="shared" si="12"/>
        <v/>
      </c>
    </row>
    <row r="722" ht="18.75" customHeight="1">
      <c r="A722" s="138"/>
      <c r="B722" s="402"/>
      <c r="C722" s="416"/>
      <c r="D722" s="402"/>
      <c r="E722" s="402"/>
      <c r="F722" s="415"/>
      <c r="G722" s="410"/>
      <c r="H722" s="407">
        <f t="shared" si="13"/>
        <v>0</v>
      </c>
      <c r="I722" s="407">
        <f t="shared" si="14"/>
        <v>0</v>
      </c>
      <c r="J722" s="412"/>
      <c r="K722" s="409"/>
      <c r="L722" s="148"/>
      <c r="M722" s="148"/>
      <c r="N722" s="148"/>
      <c r="O722" s="152"/>
      <c r="P722" s="138"/>
      <c r="Q722" s="401" t="str">
        <f t="shared" si="11"/>
        <v/>
      </c>
      <c r="R722" s="374" t="str">
        <f t="shared" si="12"/>
        <v/>
      </c>
    </row>
    <row r="723" ht="18.75" customHeight="1">
      <c r="A723" s="138"/>
      <c r="B723" s="402"/>
      <c r="C723" s="416"/>
      <c r="D723" s="402"/>
      <c r="E723" s="402"/>
      <c r="F723" s="415"/>
      <c r="G723" s="410"/>
      <c r="H723" s="407">
        <f t="shared" si="13"/>
        <v>0</v>
      </c>
      <c r="I723" s="407">
        <f t="shared" si="14"/>
        <v>0</v>
      </c>
      <c r="J723" s="412"/>
      <c r="K723" s="409"/>
      <c r="L723" s="148"/>
      <c r="M723" s="148"/>
      <c r="N723" s="148"/>
      <c r="O723" s="152"/>
      <c r="P723" s="138"/>
      <c r="Q723" s="401" t="str">
        <f t="shared" si="11"/>
        <v/>
      </c>
      <c r="R723" s="374" t="str">
        <f t="shared" si="12"/>
        <v/>
      </c>
    </row>
    <row r="724" ht="18.75" customHeight="1">
      <c r="A724" s="138"/>
      <c r="B724" s="402"/>
      <c r="C724" s="416"/>
      <c r="D724" s="402"/>
      <c r="E724" s="402"/>
      <c r="F724" s="415"/>
      <c r="G724" s="410"/>
      <c r="H724" s="407">
        <f t="shared" si="13"/>
        <v>0</v>
      </c>
      <c r="I724" s="407">
        <f t="shared" si="14"/>
        <v>0</v>
      </c>
      <c r="J724" s="412"/>
      <c r="K724" s="409"/>
      <c r="L724" s="148"/>
      <c r="M724" s="148"/>
      <c r="N724" s="148"/>
      <c r="O724" s="152"/>
      <c r="P724" s="138"/>
      <c r="Q724" s="401" t="str">
        <f t="shared" si="11"/>
        <v/>
      </c>
      <c r="R724" s="374" t="str">
        <f t="shared" si="12"/>
        <v/>
      </c>
    </row>
    <row r="725" ht="18.75" customHeight="1">
      <c r="A725" s="138"/>
      <c r="B725" s="402"/>
      <c r="C725" s="416"/>
      <c r="D725" s="402"/>
      <c r="E725" s="402"/>
      <c r="F725" s="415"/>
      <c r="G725" s="410"/>
      <c r="H725" s="407">
        <f t="shared" si="13"/>
        <v>0</v>
      </c>
      <c r="I725" s="407">
        <f t="shared" si="14"/>
        <v>0</v>
      </c>
      <c r="J725" s="412"/>
      <c r="K725" s="409"/>
      <c r="L725" s="148"/>
      <c r="M725" s="148"/>
      <c r="N725" s="148"/>
      <c r="O725" s="152"/>
      <c r="P725" s="138"/>
      <c r="Q725" s="401" t="str">
        <f t="shared" si="11"/>
        <v/>
      </c>
      <c r="R725" s="374" t="str">
        <f t="shared" si="12"/>
        <v/>
      </c>
    </row>
    <row r="726" ht="18.75" customHeight="1">
      <c r="A726" s="138"/>
      <c r="B726" s="402"/>
      <c r="C726" s="416"/>
      <c r="D726" s="402"/>
      <c r="E726" s="402"/>
      <c r="F726" s="415"/>
      <c r="G726" s="410"/>
      <c r="H726" s="407">
        <f t="shared" si="13"/>
        <v>0</v>
      </c>
      <c r="I726" s="407">
        <f t="shared" si="14"/>
        <v>0</v>
      </c>
      <c r="J726" s="412"/>
      <c r="K726" s="409"/>
      <c r="L726" s="148"/>
      <c r="M726" s="148"/>
      <c r="N726" s="148"/>
      <c r="O726" s="152"/>
      <c r="P726" s="138"/>
      <c r="Q726" s="401" t="str">
        <f t="shared" si="11"/>
        <v/>
      </c>
      <c r="R726" s="374" t="str">
        <f t="shared" si="12"/>
        <v/>
      </c>
    </row>
    <row r="727" ht="18.75" customHeight="1">
      <c r="A727" s="138"/>
      <c r="B727" s="402"/>
      <c r="C727" s="416"/>
      <c r="D727" s="402"/>
      <c r="E727" s="402"/>
      <c r="F727" s="415"/>
      <c r="G727" s="410"/>
      <c r="H727" s="407">
        <f t="shared" si="13"/>
        <v>0</v>
      </c>
      <c r="I727" s="407">
        <f t="shared" si="14"/>
        <v>0</v>
      </c>
      <c r="J727" s="412"/>
      <c r="K727" s="409"/>
      <c r="L727" s="148"/>
      <c r="M727" s="148"/>
      <c r="N727" s="148"/>
      <c r="O727" s="152"/>
      <c r="P727" s="138"/>
      <c r="Q727" s="401" t="str">
        <f t="shared" si="11"/>
        <v/>
      </c>
      <c r="R727" s="374" t="str">
        <f t="shared" si="12"/>
        <v/>
      </c>
    </row>
    <row r="728" ht="18.75" customHeight="1">
      <c r="A728" s="138"/>
      <c r="B728" s="402"/>
      <c r="C728" s="416"/>
      <c r="D728" s="402"/>
      <c r="E728" s="402"/>
      <c r="F728" s="415"/>
      <c r="G728" s="410"/>
      <c r="H728" s="407">
        <f t="shared" si="13"/>
        <v>0</v>
      </c>
      <c r="I728" s="407">
        <f t="shared" si="14"/>
        <v>0</v>
      </c>
      <c r="J728" s="412"/>
      <c r="K728" s="409"/>
      <c r="L728" s="148"/>
      <c r="M728" s="148"/>
      <c r="N728" s="148"/>
      <c r="O728" s="152"/>
      <c r="P728" s="138"/>
      <c r="Q728" s="401" t="str">
        <f t="shared" si="11"/>
        <v/>
      </c>
      <c r="R728" s="374" t="str">
        <f t="shared" si="12"/>
        <v/>
      </c>
    </row>
    <row r="729" ht="18.75" customHeight="1">
      <c r="A729" s="138"/>
      <c r="B729" s="402"/>
      <c r="C729" s="416"/>
      <c r="D729" s="402"/>
      <c r="E729" s="402"/>
      <c r="F729" s="415"/>
      <c r="G729" s="410"/>
      <c r="H729" s="407">
        <f t="shared" si="13"/>
        <v>0</v>
      </c>
      <c r="I729" s="407">
        <f t="shared" si="14"/>
        <v>0</v>
      </c>
      <c r="J729" s="412"/>
      <c r="K729" s="409"/>
      <c r="L729" s="148"/>
      <c r="M729" s="148"/>
      <c r="N729" s="148"/>
      <c r="O729" s="152"/>
      <c r="P729" s="138"/>
      <c r="Q729" s="401" t="str">
        <f t="shared" si="11"/>
        <v/>
      </c>
      <c r="R729" s="374" t="str">
        <f t="shared" si="12"/>
        <v/>
      </c>
    </row>
    <row r="730" ht="18.75" customHeight="1">
      <c r="A730" s="138"/>
      <c r="B730" s="402"/>
      <c r="C730" s="416"/>
      <c r="D730" s="402"/>
      <c r="E730" s="402"/>
      <c r="F730" s="415"/>
      <c r="G730" s="410"/>
      <c r="H730" s="407">
        <f t="shared" si="13"/>
        <v>0</v>
      </c>
      <c r="I730" s="407">
        <f t="shared" si="14"/>
        <v>0</v>
      </c>
      <c r="J730" s="412"/>
      <c r="K730" s="409"/>
      <c r="L730" s="148"/>
      <c r="M730" s="148"/>
      <c r="N730" s="148"/>
      <c r="O730" s="152"/>
      <c r="P730" s="138"/>
      <c r="Q730" s="401" t="str">
        <f t="shared" si="11"/>
        <v/>
      </c>
      <c r="R730" s="374" t="str">
        <f t="shared" si="12"/>
        <v/>
      </c>
    </row>
    <row r="731" ht="18.75" customHeight="1">
      <c r="A731" s="138"/>
      <c r="B731" s="402"/>
      <c r="C731" s="416"/>
      <c r="D731" s="402"/>
      <c r="E731" s="402"/>
      <c r="F731" s="415"/>
      <c r="G731" s="410"/>
      <c r="H731" s="407">
        <f t="shared" si="13"/>
        <v>0</v>
      </c>
      <c r="I731" s="407">
        <f t="shared" si="14"/>
        <v>0</v>
      </c>
      <c r="J731" s="412"/>
      <c r="K731" s="409"/>
      <c r="L731" s="148"/>
      <c r="M731" s="148"/>
      <c r="N731" s="148"/>
      <c r="O731" s="152"/>
      <c r="P731" s="138"/>
      <c r="Q731" s="401" t="str">
        <f t="shared" si="11"/>
        <v/>
      </c>
      <c r="R731" s="374" t="str">
        <f t="shared" si="12"/>
        <v/>
      </c>
    </row>
    <row r="732" ht="18.75" customHeight="1">
      <c r="A732" s="138"/>
      <c r="B732" s="402"/>
      <c r="C732" s="416"/>
      <c r="D732" s="402"/>
      <c r="E732" s="402"/>
      <c r="F732" s="415"/>
      <c r="G732" s="410"/>
      <c r="H732" s="407">
        <f t="shared" si="13"/>
        <v>0</v>
      </c>
      <c r="I732" s="407">
        <f t="shared" si="14"/>
        <v>0</v>
      </c>
      <c r="J732" s="412"/>
      <c r="K732" s="409"/>
      <c r="L732" s="148"/>
      <c r="M732" s="148"/>
      <c r="N732" s="148"/>
      <c r="O732" s="152"/>
      <c r="P732" s="138"/>
      <c r="Q732" s="401" t="str">
        <f t="shared" si="11"/>
        <v/>
      </c>
      <c r="R732" s="374" t="str">
        <f t="shared" si="12"/>
        <v/>
      </c>
    </row>
    <row r="733" ht="18.75" customHeight="1">
      <c r="A733" s="138"/>
      <c r="B733" s="402"/>
      <c r="C733" s="416"/>
      <c r="D733" s="402"/>
      <c r="E733" s="402"/>
      <c r="F733" s="415"/>
      <c r="G733" s="410"/>
      <c r="H733" s="407">
        <f t="shared" si="13"/>
        <v>0</v>
      </c>
      <c r="I733" s="407">
        <f t="shared" si="14"/>
        <v>0</v>
      </c>
      <c r="J733" s="412"/>
      <c r="K733" s="409"/>
      <c r="L733" s="148"/>
      <c r="M733" s="148"/>
      <c r="N733" s="148"/>
      <c r="O733" s="152"/>
      <c r="P733" s="138"/>
      <c r="Q733" s="401" t="str">
        <f t="shared" si="11"/>
        <v/>
      </c>
      <c r="R733" s="374" t="str">
        <f t="shared" si="12"/>
        <v/>
      </c>
    </row>
    <row r="734" ht="18.75" customHeight="1">
      <c r="A734" s="138"/>
      <c r="B734" s="402"/>
      <c r="C734" s="416"/>
      <c r="D734" s="402"/>
      <c r="E734" s="402"/>
      <c r="F734" s="415"/>
      <c r="G734" s="410"/>
      <c r="H734" s="407">
        <f t="shared" si="13"/>
        <v>0</v>
      </c>
      <c r="I734" s="407">
        <f t="shared" si="14"/>
        <v>0</v>
      </c>
      <c r="J734" s="412"/>
      <c r="K734" s="409"/>
      <c r="L734" s="148"/>
      <c r="M734" s="148"/>
      <c r="N734" s="148"/>
      <c r="O734" s="152"/>
      <c r="P734" s="138"/>
      <c r="Q734" s="401" t="str">
        <f t="shared" si="11"/>
        <v/>
      </c>
      <c r="R734" s="374" t="str">
        <f t="shared" si="12"/>
        <v/>
      </c>
    </row>
    <row r="735" ht="18.75" customHeight="1">
      <c r="A735" s="138"/>
      <c r="B735" s="402"/>
      <c r="C735" s="416"/>
      <c r="D735" s="402"/>
      <c r="E735" s="402"/>
      <c r="F735" s="415"/>
      <c r="G735" s="410"/>
      <c r="H735" s="407">
        <f t="shared" si="13"/>
        <v>0</v>
      </c>
      <c r="I735" s="407">
        <f t="shared" si="14"/>
        <v>0</v>
      </c>
      <c r="J735" s="412"/>
      <c r="K735" s="409"/>
      <c r="L735" s="148"/>
      <c r="M735" s="148"/>
      <c r="N735" s="148"/>
      <c r="O735" s="152"/>
      <c r="P735" s="138"/>
      <c r="Q735" s="401" t="str">
        <f t="shared" si="11"/>
        <v/>
      </c>
      <c r="R735" s="374" t="str">
        <f t="shared" si="12"/>
        <v/>
      </c>
    </row>
    <row r="736" ht="18.75" customHeight="1">
      <c r="A736" s="138"/>
      <c r="B736" s="402"/>
      <c r="C736" s="416"/>
      <c r="D736" s="402"/>
      <c r="E736" s="402"/>
      <c r="F736" s="415"/>
      <c r="G736" s="410"/>
      <c r="H736" s="407">
        <f t="shared" si="13"/>
        <v>0</v>
      </c>
      <c r="I736" s="407">
        <f t="shared" si="14"/>
        <v>0</v>
      </c>
      <c r="J736" s="412"/>
      <c r="K736" s="409"/>
      <c r="L736" s="148"/>
      <c r="M736" s="148"/>
      <c r="N736" s="148"/>
      <c r="O736" s="152"/>
      <c r="P736" s="138"/>
      <c r="Q736" s="401" t="str">
        <f t="shared" si="11"/>
        <v/>
      </c>
      <c r="R736" s="374" t="str">
        <f t="shared" si="12"/>
        <v/>
      </c>
    </row>
    <row r="737" ht="18.75" customHeight="1">
      <c r="A737" s="138"/>
      <c r="B737" s="402"/>
      <c r="C737" s="416"/>
      <c r="D737" s="402"/>
      <c r="E737" s="402"/>
      <c r="F737" s="415"/>
      <c r="G737" s="410"/>
      <c r="H737" s="407">
        <f t="shared" si="13"/>
        <v>0</v>
      </c>
      <c r="I737" s="407">
        <f t="shared" si="14"/>
        <v>0</v>
      </c>
      <c r="J737" s="412"/>
      <c r="K737" s="409"/>
      <c r="L737" s="148"/>
      <c r="M737" s="148"/>
      <c r="N737" s="148"/>
      <c r="O737" s="152"/>
      <c r="P737" s="138"/>
      <c r="Q737" s="401" t="str">
        <f t="shared" si="11"/>
        <v/>
      </c>
      <c r="R737" s="374" t="str">
        <f t="shared" si="12"/>
        <v/>
      </c>
    </row>
    <row r="738" ht="18.75" customHeight="1">
      <c r="A738" s="138"/>
      <c r="B738" s="402"/>
      <c r="C738" s="416"/>
      <c r="D738" s="402"/>
      <c r="E738" s="402"/>
      <c r="F738" s="415"/>
      <c r="G738" s="410"/>
      <c r="H738" s="407">
        <f t="shared" si="13"/>
        <v>0</v>
      </c>
      <c r="I738" s="407">
        <f t="shared" si="14"/>
        <v>0</v>
      </c>
      <c r="J738" s="412"/>
      <c r="K738" s="409"/>
      <c r="L738" s="148"/>
      <c r="M738" s="148"/>
      <c r="N738" s="148"/>
      <c r="O738" s="152"/>
      <c r="P738" s="138"/>
      <c r="Q738" s="401" t="str">
        <f t="shared" si="11"/>
        <v/>
      </c>
      <c r="R738" s="374" t="str">
        <f t="shared" si="12"/>
        <v/>
      </c>
    </row>
    <row r="739" ht="18.75" customHeight="1">
      <c r="A739" s="138"/>
      <c r="B739" s="402"/>
      <c r="C739" s="416"/>
      <c r="D739" s="402"/>
      <c r="E739" s="402"/>
      <c r="F739" s="415"/>
      <c r="G739" s="410"/>
      <c r="H739" s="407">
        <f t="shared" si="13"/>
        <v>0</v>
      </c>
      <c r="I739" s="407">
        <f t="shared" si="14"/>
        <v>0</v>
      </c>
      <c r="J739" s="412"/>
      <c r="K739" s="409"/>
      <c r="L739" s="148"/>
      <c r="M739" s="148"/>
      <c r="N739" s="148"/>
      <c r="O739" s="152"/>
      <c r="P739" s="138"/>
      <c r="Q739" s="401" t="str">
        <f t="shared" si="11"/>
        <v/>
      </c>
      <c r="R739" s="374" t="str">
        <f t="shared" si="12"/>
        <v/>
      </c>
    </row>
    <row r="740" ht="18.75" customHeight="1">
      <c r="A740" s="138"/>
      <c r="B740" s="402"/>
      <c r="C740" s="416"/>
      <c r="D740" s="402"/>
      <c r="E740" s="402"/>
      <c r="F740" s="415"/>
      <c r="G740" s="410"/>
      <c r="H740" s="407">
        <f t="shared" si="13"/>
        <v>0</v>
      </c>
      <c r="I740" s="407">
        <f t="shared" si="14"/>
        <v>0</v>
      </c>
      <c r="J740" s="412"/>
      <c r="K740" s="409"/>
      <c r="L740" s="148"/>
      <c r="M740" s="148"/>
      <c r="N740" s="148"/>
      <c r="O740" s="152"/>
      <c r="P740" s="138"/>
      <c r="Q740" s="401" t="str">
        <f t="shared" si="11"/>
        <v/>
      </c>
      <c r="R740" s="374" t="str">
        <f t="shared" si="12"/>
        <v/>
      </c>
    </row>
    <row r="741" ht="18.75" customHeight="1">
      <c r="A741" s="138"/>
      <c r="B741" s="402"/>
      <c r="C741" s="416"/>
      <c r="D741" s="402"/>
      <c r="E741" s="402"/>
      <c r="F741" s="415"/>
      <c r="G741" s="410"/>
      <c r="H741" s="407">
        <f t="shared" si="13"/>
        <v>0</v>
      </c>
      <c r="I741" s="407">
        <f t="shared" si="14"/>
        <v>0</v>
      </c>
      <c r="J741" s="412"/>
      <c r="K741" s="409"/>
      <c r="L741" s="148"/>
      <c r="M741" s="148"/>
      <c r="N741" s="148"/>
      <c r="O741" s="152"/>
      <c r="P741" s="138"/>
      <c r="Q741" s="401" t="str">
        <f t="shared" si="11"/>
        <v/>
      </c>
      <c r="R741" s="374" t="str">
        <f t="shared" si="12"/>
        <v/>
      </c>
    </row>
    <row r="742" ht="18.75" customHeight="1">
      <c r="A742" s="138"/>
      <c r="B742" s="402"/>
      <c r="C742" s="416"/>
      <c r="D742" s="402"/>
      <c r="E742" s="402"/>
      <c r="F742" s="415"/>
      <c r="G742" s="410"/>
      <c r="H742" s="407">
        <f t="shared" si="13"/>
        <v>0</v>
      </c>
      <c r="I742" s="407">
        <f t="shared" si="14"/>
        <v>0</v>
      </c>
      <c r="J742" s="412"/>
      <c r="K742" s="409"/>
      <c r="L742" s="148"/>
      <c r="M742" s="148"/>
      <c r="N742" s="148"/>
      <c r="O742" s="152"/>
      <c r="P742" s="138"/>
      <c r="Q742" s="401" t="str">
        <f t="shared" si="11"/>
        <v/>
      </c>
      <c r="R742" s="374" t="str">
        <f t="shared" si="12"/>
        <v/>
      </c>
    </row>
    <row r="743" ht="18.75" customHeight="1">
      <c r="A743" s="138"/>
      <c r="B743" s="402"/>
      <c r="C743" s="416"/>
      <c r="D743" s="402"/>
      <c r="E743" s="402"/>
      <c r="F743" s="415"/>
      <c r="G743" s="410"/>
      <c r="H743" s="407">
        <f t="shared" si="13"/>
        <v>0</v>
      </c>
      <c r="I743" s="407">
        <f t="shared" si="14"/>
        <v>0</v>
      </c>
      <c r="J743" s="412"/>
      <c r="K743" s="409"/>
      <c r="L743" s="148"/>
      <c r="M743" s="148"/>
      <c r="N743" s="148"/>
      <c r="O743" s="152"/>
      <c r="P743" s="138"/>
      <c r="Q743" s="401" t="str">
        <f t="shared" si="11"/>
        <v/>
      </c>
      <c r="R743" s="374" t="str">
        <f t="shared" si="12"/>
        <v/>
      </c>
    </row>
    <row r="744" ht="18.75" customHeight="1">
      <c r="A744" s="138"/>
      <c r="B744" s="402"/>
      <c r="C744" s="416"/>
      <c r="D744" s="402"/>
      <c r="E744" s="402"/>
      <c r="F744" s="415"/>
      <c r="G744" s="410"/>
      <c r="H744" s="407">
        <f t="shared" si="13"/>
        <v>0</v>
      </c>
      <c r="I744" s="407">
        <f t="shared" si="14"/>
        <v>0</v>
      </c>
      <c r="J744" s="412"/>
      <c r="K744" s="409"/>
      <c r="L744" s="148"/>
      <c r="M744" s="148"/>
      <c r="N744" s="148"/>
      <c r="O744" s="152"/>
      <c r="P744" s="138"/>
      <c r="Q744" s="401" t="str">
        <f t="shared" si="11"/>
        <v/>
      </c>
      <c r="R744" s="374" t="str">
        <f t="shared" si="12"/>
        <v/>
      </c>
    </row>
    <row r="745" ht="18.75" customHeight="1">
      <c r="A745" s="138"/>
      <c r="B745" s="402"/>
      <c r="C745" s="416"/>
      <c r="D745" s="402"/>
      <c r="E745" s="402"/>
      <c r="F745" s="415"/>
      <c r="G745" s="410"/>
      <c r="H745" s="407">
        <f t="shared" si="13"/>
        <v>0</v>
      </c>
      <c r="I745" s="407">
        <f t="shared" si="14"/>
        <v>0</v>
      </c>
      <c r="J745" s="412"/>
      <c r="K745" s="409"/>
      <c r="L745" s="148"/>
      <c r="M745" s="148"/>
      <c r="N745" s="148"/>
      <c r="O745" s="152"/>
      <c r="P745" s="138"/>
      <c r="Q745" s="401" t="str">
        <f t="shared" si="11"/>
        <v/>
      </c>
      <c r="R745" s="374" t="str">
        <f t="shared" si="12"/>
        <v/>
      </c>
    </row>
    <row r="746" ht="18.75" customHeight="1">
      <c r="A746" s="138"/>
      <c r="B746" s="402"/>
      <c r="C746" s="416"/>
      <c r="D746" s="402"/>
      <c r="E746" s="402"/>
      <c r="F746" s="415"/>
      <c r="G746" s="410"/>
      <c r="H746" s="407">
        <f t="shared" si="13"/>
        <v>0</v>
      </c>
      <c r="I746" s="407">
        <f t="shared" si="14"/>
        <v>0</v>
      </c>
      <c r="J746" s="412"/>
      <c r="K746" s="409"/>
      <c r="L746" s="148"/>
      <c r="M746" s="148"/>
      <c r="N746" s="148"/>
      <c r="O746" s="152"/>
      <c r="P746" s="138"/>
      <c r="Q746" s="401" t="str">
        <f t="shared" si="11"/>
        <v/>
      </c>
      <c r="R746" s="374" t="str">
        <f t="shared" si="12"/>
        <v/>
      </c>
    </row>
    <row r="747" ht="18.75" customHeight="1">
      <c r="A747" s="138"/>
      <c r="B747" s="402"/>
      <c r="C747" s="416"/>
      <c r="D747" s="402"/>
      <c r="E747" s="402"/>
      <c r="F747" s="415"/>
      <c r="G747" s="410"/>
      <c r="H747" s="407">
        <f t="shared" si="13"/>
        <v>0</v>
      </c>
      <c r="I747" s="407">
        <f t="shared" si="14"/>
        <v>0</v>
      </c>
      <c r="J747" s="412"/>
      <c r="K747" s="409"/>
      <c r="L747" s="148"/>
      <c r="M747" s="148"/>
      <c r="N747" s="148"/>
      <c r="O747" s="152"/>
      <c r="P747" s="138"/>
      <c r="Q747" s="401" t="str">
        <f t="shared" si="11"/>
        <v/>
      </c>
      <c r="R747" s="374" t="str">
        <f t="shared" si="12"/>
        <v/>
      </c>
    </row>
    <row r="748" ht="18.75" customHeight="1">
      <c r="A748" s="138"/>
      <c r="B748" s="402"/>
      <c r="C748" s="416"/>
      <c r="D748" s="402"/>
      <c r="E748" s="402"/>
      <c r="F748" s="415"/>
      <c r="G748" s="410"/>
      <c r="H748" s="407">
        <f t="shared" si="13"/>
        <v>0</v>
      </c>
      <c r="I748" s="407">
        <f t="shared" si="14"/>
        <v>0</v>
      </c>
      <c r="J748" s="412"/>
      <c r="K748" s="409"/>
      <c r="L748" s="148"/>
      <c r="M748" s="148"/>
      <c r="N748" s="148"/>
      <c r="O748" s="152"/>
      <c r="P748" s="138"/>
      <c r="Q748" s="401" t="str">
        <f t="shared" si="11"/>
        <v/>
      </c>
      <c r="R748" s="374" t="str">
        <f t="shared" si="12"/>
        <v/>
      </c>
    </row>
    <row r="749" ht="18.75" customHeight="1">
      <c r="A749" s="138"/>
      <c r="B749" s="402"/>
      <c r="C749" s="416"/>
      <c r="D749" s="402"/>
      <c r="E749" s="402"/>
      <c r="F749" s="415"/>
      <c r="G749" s="410"/>
      <c r="H749" s="407">
        <f t="shared" si="13"/>
        <v>0</v>
      </c>
      <c r="I749" s="407">
        <f t="shared" si="14"/>
        <v>0</v>
      </c>
      <c r="J749" s="412"/>
      <c r="K749" s="409"/>
      <c r="L749" s="148"/>
      <c r="M749" s="148"/>
      <c r="N749" s="148"/>
      <c r="O749" s="152"/>
      <c r="P749" s="138"/>
      <c r="Q749" s="401" t="str">
        <f t="shared" si="11"/>
        <v/>
      </c>
      <c r="R749" s="374" t="str">
        <f t="shared" si="12"/>
        <v/>
      </c>
    </row>
    <row r="750" ht="18.75" customHeight="1">
      <c r="A750" s="138"/>
      <c r="B750" s="402"/>
      <c r="C750" s="416"/>
      <c r="D750" s="402"/>
      <c r="E750" s="402"/>
      <c r="F750" s="415"/>
      <c r="G750" s="410"/>
      <c r="H750" s="407">
        <f t="shared" si="13"/>
        <v>0</v>
      </c>
      <c r="I750" s="407">
        <f t="shared" si="14"/>
        <v>0</v>
      </c>
      <c r="J750" s="412"/>
      <c r="K750" s="409"/>
      <c r="L750" s="148"/>
      <c r="M750" s="148"/>
      <c r="N750" s="148"/>
      <c r="O750" s="152"/>
      <c r="P750" s="138"/>
      <c r="Q750" s="401" t="str">
        <f t="shared" si="11"/>
        <v/>
      </c>
      <c r="R750" s="374" t="str">
        <f t="shared" si="12"/>
        <v/>
      </c>
    </row>
    <row r="751" ht="18.75" customHeight="1">
      <c r="A751" s="138"/>
      <c r="B751" s="402"/>
      <c r="C751" s="416"/>
      <c r="D751" s="402"/>
      <c r="E751" s="402"/>
      <c r="F751" s="415"/>
      <c r="G751" s="410"/>
      <c r="H751" s="407">
        <f t="shared" si="13"/>
        <v>0</v>
      </c>
      <c r="I751" s="407">
        <f t="shared" si="14"/>
        <v>0</v>
      </c>
      <c r="J751" s="412"/>
      <c r="K751" s="409"/>
      <c r="L751" s="148"/>
      <c r="M751" s="148"/>
      <c r="N751" s="148"/>
      <c r="O751" s="152"/>
      <c r="P751" s="138"/>
      <c r="Q751" s="401" t="str">
        <f t="shared" si="11"/>
        <v/>
      </c>
      <c r="R751" s="374" t="str">
        <f t="shared" si="12"/>
        <v/>
      </c>
    </row>
    <row r="752" ht="18.75" customHeight="1">
      <c r="A752" s="138"/>
      <c r="B752" s="402"/>
      <c r="C752" s="416"/>
      <c r="D752" s="402"/>
      <c r="E752" s="402"/>
      <c r="F752" s="415"/>
      <c r="G752" s="410"/>
      <c r="H752" s="407">
        <f t="shared" si="13"/>
        <v>0</v>
      </c>
      <c r="I752" s="407">
        <f t="shared" si="14"/>
        <v>0</v>
      </c>
      <c r="J752" s="412"/>
      <c r="K752" s="409"/>
      <c r="L752" s="148"/>
      <c r="M752" s="148"/>
      <c r="N752" s="148"/>
      <c r="O752" s="152"/>
      <c r="P752" s="138"/>
      <c r="Q752" s="401" t="str">
        <f t="shared" si="11"/>
        <v/>
      </c>
      <c r="R752" s="374" t="str">
        <f t="shared" si="12"/>
        <v/>
      </c>
    </row>
    <row r="753" ht="18.75" customHeight="1">
      <c r="A753" s="138"/>
      <c r="B753" s="402"/>
      <c r="C753" s="416"/>
      <c r="D753" s="402"/>
      <c r="E753" s="402"/>
      <c r="F753" s="415"/>
      <c r="G753" s="410"/>
      <c r="H753" s="407">
        <f t="shared" si="13"/>
        <v>0</v>
      </c>
      <c r="I753" s="407">
        <f t="shared" si="14"/>
        <v>0</v>
      </c>
      <c r="J753" s="412"/>
      <c r="K753" s="409"/>
      <c r="L753" s="148"/>
      <c r="M753" s="148"/>
      <c r="N753" s="148"/>
      <c r="O753" s="152"/>
      <c r="P753" s="138"/>
      <c r="Q753" s="401" t="str">
        <f t="shared" si="11"/>
        <v/>
      </c>
      <c r="R753" s="374" t="str">
        <f t="shared" si="12"/>
        <v/>
      </c>
    </row>
    <row r="754" ht="18.75" customHeight="1">
      <c r="A754" s="138"/>
      <c r="B754" s="402"/>
      <c r="C754" s="416"/>
      <c r="D754" s="402"/>
      <c r="E754" s="402"/>
      <c r="F754" s="415"/>
      <c r="G754" s="410"/>
      <c r="H754" s="407">
        <f t="shared" si="13"/>
        <v>0</v>
      </c>
      <c r="I754" s="407">
        <f t="shared" si="14"/>
        <v>0</v>
      </c>
      <c r="J754" s="412"/>
      <c r="K754" s="409"/>
      <c r="L754" s="148"/>
      <c r="M754" s="148"/>
      <c r="N754" s="148"/>
      <c r="O754" s="152"/>
      <c r="P754" s="138"/>
      <c r="Q754" s="401" t="str">
        <f t="shared" si="11"/>
        <v/>
      </c>
      <c r="R754" s="374" t="str">
        <f t="shared" si="12"/>
        <v/>
      </c>
    </row>
    <row r="755" ht="18.75" customHeight="1">
      <c r="A755" s="138"/>
      <c r="B755" s="402"/>
      <c r="C755" s="416"/>
      <c r="D755" s="402"/>
      <c r="E755" s="402"/>
      <c r="F755" s="415"/>
      <c r="G755" s="410"/>
      <c r="H755" s="407">
        <f t="shared" si="13"/>
        <v>0</v>
      </c>
      <c r="I755" s="407">
        <f t="shared" si="14"/>
        <v>0</v>
      </c>
      <c r="J755" s="412"/>
      <c r="K755" s="409"/>
      <c r="L755" s="148"/>
      <c r="M755" s="148"/>
      <c r="N755" s="148"/>
      <c r="O755" s="152"/>
      <c r="P755" s="138"/>
      <c r="Q755" s="401" t="str">
        <f t="shared" si="11"/>
        <v/>
      </c>
      <c r="R755" s="374" t="str">
        <f t="shared" si="12"/>
        <v/>
      </c>
    </row>
    <row r="756" ht="18.75" customHeight="1">
      <c r="A756" s="138"/>
      <c r="B756" s="402"/>
      <c r="C756" s="416"/>
      <c r="D756" s="402"/>
      <c r="E756" s="402"/>
      <c r="F756" s="415"/>
      <c r="G756" s="410"/>
      <c r="H756" s="407">
        <f t="shared" si="13"/>
        <v>0</v>
      </c>
      <c r="I756" s="407">
        <f t="shared" si="14"/>
        <v>0</v>
      </c>
      <c r="J756" s="412"/>
      <c r="K756" s="409"/>
      <c r="L756" s="148"/>
      <c r="M756" s="148"/>
      <c r="N756" s="148"/>
      <c r="O756" s="152"/>
      <c r="P756" s="138"/>
      <c r="Q756" s="401" t="str">
        <f t="shared" si="11"/>
        <v/>
      </c>
      <c r="R756" s="374" t="str">
        <f t="shared" si="12"/>
        <v/>
      </c>
    </row>
    <row r="757" ht="18.75" customHeight="1">
      <c r="A757" s="138"/>
      <c r="B757" s="402"/>
      <c r="C757" s="416"/>
      <c r="D757" s="402"/>
      <c r="E757" s="402"/>
      <c r="F757" s="415"/>
      <c r="G757" s="410"/>
      <c r="H757" s="407">
        <f t="shared" si="13"/>
        <v>0</v>
      </c>
      <c r="I757" s="407">
        <f t="shared" si="14"/>
        <v>0</v>
      </c>
      <c r="J757" s="412"/>
      <c r="K757" s="409"/>
      <c r="L757" s="148"/>
      <c r="M757" s="148"/>
      <c r="N757" s="148"/>
      <c r="O757" s="152"/>
      <c r="P757" s="138"/>
      <c r="Q757" s="401" t="str">
        <f t="shared" si="11"/>
        <v/>
      </c>
      <c r="R757" s="374" t="str">
        <f t="shared" si="12"/>
        <v/>
      </c>
    </row>
    <row r="758" ht="18.75" customHeight="1">
      <c r="A758" s="138"/>
      <c r="B758" s="402"/>
      <c r="C758" s="416"/>
      <c r="D758" s="402"/>
      <c r="E758" s="402"/>
      <c r="F758" s="415"/>
      <c r="G758" s="410"/>
      <c r="H758" s="407">
        <f t="shared" si="13"/>
        <v>0</v>
      </c>
      <c r="I758" s="407">
        <f t="shared" si="14"/>
        <v>0</v>
      </c>
      <c r="J758" s="412"/>
      <c r="K758" s="409"/>
      <c r="L758" s="148"/>
      <c r="M758" s="148"/>
      <c r="N758" s="148"/>
      <c r="O758" s="152"/>
      <c r="P758" s="138"/>
      <c r="Q758" s="401" t="str">
        <f t="shared" si="11"/>
        <v/>
      </c>
      <c r="R758" s="374" t="str">
        <f t="shared" si="12"/>
        <v/>
      </c>
    </row>
    <row r="759" ht="18.75" customHeight="1">
      <c r="A759" s="138"/>
      <c r="B759" s="402"/>
      <c r="C759" s="416"/>
      <c r="D759" s="402"/>
      <c r="E759" s="402"/>
      <c r="F759" s="415"/>
      <c r="G759" s="410"/>
      <c r="H759" s="407">
        <f t="shared" si="13"/>
        <v>0</v>
      </c>
      <c r="I759" s="407">
        <f t="shared" si="14"/>
        <v>0</v>
      </c>
      <c r="J759" s="412"/>
      <c r="K759" s="409"/>
      <c r="L759" s="148"/>
      <c r="M759" s="148"/>
      <c r="N759" s="148"/>
      <c r="O759" s="152"/>
      <c r="P759" s="138"/>
      <c r="Q759" s="401" t="str">
        <f t="shared" si="11"/>
        <v/>
      </c>
      <c r="R759" s="374" t="str">
        <f t="shared" si="12"/>
        <v/>
      </c>
    </row>
    <row r="760" ht="18.75" customHeight="1">
      <c r="A760" s="138"/>
      <c r="B760" s="402"/>
      <c r="C760" s="416"/>
      <c r="D760" s="402"/>
      <c r="E760" s="402"/>
      <c r="F760" s="415"/>
      <c r="G760" s="410"/>
      <c r="H760" s="407">
        <f t="shared" si="13"/>
        <v>0</v>
      </c>
      <c r="I760" s="407">
        <f t="shared" si="14"/>
        <v>0</v>
      </c>
      <c r="J760" s="412"/>
      <c r="K760" s="409"/>
      <c r="L760" s="148"/>
      <c r="M760" s="148"/>
      <c r="N760" s="148"/>
      <c r="O760" s="152"/>
      <c r="P760" s="138"/>
      <c r="Q760" s="401" t="str">
        <f t="shared" si="11"/>
        <v/>
      </c>
      <c r="R760" s="374" t="str">
        <f t="shared" si="12"/>
        <v/>
      </c>
    </row>
    <row r="761" ht="18.75" customHeight="1">
      <c r="A761" s="138"/>
      <c r="B761" s="402"/>
      <c r="C761" s="416"/>
      <c r="D761" s="402"/>
      <c r="E761" s="402"/>
      <c r="F761" s="415"/>
      <c r="G761" s="410"/>
      <c r="H761" s="407">
        <f t="shared" si="13"/>
        <v>0</v>
      </c>
      <c r="I761" s="407">
        <f t="shared" si="14"/>
        <v>0</v>
      </c>
      <c r="J761" s="412"/>
      <c r="K761" s="409"/>
      <c r="L761" s="148"/>
      <c r="M761" s="148"/>
      <c r="N761" s="148"/>
      <c r="O761" s="152"/>
      <c r="P761" s="138"/>
      <c r="Q761" s="401" t="str">
        <f t="shared" si="11"/>
        <v/>
      </c>
      <c r="R761" s="374" t="str">
        <f t="shared" si="12"/>
        <v/>
      </c>
    </row>
    <row r="762" ht="18.75" customHeight="1">
      <c r="A762" s="138"/>
      <c r="B762" s="402"/>
      <c r="C762" s="416"/>
      <c r="D762" s="402"/>
      <c r="E762" s="402"/>
      <c r="F762" s="415"/>
      <c r="G762" s="410"/>
      <c r="H762" s="407">
        <f t="shared" si="13"/>
        <v>0</v>
      </c>
      <c r="I762" s="407">
        <f t="shared" si="14"/>
        <v>0</v>
      </c>
      <c r="J762" s="412"/>
      <c r="K762" s="409"/>
      <c r="L762" s="148"/>
      <c r="M762" s="148"/>
      <c r="N762" s="148"/>
      <c r="O762" s="152"/>
      <c r="P762" s="138"/>
      <c r="Q762" s="401" t="str">
        <f t="shared" si="11"/>
        <v/>
      </c>
      <c r="R762" s="374" t="str">
        <f t="shared" si="12"/>
        <v/>
      </c>
    </row>
    <row r="763" ht="18.75" customHeight="1">
      <c r="A763" s="138"/>
      <c r="B763" s="402"/>
      <c r="C763" s="416"/>
      <c r="D763" s="402"/>
      <c r="E763" s="402"/>
      <c r="F763" s="415"/>
      <c r="G763" s="410"/>
      <c r="H763" s="407">
        <f t="shared" si="13"/>
        <v>0</v>
      </c>
      <c r="I763" s="407">
        <f t="shared" si="14"/>
        <v>0</v>
      </c>
      <c r="J763" s="412"/>
      <c r="K763" s="409"/>
      <c r="L763" s="148"/>
      <c r="M763" s="148"/>
      <c r="N763" s="148"/>
      <c r="O763" s="152"/>
      <c r="P763" s="138"/>
      <c r="Q763" s="401" t="str">
        <f t="shared" si="11"/>
        <v/>
      </c>
      <c r="R763" s="374" t="str">
        <f t="shared" si="12"/>
        <v/>
      </c>
    </row>
    <row r="764" ht="18.75" customHeight="1">
      <c r="A764" s="138"/>
      <c r="B764" s="402"/>
      <c r="C764" s="416"/>
      <c r="D764" s="402"/>
      <c r="E764" s="402"/>
      <c r="F764" s="415"/>
      <c r="G764" s="410"/>
      <c r="H764" s="407">
        <f t="shared" si="13"/>
        <v>0</v>
      </c>
      <c r="I764" s="407">
        <f t="shared" si="14"/>
        <v>0</v>
      </c>
      <c r="J764" s="412"/>
      <c r="K764" s="409"/>
      <c r="L764" s="148"/>
      <c r="M764" s="148"/>
      <c r="N764" s="148"/>
      <c r="O764" s="152"/>
      <c r="P764" s="138"/>
      <c r="Q764" s="401" t="str">
        <f t="shared" si="11"/>
        <v/>
      </c>
      <c r="R764" s="374" t="str">
        <f t="shared" si="12"/>
        <v/>
      </c>
    </row>
    <row r="765" ht="18.75" customHeight="1">
      <c r="A765" s="138"/>
      <c r="B765" s="402"/>
      <c r="C765" s="416"/>
      <c r="D765" s="402"/>
      <c r="E765" s="402"/>
      <c r="F765" s="415"/>
      <c r="G765" s="410"/>
      <c r="H765" s="407">
        <f t="shared" si="13"/>
        <v>0</v>
      </c>
      <c r="I765" s="407">
        <f t="shared" si="14"/>
        <v>0</v>
      </c>
      <c r="J765" s="412"/>
      <c r="K765" s="409"/>
      <c r="L765" s="148"/>
      <c r="M765" s="148"/>
      <c r="N765" s="148"/>
      <c r="O765" s="152"/>
      <c r="P765" s="138"/>
      <c r="Q765" s="401" t="str">
        <f t="shared" si="11"/>
        <v/>
      </c>
      <c r="R765" s="374" t="str">
        <f t="shared" si="12"/>
        <v/>
      </c>
    </row>
    <row r="766" ht="18.75" customHeight="1">
      <c r="A766" s="138"/>
      <c r="B766" s="402"/>
      <c r="C766" s="416"/>
      <c r="D766" s="402"/>
      <c r="E766" s="402"/>
      <c r="F766" s="415"/>
      <c r="G766" s="410"/>
      <c r="H766" s="407">
        <f t="shared" si="13"/>
        <v>0</v>
      </c>
      <c r="I766" s="407">
        <f t="shared" si="14"/>
        <v>0</v>
      </c>
      <c r="J766" s="412"/>
      <c r="K766" s="409"/>
      <c r="L766" s="148"/>
      <c r="M766" s="148"/>
      <c r="N766" s="148"/>
      <c r="O766" s="152"/>
      <c r="P766" s="138"/>
      <c r="Q766" s="401" t="str">
        <f t="shared" si="11"/>
        <v/>
      </c>
      <c r="R766" s="374" t="str">
        <f t="shared" si="12"/>
        <v/>
      </c>
    </row>
    <row r="767" ht="18.75" customHeight="1">
      <c r="A767" s="138"/>
      <c r="B767" s="402"/>
      <c r="C767" s="416"/>
      <c r="D767" s="402"/>
      <c r="E767" s="402"/>
      <c r="F767" s="415"/>
      <c r="G767" s="410"/>
      <c r="H767" s="407">
        <f t="shared" si="13"/>
        <v>0</v>
      </c>
      <c r="I767" s="407">
        <f t="shared" si="14"/>
        <v>0</v>
      </c>
      <c r="J767" s="412"/>
      <c r="K767" s="409"/>
      <c r="L767" s="148"/>
      <c r="M767" s="148"/>
      <c r="N767" s="148"/>
      <c r="O767" s="152"/>
      <c r="P767" s="138"/>
      <c r="Q767" s="401" t="str">
        <f t="shared" si="11"/>
        <v/>
      </c>
      <c r="R767" s="374" t="str">
        <f t="shared" si="12"/>
        <v/>
      </c>
    </row>
    <row r="768" ht="18.75" customHeight="1">
      <c r="A768" s="138"/>
      <c r="B768" s="402"/>
      <c r="C768" s="416"/>
      <c r="D768" s="402"/>
      <c r="E768" s="402"/>
      <c r="F768" s="415"/>
      <c r="G768" s="410"/>
      <c r="H768" s="407">
        <f t="shared" si="13"/>
        <v>0</v>
      </c>
      <c r="I768" s="407">
        <f t="shared" si="14"/>
        <v>0</v>
      </c>
      <c r="J768" s="412"/>
      <c r="K768" s="409"/>
      <c r="L768" s="148"/>
      <c r="M768" s="148"/>
      <c r="N768" s="148"/>
      <c r="O768" s="152"/>
      <c r="P768" s="138"/>
      <c r="Q768" s="401" t="str">
        <f t="shared" si="11"/>
        <v/>
      </c>
      <c r="R768" s="374" t="str">
        <f t="shared" si="12"/>
        <v/>
      </c>
    </row>
    <row r="769" ht="18.75" customHeight="1">
      <c r="A769" s="138"/>
      <c r="B769" s="402"/>
      <c r="C769" s="416"/>
      <c r="D769" s="402"/>
      <c r="E769" s="402"/>
      <c r="F769" s="415"/>
      <c r="G769" s="410"/>
      <c r="H769" s="407">
        <f t="shared" si="13"/>
        <v>0</v>
      </c>
      <c r="I769" s="407">
        <f t="shared" si="14"/>
        <v>0</v>
      </c>
      <c r="J769" s="412"/>
      <c r="K769" s="409"/>
      <c r="L769" s="148"/>
      <c r="M769" s="148"/>
      <c r="N769" s="148"/>
      <c r="O769" s="152"/>
      <c r="P769" s="138"/>
      <c r="Q769" s="401" t="str">
        <f t="shared" si="11"/>
        <v/>
      </c>
      <c r="R769" s="374" t="str">
        <f t="shared" si="12"/>
        <v/>
      </c>
    </row>
    <row r="770" ht="18.75" customHeight="1">
      <c r="A770" s="138"/>
      <c r="B770" s="402"/>
      <c r="C770" s="416"/>
      <c r="D770" s="402"/>
      <c r="E770" s="402"/>
      <c r="F770" s="415"/>
      <c r="G770" s="410"/>
      <c r="H770" s="407">
        <f t="shared" si="13"/>
        <v>0</v>
      </c>
      <c r="I770" s="407">
        <f t="shared" si="14"/>
        <v>0</v>
      </c>
      <c r="J770" s="412"/>
      <c r="K770" s="409"/>
      <c r="L770" s="148"/>
      <c r="M770" s="148"/>
      <c r="N770" s="148"/>
      <c r="O770" s="152"/>
      <c r="P770" s="138"/>
      <c r="Q770" s="401" t="str">
        <f t="shared" si="11"/>
        <v/>
      </c>
      <c r="R770" s="374" t="str">
        <f t="shared" si="12"/>
        <v/>
      </c>
    </row>
    <row r="771" ht="18.75" customHeight="1">
      <c r="A771" s="138"/>
      <c r="B771" s="402"/>
      <c r="C771" s="416"/>
      <c r="D771" s="402"/>
      <c r="E771" s="402"/>
      <c r="F771" s="415"/>
      <c r="G771" s="410"/>
      <c r="H771" s="407">
        <f t="shared" si="13"/>
        <v>0</v>
      </c>
      <c r="I771" s="407">
        <f t="shared" si="14"/>
        <v>0</v>
      </c>
      <c r="J771" s="412"/>
      <c r="K771" s="409"/>
      <c r="L771" s="148"/>
      <c r="M771" s="148"/>
      <c r="N771" s="148"/>
      <c r="O771" s="152"/>
      <c r="P771" s="138"/>
      <c r="Q771" s="401" t="str">
        <f t="shared" si="11"/>
        <v/>
      </c>
      <c r="R771" s="374" t="str">
        <f t="shared" si="12"/>
        <v/>
      </c>
    </row>
    <row r="772" ht="18.75" customHeight="1">
      <c r="A772" s="138"/>
      <c r="B772" s="402"/>
      <c r="C772" s="416"/>
      <c r="D772" s="402"/>
      <c r="E772" s="402"/>
      <c r="F772" s="415"/>
      <c r="G772" s="410"/>
      <c r="H772" s="407">
        <f t="shared" si="13"/>
        <v>0</v>
      </c>
      <c r="I772" s="407">
        <f t="shared" si="14"/>
        <v>0</v>
      </c>
      <c r="J772" s="412"/>
      <c r="K772" s="409"/>
      <c r="L772" s="148"/>
      <c r="M772" s="148"/>
      <c r="N772" s="148"/>
      <c r="O772" s="152"/>
      <c r="P772" s="138"/>
      <c r="Q772" s="401" t="str">
        <f t="shared" si="11"/>
        <v/>
      </c>
      <c r="R772" s="374" t="str">
        <f t="shared" si="12"/>
        <v/>
      </c>
    </row>
    <row r="773" ht="18.75" customHeight="1">
      <c r="A773" s="138"/>
      <c r="B773" s="402"/>
      <c r="C773" s="416"/>
      <c r="D773" s="402"/>
      <c r="E773" s="402"/>
      <c r="F773" s="415"/>
      <c r="G773" s="410"/>
      <c r="H773" s="407">
        <f t="shared" si="13"/>
        <v>0</v>
      </c>
      <c r="I773" s="407">
        <f t="shared" si="14"/>
        <v>0</v>
      </c>
      <c r="J773" s="412"/>
      <c r="K773" s="409"/>
      <c r="L773" s="148"/>
      <c r="M773" s="148"/>
      <c r="N773" s="148"/>
      <c r="O773" s="152"/>
      <c r="P773" s="138"/>
      <c r="Q773" s="401" t="str">
        <f t="shared" si="11"/>
        <v/>
      </c>
      <c r="R773" s="374" t="str">
        <f t="shared" si="12"/>
        <v/>
      </c>
    </row>
    <row r="774" ht="18.75" customHeight="1">
      <c r="A774" s="138"/>
      <c r="B774" s="402"/>
      <c r="C774" s="416"/>
      <c r="D774" s="402"/>
      <c r="E774" s="402"/>
      <c r="F774" s="415"/>
      <c r="G774" s="410"/>
      <c r="H774" s="407">
        <f t="shared" si="13"/>
        <v>0</v>
      </c>
      <c r="I774" s="407">
        <f t="shared" si="14"/>
        <v>0</v>
      </c>
      <c r="J774" s="412"/>
      <c r="K774" s="409"/>
      <c r="L774" s="148"/>
      <c r="M774" s="148"/>
      <c r="N774" s="148"/>
      <c r="O774" s="152"/>
      <c r="P774" s="138"/>
      <c r="Q774" s="401" t="str">
        <f t="shared" si="11"/>
        <v/>
      </c>
      <c r="R774" s="374" t="str">
        <f t="shared" si="12"/>
        <v/>
      </c>
    </row>
    <row r="775" ht="18.75" customHeight="1">
      <c r="A775" s="138"/>
      <c r="B775" s="402"/>
      <c r="C775" s="416"/>
      <c r="D775" s="402"/>
      <c r="E775" s="402"/>
      <c r="F775" s="415"/>
      <c r="G775" s="410"/>
      <c r="H775" s="407">
        <f t="shared" si="13"/>
        <v>0</v>
      </c>
      <c r="I775" s="407">
        <f t="shared" si="14"/>
        <v>0</v>
      </c>
      <c r="J775" s="412"/>
      <c r="K775" s="409"/>
      <c r="L775" s="148"/>
      <c r="M775" s="148"/>
      <c r="N775" s="148"/>
      <c r="O775" s="152"/>
      <c r="P775" s="138"/>
      <c r="Q775" s="401" t="str">
        <f t="shared" si="11"/>
        <v/>
      </c>
      <c r="R775" s="374" t="str">
        <f t="shared" si="12"/>
        <v/>
      </c>
    </row>
    <row r="776" ht="18.75" customHeight="1">
      <c r="A776" s="138"/>
      <c r="B776" s="402"/>
      <c r="C776" s="416"/>
      <c r="D776" s="402"/>
      <c r="E776" s="402"/>
      <c r="F776" s="415"/>
      <c r="G776" s="410"/>
      <c r="H776" s="407">
        <f t="shared" si="13"/>
        <v>0</v>
      </c>
      <c r="I776" s="407">
        <f t="shared" si="14"/>
        <v>0</v>
      </c>
      <c r="J776" s="412"/>
      <c r="K776" s="409"/>
      <c r="L776" s="148"/>
      <c r="M776" s="148"/>
      <c r="N776" s="148"/>
      <c r="O776" s="152"/>
      <c r="P776" s="138"/>
      <c r="Q776" s="401" t="str">
        <f t="shared" si="11"/>
        <v/>
      </c>
      <c r="R776" s="374" t="str">
        <f t="shared" si="12"/>
        <v/>
      </c>
    </row>
    <row r="777" ht="18.75" customHeight="1">
      <c r="A777" s="138"/>
      <c r="B777" s="402"/>
      <c r="C777" s="416"/>
      <c r="D777" s="402"/>
      <c r="E777" s="402"/>
      <c r="F777" s="415"/>
      <c r="G777" s="410"/>
      <c r="H777" s="407">
        <f t="shared" si="13"/>
        <v>0</v>
      </c>
      <c r="I777" s="407">
        <f t="shared" si="14"/>
        <v>0</v>
      </c>
      <c r="J777" s="412"/>
      <c r="K777" s="409"/>
      <c r="L777" s="148"/>
      <c r="M777" s="148"/>
      <c r="N777" s="148"/>
      <c r="O777" s="152"/>
      <c r="P777" s="138"/>
      <c r="Q777" s="401" t="str">
        <f t="shared" si="11"/>
        <v/>
      </c>
      <c r="R777" s="374" t="str">
        <f t="shared" si="12"/>
        <v/>
      </c>
    </row>
    <row r="778" ht="18.75" customHeight="1">
      <c r="A778" s="138"/>
      <c r="B778" s="402"/>
      <c r="C778" s="416"/>
      <c r="D778" s="402"/>
      <c r="E778" s="402"/>
      <c r="F778" s="415"/>
      <c r="G778" s="410"/>
      <c r="H778" s="407">
        <f t="shared" si="13"/>
        <v>0</v>
      </c>
      <c r="I778" s="407">
        <f t="shared" si="14"/>
        <v>0</v>
      </c>
      <c r="J778" s="412"/>
      <c r="K778" s="409"/>
      <c r="L778" s="148"/>
      <c r="M778" s="148"/>
      <c r="N778" s="148"/>
      <c r="O778" s="152"/>
      <c r="P778" s="138"/>
      <c r="Q778" s="401" t="str">
        <f t="shared" si="11"/>
        <v/>
      </c>
      <c r="R778" s="374" t="str">
        <f t="shared" si="12"/>
        <v/>
      </c>
    </row>
    <row r="779" ht="18.75" customHeight="1">
      <c r="A779" s="138"/>
      <c r="B779" s="402"/>
      <c r="C779" s="416"/>
      <c r="D779" s="402"/>
      <c r="E779" s="402"/>
      <c r="F779" s="415"/>
      <c r="G779" s="410"/>
      <c r="H779" s="407">
        <f t="shared" si="13"/>
        <v>0</v>
      </c>
      <c r="I779" s="407">
        <f t="shared" si="14"/>
        <v>0</v>
      </c>
      <c r="J779" s="412"/>
      <c r="K779" s="409"/>
      <c r="L779" s="148"/>
      <c r="M779" s="148"/>
      <c r="N779" s="148"/>
      <c r="O779" s="152"/>
      <c r="P779" s="138"/>
      <c r="Q779" s="401" t="str">
        <f t="shared" si="11"/>
        <v/>
      </c>
      <c r="R779" s="374" t="str">
        <f t="shared" si="12"/>
        <v/>
      </c>
    </row>
    <row r="780" ht="18.75" customHeight="1">
      <c r="A780" s="138"/>
      <c r="B780" s="402"/>
      <c r="C780" s="416"/>
      <c r="D780" s="402"/>
      <c r="E780" s="402"/>
      <c r="F780" s="415"/>
      <c r="G780" s="410"/>
      <c r="H780" s="407">
        <f t="shared" si="13"/>
        <v>0</v>
      </c>
      <c r="I780" s="407">
        <f t="shared" si="14"/>
        <v>0</v>
      </c>
      <c r="J780" s="412"/>
      <c r="K780" s="409"/>
      <c r="L780" s="148"/>
      <c r="M780" s="148"/>
      <c r="N780" s="148"/>
      <c r="O780" s="152"/>
      <c r="P780" s="138"/>
      <c r="Q780" s="401" t="str">
        <f t="shared" si="11"/>
        <v/>
      </c>
      <c r="R780" s="374" t="str">
        <f t="shared" si="12"/>
        <v/>
      </c>
    </row>
    <row r="781" ht="18.75" customHeight="1">
      <c r="A781" s="138"/>
      <c r="B781" s="402"/>
      <c r="C781" s="416"/>
      <c r="D781" s="402"/>
      <c r="E781" s="402"/>
      <c r="F781" s="415"/>
      <c r="G781" s="410"/>
      <c r="H781" s="407">
        <f t="shared" si="13"/>
        <v>0</v>
      </c>
      <c r="I781" s="407">
        <f t="shared" si="14"/>
        <v>0</v>
      </c>
      <c r="J781" s="412"/>
      <c r="K781" s="409"/>
      <c r="L781" s="148"/>
      <c r="M781" s="148"/>
      <c r="N781" s="148"/>
      <c r="O781" s="152"/>
      <c r="P781" s="138"/>
      <c r="Q781" s="401" t="str">
        <f t="shared" si="11"/>
        <v/>
      </c>
      <c r="R781" s="374" t="str">
        <f t="shared" si="12"/>
        <v/>
      </c>
    </row>
    <row r="782" ht="18.75" customHeight="1">
      <c r="A782" s="138"/>
      <c r="B782" s="402"/>
      <c r="C782" s="416"/>
      <c r="D782" s="402"/>
      <c r="E782" s="402"/>
      <c r="F782" s="415"/>
      <c r="G782" s="410"/>
      <c r="H782" s="407">
        <f t="shared" si="13"/>
        <v>0</v>
      </c>
      <c r="I782" s="407">
        <f t="shared" si="14"/>
        <v>0</v>
      </c>
      <c r="J782" s="412"/>
      <c r="K782" s="409"/>
      <c r="L782" s="148"/>
      <c r="M782" s="148"/>
      <c r="N782" s="148"/>
      <c r="O782" s="152"/>
      <c r="P782" s="138"/>
      <c r="Q782" s="401" t="str">
        <f t="shared" si="11"/>
        <v/>
      </c>
      <c r="R782" s="374" t="str">
        <f t="shared" si="12"/>
        <v/>
      </c>
    </row>
    <row r="783" ht="18.75" customHeight="1">
      <c r="A783" s="138"/>
      <c r="B783" s="402"/>
      <c r="C783" s="416"/>
      <c r="D783" s="402"/>
      <c r="E783" s="402"/>
      <c r="F783" s="415"/>
      <c r="G783" s="410"/>
      <c r="H783" s="407">
        <f t="shared" si="13"/>
        <v>0</v>
      </c>
      <c r="I783" s="407">
        <f t="shared" si="14"/>
        <v>0</v>
      </c>
      <c r="J783" s="412"/>
      <c r="K783" s="409"/>
      <c r="L783" s="148"/>
      <c r="M783" s="148"/>
      <c r="N783" s="148"/>
      <c r="O783" s="152"/>
      <c r="P783" s="138"/>
      <c r="Q783" s="401" t="str">
        <f t="shared" si="11"/>
        <v/>
      </c>
      <c r="R783" s="374" t="str">
        <f t="shared" si="12"/>
        <v/>
      </c>
    </row>
    <row r="784" ht="18.75" customHeight="1">
      <c r="A784" s="138"/>
      <c r="B784" s="402"/>
      <c r="C784" s="416"/>
      <c r="D784" s="402"/>
      <c r="E784" s="402"/>
      <c r="F784" s="415"/>
      <c r="G784" s="410"/>
      <c r="H784" s="407">
        <f t="shared" si="13"/>
        <v>0</v>
      </c>
      <c r="I784" s="407">
        <f t="shared" si="14"/>
        <v>0</v>
      </c>
      <c r="J784" s="412"/>
      <c r="K784" s="409"/>
      <c r="L784" s="148"/>
      <c r="M784" s="148"/>
      <c r="N784" s="148"/>
      <c r="O784" s="152"/>
      <c r="P784" s="138"/>
      <c r="Q784" s="401" t="str">
        <f t="shared" si="11"/>
        <v/>
      </c>
      <c r="R784" s="374" t="str">
        <f t="shared" si="12"/>
        <v/>
      </c>
    </row>
    <row r="785" ht="18.75" customHeight="1">
      <c r="A785" s="138"/>
      <c r="B785" s="402"/>
      <c r="C785" s="416"/>
      <c r="D785" s="402"/>
      <c r="E785" s="402"/>
      <c r="F785" s="415"/>
      <c r="G785" s="410"/>
      <c r="H785" s="407">
        <f t="shared" si="13"/>
        <v>0</v>
      </c>
      <c r="I785" s="407">
        <f t="shared" si="14"/>
        <v>0</v>
      </c>
      <c r="J785" s="412"/>
      <c r="K785" s="409"/>
      <c r="L785" s="148"/>
      <c r="M785" s="148"/>
      <c r="N785" s="148"/>
      <c r="O785" s="152"/>
      <c r="P785" s="138"/>
      <c r="Q785" s="401" t="str">
        <f t="shared" si="11"/>
        <v/>
      </c>
      <c r="R785" s="374" t="str">
        <f t="shared" si="12"/>
        <v/>
      </c>
    </row>
    <row r="786" ht="18.75" customHeight="1">
      <c r="A786" s="138"/>
      <c r="B786" s="402"/>
      <c r="C786" s="416"/>
      <c r="D786" s="402"/>
      <c r="E786" s="402"/>
      <c r="F786" s="415"/>
      <c r="G786" s="410"/>
      <c r="H786" s="407">
        <f t="shared" si="13"/>
        <v>0</v>
      </c>
      <c r="I786" s="407">
        <f t="shared" si="14"/>
        <v>0</v>
      </c>
      <c r="J786" s="412"/>
      <c r="K786" s="409"/>
      <c r="L786" s="148"/>
      <c r="M786" s="148"/>
      <c r="N786" s="148"/>
      <c r="O786" s="152"/>
      <c r="P786" s="138"/>
      <c r="Q786" s="401" t="str">
        <f t="shared" si="11"/>
        <v/>
      </c>
      <c r="R786" s="374" t="str">
        <f t="shared" si="12"/>
        <v/>
      </c>
    </row>
    <row r="787" ht="18.75" customHeight="1">
      <c r="A787" s="138"/>
      <c r="B787" s="402"/>
      <c r="C787" s="416"/>
      <c r="D787" s="402"/>
      <c r="E787" s="402"/>
      <c r="F787" s="415"/>
      <c r="G787" s="410"/>
      <c r="H787" s="407">
        <f t="shared" si="13"/>
        <v>0</v>
      </c>
      <c r="I787" s="407">
        <f t="shared" si="14"/>
        <v>0</v>
      </c>
      <c r="J787" s="412"/>
      <c r="K787" s="409"/>
      <c r="L787" s="148"/>
      <c r="M787" s="148"/>
      <c r="N787" s="148"/>
      <c r="O787" s="152"/>
      <c r="P787" s="138"/>
      <c r="Q787" s="401" t="str">
        <f t="shared" si="11"/>
        <v/>
      </c>
      <c r="R787" s="374" t="str">
        <f t="shared" si="12"/>
        <v/>
      </c>
    </row>
    <row r="788" ht="18.75" customHeight="1">
      <c r="A788" s="138"/>
      <c r="B788" s="402"/>
      <c r="C788" s="416"/>
      <c r="D788" s="402"/>
      <c r="E788" s="402"/>
      <c r="F788" s="415"/>
      <c r="G788" s="410"/>
      <c r="H788" s="407">
        <f t="shared" si="13"/>
        <v>0</v>
      </c>
      <c r="I788" s="407">
        <f t="shared" si="14"/>
        <v>0</v>
      </c>
      <c r="J788" s="412"/>
      <c r="K788" s="409"/>
      <c r="L788" s="148"/>
      <c r="M788" s="148"/>
      <c r="N788" s="148"/>
      <c r="O788" s="152"/>
      <c r="P788" s="138"/>
      <c r="Q788" s="401" t="str">
        <f t="shared" si="11"/>
        <v/>
      </c>
      <c r="R788" s="374" t="str">
        <f t="shared" si="12"/>
        <v/>
      </c>
    </row>
    <row r="789" ht="18.75" customHeight="1">
      <c r="A789" s="138"/>
      <c r="B789" s="402"/>
      <c r="C789" s="416"/>
      <c r="D789" s="402"/>
      <c r="E789" s="402"/>
      <c r="F789" s="415"/>
      <c r="G789" s="410"/>
      <c r="H789" s="407">
        <f t="shared" si="13"/>
        <v>0</v>
      </c>
      <c r="I789" s="407">
        <f t="shared" si="14"/>
        <v>0</v>
      </c>
      <c r="J789" s="412"/>
      <c r="K789" s="409"/>
      <c r="L789" s="148"/>
      <c r="M789" s="148"/>
      <c r="N789" s="148"/>
      <c r="O789" s="152"/>
      <c r="P789" s="138"/>
      <c r="Q789" s="401" t="str">
        <f t="shared" si="11"/>
        <v/>
      </c>
      <c r="R789" s="374" t="str">
        <f t="shared" si="12"/>
        <v/>
      </c>
    </row>
    <row r="790" ht="18.75" customHeight="1">
      <c r="A790" s="138"/>
      <c r="B790" s="402"/>
      <c r="C790" s="416"/>
      <c r="D790" s="402"/>
      <c r="E790" s="402"/>
      <c r="F790" s="415"/>
      <c r="G790" s="410"/>
      <c r="H790" s="407">
        <f t="shared" si="13"/>
        <v>0</v>
      </c>
      <c r="I790" s="407">
        <f t="shared" si="14"/>
        <v>0</v>
      </c>
      <c r="J790" s="412"/>
      <c r="K790" s="409"/>
      <c r="L790" s="148"/>
      <c r="M790" s="148"/>
      <c r="N790" s="148"/>
      <c r="O790" s="152"/>
      <c r="P790" s="138"/>
      <c r="Q790" s="401" t="str">
        <f t="shared" si="11"/>
        <v/>
      </c>
      <c r="R790" s="374" t="str">
        <f t="shared" si="12"/>
        <v/>
      </c>
    </row>
    <row r="791" ht="18.75" customHeight="1">
      <c r="A791" s="138"/>
      <c r="B791" s="402"/>
      <c r="C791" s="416"/>
      <c r="D791" s="402"/>
      <c r="E791" s="402"/>
      <c r="F791" s="415"/>
      <c r="G791" s="410"/>
      <c r="H791" s="407">
        <f t="shared" si="13"/>
        <v>0</v>
      </c>
      <c r="I791" s="407">
        <f t="shared" si="14"/>
        <v>0</v>
      </c>
      <c r="J791" s="412"/>
      <c r="K791" s="409"/>
      <c r="L791" s="148"/>
      <c r="M791" s="148"/>
      <c r="N791" s="148"/>
      <c r="O791" s="152"/>
      <c r="P791" s="138"/>
      <c r="Q791" s="401" t="str">
        <f t="shared" si="11"/>
        <v/>
      </c>
      <c r="R791" s="374" t="str">
        <f t="shared" si="12"/>
        <v/>
      </c>
    </row>
    <row r="792" ht="18.75" customHeight="1">
      <c r="A792" s="138"/>
      <c r="B792" s="402"/>
      <c r="C792" s="416"/>
      <c r="D792" s="402"/>
      <c r="E792" s="402"/>
      <c r="F792" s="415"/>
      <c r="G792" s="410"/>
      <c r="H792" s="407">
        <f t="shared" si="13"/>
        <v>0</v>
      </c>
      <c r="I792" s="407">
        <f t="shared" si="14"/>
        <v>0</v>
      </c>
      <c r="J792" s="412"/>
      <c r="K792" s="409"/>
      <c r="L792" s="148"/>
      <c r="M792" s="148"/>
      <c r="N792" s="148"/>
      <c r="O792" s="152"/>
      <c r="P792" s="138"/>
      <c r="Q792" s="401" t="str">
        <f t="shared" si="11"/>
        <v/>
      </c>
      <c r="R792" s="374" t="str">
        <f t="shared" si="12"/>
        <v/>
      </c>
    </row>
    <row r="793" ht="18.75" customHeight="1">
      <c r="A793" s="138"/>
      <c r="B793" s="402"/>
      <c r="C793" s="416"/>
      <c r="D793" s="402"/>
      <c r="E793" s="402"/>
      <c r="F793" s="415"/>
      <c r="G793" s="410"/>
      <c r="H793" s="407">
        <f t="shared" si="13"/>
        <v>0</v>
      </c>
      <c r="I793" s="407">
        <f t="shared" si="14"/>
        <v>0</v>
      </c>
      <c r="J793" s="412"/>
      <c r="K793" s="409"/>
      <c r="L793" s="148"/>
      <c r="M793" s="148"/>
      <c r="N793" s="148"/>
      <c r="O793" s="152"/>
      <c r="P793" s="138"/>
      <c r="Q793" s="401" t="str">
        <f t="shared" si="11"/>
        <v/>
      </c>
      <c r="R793" s="374" t="str">
        <f t="shared" si="12"/>
        <v/>
      </c>
    </row>
    <row r="794" ht="18.75" customHeight="1">
      <c r="A794" s="138"/>
      <c r="B794" s="402"/>
      <c r="C794" s="416"/>
      <c r="D794" s="402"/>
      <c r="E794" s="402"/>
      <c r="F794" s="415"/>
      <c r="G794" s="410"/>
      <c r="H794" s="407">
        <f t="shared" si="13"/>
        <v>0</v>
      </c>
      <c r="I794" s="407">
        <f t="shared" si="14"/>
        <v>0</v>
      </c>
      <c r="J794" s="412"/>
      <c r="K794" s="409"/>
      <c r="L794" s="148"/>
      <c r="M794" s="148"/>
      <c r="N794" s="148"/>
      <c r="O794" s="152"/>
      <c r="P794" s="138"/>
      <c r="Q794" s="401" t="str">
        <f t="shared" si="11"/>
        <v/>
      </c>
      <c r="R794" s="374" t="str">
        <f t="shared" si="12"/>
        <v/>
      </c>
    </row>
    <row r="795" ht="18.75" customHeight="1">
      <c r="A795" s="138"/>
      <c r="B795" s="402"/>
      <c r="C795" s="416"/>
      <c r="D795" s="402"/>
      <c r="E795" s="402"/>
      <c r="F795" s="415"/>
      <c r="G795" s="410"/>
      <c r="H795" s="407">
        <f t="shared" si="13"/>
        <v>0</v>
      </c>
      <c r="I795" s="407">
        <f t="shared" si="14"/>
        <v>0</v>
      </c>
      <c r="J795" s="412"/>
      <c r="K795" s="409"/>
      <c r="L795" s="148"/>
      <c r="M795" s="148"/>
      <c r="N795" s="148"/>
      <c r="O795" s="152"/>
      <c r="P795" s="138"/>
      <c r="Q795" s="401" t="str">
        <f t="shared" si="11"/>
        <v/>
      </c>
      <c r="R795" s="374" t="str">
        <f t="shared" si="12"/>
        <v/>
      </c>
    </row>
    <row r="796" ht="18.75" customHeight="1">
      <c r="A796" s="138"/>
      <c r="B796" s="402"/>
      <c r="C796" s="416"/>
      <c r="D796" s="402"/>
      <c r="E796" s="402"/>
      <c r="F796" s="415"/>
      <c r="G796" s="410"/>
      <c r="H796" s="407">
        <f t="shared" si="13"/>
        <v>0</v>
      </c>
      <c r="I796" s="407">
        <f t="shared" si="14"/>
        <v>0</v>
      </c>
      <c r="J796" s="412"/>
      <c r="K796" s="409"/>
      <c r="L796" s="148"/>
      <c r="M796" s="148"/>
      <c r="N796" s="148"/>
      <c r="O796" s="152"/>
      <c r="P796" s="138"/>
      <c r="Q796" s="401" t="str">
        <f t="shared" si="11"/>
        <v/>
      </c>
      <c r="R796" s="374" t="str">
        <f t="shared" si="12"/>
        <v/>
      </c>
    </row>
    <row r="797" ht="18.75" customHeight="1">
      <c r="A797" s="138"/>
      <c r="B797" s="402"/>
      <c r="C797" s="416"/>
      <c r="D797" s="402"/>
      <c r="E797" s="402"/>
      <c r="F797" s="415"/>
      <c r="G797" s="410"/>
      <c r="H797" s="407">
        <f t="shared" si="13"/>
        <v>0</v>
      </c>
      <c r="I797" s="407">
        <f t="shared" si="14"/>
        <v>0</v>
      </c>
      <c r="J797" s="412"/>
      <c r="K797" s="409"/>
      <c r="L797" s="148"/>
      <c r="M797" s="148"/>
      <c r="N797" s="148"/>
      <c r="O797" s="152"/>
      <c r="P797" s="138"/>
      <c r="Q797" s="401" t="str">
        <f t="shared" si="11"/>
        <v/>
      </c>
      <c r="R797" s="374" t="str">
        <f t="shared" si="12"/>
        <v/>
      </c>
    </row>
    <row r="798" ht="18.75" customHeight="1">
      <c r="A798" s="138"/>
      <c r="B798" s="402"/>
      <c r="C798" s="416"/>
      <c r="D798" s="402"/>
      <c r="E798" s="402"/>
      <c r="F798" s="415"/>
      <c r="G798" s="410"/>
      <c r="H798" s="407">
        <f t="shared" si="13"/>
        <v>0</v>
      </c>
      <c r="I798" s="407">
        <f t="shared" si="14"/>
        <v>0</v>
      </c>
      <c r="J798" s="412"/>
      <c r="K798" s="409"/>
      <c r="L798" s="148"/>
      <c r="M798" s="148"/>
      <c r="N798" s="148"/>
      <c r="O798" s="152"/>
      <c r="P798" s="138"/>
      <c r="Q798" s="401" t="str">
        <f t="shared" si="11"/>
        <v/>
      </c>
      <c r="R798" s="374" t="str">
        <f t="shared" si="12"/>
        <v/>
      </c>
    </row>
    <row r="799" ht="18.75" customHeight="1">
      <c r="A799" s="138"/>
      <c r="B799" s="402"/>
      <c r="C799" s="416"/>
      <c r="D799" s="402"/>
      <c r="E799" s="402"/>
      <c r="F799" s="415"/>
      <c r="G799" s="410"/>
      <c r="H799" s="407">
        <f t="shared" si="13"/>
        <v>0</v>
      </c>
      <c r="I799" s="407">
        <f t="shared" si="14"/>
        <v>0</v>
      </c>
      <c r="J799" s="412"/>
      <c r="K799" s="409"/>
      <c r="L799" s="148"/>
      <c r="M799" s="148"/>
      <c r="N799" s="148"/>
      <c r="O799" s="152"/>
      <c r="P799" s="138"/>
      <c r="Q799" s="401" t="str">
        <f t="shared" si="11"/>
        <v/>
      </c>
      <c r="R799" s="374" t="str">
        <f t="shared" si="12"/>
        <v/>
      </c>
    </row>
    <row r="800" ht="18.75" customHeight="1">
      <c r="A800" s="138"/>
      <c r="B800" s="402"/>
      <c r="C800" s="416"/>
      <c r="D800" s="402"/>
      <c r="E800" s="402"/>
      <c r="F800" s="415"/>
      <c r="G800" s="410"/>
      <c r="H800" s="407">
        <f t="shared" si="13"/>
        <v>0</v>
      </c>
      <c r="I800" s="407">
        <f t="shared" si="14"/>
        <v>0</v>
      </c>
      <c r="J800" s="412"/>
      <c r="K800" s="409"/>
      <c r="L800" s="148"/>
      <c r="M800" s="148"/>
      <c r="N800" s="148"/>
      <c r="O800" s="152"/>
      <c r="P800" s="138"/>
      <c r="Q800" s="401" t="str">
        <f t="shared" si="11"/>
        <v/>
      </c>
      <c r="R800" s="374" t="str">
        <f t="shared" si="12"/>
        <v/>
      </c>
    </row>
    <row r="801" ht="18.75" customHeight="1">
      <c r="A801" s="138"/>
      <c r="B801" s="402"/>
      <c r="C801" s="416"/>
      <c r="D801" s="402"/>
      <c r="E801" s="402"/>
      <c r="F801" s="415"/>
      <c r="G801" s="410"/>
      <c r="H801" s="407">
        <f t="shared" si="13"/>
        <v>0</v>
      </c>
      <c r="I801" s="407">
        <f t="shared" si="14"/>
        <v>0</v>
      </c>
      <c r="J801" s="412"/>
      <c r="K801" s="409"/>
      <c r="L801" s="148"/>
      <c r="M801" s="148"/>
      <c r="N801" s="148"/>
      <c r="O801" s="152"/>
      <c r="P801" s="138"/>
      <c r="Q801" s="401" t="str">
        <f t="shared" si="11"/>
        <v/>
      </c>
      <c r="R801" s="374" t="str">
        <f t="shared" si="12"/>
        <v/>
      </c>
    </row>
    <row r="802" ht="18.75" customHeight="1">
      <c r="A802" s="138"/>
      <c r="B802" s="402"/>
      <c r="C802" s="416"/>
      <c r="D802" s="402"/>
      <c r="E802" s="402"/>
      <c r="F802" s="415"/>
      <c r="G802" s="410"/>
      <c r="H802" s="407">
        <f t="shared" si="13"/>
        <v>0</v>
      </c>
      <c r="I802" s="407">
        <f t="shared" si="14"/>
        <v>0</v>
      </c>
      <c r="J802" s="412"/>
      <c r="K802" s="409"/>
      <c r="L802" s="148"/>
      <c r="M802" s="148"/>
      <c r="N802" s="148"/>
      <c r="O802" s="152"/>
      <c r="P802" s="138"/>
      <c r="Q802" s="401" t="str">
        <f t="shared" si="11"/>
        <v/>
      </c>
      <c r="R802" s="374" t="str">
        <f t="shared" si="12"/>
        <v/>
      </c>
    </row>
    <row r="803" ht="18.75" customHeight="1">
      <c r="A803" s="138"/>
      <c r="B803" s="402"/>
      <c r="C803" s="416"/>
      <c r="D803" s="402"/>
      <c r="E803" s="402"/>
      <c r="F803" s="415"/>
      <c r="G803" s="410"/>
      <c r="H803" s="407">
        <f t="shared" si="13"/>
        <v>0</v>
      </c>
      <c r="I803" s="407">
        <f t="shared" si="14"/>
        <v>0</v>
      </c>
      <c r="J803" s="412"/>
      <c r="K803" s="409"/>
      <c r="L803" s="148"/>
      <c r="M803" s="148"/>
      <c r="N803" s="148"/>
      <c r="O803" s="152"/>
      <c r="P803" s="138"/>
      <c r="Q803" s="401" t="str">
        <f t="shared" si="11"/>
        <v/>
      </c>
      <c r="R803" s="374" t="str">
        <f t="shared" si="12"/>
        <v/>
      </c>
    </row>
    <row r="804" ht="18.75" customHeight="1">
      <c r="A804" s="138"/>
      <c r="B804" s="402"/>
      <c r="C804" s="416"/>
      <c r="D804" s="402"/>
      <c r="E804" s="402"/>
      <c r="F804" s="415"/>
      <c r="G804" s="410"/>
      <c r="H804" s="407">
        <f t="shared" si="13"/>
        <v>0</v>
      </c>
      <c r="I804" s="407">
        <f t="shared" si="14"/>
        <v>0</v>
      </c>
      <c r="J804" s="412"/>
      <c r="K804" s="409"/>
      <c r="L804" s="148"/>
      <c r="M804" s="148"/>
      <c r="N804" s="148"/>
      <c r="O804" s="152"/>
      <c r="P804" s="138"/>
      <c r="Q804" s="401" t="str">
        <f t="shared" si="11"/>
        <v/>
      </c>
      <c r="R804" s="374" t="str">
        <f t="shared" si="12"/>
        <v/>
      </c>
    </row>
    <row r="805" ht="18.75" customHeight="1">
      <c r="A805" s="138"/>
      <c r="B805" s="402"/>
      <c r="C805" s="416"/>
      <c r="D805" s="402"/>
      <c r="E805" s="402"/>
      <c r="F805" s="415"/>
      <c r="G805" s="410"/>
      <c r="H805" s="407">
        <f t="shared" si="13"/>
        <v>0</v>
      </c>
      <c r="I805" s="407">
        <f t="shared" si="14"/>
        <v>0</v>
      </c>
      <c r="J805" s="412"/>
      <c r="K805" s="409"/>
      <c r="L805" s="148"/>
      <c r="M805" s="148"/>
      <c r="N805" s="148"/>
      <c r="O805" s="152"/>
      <c r="P805" s="138"/>
      <c r="Q805" s="401" t="str">
        <f t="shared" si="11"/>
        <v/>
      </c>
      <c r="R805" s="374" t="str">
        <f t="shared" si="12"/>
        <v/>
      </c>
    </row>
    <row r="806" ht="18.75" customHeight="1">
      <c r="A806" s="138"/>
      <c r="B806" s="402"/>
      <c r="C806" s="416"/>
      <c r="D806" s="402"/>
      <c r="E806" s="402"/>
      <c r="F806" s="415"/>
      <c r="G806" s="410"/>
      <c r="H806" s="407">
        <f t="shared" si="13"/>
        <v>0</v>
      </c>
      <c r="I806" s="407">
        <f t="shared" si="14"/>
        <v>0</v>
      </c>
      <c r="J806" s="412"/>
      <c r="K806" s="409"/>
      <c r="L806" s="148"/>
      <c r="M806" s="148"/>
      <c r="N806" s="148"/>
      <c r="O806" s="152"/>
      <c r="P806" s="138"/>
      <c r="Q806" s="401" t="str">
        <f t="shared" si="11"/>
        <v/>
      </c>
      <c r="R806" s="374" t="str">
        <f t="shared" si="12"/>
        <v/>
      </c>
    </row>
    <row r="807" ht="18.75" customHeight="1">
      <c r="A807" s="138"/>
      <c r="B807" s="402"/>
      <c r="C807" s="416"/>
      <c r="D807" s="402"/>
      <c r="E807" s="402"/>
      <c r="F807" s="415"/>
      <c r="G807" s="410"/>
      <c r="H807" s="407">
        <f t="shared" si="13"/>
        <v>0</v>
      </c>
      <c r="I807" s="407">
        <f t="shared" si="14"/>
        <v>0</v>
      </c>
      <c r="J807" s="412"/>
      <c r="K807" s="409"/>
      <c r="L807" s="148"/>
      <c r="M807" s="148"/>
      <c r="N807" s="148"/>
      <c r="O807" s="152"/>
      <c r="P807" s="138"/>
      <c r="Q807" s="401" t="str">
        <f t="shared" si="11"/>
        <v/>
      </c>
      <c r="R807" s="374" t="str">
        <f t="shared" si="12"/>
        <v/>
      </c>
    </row>
    <row r="808" ht="18.75" customHeight="1">
      <c r="A808" s="138"/>
      <c r="B808" s="402"/>
      <c r="C808" s="416"/>
      <c r="D808" s="402"/>
      <c r="E808" s="402"/>
      <c r="F808" s="415"/>
      <c r="G808" s="410"/>
      <c r="H808" s="407">
        <f t="shared" si="13"/>
        <v>0</v>
      </c>
      <c r="I808" s="407">
        <f t="shared" si="14"/>
        <v>0</v>
      </c>
      <c r="J808" s="412"/>
      <c r="K808" s="409"/>
      <c r="L808" s="148"/>
      <c r="M808" s="148"/>
      <c r="N808" s="148"/>
      <c r="O808" s="152"/>
      <c r="P808" s="138"/>
      <c r="Q808" s="401" t="str">
        <f t="shared" si="11"/>
        <v/>
      </c>
      <c r="R808" s="374" t="str">
        <f t="shared" si="12"/>
        <v/>
      </c>
    </row>
    <row r="809" ht="18.75" customHeight="1">
      <c r="A809" s="138"/>
      <c r="B809" s="402"/>
      <c r="C809" s="416"/>
      <c r="D809" s="402"/>
      <c r="E809" s="402"/>
      <c r="F809" s="415"/>
      <c r="G809" s="410"/>
      <c r="H809" s="407">
        <f t="shared" si="13"/>
        <v>0</v>
      </c>
      <c r="I809" s="407">
        <f t="shared" si="14"/>
        <v>0</v>
      </c>
      <c r="J809" s="412"/>
      <c r="K809" s="409"/>
      <c r="L809" s="148"/>
      <c r="M809" s="148"/>
      <c r="N809" s="148"/>
      <c r="O809" s="152"/>
      <c r="P809" s="138"/>
      <c r="Q809" s="401" t="str">
        <f t="shared" si="11"/>
        <v/>
      </c>
      <c r="R809" s="374" t="str">
        <f t="shared" si="12"/>
        <v/>
      </c>
    </row>
    <row r="810" ht="18.75" customHeight="1">
      <c r="A810" s="138"/>
      <c r="B810" s="402"/>
      <c r="C810" s="416"/>
      <c r="D810" s="402"/>
      <c r="E810" s="402"/>
      <c r="F810" s="415"/>
      <c r="G810" s="410"/>
      <c r="H810" s="407">
        <f t="shared" si="13"/>
        <v>0</v>
      </c>
      <c r="I810" s="407">
        <f t="shared" si="14"/>
        <v>0</v>
      </c>
      <c r="J810" s="412"/>
      <c r="K810" s="409"/>
      <c r="L810" s="148"/>
      <c r="M810" s="148"/>
      <c r="N810" s="148"/>
      <c r="O810" s="152"/>
      <c r="P810" s="138"/>
      <c r="Q810" s="401" t="str">
        <f t="shared" si="11"/>
        <v/>
      </c>
      <c r="R810" s="374" t="str">
        <f t="shared" si="12"/>
        <v/>
      </c>
    </row>
    <row r="811" ht="18.75" customHeight="1">
      <c r="A811" s="138"/>
      <c r="B811" s="402"/>
      <c r="C811" s="416"/>
      <c r="D811" s="402"/>
      <c r="E811" s="402"/>
      <c r="F811" s="415"/>
      <c r="G811" s="410"/>
      <c r="H811" s="407">
        <f t="shared" si="13"/>
        <v>0</v>
      </c>
      <c r="I811" s="407">
        <f t="shared" si="14"/>
        <v>0</v>
      </c>
      <c r="J811" s="412"/>
      <c r="K811" s="409"/>
      <c r="L811" s="148"/>
      <c r="M811" s="148"/>
      <c r="N811" s="148"/>
      <c r="O811" s="152"/>
      <c r="P811" s="138"/>
      <c r="Q811" s="401" t="str">
        <f t="shared" si="11"/>
        <v/>
      </c>
      <c r="R811" s="374" t="str">
        <f t="shared" si="12"/>
        <v/>
      </c>
    </row>
    <row r="812" ht="18.75" customHeight="1">
      <c r="A812" s="138"/>
      <c r="B812" s="402"/>
      <c r="C812" s="416"/>
      <c r="D812" s="402"/>
      <c r="E812" s="402"/>
      <c r="F812" s="415"/>
      <c r="G812" s="410"/>
      <c r="H812" s="407">
        <f t="shared" si="13"/>
        <v>0</v>
      </c>
      <c r="I812" s="407">
        <f t="shared" si="14"/>
        <v>0</v>
      </c>
      <c r="J812" s="412"/>
      <c r="K812" s="409"/>
      <c r="L812" s="148"/>
      <c r="M812" s="148"/>
      <c r="N812" s="148"/>
      <c r="O812" s="152"/>
      <c r="P812" s="138"/>
      <c r="Q812" s="401" t="str">
        <f t="shared" si="11"/>
        <v/>
      </c>
      <c r="R812" s="374" t="str">
        <f t="shared" si="12"/>
        <v/>
      </c>
    </row>
    <row r="813" ht="18.75" customHeight="1">
      <c r="A813" s="138"/>
      <c r="B813" s="402"/>
      <c r="C813" s="416"/>
      <c r="D813" s="402"/>
      <c r="E813" s="402"/>
      <c r="F813" s="415"/>
      <c r="G813" s="410"/>
      <c r="H813" s="407">
        <f t="shared" si="13"/>
        <v>0</v>
      </c>
      <c r="I813" s="407">
        <f t="shared" si="14"/>
        <v>0</v>
      </c>
      <c r="J813" s="412"/>
      <c r="K813" s="409"/>
      <c r="L813" s="148"/>
      <c r="M813" s="148"/>
      <c r="N813" s="148"/>
      <c r="O813" s="152"/>
      <c r="P813" s="138"/>
      <c r="Q813" s="401" t="str">
        <f t="shared" si="11"/>
        <v/>
      </c>
      <c r="R813" s="374" t="str">
        <f t="shared" si="12"/>
        <v/>
      </c>
    </row>
    <row r="814" ht="18.75" customHeight="1">
      <c r="A814" s="138"/>
      <c r="B814" s="402"/>
      <c r="C814" s="416"/>
      <c r="D814" s="402"/>
      <c r="E814" s="402"/>
      <c r="F814" s="415"/>
      <c r="G814" s="410"/>
      <c r="H814" s="407">
        <f t="shared" si="13"/>
        <v>0</v>
      </c>
      <c r="I814" s="407">
        <f t="shared" si="14"/>
        <v>0</v>
      </c>
      <c r="J814" s="412"/>
      <c r="K814" s="409"/>
      <c r="L814" s="148"/>
      <c r="M814" s="148"/>
      <c r="N814" s="148"/>
      <c r="O814" s="152"/>
      <c r="P814" s="138"/>
      <c r="Q814" s="401" t="str">
        <f t="shared" si="11"/>
        <v/>
      </c>
      <c r="R814" s="374" t="str">
        <f t="shared" si="12"/>
        <v/>
      </c>
    </row>
    <row r="815" ht="18.75" customHeight="1">
      <c r="A815" s="138"/>
      <c r="B815" s="402"/>
      <c r="C815" s="416"/>
      <c r="D815" s="402"/>
      <c r="E815" s="402"/>
      <c r="F815" s="415"/>
      <c r="G815" s="410"/>
      <c r="H815" s="407">
        <f t="shared" si="13"/>
        <v>0</v>
      </c>
      <c r="I815" s="407">
        <f t="shared" si="14"/>
        <v>0</v>
      </c>
      <c r="J815" s="412"/>
      <c r="K815" s="409"/>
      <c r="L815" s="148"/>
      <c r="M815" s="148"/>
      <c r="N815" s="148"/>
      <c r="O815" s="152"/>
      <c r="P815" s="138"/>
      <c r="Q815" s="401" t="str">
        <f t="shared" si="11"/>
        <v/>
      </c>
      <c r="R815" s="374" t="str">
        <f t="shared" si="12"/>
        <v/>
      </c>
    </row>
    <row r="816" ht="18.75" customHeight="1">
      <c r="A816" s="138"/>
      <c r="B816" s="402"/>
      <c r="C816" s="416"/>
      <c r="D816" s="402"/>
      <c r="E816" s="402"/>
      <c r="F816" s="415"/>
      <c r="G816" s="410"/>
      <c r="H816" s="407">
        <f t="shared" si="13"/>
        <v>0</v>
      </c>
      <c r="I816" s="407">
        <f t="shared" si="14"/>
        <v>0</v>
      </c>
      <c r="J816" s="412"/>
      <c r="K816" s="409"/>
      <c r="L816" s="148"/>
      <c r="M816" s="148"/>
      <c r="N816" s="148"/>
      <c r="O816" s="152"/>
      <c r="P816" s="138"/>
      <c r="Q816" s="401" t="str">
        <f t="shared" si="11"/>
        <v/>
      </c>
      <c r="R816" s="374" t="str">
        <f t="shared" si="12"/>
        <v/>
      </c>
    </row>
    <row r="817" ht="18.75" customHeight="1">
      <c r="A817" s="138"/>
      <c r="B817" s="402"/>
      <c r="C817" s="416"/>
      <c r="D817" s="402"/>
      <c r="E817" s="402"/>
      <c r="F817" s="415"/>
      <c r="G817" s="410"/>
      <c r="H817" s="407">
        <f t="shared" si="13"/>
        <v>0</v>
      </c>
      <c r="I817" s="407">
        <f t="shared" si="14"/>
        <v>0</v>
      </c>
      <c r="J817" s="412"/>
      <c r="K817" s="409"/>
      <c r="L817" s="148"/>
      <c r="M817" s="148"/>
      <c r="N817" s="148"/>
      <c r="O817" s="152"/>
      <c r="P817" s="138"/>
      <c r="Q817" s="401" t="str">
        <f t="shared" si="11"/>
        <v/>
      </c>
      <c r="R817" s="374" t="str">
        <f t="shared" si="12"/>
        <v/>
      </c>
    </row>
    <row r="818" ht="18.75" customHeight="1">
      <c r="A818" s="138"/>
      <c r="B818" s="402"/>
      <c r="C818" s="416"/>
      <c r="D818" s="402"/>
      <c r="E818" s="402"/>
      <c r="F818" s="415"/>
      <c r="G818" s="410"/>
      <c r="H818" s="407">
        <f t="shared" si="13"/>
        <v>0</v>
      </c>
      <c r="I818" s="407">
        <f t="shared" si="14"/>
        <v>0</v>
      </c>
      <c r="J818" s="412"/>
      <c r="K818" s="409"/>
      <c r="L818" s="148"/>
      <c r="M818" s="148"/>
      <c r="N818" s="148"/>
      <c r="O818" s="152"/>
      <c r="P818" s="138"/>
      <c r="Q818" s="401" t="str">
        <f t="shared" si="11"/>
        <v/>
      </c>
      <c r="R818" s="374" t="str">
        <f t="shared" si="12"/>
        <v/>
      </c>
    </row>
    <row r="819" ht="18.75" customHeight="1">
      <c r="A819" s="138"/>
      <c r="B819" s="402"/>
      <c r="C819" s="416"/>
      <c r="D819" s="402"/>
      <c r="E819" s="402"/>
      <c r="F819" s="415"/>
      <c r="G819" s="410"/>
      <c r="H819" s="407">
        <f t="shared" si="13"/>
        <v>0</v>
      </c>
      <c r="I819" s="407">
        <f t="shared" si="14"/>
        <v>0</v>
      </c>
      <c r="J819" s="412"/>
      <c r="K819" s="409"/>
      <c r="L819" s="148"/>
      <c r="M819" s="148"/>
      <c r="N819" s="148"/>
      <c r="O819" s="152"/>
      <c r="P819" s="138"/>
      <c r="Q819" s="401" t="str">
        <f t="shared" si="11"/>
        <v/>
      </c>
      <c r="R819" s="374" t="str">
        <f t="shared" si="12"/>
        <v/>
      </c>
    </row>
    <row r="820" ht="18.75" customHeight="1">
      <c r="A820" s="138"/>
      <c r="B820" s="402"/>
      <c r="C820" s="416"/>
      <c r="D820" s="402"/>
      <c r="E820" s="402"/>
      <c r="F820" s="415"/>
      <c r="G820" s="410"/>
      <c r="H820" s="407">
        <f t="shared" si="13"/>
        <v>0</v>
      </c>
      <c r="I820" s="407">
        <f t="shared" si="14"/>
        <v>0</v>
      </c>
      <c r="J820" s="412"/>
      <c r="K820" s="409"/>
      <c r="L820" s="148"/>
      <c r="M820" s="148"/>
      <c r="N820" s="148"/>
      <c r="O820" s="152"/>
      <c r="P820" s="138"/>
      <c r="Q820" s="401" t="str">
        <f t="shared" si="11"/>
        <v/>
      </c>
      <c r="R820" s="374" t="str">
        <f t="shared" si="12"/>
        <v/>
      </c>
    </row>
    <row r="821" ht="18.75" customHeight="1">
      <c r="A821" s="138"/>
      <c r="B821" s="402"/>
      <c r="C821" s="416"/>
      <c r="D821" s="402"/>
      <c r="E821" s="402"/>
      <c r="F821" s="415"/>
      <c r="G821" s="410"/>
      <c r="H821" s="407">
        <f t="shared" si="13"/>
        <v>0</v>
      </c>
      <c r="I821" s="407">
        <f t="shared" si="14"/>
        <v>0</v>
      </c>
      <c r="J821" s="412"/>
      <c r="K821" s="409"/>
      <c r="L821" s="148"/>
      <c r="M821" s="148"/>
      <c r="N821" s="148"/>
      <c r="O821" s="152"/>
      <c r="P821" s="138"/>
      <c r="Q821" s="401" t="str">
        <f t="shared" si="11"/>
        <v/>
      </c>
      <c r="R821" s="374" t="str">
        <f t="shared" si="12"/>
        <v/>
      </c>
    </row>
    <row r="822" ht="18.75" customHeight="1">
      <c r="A822" s="138"/>
      <c r="B822" s="402"/>
      <c r="C822" s="416"/>
      <c r="D822" s="402"/>
      <c r="E822" s="402"/>
      <c r="F822" s="415"/>
      <c r="G822" s="410"/>
      <c r="H822" s="407">
        <f t="shared" si="13"/>
        <v>0</v>
      </c>
      <c r="I822" s="407">
        <f t="shared" si="14"/>
        <v>0</v>
      </c>
      <c r="J822" s="412"/>
      <c r="K822" s="409"/>
      <c r="L822" s="148"/>
      <c r="M822" s="148"/>
      <c r="N822" s="148"/>
      <c r="O822" s="152"/>
      <c r="P822" s="138"/>
      <c r="Q822" s="401" t="str">
        <f t="shared" si="11"/>
        <v/>
      </c>
      <c r="R822" s="374" t="str">
        <f t="shared" si="12"/>
        <v/>
      </c>
    </row>
    <row r="823" ht="18.75" customHeight="1">
      <c r="A823" s="138"/>
      <c r="B823" s="402"/>
      <c r="C823" s="416"/>
      <c r="D823" s="402"/>
      <c r="E823" s="402"/>
      <c r="F823" s="415"/>
      <c r="G823" s="410"/>
      <c r="H823" s="407">
        <f t="shared" si="13"/>
        <v>0</v>
      </c>
      <c r="I823" s="407">
        <f t="shared" si="14"/>
        <v>0</v>
      </c>
      <c r="J823" s="412"/>
      <c r="K823" s="409"/>
      <c r="L823" s="148"/>
      <c r="M823" s="148"/>
      <c r="N823" s="148"/>
      <c r="O823" s="152"/>
      <c r="P823" s="138"/>
      <c r="Q823" s="401" t="str">
        <f t="shared" si="11"/>
        <v/>
      </c>
      <c r="R823" s="374" t="str">
        <f t="shared" si="12"/>
        <v/>
      </c>
    </row>
    <row r="824" ht="18.75" customHeight="1">
      <c r="A824" s="138"/>
      <c r="B824" s="402"/>
      <c r="C824" s="416"/>
      <c r="D824" s="402"/>
      <c r="E824" s="402"/>
      <c r="F824" s="415"/>
      <c r="G824" s="410"/>
      <c r="H824" s="407">
        <f t="shared" si="13"/>
        <v>0</v>
      </c>
      <c r="I824" s="407">
        <f t="shared" si="14"/>
        <v>0</v>
      </c>
      <c r="J824" s="412"/>
      <c r="K824" s="409"/>
      <c r="L824" s="148"/>
      <c r="M824" s="148"/>
      <c r="N824" s="148"/>
      <c r="O824" s="152"/>
      <c r="P824" s="138"/>
      <c r="Q824" s="401" t="str">
        <f t="shared" si="11"/>
        <v/>
      </c>
      <c r="R824" s="374" t="str">
        <f t="shared" si="12"/>
        <v/>
      </c>
    </row>
    <row r="825" ht="18.75" customHeight="1">
      <c r="A825" s="138"/>
      <c r="B825" s="402"/>
      <c r="C825" s="416"/>
      <c r="D825" s="402"/>
      <c r="E825" s="402"/>
      <c r="F825" s="415"/>
      <c r="G825" s="410"/>
      <c r="H825" s="407">
        <f t="shared" si="13"/>
        <v>0</v>
      </c>
      <c r="I825" s="407">
        <f t="shared" si="14"/>
        <v>0</v>
      </c>
      <c r="J825" s="412"/>
      <c r="K825" s="409"/>
      <c r="L825" s="148"/>
      <c r="M825" s="148"/>
      <c r="N825" s="148"/>
      <c r="O825" s="152"/>
      <c r="P825" s="138"/>
      <c r="Q825" s="401" t="str">
        <f t="shared" si="11"/>
        <v/>
      </c>
      <c r="R825" s="374" t="str">
        <f t="shared" si="12"/>
        <v/>
      </c>
    </row>
    <row r="826" ht="18.75" customHeight="1">
      <c r="A826" s="138"/>
      <c r="B826" s="402"/>
      <c r="C826" s="416"/>
      <c r="D826" s="402"/>
      <c r="E826" s="402"/>
      <c r="F826" s="415"/>
      <c r="G826" s="410"/>
      <c r="H826" s="407">
        <f t="shared" si="13"/>
        <v>0</v>
      </c>
      <c r="I826" s="407">
        <f t="shared" si="14"/>
        <v>0</v>
      </c>
      <c r="J826" s="412"/>
      <c r="K826" s="409"/>
      <c r="L826" s="148"/>
      <c r="M826" s="148"/>
      <c r="N826" s="148"/>
      <c r="O826" s="152"/>
      <c r="P826" s="138"/>
      <c r="Q826" s="401" t="str">
        <f t="shared" si="11"/>
        <v/>
      </c>
      <c r="R826" s="374" t="str">
        <f t="shared" si="12"/>
        <v/>
      </c>
    </row>
    <row r="827" ht="18.75" customHeight="1">
      <c r="A827" s="138"/>
      <c r="B827" s="402"/>
      <c r="C827" s="416"/>
      <c r="D827" s="402"/>
      <c r="E827" s="402"/>
      <c r="F827" s="415"/>
      <c r="G827" s="410"/>
      <c r="H827" s="407">
        <f t="shared" si="13"/>
        <v>0</v>
      </c>
      <c r="I827" s="407">
        <f t="shared" si="14"/>
        <v>0</v>
      </c>
      <c r="J827" s="412"/>
      <c r="K827" s="409"/>
      <c r="L827" s="148"/>
      <c r="M827" s="148"/>
      <c r="N827" s="148"/>
      <c r="O827" s="152"/>
      <c r="P827" s="138"/>
      <c r="Q827" s="401" t="str">
        <f t="shared" si="11"/>
        <v/>
      </c>
      <c r="R827" s="374" t="str">
        <f t="shared" si="12"/>
        <v/>
      </c>
    </row>
    <row r="828" ht="18.75" customHeight="1">
      <c r="A828" s="138"/>
      <c r="B828" s="402"/>
      <c r="C828" s="416"/>
      <c r="D828" s="402"/>
      <c r="E828" s="402"/>
      <c r="F828" s="415"/>
      <c r="G828" s="410"/>
      <c r="H828" s="407">
        <f t="shared" si="13"/>
        <v>0</v>
      </c>
      <c r="I828" s="407">
        <f t="shared" si="14"/>
        <v>0</v>
      </c>
      <c r="J828" s="412"/>
      <c r="K828" s="409"/>
      <c r="L828" s="148"/>
      <c r="M828" s="148"/>
      <c r="N828" s="148"/>
      <c r="O828" s="152"/>
      <c r="P828" s="138"/>
      <c r="Q828" s="401" t="str">
        <f t="shared" si="11"/>
        <v/>
      </c>
      <c r="R828" s="374" t="str">
        <f t="shared" si="12"/>
        <v/>
      </c>
    </row>
    <row r="829" ht="18.75" customHeight="1">
      <c r="A829" s="138"/>
      <c r="B829" s="402"/>
      <c r="C829" s="416"/>
      <c r="D829" s="402"/>
      <c r="E829" s="402"/>
      <c r="F829" s="415"/>
      <c r="G829" s="410"/>
      <c r="H829" s="407">
        <f t="shared" si="13"/>
        <v>0</v>
      </c>
      <c r="I829" s="407">
        <f t="shared" si="14"/>
        <v>0</v>
      </c>
      <c r="J829" s="412"/>
      <c r="K829" s="409"/>
      <c r="L829" s="148"/>
      <c r="M829" s="148"/>
      <c r="N829" s="148"/>
      <c r="O829" s="152"/>
      <c r="P829" s="138"/>
      <c r="Q829" s="401" t="str">
        <f t="shared" si="11"/>
        <v/>
      </c>
      <c r="R829" s="374" t="str">
        <f t="shared" si="12"/>
        <v/>
      </c>
    </row>
    <row r="830" ht="18.75" customHeight="1">
      <c r="A830" s="138"/>
      <c r="B830" s="402"/>
      <c r="C830" s="416"/>
      <c r="D830" s="402"/>
      <c r="E830" s="402"/>
      <c r="F830" s="415"/>
      <c r="G830" s="410"/>
      <c r="H830" s="407">
        <f t="shared" si="13"/>
        <v>0</v>
      </c>
      <c r="I830" s="407">
        <f t="shared" si="14"/>
        <v>0</v>
      </c>
      <c r="J830" s="412"/>
      <c r="K830" s="409"/>
      <c r="L830" s="148"/>
      <c r="M830" s="148"/>
      <c r="N830" s="148"/>
      <c r="O830" s="152"/>
      <c r="P830" s="138"/>
      <c r="Q830" s="401" t="str">
        <f t="shared" si="11"/>
        <v/>
      </c>
      <c r="R830" s="374" t="str">
        <f t="shared" si="12"/>
        <v/>
      </c>
    </row>
    <row r="831" ht="18.75" customHeight="1">
      <c r="A831" s="138"/>
      <c r="B831" s="402"/>
      <c r="C831" s="416"/>
      <c r="D831" s="402"/>
      <c r="E831" s="402"/>
      <c r="F831" s="415"/>
      <c r="G831" s="410"/>
      <c r="H831" s="407">
        <f t="shared" si="13"/>
        <v>0</v>
      </c>
      <c r="I831" s="407">
        <f t="shared" si="14"/>
        <v>0</v>
      </c>
      <c r="J831" s="412"/>
      <c r="K831" s="409"/>
      <c r="L831" s="148"/>
      <c r="M831" s="148"/>
      <c r="N831" s="148"/>
      <c r="O831" s="152"/>
      <c r="P831" s="138"/>
      <c r="Q831" s="401" t="str">
        <f t="shared" si="11"/>
        <v/>
      </c>
      <c r="R831" s="374" t="str">
        <f t="shared" si="12"/>
        <v/>
      </c>
    </row>
    <row r="832" ht="18.75" customHeight="1">
      <c r="A832" s="138"/>
      <c r="B832" s="402"/>
      <c r="C832" s="416"/>
      <c r="D832" s="402"/>
      <c r="E832" s="402"/>
      <c r="F832" s="415"/>
      <c r="G832" s="410"/>
      <c r="H832" s="407">
        <f t="shared" si="13"/>
        <v>0</v>
      </c>
      <c r="I832" s="407">
        <f t="shared" si="14"/>
        <v>0</v>
      </c>
      <c r="J832" s="412"/>
      <c r="K832" s="409"/>
      <c r="L832" s="148"/>
      <c r="M832" s="148"/>
      <c r="N832" s="148"/>
      <c r="O832" s="152"/>
      <c r="P832" s="138"/>
      <c r="Q832" s="401" t="str">
        <f t="shared" si="11"/>
        <v/>
      </c>
      <c r="R832" s="374" t="str">
        <f t="shared" si="12"/>
        <v/>
      </c>
    </row>
    <row r="833" ht="18.75" customHeight="1">
      <c r="A833" s="138"/>
      <c r="B833" s="402"/>
      <c r="C833" s="416"/>
      <c r="D833" s="402"/>
      <c r="E833" s="402"/>
      <c r="F833" s="415"/>
      <c r="G833" s="410"/>
      <c r="H833" s="407">
        <f t="shared" si="13"/>
        <v>0</v>
      </c>
      <c r="I833" s="407">
        <f t="shared" si="14"/>
        <v>0</v>
      </c>
      <c r="J833" s="412"/>
      <c r="K833" s="409"/>
      <c r="L833" s="148"/>
      <c r="M833" s="148"/>
      <c r="N833" s="148"/>
      <c r="O833" s="152"/>
      <c r="P833" s="138"/>
      <c r="Q833" s="401" t="str">
        <f t="shared" si="11"/>
        <v/>
      </c>
      <c r="R833" s="374" t="str">
        <f t="shared" si="12"/>
        <v/>
      </c>
    </row>
    <row r="834" ht="18.75" customHeight="1">
      <c r="A834" s="138"/>
      <c r="B834" s="402"/>
      <c r="C834" s="416"/>
      <c r="D834" s="402"/>
      <c r="E834" s="402"/>
      <c r="F834" s="415"/>
      <c r="G834" s="410"/>
      <c r="H834" s="407">
        <f t="shared" si="13"/>
        <v>0</v>
      </c>
      <c r="I834" s="407">
        <f t="shared" si="14"/>
        <v>0</v>
      </c>
      <c r="J834" s="412"/>
      <c r="K834" s="409"/>
      <c r="L834" s="148"/>
      <c r="M834" s="148"/>
      <c r="N834" s="148"/>
      <c r="O834" s="152"/>
      <c r="P834" s="138"/>
      <c r="Q834" s="401" t="str">
        <f t="shared" si="11"/>
        <v/>
      </c>
      <c r="R834" s="374" t="str">
        <f t="shared" si="12"/>
        <v/>
      </c>
    </row>
    <row r="835" ht="18.75" customHeight="1">
      <c r="A835" s="138"/>
      <c r="B835" s="402"/>
      <c r="C835" s="416"/>
      <c r="D835" s="402"/>
      <c r="E835" s="402"/>
      <c r="F835" s="415"/>
      <c r="G835" s="410"/>
      <c r="H835" s="407">
        <f t="shared" si="13"/>
        <v>0</v>
      </c>
      <c r="I835" s="407">
        <f t="shared" si="14"/>
        <v>0</v>
      </c>
      <c r="J835" s="412"/>
      <c r="K835" s="409"/>
      <c r="L835" s="148"/>
      <c r="M835" s="148"/>
      <c r="N835" s="148"/>
      <c r="O835" s="152"/>
      <c r="P835" s="138"/>
      <c r="Q835" s="401" t="str">
        <f t="shared" si="11"/>
        <v/>
      </c>
      <c r="R835" s="374" t="str">
        <f t="shared" si="12"/>
        <v/>
      </c>
    </row>
    <row r="836" ht="18.75" customHeight="1">
      <c r="A836" s="138"/>
      <c r="B836" s="402"/>
      <c r="C836" s="416"/>
      <c r="D836" s="402"/>
      <c r="E836" s="402"/>
      <c r="F836" s="415"/>
      <c r="G836" s="410"/>
      <c r="H836" s="407">
        <f t="shared" si="13"/>
        <v>0</v>
      </c>
      <c r="I836" s="407">
        <f t="shared" si="14"/>
        <v>0</v>
      </c>
      <c r="J836" s="412"/>
      <c r="K836" s="409"/>
      <c r="L836" s="148"/>
      <c r="M836" s="148"/>
      <c r="N836" s="148"/>
      <c r="O836" s="152"/>
      <c r="P836" s="138"/>
      <c r="Q836" s="401" t="str">
        <f t="shared" si="11"/>
        <v/>
      </c>
      <c r="R836" s="374" t="str">
        <f t="shared" si="12"/>
        <v/>
      </c>
    </row>
    <row r="837" ht="18.75" customHeight="1">
      <c r="A837" s="138"/>
      <c r="B837" s="402"/>
      <c r="C837" s="416"/>
      <c r="D837" s="402"/>
      <c r="E837" s="402"/>
      <c r="F837" s="415"/>
      <c r="G837" s="410"/>
      <c r="H837" s="407">
        <f t="shared" si="13"/>
        <v>0</v>
      </c>
      <c r="I837" s="407">
        <f t="shared" si="14"/>
        <v>0</v>
      </c>
      <c r="J837" s="412"/>
      <c r="K837" s="409"/>
      <c r="L837" s="148"/>
      <c r="M837" s="148"/>
      <c r="N837" s="148"/>
      <c r="O837" s="152"/>
      <c r="P837" s="138"/>
      <c r="Q837" s="401" t="str">
        <f t="shared" si="11"/>
        <v/>
      </c>
      <c r="R837" s="374" t="str">
        <f t="shared" si="12"/>
        <v/>
      </c>
    </row>
    <row r="838" ht="18.75" customHeight="1">
      <c r="A838" s="138"/>
      <c r="B838" s="402"/>
      <c r="C838" s="416"/>
      <c r="D838" s="402"/>
      <c r="E838" s="402"/>
      <c r="F838" s="415"/>
      <c r="G838" s="410"/>
      <c r="H838" s="407">
        <f t="shared" si="13"/>
        <v>0</v>
      </c>
      <c r="I838" s="407">
        <f t="shared" si="14"/>
        <v>0</v>
      </c>
      <c r="J838" s="412"/>
      <c r="K838" s="409"/>
      <c r="L838" s="148"/>
      <c r="M838" s="148"/>
      <c r="N838" s="148"/>
      <c r="O838" s="152"/>
      <c r="P838" s="138"/>
      <c r="Q838" s="401" t="str">
        <f t="shared" si="11"/>
        <v/>
      </c>
      <c r="R838" s="374" t="str">
        <f t="shared" si="12"/>
        <v/>
      </c>
    </row>
    <row r="839" ht="18.75" customHeight="1">
      <c r="A839" s="138"/>
      <c r="B839" s="402"/>
      <c r="C839" s="416"/>
      <c r="D839" s="402"/>
      <c r="E839" s="402"/>
      <c r="F839" s="415"/>
      <c r="G839" s="410"/>
      <c r="H839" s="407">
        <f t="shared" si="13"/>
        <v>0</v>
      </c>
      <c r="I839" s="407">
        <f t="shared" si="14"/>
        <v>0</v>
      </c>
      <c r="J839" s="412"/>
      <c r="K839" s="409"/>
      <c r="L839" s="148"/>
      <c r="M839" s="148"/>
      <c r="N839" s="148"/>
      <c r="O839" s="152"/>
      <c r="P839" s="138"/>
      <c r="Q839" s="401" t="str">
        <f t="shared" si="11"/>
        <v/>
      </c>
      <c r="R839" s="374" t="str">
        <f t="shared" si="12"/>
        <v/>
      </c>
    </row>
    <row r="840" ht="18.75" customHeight="1">
      <c r="A840" s="138"/>
      <c r="B840" s="402"/>
      <c r="C840" s="416"/>
      <c r="D840" s="402"/>
      <c r="E840" s="402"/>
      <c r="F840" s="415"/>
      <c r="G840" s="410"/>
      <c r="H840" s="407">
        <f t="shared" si="13"/>
        <v>0</v>
      </c>
      <c r="I840" s="407">
        <f t="shared" si="14"/>
        <v>0</v>
      </c>
      <c r="J840" s="412"/>
      <c r="K840" s="409"/>
      <c r="L840" s="148"/>
      <c r="M840" s="148"/>
      <c r="N840" s="148"/>
      <c r="O840" s="152"/>
      <c r="P840" s="138"/>
      <c r="Q840" s="401" t="str">
        <f t="shared" si="11"/>
        <v/>
      </c>
      <c r="R840" s="374" t="str">
        <f t="shared" si="12"/>
        <v/>
      </c>
    </row>
    <row r="841" ht="18.75" customHeight="1">
      <c r="A841" s="138"/>
      <c r="B841" s="402"/>
      <c r="C841" s="416"/>
      <c r="D841" s="402"/>
      <c r="E841" s="402"/>
      <c r="F841" s="415"/>
      <c r="G841" s="410"/>
      <c r="H841" s="407">
        <f t="shared" si="13"/>
        <v>0</v>
      </c>
      <c r="I841" s="407">
        <f t="shared" si="14"/>
        <v>0</v>
      </c>
      <c r="J841" s="412"/>
      <c r="K841" s="409"/>
      <c r="L841" s="148"/>
      <c r="M841" s="148"/>
      <c r="N841" s="148"/>
      <c r="O841" s="152"/>
      <c r="P841" s="138"/>
      <c r="Q841" s="401" t="str">
        <f t="shared" si="11"/>
        <v/>
      </c>
      <c r="R841" s="374" t="str">
        <f t="shared" si="12"/>
        <v/>
      </c>
    </row>
    <row r="842" ht="18.75" customHeight="1">
      <c r="A842" s="138"/>
      <c r="B842" s="402"/>
      <c r="C842" s="416"/>
      <c r="D842" s="402"/>
      <c r="E842" s="402"/>
      <c r="F842" s="415"/>
      <c r="G842" s="410"/>
      <c r="H842" s="407">
        <f t="shared" si="13"/>
        <v>0</v>
      </c>
      <c r="I842" s="407">
        <f t="shared" si="14"/>
        <v>0</v>
      </c>
      <c r="J842" s="412"/>
      <c r="K842" s="409"/>
      <c r="L842" s="148"/>
      <c r="M842" s="148"/>
      <c r="N842" s="148"/>
      <c r="O842" s="152"/>
      <c r="P842" s="138"/>
      <c r="Q842" s="401" t="str">
        <f t="shared" si="11"/>
        <v/>
      </c>
      <c r="R842" s="374" t="str">
        <f t="shared" si="12"/>
        <v/>
      </c>
    </row>
    <row r="843" ht="18.75" customHeight="1">
      <c r="A843" s="138"/>
      <c r="B843" s="402"/>
      <c r="C843" s="416"/>
      <c r="D843" s="402"/>
      <c r="E843" s="402"/>
      <c r="F843" s="415"/>
      <c r="G843" s="410"/>
      <c r="H843" s="407">
        <f t="shared" si="13"/>
        <v>0</v>
      </c>
      <c r="I843" s="407">
        <f t="shared" si="14"/>
        <v>0</v>
      </c>
      <c r="J843" s="412"/>
      <c r="K843" s="409"/>
      <c r="L843" s="148"/>
      <c r="M843" s="148"/>
      <c r="N843" s="148"/>
      <c r="O843" s="152"/>
      <c r="P843" s="138"/>
      <c r="Q843" s="401" t="str">
        <f t="shared" si="11"/>
        <v/>
      </c>
      <c r="R843" s="374" t="str">
        <f t="shared" si="12"/>
        <v/>
      </c>
    </row>
    <row r="844" ht="18.75" customHeight="1">
      <c r="A844" s="138"/>
      <c r="B844" s="402"/>
      <c r="C844" s="416"/>
      <c r="D844" s="402"/>
      <c r="E844" s="402"/>
      <c r="F844" s="415"/>
      <c r="G844" s="410"/>
      <c r="H844" s="407">
        <f t="shared" si="13"/>
        <v>0</v>
      </c>
      <c r="I844" s="407">
        <f t="shared" si="14"/>
        <v>0</v>
      </c>
      <c r="J844" s="412"/>
      <c r="K844" s="409"/>
      <c r="L844" s="148"/>
      <c r="M844" s="148"/>
      <c r="N844" s="148"/>
      <c r="O844" s="152"/>
      <c r="P844" s="138"/>
      <c r="Q844" s="401" t="str">
        <f t="shared" si="11"/>
        <v/>
      </c>
      <c r="R844" s="374" t="str">
        <f t="shared" si="12"/>
        <v/>
      </c>
    </row>
    <row r="845" ht="18.75" customHeight="1">
      <c r="A845" s="138"/>
      <c r="B845" s="402"/>
      <c r="C845" s="416"/>
      <c r="D845" s="402"/>
      <c r="E845" s="402"/>
      <c r="F845" s="415"/>
      <c r="G845" s="410"/>
      <c r="H845" s="407">
        <f t="shared" si="13"/>
        <v>0</v>
      </c>
      <c r="I845" s="407">
        <f t="shared" si="14"/>
        <v>0</v>
      </c>
      <c r="J845" s="412"/>
      <c r="K845" s="409"/>
      <c r="L845" s="148"/>
      <c r="M845" s="148"/>
      <c r="N845" s="148"/>
      <c r="O845" s="152"/>
      <c r="P845" s="138"/>
      <c r="Q845" s="401" t="str">
        <f t="shared" si="11"/>
        <v/>
      </c>
      <c r="R845" s="374" t="str">
        <f t="shared" si="12"/>
        <v/>
      </c>
    </row>
    <row r="846" ht="18.75" customHeight="1">
      <c r="A846" s="138"/>
      <c r="B846" s="402"/>
      <c r="C846" s="416"/>
      <c r="D846" s="402"/>
      <c r="E846" s="402"/>
      <c r="F846" s="415"/>
      <c r="G846" s="410"/>
      <c r="H846" s="407">
        <f t="shared" si="13"/>
        <v>0</v>
      </c>
      <c r="I846" s="407">
        <f t="shared" si="14"/>
        <v>0</v>
      </c>
      <c r="J846" s="412"/>
      <c r="K846" s="409"/>
      <c r="L846" s="148"/>
      <c r="M846" s="148"/>
      <c r="N846" s="148"/>
      <c r="O846" s="152"/>
      <c r="P846" s="138"/>
      <c r="Q846" s="401" t="str">
        <f t="shared" si="11"/>
        <v/>
      </c>
      <c r="R846" s="374" t="str">
        <f t="shared" si="12"/>
        <v/>
      </c>
    </row>
    <row r="847" ht="18.75" customHeight="1">
      <c r="A847" s="138"/>
      <c r="B847" s="402"/>
      <c r="C847" s="416"/>
      <c r="D847" s="402"/>
      <c r="E847" s="402"/>
      <c r="F847" s="415"/>
      <c r="G847" s="410"/>
      <c r="H847" s="407">
        <f t="shared" si="13"/>
        <v>0</v>
      </c>
      <c r="I847" s="407">
        <f t="shared" si="14"/>
        <v>0</v>
      </c>
      <c r="J847" s="412"/>
      <c r="K847" s="409"/>
      <c r="L847" s="148"/>
      <c r="M847" s="148"/>
      <c r="N847" s="148"/>
      <c r="O847" s="152"/>
      <c r="P847" s="138"/>
      <c r="Q847" s="401" t="str">
        <f t="shared" si="11"/>
        <v/>
      </c>
      <c r="R847" s="374" t="str">
        <f t="shared" si="12"/>
        <v/>
      </c>
    </row>
    <row r="848" ht="18.75" customHeight="1">
      <c r="A848" s="138"/>
      <c r="B848" s="402"/>
      <c r="C848" s="416"/>
      <c r="D848" s="402"/>
      <c r="E848" s="402"/>
      <c r="F848" s="415"/>
      <c r="G848" s="410"/>
      <c r="H848" s="407">
        <f t="shared" si="13"/>
        <v>0</v>
      </c>
      <c r="I848" s="407">
        <f t="shared" si="14"/>
        <v>0</v>
      </c>
      <c r="J848" s="412"/>
      <c r="K848" s="409"/>
      <c r="L848" s="148"/>
      <c r="M848" s="148"/>
      <c r="N848" s="148"/>
      <c r="O848" s="152"/>
      <c r="P848" s="138"/>
      <c r="Q848" s="401" t="str">
        <f t="shared" si="11"/>
        <v/>
      </c>
      <c r="R848" s="374" t="str">
        <f t="shared" si="12"/>
        <v/>
      </c>
    </row>
    <row r="849" ht="18.75" customHeight="1">
      <c r="A849" s="138"/>
      <c r="B849" s="402"/>
      <c r="C849" s="416"/>
      <c r="D849" s="402"/>
      <c r="E849" s="402"/>
      <c r="F849" s="415"/>
      <c r="G849" s="410"/>
      <c r="H849" s="407">
        <f t="shared" si="13"/>
        <v>0</v>
      </c>
      <c r="I849" s="407">
        <f t="shared" si="14"/>
        <v>0</v>
      </c>
      <c r="J849" s="412"/>
      <c r="K849" s="409"/>
      <c r="L849" s="148"/>
      <c r="M849" s="148"/>
      <c r="N849" s="148"/>
      <c r="O849" s="152"/>
      <c r="P849" s="138"/>
      <c r="Q849" s="401" t="str">
        <f t="shared" si="11"/>
        <v/>
      </c>
      <c r="R849" s="374" t="str">
        <f t="shared" si="12"/>
        <v/>
      </c>
    </row>
    <row r="850" ht="18.75" customHeight="1">
      <c r="A850" s="138"/>
      <c r="B850" s="402"/>
      <c r="C850" s="416"/>
      <c r="D850" s="402"/>
      <c r="E850" s="402"/>
      <c r="F850" s="415"/>
      <c r="G850" s="410"/>
      <c r="H850" s="407">
        <f t="shared" si="13"/>
        <v>0</v>
      </c>
      <c r="I850" s="407">
        <f t="shared" si="14"/>
        <v>0</v>
      </c>
      <c r="J850" s="412"/>
      <c r="K850" s="409"/>
      <c r="L850" s="148"/>
      <c r="M850" s="148"/>
      <c r="N850" s="148"/>
      <c r="O850" s="152"/>
      <c r="P850" s="138"/>
      <c r="Q850" s="401" t="str">
        <f t="shared" si="11"/>
        <v/>
      </c>
      <c r="R850" s="374" t="str">
        <f t="shared" si="12"/>
        <v/>
      </c>
    </row>
    <row r="851" ht="18.75" customHeight="1">
      <c r="A851" s="138"/>
      <c r="B851" s="402"/>
      <c r="C851" s="416"/>
      <c r="D851" s="402"/>
      <c r="E851" s="402"/>
      <c r="F851" s="415"/>
      <c r="G851" s="410"/>
      <c r="H851" s="407">
        <f t="shared" si="13"/>
        <v>0</v>
      </c>
      <c r="I851" s="407">
        <f t="shared" si="14"/>
        <v>0</v>
      </c>
      <c r="J851" s="412"/>
      <c r="K851" s="409"/>
      <c r="L851" s="148"/>
      <c r="M851" s="148"/>
      <c r="N851" s="148"/>
      <c r="O851" s="152"/>
      <c r="P851" s="138"/>
      <c r="Q851" s="401" t="str">
        <f t="shared" si="11"/>
        <v/>
      </c>
      <c r="R851" s="374" t="str">
        <f t="shared" si="12"/>
        <v/>
      </c>
    </row>
    <row r="852" ht="18.75" customHeight="1">
      <c r="A852" s="138"/>
      <c r="B852" s="402"/>
      <c r="C852" s="416"/>
      <c r="D852" s="402"/>
      <c r="E852" s="402"/>
      <c r="F852" s="415"/>
      <c r="G852" s="410"/>
      <c r="H852" s="407">
        <f t="shared" si="13"/>
        <v>0</v>
      </c>
      <c r="I852" s="407">
        <f t="shared" si="14"/>
        <v>0</v>
      </c>
      <c r="J852" s="412"/>
      <c r="K852" s="409"/>
      <c r="L852" s="148"/>
      <c r="M852" s="148"/>
      <c r="N852" s="148"/>
      <c r="O852" s="152"/>
      <c r="P852" s="138"/>
      <c r="Q852" s="401" t="str">
        <f t="shared" si="11"/>
        <v/>
      </c>
      <c r="R852" s="374" t="str">
        <f t="shared" si="12"/>
        <v/>
      </c>
    </row>
    <row r="853" ht="18.75" customHeight="1">
      <c r="A853" s="138"/>
      <c r="B853" s="402"/>
      <c r="C853" s="416"/>
      <c r="D853" s="402"/>
      <c r="E853" s="402"/>
      <c r="F853" s="415"/>
      <c r="G853" s="410"/>
      <c r="H853" s="407">
        <f t="shared" si="13"/>
        <v>0</v>
      </c>
      <c r="I853" s="407">
        <f t="shared" si="14"/>
        <v>0</v>
      </c>
      <c r="J853" s="412"/>
      <c r="K853" s="409"/>
      <c r="L853" s="148"/>
      <c r="M853" s="148"/>
      <c r="N853" s="148"/>
      <c r="O853" s="152"/>
      <c r="P853" s="138"/>
      <c r="Q853" s="401" t="str">
        <f t="shared" si="11"/>
        <v/>
      </c>
      <c r="R853" s="374" t="str">
        <f t="shared" si="12"/>
        <v/>
      </c>
    </row>
    <row r="854" ht="18.75" customHeight="1">
      <c r="A854" s="138"/>
      <c r="B854" s="402"/>
      <c r="C854" s="416"/>
      <c r="D854" s="402"/>
      <c r="E854" s="402"/>
      <c r="F854" s="415"/>
      <c r="G854" s="410"/>
      <c r="H854" s="407">
        <f t="shared" si="13"/>
        <v>0</v>
      </c>
      <c r="I854" s="407">
        <f t="shared" si="14"/>
        <v>0</v>
      </c>
      <c r="J854" s="412"/>
      <c r="K854" s="409"/>
      <c r="L854" s="148"/>
      <c r="M854" s="148"/>
      <c r="N854" s="148"/>
      <c r="O854" s="152"/>
      <c r="P854" s="138"/>
      <c r="Q854" s="401" t="str">
        <f t="shared" si="11"/>
        <v/>
      </c>
      <c r="R854" s="374" t="str">
        <f t="shared" si="12"/>
        <v/>
      </c>
    </row>
    <row r="855" ht="18.75" customHeight="1">
      <c r="A855" s="138"/>
      <c r="B855" s="402"/>
      <c r="C855" s="416"/>
      <c r="D855" s="402"/>
      <c r="E855" s="402"/>
      <c r="F855" s="415"/>
      <c r="G855" s="410"/>
      <c r="H855" s="407">
        <f t="shared" si="13"/>
        <v>0</v>
      </c>
      <c r="I855" s="407">
        <f t="shared" si="14"/>
        <v>0</v>
      </c>
      <c r="J855" s="412"/>
      <c r="K855" s="409"/>
      <c r="L855" s="148"/>
      <c r="M855" s="148"/>
      <c r="N855" s="148"/>
      <c r="O855" s="152"/>
      <c r="P855" s="138"/>
      <c r="Q855" s="401" t="str">
        <f t="shared" si="11"/>
        <v/>
      </c>
      <c r="R855" s="374" t="str">
        <f t="shared" si="12"/>
        <v/>
      </c>
    </row>
    <row r="856" ht="18.75" customHeight="1">
      <c r="A856" s="138"/>
      <c r="B856" s="402"/>
      <c r="C856" s="416"/>
      <c r="D856" s="402"/>
      <c r="E856" s="402"/>
      <c r="F856" s="415"/>
      <c r="G856" s="410"/>
      <c r="H856" s="407">
        <f t="shared" si="13"/>
        <v>0</v>
      </c>
      <c r="I856" s="407">
        <f t="shared" si="14"/>
        <v>0</v>
      </c>
      <c r="J856" s="412"/>
      <c r="K856" s="409"/>
      <c r="L856" s="148"/>
      <c r="M856" s="148"/>
      <c r="N856" s="148"/>
      <c r="O856" s="152"/>
      <c r="P856" s="138"/>
      <c r="Q856" s="401" t="str">
        <f t="shared" si="11"/>
        <v/>
      </c>
      <c r="R856" s="374" t="str">
        <f t="shared" si="12"/>
        <v/>
      </c>
    </row>
    <row r="857" ht="18.75" customHeight="1">
      <c r="A857" s="138"/>
      <c r="B857" s="402"/>
      <c r="C857" s="416"/>
      <c r="D857" s="402"/>
      <c r="E857" s="402"/>
      <c r="F857" s="415"/>
      <c r="G857" s="410"/>
      <c r="H857" s="407">
        <f t="shared" si="13"/>
        <v>0</v>
      </c>
      <c r="I857" s="407">
        <f t="shared" si="14"/>
        <v>0</v>
      </c>
      <c r="J857" s="412"/>
      <c r="K857" s="409"/>
      <c r="L857" s="148"/>
      <c r="M857" s="148"/>
      <c r="N857" s="148"/>
      <c r="O857" s="152"/>
      <c r="P857" s="138"/>
      <c r="Q857" s="401" t="str">
        <f t="shared" si="11"/>
        <v/>
      </c>
      <c r="R857" s="374" t="str">
        <f t="shared" si="12"/>
        <v/>
      </c>
    </row>
    <row r="858" ht="18.75" customHeight="1">
      <c r="A858" s="138"/>
      <c r="B858" s="402"/>
      <c r="C858" s="416"/>
      <c r="D858" s="402"/>
      <c r="E858" s="402"/>
      <c r="F858" s="415"/>
      <c r="G858" s="410"/>
      <c r="H858" s="407">
        <f t="shared" si="13"/>
        <v>0</v>
      </c>
      <c r="I858" s="407">
        <f t="shared" si="14"/>
        <v>0</v>
      </c>
      <c r="J858" s="412"/>
      <c r="K858" s="409"/>
      <c r="L858" s="148"/>
      <c r="M858" s="148"/>
      <c r="N858" s="148"/>
      <c r="O858" s="152"/>
      <c r="P858" s="138"/>
      <c r="Q858" s="401" t="str">
        <f t="shared" si="11"/>
        <v/>
      </c>
      <c r="R858" s="374" t="str">
        <f t="shared" si="12"/>
        <v/>
      </c>
    </row>
    <row r="859" ht="18.75" customHeight="1">
      <c r="A859" s="138"/>
      <c r="B859" s="402"/>
      <c r="C859" s="416"/>
      <c r="D859" s="402"/>
      <c r="E859" s="402"/>
      <c r="F859" s="415"/>
      <c r="G859" s="410"/>
      <c r="H859" s="407">
        <f t="shared" si="13"/>
        <v>0</v>
      </c>
      <c r="I859" s="407">
        <f t="shared" si="14"/>
        <v>0</v>
      </c>
      <c r="J859" s="412"/>
      <c r="K859" s="409"/>
      <c r="L859" s="148"/>
      <c r="M859" s="148"/>
      <c r="N859" s="148"/>
      <c r="O859" s="152"/>
      <c r="P859" s="138"/>
      <c r="Q859" s="401" t="str">
        <f t="shared" si="11"/>
        <v/>
      </c>
      <c r="R859" s="374" t="str">
        <f t="shared" si="12"/>
        <v/>
      </c>
    </row>
    <row r="860" ht="18.75" customHeight="1">
      <c r="A860" s="138"/>
      <c r="B860" s="402"/>
      <c r="C860" s="416"/>
      <c r="D860" s="402"/>
      <c r="E860" s="402"/>
      <c r="F860" s="415"/>
      <c r="G860" s="410"/>
      <c r="H860" s="407">
        <f t="shared" si="13"/>
        <v>0</v>
      </c>
      <c r="I860" s="407">
        <f t="shared" si="14"/>
        <v>0</v>
      </c>
      <c r="J860" s="412"/>
      <c r="K860" s="409"/>
      <c r="L860" s="148"/>
      <c r="M860" s="148"/>
      <c r="N860" s="148"/>
      <c r="O860" s="152"/>
      <c r="P860" s="138"/>
      <c r="Q860" s="401" t="str">
        <f t="shared" si="11"/>
        <v/>
      </c>
      <c r="R860" s="374" t="str">
        <f t="shared" si="12"/>
        <v/>
      </c>
    </row>
    <row r="861" ht="18.75" customHeight="1">
      <c r="A861" s="138"/>
      <c r="B861" s="402"/>
      <c r="C861" s="416"/>
      <c r="D861" s="402"/>
      <c r="E861" s="402"/>
      <c r="F861" s="415"/>
      <c r="G861" s="410"/>
      <c r="H861" s="407">
        <f t="shared" si="13"/>
        <v>0</v>
      </c>
      <c r="I861" s="407">
        <f t="shared" si="14"/>
        <v>0</v>
      </c>
      <c r="J861" s="412"/>
      <c r="K861" s="409"/>
      <c r="L861" s="148"/>
      <c r="M861" s="148"/>
      <c r="N861" s="148"/>
      <c r="O861" s="152"/>
      <c r="P861" s="138"/>
      <c r="Q861" s="401" t="str">
        <f t="shared" si="11"/>
        <v/>
      </c>
      <c r="R861" s="374" t="str">
        <f t="shared" si="12"/>
        <v/>
      </c>
    </row>
    <row r="862" ht="18.75" customHeight="1">
      <c r="A862" s="138"/>
      <c r="B862" s="402"/>
      <c r="C862" s="416"/>
      <c r="D862" s="402"/>
      <c r="E862" s="402"/>
      <c r="F862" s="415"/>
      <c r="G862" s="410"/>
      <c r="H862" s="407">
        <f t="shared" si="13"/>
        <v>0</v>
      </c>
      <c r="I862" s="407">
        <f t="shared" si="14"/>
        <v>0</v>
      </c>
      <c r="J862" s="412"/>
      <c r="K862" s="409"/>
      <c r="L862" s="148"/>
      <c r="M862" s="148"/>
      <c r="N862" s="148"/>
      <c r="O862" s="152"/>
      <c r="P862" s="138"/>
      <c r="Q862" s="401" t="str">
        <f t="shared" si="11"/>
        <v/>
      </c>
      <c r="R862" s="374" t="str">
        <f t="shared" si="12"/>
        <v/>
      </c>
    </row>
    <row r="863" ht="18.75" customHeight="1">
      <c r="A863" s="138"/>
      <c r="B863" s="402"/>
      <c r="C863" s="416"/>
      <c r="D863" s="402"/>
      <c r="E863" s="402"/>
      <c r="F863" s="415"/>
      <c r="G863" s="410"/>
      <c r="H863" s="407">
        <f t="shared" si="13"/>
        <v>0</v>
      </c>
      <c r="I863" s="407">
        <f t="shared" si="14"/>
        <v>0</v>
      </c>
      <c r="J863" s="412"/>
      <c r="K863" s="409"/>
      <c r="L863" s="148"/>
      <c r="M863" s="148"/>
      <c r="N863" s="148"/>
      <c r="O863" s="152"/>
      <c r="P863" s="138"/>
      <c r="Q863" s="401" t="str">
        <f t="shared" si="11"/>
        <v/>
      </c>
      <c r="R863" s="374" t="str">
        <f t="shared" si="12"/>
        <v/>
      </c>
    </row>
    <row r="864" ht="18.75" customHeight="1">
      <c r="A864" s="138"/>
      <c r="B864" s="402"/>
      <c r="C864" s="416"/>
      <c r="D864" s="402"/>
      <c r="E864" s="402"/>
      <c r="F864" s="415"/>
      <c r="G864" s="410"/>
      <c r="H864" s="407">
        <f t="shared" si="13"/>
        <v>0</v>
      </c>
      <c r="I864" s="407">
        <f t="shared" si="14"/>
        <v>0</v>
      </c>
      <c r="J864" s="412"/>
      <c r="K864" s="409"/>
      <c r="L864" s="148"/>
      <c r="M864" s="148"/>
      <c r="N864" s="148"/>
      <c r="O864" s="152"/>
      <c r="P864" s="138"/>
      <c r="Q864" s="401" t="str">
        <f t="shared" si="11"/>
        <v/>
      </c>
      <c r="R864" s="374" t="str">
        <f t="shared" si="12"/>
        <v/>
      </c>
    </row>
    <row r="865" ht="18.75" customHeight="1">
      <c r="A865" s="138"/>
      <c r="B865" s="402"/>
      <c r="C865" s="416"/>
      <c r="D865" s="402"/>
      <c r="E865" s="402"/>
      <c r="F865" s="415"/>
      <c r="G865" s="410"/>
      <c r="H865" s="407">
        <f t="shared" si="13"/>
        <v>0</v>
      </c>
      <c r="I865" s="407">
        <f t="shared" si="14"/>
        <v>0</v>
      </c>
      <c r="J865" s="412"/>
      <c r="K865" s="409"/>
      <c r="L865" s="148"/>
      <c r="M865" s="148"/>
      <c r="N865" s="148"/>
      <c r="O865" s="152"/>
      <c r="P865" s="138"/>
      <c r="Q865" s="401" t="str">
        <f t="shared" si="11"/>
        <v/>
      </c>
      <c r="R865" s="374" t="str">
        <f t="shared" si="12"/>
        <v/>
      </c>
    </row>
    <row r="866" ht="18.75" customHeight="1">
      <c r="A866" s="138"/>
      <c r="B866" s="402"/>
      <c r="C866" s="416"/>
      <c r="D866" s="402"/>
      <c r="E866" s="402"/>
      <c r="F866" s="415"/>
      <c r="G866" s="410"/>
      <c r="H866" s="407">
        <f t="shared" si="13"/>
        <v>0</v>
      </c>
      <c r="I866" s="407">
        <f t="shared" si="14"/>
        <v>0</v>
      </c>
      <c r="J866" s="412"/>
      <c r="K866" s="409"/>
      <c r="L866" s="148"/>
      <c r="M866" s="148"/>
      <c r="N866" s="148"/>
      <c r="O866" s="152"/>
      <c r="P866" s="138"/>
      <c r="Q866" s="401" t="str">
        <f t="shared" si="11"/>
        <v/>
      </c>
      <c r="R866" s="374" t="str">
        <f t="shared" si="12"/>
        <v/>
      </c>
    </row>
    <row r="867" ht="18.75" customHeight="1">
      <c r="A867" s="138"/>
      <c r="B867" s="402"/>
      <c r="C867" s="416"/>
      <c r="D867" s="402"/>
      <c r="E867" s="402"/>
      <c r="F867" s="415"/>
      <c r="G867" s="410"/>
      <c r="H867" s="407">
        <f t="shared" si="13"/>
        <v>0</v>
      </c>
      <c r="I867" s="407">
        <f t="shared" si="14"/>
        <v>0</v>
      </c>
      <c r="J867" s="412"/>
      <c r="K867" s="409"/>
      <c r="L867" s="148"/>
      <c r="M867" s="148"/>
      <c r="N867" s="148"/>
      <c r="O867" s="152"/>
      <c r="P867" s="138"/>
      <c r="Q867" s="401" t="str">
        <f t="shared" si="11"/>
        <v/>
      </c>
      <c r="R867" s="374" t="str">
        <f t="shared" si="12"/>
        <v/>
      </c>
    </row>
    <row r="868" ht="18.75" customHeight="1">
      <c r="A868" s="138"/>
      <c r="B868" s="402"/>
      <c r="C868" s="416"/>
      <c r="D868" s="402"/>
      <c r="E868" s="402"/>
      <c r="F868" s="415"/>
      <c r="G868" s="410"/>
      <c r="H868" s="407">
        <f t="shared" si="13"/>
        <v>0</v>
      </c>
      <c r="I868" s="407">
        <f t="shared" si="14"/>
        <v>0</v>
      </c>
      <c r="J868" s="412"/>
      <c r="K868" s="409"/>
      <c r="L868" s="148"/>
      <c r="M868" s="148"/>
      <c r="N868" s="148"/>
      <c r="O868" s="152"/>
      <c r="P868" s="138"/>
      <c r="Q868" s="401" t="str">
        <f t="shared" si="11"/>
        <v/>
      </c>
      <c r="R868" s="374" t="str">
        <f t="shared" si="12"/>
        <v/>
      </c>
    </row>
    <row r="869" ht="18.75" customHeight="1">
      <c r="A869" s="138"/>
      <c r="B869" s="402"/>
      <c r="C869" s="416"/>
      <c r="D869" s="402"/>
      <c r="E869" s="402"/>
      <c r="F869" s="415"/>
      <c r="G869" s="410"/>
      <c r="H869" s="407">
        <f t="shared" si="13"/>
        <v>0</v>
      </c>
      <c r="I869" s="407">
        <f t="shared" si="14"/>
        <v>0</v>
      </c>
      <c r="J869" s="412"/>
      <c r="K869" s="409"/>
      <c r="L869" s="148"/>
      <c r="M869" s="148"/>
      <c r="N869" s="148"/>
      <c r="O869" s="152"/>
      <c r="P869" s="138"/>
      <c r="Q869" s="401" t="str">
        <f t="shared" si="11"/>
        <v/>
      </c>
      <c r="R869" s="374" t="str">
        <f t="shared" si="12"/>
        <v/>
      </c>
    </row>
    <row r="870" ht="18.75" customHeight="1">
      <c r="A870" s="138"/>
      <c r="B870" s="402"/>
      <c r="C870" s="416"/>
      <c r="D870" s="402"/>
      <c r="E870" s="402"/>
      <c r="F870" s="415"/>
      <c r="G870" s="410"/>
      <c r="H870" s="407">
        <f t="shared" si="13"/>
        <v>0</v>
      </c>
      <c r="I870" s="407">
        <f t="shared" si="14"/>
        <v>0</v>
      </c>
      <c r="J870" s="412"/>
      <c r="K870" s="409"/>
      <c r="L870" s="148"/>
      <c r="M870" s="148"/>
      <c r="N870" s="148"/>
      <c r="O870" s="152"/>
      <c r="P870" s="138"/>
      <c r="Q870" s="401" t="str">
        <f t="shared" si="11"/>
        <v/>
      </c>
      <c r="R870" s="374" t="str">
        <f t="shared" si="12"/>
        <v/>
      </c>
    </row>
    <row r="871" ht="18.75" customHeight="1">
      <c r="A871" s="138"/>
      <c r="B871" s="402"/>
      <c r="C871" s="416"/>
      <c r="D871" s="402"/>
      <c r="E871" s="402"/>
      <c r="F871" s="415"/>
      <c r="G871" s="410"/>
      <c r="H871" s="407">
        <f t="shared" si="13"/>
        <v>0</v>
      </c>
      <c r="I871" s="407">
        <f t="shared" si="14"/>
        <v>0</v>
      </c>
      <c r="J871" s="412"/>
      <c r="K871" s="409"/>
      <c r="L871" s="148"/>
      <c r="M871" s="148"/>
      <c r="N871" s="148"/>
      <c r="O871" s="152"/>
      <c r="P871" s="138"/>
      <c r="Q871" s="401" t="str">
        <f t="shared" si="11"/>
        <v/>
      </c>
      <c r="R871" s="374" t="str">
        <f t="shared" si="12"/>
        <v/>
      </c>
    </row>
    <row r="872" ht="18.75" customHeight="1">
      <c r="A872" s="138"/>
      <c r="B872" s="402"/>
      <c r="C872" s="416"/>
      <c r="D872" s="402"/>
      <c r="E872" s="402"/>
      <c r="F872" s="415"/>
      <c r="G872" s="410"/>
      <c r="H872" s="407">
        <f t="shared" si="13"/>
        <v>0</v>
      </c>
      <c r="I872" s="407">
        <f t="shared" si="14"/>
        <v>0</v>
      </c>
      <c r="J872" s="412"/>
      <c r="K872" s="409"/>
      <c r="L872" s="148"/>
      <c r="M872" s="148"/>
      <c r="N872" s="148"/>
      <c r="O872" s="152"/>
      <c r="P872" s="138"/>
      <c r="Q872" s="401" t="str">
        <f t="shared" si="11"/>
        <v/>
      </c>
      <c r="R872" s="374" t="str">
        <f t="shared" si="12"/>
        <v/>
      </c>
    </row>
    <row r="873" ht="18.75" customHeight="1">
      <c r="A873" s="138"/>
      <c r="B873" s="402"/>
      <c r="C873" s="416"/>
      <c r="D873" s="402"/>
      <c r="E873" s="402"/>
      <c r="F873" s="415"/>
      <c r="G873" s="410"/>
      <c r="H873" s="407">
        <f t="shared" si="13"/>
        <v>0</v>
      </c>
      <c r="I873" s="407">
        <f t="shared" si="14"/>
        <v>0</v>
      </c>
      <c r="J873" s="412"/>
      <c r="K873" s="409"/>
      <c r="L873" s="148"/>
      <c r="M873" s="148"/>
      <c r="N873" s="148"/>
      <c r="O873" s="152"/>
      <c r="P873" s="138"/>
      <c r="Q873" s="401" t="str">
        <f t="shared" si="11"/>
        <v/>
      </c>
      <c r="R873" s="374" t="str">
        <f t="shared" si="12"/>
        <v/>
      </c>
    </row>
    <row r="874" ht="18.75" customHeight="1">
      <c r="A874" s="138"/>
      <c r="B874" s="402"/>
      <c r="C874" s="416"/>
      <c r="D874" s="402"/>
      <c r="E874" s="402"/>
      <c r="F874" s="415"/>
      <c r="G874" s="410"/>
      <c r="H874" s="407">
        <f t="shared" si="13"/>
        <v>0</v>
      </c>
      <c r="I874" s="407">
        <f t="shared" si="14"/>
        <v>0</v>
      </c>
      <c r="J874" s="412"/>
      <c r="K874" s="409"/>
      <c r="L874" s="148"/>
      <c r="M874" s="148"/>
      <c r="N874" s="148"/>
      <c r="O874" s="152"/>
      <c r="P874" s="138"/>
      <c r="Q874" s="401" t="str">
        <f t="shared" si="11"/>
        <v/>
      </c>
      <c r="R874" s="374" t="str">
        <f t="shared" si="12"/>
        <v/>
      </c>
    </row>
    <row r="875" ht="18.75" customHeight="1">
      <c r="A875" s="138"/>
      <c r="B875" s="402"/>
      <c r="C875" s="416"/>
      <c r="D875" s="402"/>
      <c r="E875" s="402"/>
      <c r="F875" s="415"/>
      <c r="G875" s="410"/>
      <c r="H875" s="407">
        <f t="shared" si="13"/>
        <v>0</v>
      </c>
      <c r="I875" s="407">
        <f t="shared" si="14"/>
        <v>0</v>
      </c>
      <c r="J875" s="412"/>
      <c r="K875" s="409"/>
      <c r="L875" s="148"/>
      <c r="M875" s="148"/>
      <c r="N875" s="148"/>
      <c r="O875" s="152"/>
      <c r="P875" s="138"/>
      <c r="Q875" s="401" t="str">
        <f t="shared" si="11"/>
        <v/>
      </c>
      <c r="R875" s="374" t="str">
        <f t="shared" si="12"/>
        <v/>
      </c>
    </row>
    <row r="876" ht="18.75" customHeight="1">
      <c r="A876" s="138"/>
      <c r="B876" s="402"/>
      <c r="C876" s="416"/>
      <c r="D876" s="402"/>
      <c r="E876" s="402"/>
      <c r="F876" s="415"/>
      <c r="G876" s="410"/>
      <c r="H876" s="407">
        <f t="shared" si="13"/>
        <v>0</v>
      </c>
      <c r="I876" s="407">
        <f t="shared" si="14"/>
        <v>0</v>
      </c>
      <c r="J876" s="412"/>
      <c r="K876" s="409"/>
      <c r="L876" s="148"/>
      <c r="M876" s="148"/>
      <c r="N876" s="148"/>
      <c r="O876" s="152"/>
      <c r="P876" s="138"/>
      <c r="Q876" s="401" t="str">
        <f t="shared" si="11"/>
        <v/>
      </c>
      <c r="R876" s="374" t="str">
        <f t="shared" si="12"/>
        <v/>
      </c>
    </row>
    <row r="877" ht="18.75" customHeight="1">
      <c r="A877" s="138"/>
      <c r="B877" s="402"/>
      <c r="C877" s="416"/>
      <c r="D877" s="402"/>
      <c r="E877" s="402"/>
      <c r="F877" s="415"/>
      <c r="G877" s="410"/>
      <c r="H877" s="407">
        <f t="shared" si="13"/>
        <v>0</v>
      </c>
      <c r="I877" s="407">
        <f t="shared" si="14"/>
        <v>0</v>
      </c>
      <c r="J877" s="412"/>
      <c r="K877" s="409"/>
      <c r="L877" s="148"/>
      <c r="M877" s="148"/>
      <c r="N877" s="148"/>
      <c r="O877" s="152"/>
      <c r="P877" s="138"/>
      <c r="Q877" s="401" t="str">
        <f t="shared" si="11"/>
        <v/>
      </c>
      <c r="R877" s="374" t="str">
        <f t="shared" si="12"/>
        <v/>
      </c>
    </row>
    <row r="878" ht="18.75" customHeight="1">
      <c r="A878" s="138"/>
      <c r="B878" s="402"/>
      <c r="C878" s="416"/>
      <c r="D878" s="402"/>
      <c r="E878" s="402"/>
      <c r="F878" s="415"/>
      <c r="G878" s="410"/>
      <c r="H878" s="407">
        <f t="shared" si="13"/>
        <v>0</v>
      </c>
      <c r="I878" s="407">
        <f t="shared" si="14"/>
        <v>0</v>
      </c>
      <c r="J878" s="412"/>
      <c r="K878" s="409"/>
      <c r="L878" s="148"/>
      <c r="M878" s="148"/>
      <c r="N878" s="148"/>
      <c r="O878" s="152"/>
      <c r="P878" s="138"/>
      <c r="Q878" s="401" t="str">
        <f t="shared" si="11"/>
        <v/>
      </c>
      <c r="R878" s="374" t="str">
        <f t="shared" si="12"/>
        <v/>
      </c>
    </row>
    <row r="879" ht="18.75" customHeight="1">
      <c r="A879" s="138"/>
      <c r="B879" s="402"/>
      <c r="C879" s="416"/>
      <c r="D879" s="402"/>
      <c r="E879" s="402"/>
      <c r="F879" s="415"/>
      <c r="G879" s="410"/>
      <c r="H879" s="407">
        <f t="shared" si="13"/>
        <v>0</v>
      </c>
      <c r="I879" s="407">
        <f t="shared" si="14"/>
        <v>0</v>
      </c>
      <c r="J879" s="412"/>
      <c r="K879" s="409"/>
      <c r="L879" s="148"/>
      <c r="M879" s="148"/>
      <c r="N879" s="148"/>
      <c r="O879" s="152"/>
      <c r="P879" s="138"/>
      <c r="Q879" s="401" t="str">
        <f t="shared" si="11"/>
        <v/>
      </c>
      <c r="R879" s="374" t="str">
        <f t="shared" si="12"/>
        <v/>
      </c>
    </row>
    <row r="880" ht="18.75" customHeight="1">
      <c r="A880" s="138"/>
      <c r="B880" s="402"/>
      <c r="C880" s="416"/>
      <c r="D880" s="402"/>
      <c r="E880" s="402"/>
      <c r="F880" s="415"/>
      <c r="G880" s="410"/>
      <c r="H880" s="407">
        <f t="shared" si="13"/>
        <v>0</v>
      </c>
      <c r="I880" s="407">
        <f t="shared" si="14"/>
        <v>0</v>
      </c>
      <c r="J880" s="412"/>
      <c r="K880" s="409"/>
      <c r="L880" s="148"/>
      <c r="M880" s="148"/>
      <c r="N880" s="148"/>
      <c r="O880" s="152"/>
      <c r="P880" s="138"/>
      <c r="Q880" s="401" t="str">
        <f t="shared" si="11"/>
        <v/>
      </c>
      <c r="R880" s="374" t="str">
        <f t="shared" si="12"/>
        <v/>
      </c>
    </row>
    <row r="881" ht="18.75" customHeight="1">
      <c r="A881" s="138"/>
      <c r="B881" s="402"/>
      <c r="C881" s="416"/>
      <c r="D881" s="402"/>
      <c r="E881" s="402"/>
      <c r="F881" s="415"/>
      <c r="G881" s="410"/>
      <c r="H881" s="407">
        <f t="shared" si="13"/>
        <v>0</v>
      </c>
      <c r="I881" s="407">
        <f t="shared" si="14"/>
        <v>0</v>
      </c>
      <c r="J881" s="412"/>
      <c r="K881" s="409"/>
      <c r="L881" s="148"/>
      <c r="M881" s="148"/>
      <c r="N881" s="148"/>
      <c r="O881" s="152"/>
      <c r="P881" s="138"/>
      <c r="Q881" s="401" t="str">
        <f t="shared" si="11"/>
        <v/>
      </c>
      <c r="R881" s="374" t="str">
        <f t="shared" si="12"/>
        <v/>
      </c>
    </row>
    <row r="882" ht="18.75" customHeight="1">
      <c r="A882" s="138"/>
      <c r="B882" s="402"/>
      <c r="C882" s="416"/>
      <c r="D882" s="402"/>
      <c r="E882" s="402"/>
      <c r="F882" s="415"/>
      <c r="G882" s="410"/>
      <c r="H882" s="407">
        <f t="shared" si="13"/>
        <v>0</v>
      </c>
      <c r="I882" s="407">
        <f t="shared" si="14"/>
        <v>0</v>
      </c>
      <c r="J882" s="412"/>
      <c r="K882" s="409"/>
      <c r="L882" s="148"/>
      <c r="M882" s="148"/>
      <c r="N882" s="148"/>
      <c r="O882" s="152"/>
      <c r="P882" s="138"/>
      <c r="Q882" s="401" t="str">
        <f t="shared" si="11"/>
        <v/>
      </c>
      <c r="R882" s="374" t="str">
        <f t="shared" si="12"/>
        <v/>
      </c>
    </row>
    <row r="883" ht="18.75" customHeight="1">
      <c r="A883" s="138"/>
      <c r="B883" s="402"/>
      <c r="C883" s="416"/>
      <c r="D883" s="402"/>
      <c r="E883" s="402"/>
      <c r="F883" s="415"/>
      <c r="G883" s="410"/>
      <c r="H883" s="407">
        <f t="shared" si="13"/>
        <v>0</v>
      </c>
      <c r="I883" s="407">
        <f t="shared" si="14"/>
        <v>0</v>
      </c>
      <c r="J883" s="412"/>
      <c r="K883" s="409"/>
      <c r="L883" s="148"/>
      <c r="M883" s="148"/>
      <c r="N883" s="148"/>
      <c r="O883" s="152"/>
      <c r="P883" s="138"/>
      <c r="Q883" s="401" t="str">
        <f t="shared" si="11"/>
        <v/>
      </c>
      <c r="R883" s="374" t="str">
        <f t="shared" si="12"/>
        <v/>
      </c>
    </row>
    <row r="884" ht="18.75" customHeight="1">
      <c r="A884" s="138"/>
      <c r="B884" s="402"/>
      <c r="C884" s="416"/>
      <c r="D884" s="402"/>
      <c r="E884" s="402"/>
      <c r="F884" s="415"/>
      <c r="G884" s="410"/>
      <c r="H884" s="407">
        <f t="shared" si="13"/>
        <v>0</v>
      </c>
      <c r="I884" s="407">
        <f t="shared" si="14"/>
        <v>0</v>
      </c>
      <c r="J884" s="412"/>
      <c r="K884" s="409"/>
      <c r="L884" s="148"/>
      <c r="M884" s="148"/>
      <c r="N884" s="148"/>
      <c r="O884" s="152"/>
      <c r="P884" s="138"/>
      <c r="Q884" s="401" t="str">
        <f t="shared" si="11"/>
        <v/>
      </c>
      <c r="R884" s="374" t="str">
        <f t="shared" si="12"/>
        <v/>
      </c>
    </row>
    <row r="885" ht="18.75" customHeight="1">
      <c r="A885" s="138"/>
      <c r="B885" s="402"/>
      <c r="C885" s="416"/>
      <c r="D885" s="402"/>
      <c r="E885" s="402"/>
      <c r="F885" s="415"/>
      <c r="G885" s="410"/>
      <c r="H885" s="407">
        <f t="shared" si="13"/>
        <v>0</v>
      </c>
      <c r="I885" s="407">
        <f t="shared" si="14"/>
        <v>0</v>
      </c>
      <c r="J885" s="412"/>
      <c r="K885" s="409"/>
      <c r="L885" s="148"/>
      <c r="M885" s="148"/>
      <c r="N885" s="148"/>
      <c r="O885" s="152"/>
      <c r="P885" s="138"/>
      <c r="Q885" s="401" t="str">
        <f t="shared" si="11"/>
        <v/>
      </c>
      <c r="R885" s="374" t="str">
        <f t="shared" si="12"/>
        <v/>
      </c>
    </row>
    <row r="886" ht="18.75" customHeight="1">
      <c r="A886" s="138"/>
      <c r="B886" s="402"/>
      <c r="C886" s="416"/>
      <c r="D886" s="402"/>
      <c r="E886" s="402"/>
      <c r="F886" s="415"/>
      <c r="G886" s="410"/>
      <c r="H886" s="407">
        <f t="shared" si="13"/>
        <v>0</v>
      </c>
      <c r="I886" s="407">
        <f t="shared" si="14"/>
        <v>0</v>
      </c>
      <c r="J886" s="412"/>
      <c r="K886" s="409"/>
      <c r="L886" s="148"/>
      <c r="M886" s="148"/>
      <c r="N886" s="148"/>
      <c r="O886" s="152"/>
      <c r="P886" s="138"/>
      <c r="Q886" s="401" t="str">
        <f t="shared" si="11"/>
        <v/>
      </c>
      <c r="R886" s="374" t="str">
        <f t="shared" si="12"/>
        <v/>
      </c>
    </row>
    <row r="887" ht="18.75" customHeight="1">
      <c r="A887" s="138"/>
      <c r="B887" s="402"/>
      <c r="C887" s="416"/>
      <c r="D887" s="402"/>
      <c r="E887" s="402"/>
      <c r="F887" s="415"/>
      <c r="G887" s="410"/>
      <c r="H887" s="407">
        <f t="shared" si="13"/>
        <v>0</v>
      </c>
      <c r="I887" s="407">
        <f t="shared" si="14"/>
        <v>0</v>
      </c>
      <c r="J887" s="412"/>
      <c r="K887" s="409"/>
      <c r="L887" s="148"/>
      <c r="M887" s="148"/>
      <c r="N887" s="148"/>
      <c r="O887" s="152"/>
      <c r="P887" s="138"/>
      <c r="Q887" s="401" t="str">
        <f t="shared" si="11"/>
        <v/>
      </c>
      <c r="R887" s="374" t="str">
        <f t="shared" si="12"/>
        <v/>
      </c>
    </row>
    <row r="888" ht="18.75" customHeight="1">
      <c r="A888" s="138"/>
      <c r="B888" s="402"/>
      <c r="C888" s="416"/>
      <c r="D888" s="402"/>
      <c r="E888" s="402"/>
      <c r="F888" s="415"/>
      <c r="G888" s="410"/>
      <c r="H888" s="407">
        <f t="shared" si="13"/>
        <v>0</v>
      </c>
      <c r="I888" s="407">
        <f t="shared" si="14"/>
        <v>0</v>
      </c>
      <c r="J888" s="412"/>
      <c r="K888" s="409"/>
      <c r="L888" s="148"/>
      <c r="M888" s="148"/>
      <c r="N888" s="148"/>
      <c r="O888" s="152"/>
      <c r="P888" s="138"/>
      <c r="Q888" s="401" t="str">
        <f t="shared" si="11"/>
        <v/>
      </c>
      <c r="R888" s="374" t="str">
        <f t="shared" si="12"/>
        <v/>
      </c>
    </row>
    <row r="889" ht="18.75" customHeight="1">
      <c r="A889" s="138"/>
      <c r="B889" s="402"/>
      <c r="C889" s="416"/>
      <c r="D889" s="402"/>
      <c r="E889" s="402"/>
      <c r="F889" s="415"/>
      <c r="G889" s="410"/>
      <c r="H889" s="407">
        <f t="shared" si="13"/>
        <v>0</v>
      </c>
      <c r="I889" s="407">
        <f t="shared" si="14"/>
        <v>0</v>
      </c>
      <c r="J889" s="412"/>
      <c r="K889" s="409"/>
      <c r="L889" s="148"/>
      <c r="M889" s="148"/>
      <c r="N889" s="148"/>
      <c r="O889" s="152"/>
      <c r="P889" s="138"/>
      <c r="Q889" s="401" t="str">
        <f t="shared" si="11"/>
        <v/>
      </c>
      <c r="R889" s="374" t="str">
        <f t="shared" si="12"/>
        <v/>
      </c>
    </row>
    <row r="890" ht="18.75" customHeight="1">
      <c r="A890" s="138"/>
      <c r="B890" s="402"/>
      <c r="C890" s="416"/>
      <c r="D890" s="402"/>
      <c r="E890" s="402"/>
      <c r="F890" s="415"/>
      <c r="G890" s="410"/>
      <c r="H890" s="407">
        <f t="shared" si="13"/>
        <v>0</v>
      </c>
      <c r="I890" s="407">
        <f t="shared" si="14"/>
        <v>0</v>
      </c>
      <c r="J890" s="412"/>
      <c r="K890" s="409"/>
      <c r="L890" s="148"/>
      <c r="M890" s="148"/>
      <c r="N890" s="148"/>
      <c r="O890" s="152"/>
      <c r="P890" s="138"/>
      <c r="Q890" s="401" t="str">
        <f t="shared" si="11"/>
        <v/>
      </c>
      <c r="R890" s="374" t="str">
        <f t="shared" si="12"/>
        <v/>
      </c>
    </row>
    <row r="891" ht="18.75" customHeight="1">
      <c r="A891" s="138"/>
      <c r="B891" s="402"/>
      <c r="C891" s="416"/>
      <c r="D891" s="402"/>
      <c r="E891" s="402"/>
      <c r="F891" s="415"/>
      <c r="G891" s="410"/>
      <c r="H891" s="407">
        <f t="shared" si="13"/>
        <v>0</v>
      </c>
      <c r="I891" s="407">
        <f t="shared" si="14"/>
        <v>0</v>
      </c>
      <c r="J891" s="412"/>
      <c r="K891" s="409"/>
      <c r="L891" s="148"/>
      <c r="M891" s="148"/>
      <c r="N891" s="148"/>
      <c r="O891" s="152"/>
      <c r="P891" s="138"/>
      <c r="Q891" s="401" t="str">
        <f t="shared" si="11"/>
        <v/>
      </c>
      <c r="R891" s="374" t="str">
        <f t="shared" si="12"/>
        <v/>
      </c>
    </row>
    <row r="892" ht="18.75" customHeight="1">
      <c r="A892" s="138"/>
      <c r="B892" s="402"/>
      <c r="C892" s="416"/>
      <c r="D892" s="402"/>
      <c r="E892" s="402"/>
      <c r="F892" s="415"/>
      <c r="G892" s="410"/>
      <c r="H892" s="407">
        <f t="shared" si="13"/>
        <v>0</v>
      </c>
      <c r="I892" s="407">
        <f t="shared" si="14"/>
        <v>0</v>
      </c>
      <c r="J892" s="412"/>
      <c r="K892" s="409"/>
      <c r="L892" s="148"/>
      <c r="M892" s="148"/>
      <c r="N892" s="148"/>
      <c r="O892" s="152"/>
      <c r="P892" s="138"/>
      <c r="Q892" s="401" t="str">
        <f t="shared" si="11"/>
        <v/>
      </c>
      <c r="R892" s="374" t="str">
        <f t="shared" si="12"/>
        <v/>
      </c>
    </row>
    <row r="893" ht="18.75" customHeight="1">
      <c r="A893" s="138"/>
      <c r="B893" s="402"/>
      <c r="C893" s="416"/>
      <c r="D893" s="402"/>
      <c r="E893" s="402"/>
      <c r="F893" s="415"/>
      <c r="G893" s="410"/>
      <c r="H893" s="407">
        <f t="shared" si="13"/>
        <v>0</v>
      </c>
      <c r="I893" s="407">
        <f t="shared" si="14"/>
        <v>0</v>
      </c>
      <c r="J893" s="412"/>
      <c r="K893" s="409"/>
      <c r="L893" s="148"/>
      <c r="M893" s="148"/>
      <c r="N893" s="148"/>
      <c r="O893" s="152"/>
      <c r="P893" s="138"/>
      <c r="Q893" s="401" t="str">
        <f t="shared" si="11"/>
        <v/>
      </c>
      <c r="R893" s="374" t="str">
        <f t="shared" si="12"/>
        <v/>
      </c>
    </row>
    <row r="894" ht="18.75" customHeight="1">
      <c r="A894" s="138"/>
      <c r="B894" s="402"/>
      <c r="C894" s="416"/>
      <c r="D894" s="402"/>
      <c r="E894" s="402"/>
      <c r="F894" s="415"/>
      <c r="G894" s="410"/>
      <c r="H894" s="407">
        <f t="shared" si="13"/>
        <v>0</v>
      </c>
      <c r="I894" s="407">
        <f t="shared" si="14"/>
        <v>0</v>
      </c>
      <c r="J894" s="412"/>
      <c r="K894" s="409"/>
      <c r="L894" s="148"/>
      <c r="M894" s="148"/>
      <c r="N894" s="148"/>
      <c r="O894" s="152"/>
      <c r="P894" s="138"/>
      <c r="Q894" s="401" t="str">
        <f t="shared" si="11"/>
        <v/>
      </c>
      <c r="R894" s="374" t="str">
        <f t="shared" si="12"/>
        <v/>
      </c>
    </row>
    <row r="895" ht="18.75" customHeight="1">
      <c r="A895" s="138"/>
      <c r="B895" s="402"/>
      <c r="C895" s="416"/>
      <c r="D895" s="402"/>
      <c r="E895" s="402"/>
      <c r="F895" s="415"/>
      <c r="G895" s="410"/>
      <c r="H895" s="407">
        <f t="shared" si="13"/>
        <v>0</v>
      </c>
      <c r="I895" s="407">
        <f t="shared" si="14"/>
        <v>0</v>
      </c>
      <c r="J895" s="412"/>
      <c r="K895" s="409"/>
      <c r="L895" s="148"/>
      <c r="M895" s="148"/>
      <c r="N895" s="148"/>
      <c r="O895" s="152"/>
      <c r="P895" s="138"/>
      <c r="Q895" s="401" t="str">
        <f t="shared" si="11"/>
        <v/>
      </c>
      <c r="R895" s="374" t="str">
        <f t="shared" si="12"/>
        <v/>
      </c>
    </row>
    <row r="896" ht="18.75" customHeight="1">
      <c r="A896" s="138"/>
      <c r="B896" s="402"/>
      <c r="C896" s="416"/>
      <c r="D896" s="402"/>
      <c r="E896" s="402"/>
      <c r="F896" s="415"/>
      <c r="G896" s="410"/>
      <c r="H896" s="407">
        <f t="shared" si="13"/>
        <v>0</v>
      </c>
      <c r="I896" s="407">
        <f t="shared" si="14"/>
        <v>0</v>
      </c>
      <c r="J896" s="412"/>
      <c r="K896" s="409"/>
      <c r="L896" s="148"/>
      <c r="M896" s="148"/>
      <c r="N896" s="148"/>
      <c r="O896" s="152"/>
      <c r="P896" s="138"/>
      <c r="Q896" s="401" t="str">
        <f t="shared" si="11"/>
        <v/>
      </c>
      <c r="R896" s="374" t="str">
        <f t="shared" si="12"/>
        <v/>
      </c>
    </row>
    <row r="897" ht="18.75" customHeight="1">
      <c r="A897" s="138"/>
      <c r="B897" s="402"/>
      <c r="C897" s="416"/>
      <c r="D897" s="402"/>
      <c r="E897" s="402"/>
      <c r="F897" s="415"/>
      <c r="G897" s="410"/>
      <c r="H897" s="407">
        <f t="shared" si="13"/>
        <v>0</v>
      </c>
      <c r="I897" s="407">
        <f t="shared" si="14"/>
        <v>0</v>
      </c>
      <c r="J897" s="412"/>
      <c r="K897" s="409"/>
      <c r="L897" s="148"/>
      <c r="M897" s="148"/>
      <c r="N897" s="148"/>
      <c r="O897" s="152"/>
      <c r="P897" s="138"/>
      <c r="Q897" s="401" t="str">
        <f t="shared" si="11"/>
        <v/>
      </c>
      <c r="R897" s="374" t="str">
        <f t="shared" si="12"/>
        <v/>
      </c>
    </row>
    <row r="898" ht="18.75" customHeight="1">
      <c r="A898" s="138"/>
      <c r="B898" s="402"/>
      <c r="C898" s="416"/>
      <c r="D898" s="402"/>
      <c r="E898" s="402"/>
      <c r="F898" s="415"/>
      <c r="G898" s="410"/>
      <c r="H898" s="407">
        <f t="shared" si="13"/>
        <v>0</v>
      </c>
      <c r="I898" s="407">
        <f t="shared" si="14"/>
        <v>0</v>
      </c>
      <c r="J898" s="412"/>
      <c r="K898" s="409"/>
      <c r="L898" s="148"/>
      <c r="M898" s="148"/>
      <c r="N898" s="148"/>
      <c r="O898" s="152"/>
      <c r="P898" s="138"/>
      <c r="Q898" s="401" t="str">
        <f t="shared" si="11"/>
        <v/>
      </c>
      <c r="R898" s="374" t="str">
        <f t="shared" si="12"/>
        <v/>
      </c>
    </row>
    <row r="899" ht="18.75" customHeight="1">
      <c r="A899" s="138"/>
      <c r="B899" s="402"/>
      <c r="C899" s="416"/>
      <c r="D899" s="402"/>
      <c r="E899" s="402"/>
      <c r="F899" s="415"/>
      <c r="G899" s="410"/>
      <c r="H899" s="407">
        <f t="shared" si="13"/>
        <v>0</v>
      </c>
      <c r="I899" s="407">
        <f t="shared" si="14"/>
        <v>0</v>
      </c>
      <c r="J899" s="412"/>
      <c r="K899" s="409"/>
      <c r="L899" s="148"/>
      <c r="M899" s="148"/>
      <c r="N899" s="148"/>
      <c r="O899" s="152"/>
      <c r="P899" s="138"/>
      <c r="Q899" s="401" t="str">
        <f t="shared" si="11"/>
        <v/>
      </c>
      <c r="R899" s="374" t="str">
        <f t="shared" si="12"/>
        <v/>
      </c>
    </row>
    <row r="900" ht="18.75" customHeight="1">
      <c r="A900" s="138"/>
      <c r="B900" s="402"/>
      <c r="C900" s="416"/>
      <c r="D900" s="402"/>
      <c r="E900" s="402"/>
      <c r="F900" s="415"/>
      <c r="G900" s="410"/>
      <c r="H900" s="407">
        <f t="shared" si="13"/>
        <v>0</v>
      </c>
      <c r="I900" s="407">
        <f t="shared" si="14"/>
        <v>0</v>
      </c>
      <c r="J900" s="412"/>
      <c r="K900" s="409"/>
      <c r="L900" s="148"/>
      <c r="M900" s="148"/>
      <c r="N900" s="148"/>
      <c r="O900" s="152"/>
      <c r="P900" s="138"/>
      <c r="Q900" s="401" t="str">
        <f t="shared" si="11"/>
        <v/>
      </c>
      <c r="R900" s="374" t="str">
        <f t="shared" si="12"/>
        <v/>
      </c>
    </row>
    <row r="901" ht="18.75" customHeight="1">
      <c r="A901" s="138"/>
      <c r="B901" s="402"/>
      <c r="C901" s="416"/>
      <c r="D901" s="402"/>
      <c r="E901" s="402"/>
      <c r="F901" s="415"/>
      <c r="G901" s="410"/>
      <c r="H901" s="407">
        <f t="shared" si="13"/>
        <v>0</v>
      </c>
      <c r="I901" s="407">
        <f t="shared" si="14"/>
        <v>0</v>
      </c>
      <c r="J901" s="412"/>
      <c r="K901" s="409"/>
      <c r="L901" s="148"/>
      <c r="M901" s="148"/>
      <c r="N901" s="148"/>
      <c r="O901" s="152"/>
      <c r="P901" s="138"/>
      <c r="Q901" s="401" t="str">
        <f t="shared" si="11"/>
        <v/>
      </c>
      <c r="R901" s="374" t="str">
        <f t="shared" si="12"/>
        <v/>
      </c>
    </row>
    <row r="902" ht="18.75" customHeight="1">
      <c r="A902" s="138"/>
      <c r="B902" s="402"/>
      <c r="C902" s="416"/>
      <c r="D902" s="402"/>
      <c r="E902" s="402"/>
      <c r="F902" s="415"/>
      <c r="G902" s="410"/>
      <c r="H902" s="407">
        <f t="shared" si="13"/>
        <v>0</v>
      </c>
      <c r="I902" s="407">
        <f t="shared" si="14"/>
        <v>0</v>
      </c>
      <c r="J902" s="412"/>
      <c r="K902" s="409"/>
      <c r="L902" s="148"/>
      <c r="M902" s="148"/>
      <c r="N902" s="148"/>
      <c r="O902" s="152"/>
      <c r="P902" s="138"/>
      <c r="Q902" s="401" t="str">
        <f t="shared" si="11"/>
        <v/>
      </c>
      <c r="R902" s="374" t="str">
        <f t="shared" si="12"/>
        <v/>
      </c>
    </row>
    <row r="903" ht="18.75" customHeight="1">
      <c r="A903" s="138"/>
      <c r="B903" s="402"/>
      <c r="C903" s="416"/>
      <c r="D903" s="402"/>
      <c r="E903" s="402"/>
      <c r="F903" s="415"/>
      <c r="G903" s="410"/>
      <c r="H903" s="407">
        <f t="shared" si="13"/>
        <v>0</v>
      </c>
      <c r="I903" s="407">
        <f t="shared" si="14"/>
        <v>0</v>
      </c>
      <c r="J903" s="412"/>
      <c r="K903" s="409"/>
      <c r="L903" s="148"/>
      <c r="M903" s="148"/>
      <c r="N903" s="148"/>
      <c r="O903" s="152"/>
      <c r="P903" s="138"/>
      <c r="Q903" s="401" t="str">
        <f t="shared" si="11"/>
        <v/>
      </c>
      <c r="R903" s="374" t="str">
        <f t="shared" si="12"/>
        <v/>
      </c>
    </row>
    <row r="904" ht="18.75" customHeight="1">
      <c r="A904" s="138"/>
      <c r="B904" s="402"/>
      <c r="C904" s="416"/>
      <c r="D904" s="402"/>
      <c r="E904" s="402"/>
      <c r="F904" s="415"/>
      <c r="G904" s="410"/>
      <c r="H904" s="407">
        <f t="shared" si="13"/>
        <v>0</v>
      </c>
      <c r="I904" s="407">
        <f t="shared" si="14"/>
        <v>0</v>
      </c>
      <c r="J904" s="412"/>
      <c r="K904" s="409"/>
      <c r="L904" s="148"/>
      <c r="M904" s="148"/>
      <c r="N904" s="148"/>
      <c r="O904" s="152"/>
      <c r="P904" s="138"/>
      <c r="Q904" s="401" t="str">
        <f t="shared" si="11"/>
        <v/>
      </c>
      <c r="R904" s="374" t="str">
        <f t="shared" si="12"/>
        <v/>
      </c>
    </row>
    <row r="905" ht="18.75" customHeight="1">
      <c r="A905" s="138"/>
      <c r="B905" s="402"/>
      <c r="C905" s="416"/>
      <c r="D905" s="402"/>
      <c r="E905" s="402"/>
      <c r="F905" s="415"/>
      <c r="G905" s="410"/>
      <c r="H905" s="407">
        <f t="shared" si="13"/>
        <v>0</v>
      </c>
      <c r="I905" s="407">
        <f t="shared" si="14"/>
        <v>0</v>
      </c>
      <c r="J905" s="412"/>
      <c r="K905" s="409"/>
      <c r="L905" s="148"/>
      <c r="M905" s="148"/>
      <c r="N905" s="148"/>
      <c r="O905" s="152"/>
      <c r="P905" s="138"/>
      <c r="Q905" s="401" t="str">
        <f t="shared" si="11"/>
        <v/>
      </c>
      <c r="R905" s="374" t="str">
        <f t="shared" si="12"/>
        <v/>
      </c>
    </row>
    <row r="906" ht="18.75" customHeight="1">
      <c r="A906" s="138"/>
      <c r="B906" s="402"/>
      <c r="C906" s="416"/>
      <c r="D906" s="402"/>
      <c r="E906" s="402"/>
      <c r="F906" s="415"/>
      <c r="G906" s="410"/>
      <c r="H906" s="407">
        <f t="shared" si="13"/>
        <v>0</v>
      </c>
      <c r="I906" s="407">
        <f t="shared" si="14"/>
        <v>0</v>
      </c>
      <c r="J906" s="412"/>
      <c r="K906" s="409"/>
      <c r="L906" s="148"/>
      <c r="M906" s="148"/>
      <c r="N906" s="148"/>
      <c r="O906" s="152"/>
      <c r="P906" s="138"/>
      <c r="Q906" s="401" t="str">
        <f t="shared" si="11"/>
        <v/>
      </c>
      <c r="R906" s="374" t="str">
        <f t="shared" si="12"/>
        <v/>
      </c>
    </row>
    <row r="907" ht="18.75" customHeight="1">
      <c r="A907" s="138"/>
      <c r="B907" s="402"/>
      <c r="C907" s="416"/>
      <c r="D907" s="402"/>
      <c r="E907" s="402"/>
      <c r="F907" s="415"/>
      <c r="G907" s="410"/>
      <c r="H907" s="407">
        <f t="shared" si="13"/>
        <v>0</v>
      </c>
      <c r="I907" s="407">
        <f t="shared" si="14"/>
        <v>0</v>
      </c>
      <c r="J907" s="412"/>
      <c r="K907" s="409"/>
      <c r="L907" s="148"/>
      <c r="M907" s="148"/>
      <c r="N907" s="148"/>
      <c r="O907" s="152"/>
      <c r="P907" s="138"/>
      <c r="Q907" s="401" t="str">
        <f t="shared" si="11"/>
        <v/>
      </c>
      <c r="R907" s="374" t="str">
        <f t="shared" si="12"/>
        <v/>
      </c>
    </row>
    <row r="908" ht="18.75" customHeight="1">
      <c r="A908" s="138"/>
      <c r="B908" s="402"/>
      <c r="C908" s="416"/>
      <c r="D908" s="402"/>
      <c r="E908" s="402"/>
      <c r="F908" s="415"/>
      <c r="G908" s="410"/>
      <c r="H908" s="407">
        <f t="shared" si="13"/>
        <v>0</v>
      </c>
      <c r="I908" s="407">
        <f t="shared" si="14"/>
        <v>0</v>
      </c>
      <c r="J908" s="412"/>
      <c r="K908" s="409"/>
      <c r="L908" s="148"/>
      <c r="M908" s="148"/>
      <c r="N908" s="148"/>
      <c r="O908" s="152"/>
      <c r="P908" s="138"/>
      <c r="Q908" s="401" t="str">
        <f t="shared" si="11"/>
        <v/>
      </c>
      <c r="R908" s="374" t="str">
        <f t="shared" si="12"/>
        <v/>
      </c>
    </row>
    <row r="909" ht="18.75" customHeight="1">
      <c r="A909" s="138"/>
      <c r="B909" s="402"/>
      <c r="C909" s="416"/>
      <c r="D909" s="402"/>
      <c r="E909" s="402"/>
      <c r="F909" s="415"/>
      <c r="G909" s="410"/>
      <c r="H909" s="407">
        <f t="shared" si="13"/>
        <v>0</v>
      </c>
      <c r="I909" s="407">
        <f t="shared" si="14"/>
        <v>0</v>
      </c>
      <c r="J909" s="412"/>
      <c r="K909" s="409"/>
      <c r="L909" s="148"/>
      <c r="M909" s="148"/>
      <c r="N909" s="148"/>
      <c r="O909" s="152"/>
      <c r="P909" s="138"/>
      <c r="Q909" s="401" t="str">
        <f t="shared" si="11"/>
        <v/>
      </c>
      <c r="R909" s="374" t="str">
        <f t="shared" si="12"/>
        <v/>
      </c>
    </row>
    <row r="910" ht="18.75" customHeight="1">
      <c r="A910" s="138"/>
      <c r="B910" s="402"/>
      <c r="C910" s="416"/>
      <c r="D910" s="402"/>
      <c r="E910" s="402"/>
      <c r="F910" s="415"/>
      <c r="G910" s="410"/>
      <c r="H910" s="407">
        <f t="shared" si="13"/>
        <v>0</v>
      </c>
      <c r="I910" s="407">
        <f t="shared" si="14"/>
        <v>0</v>
      </c>
      <c r="J910" s="412"/>
      <c r="K910" s="409"/>
      <c r="L910" s="148"/>
      <c r="M910" s="148"/>
      <c r="N910" s="148"/>
      <c r="O910" s="152"/>
      <c r="P910" s="138"/>
      <c r="Q910" s="401" t="str">
        <f t="shared" si="11"/>
        <v/>
      </c>
      <c r="R910" s="374" t="str">
        <f t="shared" si="12"/>
        <v/>
      </c>
    </row>
    <row r="911" ht="18.75" customHeight="1">
      <c r="A911" s="138"/>
      <c r="B911" s="402"/>
      <c r="C911" s="416"/>
      <c r="D911" s="402"/>
      <c r="E911" s="402"/>
      <c r="F911" s="415"/>
      <c r="G911" s="410"/>
      <c r="H911" s="407">
        <f t="shared" si="13"/>
        <v>0</v>
      </c>
      <c r="I911" s="407">
        <f t="shared" si="14"/>
        <v>0</v>
      </c>
      <c r="J911" s="412"/>
      <c r="K911" s="409"/>
      <c r="L911" s="148"/>
      <c r="M911" s="148"/>
      <c r="N911" s="148"/>
      <c r="O911" s="152"/>
      <c r="P911" s="138"/>
      <c r="Q911" s="401" t="str">
        <f t="shared" si="11"/>
        <v/>
      </c>
      <c r="R911" s="374" t="str">
        <f t="shared" si="12"/>
        <v/>
      </c>
    </row>
    <row r="912" ht="18.75" customHeight="1">
      <c r="A912" s="138"/>
      <c r="B912" s="402"/>
      <c r="C912" s="416"/>
      <c r="D912" s="402"/>
      <c r="E912" s="402"/>
      <c r="F912" s="415"/>
      <c r="G912" s="410"/>
      <c r="H912" s="407">
        <f t="shared" si="13"/>
        <v>0</v>
      </c>
      <c r="I912" s="407">
        <f t="shared" si="14"/>
        <v>0</v>
      </c>
      <c r="J912" s="412"/>
      <c r="K912" s="409"/>
      <c r="L912" s="148"/>
      <c r="M912" s="148"/>
      <c r="N912" s="148"/>
      <c r="O912" s="152"/>
      <c r="P912" s="138"/>
      <c r="Q912" s="401" t="str">
        <f t="shared" si="11"/>
        <v/>
      </c>
      <c r="R912" s="374" t="str">
        <f t="shared" si="12"/>
        <v/>
      </c>
    </row>
    <row r="913" ht="18.75" customHeight="1">
      <c r="A913" s="138"/>
      <c r="B913" s="402"/>
      <c r="C913" s="416"/>
      <c r="D913" s="402"/>
      <c r="E913" s="402"/>
      <c r="F913" s="415"/>
      <c r="G913" s="410"/>
      <c r="H913" s="407">
        <f t="shared" si="13"/>
        <v>0</v>
      </c>
      <c r="I913" s="407">
        <f t="shared" si="14"/>
        <v>0</v>
      </c>
      <c r="J913" s="412"/>
      <c r="K913" s="409"/>
      <c r="L913" s="148"/>
      <c r="M913" s="148"/>
      <c r="N913" s="148"/>
      <c r="O913" s="152"/>
      <c r="P913" s="138"/>
      <c r="Q913" s="401" t="str">
        <f t="shared" si="11"/>
        <v/>
      </c>
      <c r="R913" s="374" t="str">
        <f t="shared" si="12"/>
        <v/>
      </c>
    </row>
    <row r="914" ht="18.75" customHeight="1">
      <c r="A914" s="138"/>
      <c r="B914" s="402"/>
      <c r="C914" s="416"/>
      <c r="D914" s="402"/>
      <c r="E914" s="402"/>
      <c r="F914" s="415"/>
      <c r="G914" s="410"/>
      <c r="H914" s="407">
        <f t="shared" si="13"/>
        <v>0</v>
      </c>
      <c r="I914" s="407">
        <f t="shared" si="14"/>
        <v>0</v>
      </c>
      <c r="J914" s="412"/>
      <c r="K914" s="409"/>
      <c r="L914" s="148"/>
      <c r="M914" s="148"/>
      <c r="N914" s="148"/>
      <c r="O914" s="152"/>
      <c r="P914" s="138"/>
      <c r="Q914" s="401" t="str">
        <f t="shared" si="11"/>
        <v/>
      </c>
      <c r="R914" s="374" t="str">
        <f t="shared" si="12"/>
        <v/>
      </c>
    </row>
    <row r="915" ht="18.75" customHeight="1">
      <c r="A915" s="138"/>
      <c r="B915" s="402"/>
      <c r="C915" s="416"/>
      <c r="D915" s="402"/>
      <c r="E915" s="402"/>
      <c r="F915" s="415"/>
      <c r="G915" s="410"/>
      <c r="H915" s="407">
        <f t="shared" si="13"/>
        <v>0</v>
      </c>
      <c r="I915" s="407">
        <f t="shared" si="14"/>
        <v>0</v>
      </c>
      <c r="J915" s="412"/>
      <c r="K915" s="409"/>
      <c r="L915" s="148"/>
      <c r="M915" s="148"/>
      <c r="N915" s="148"/>
      <c r="O915" s="152"/>
      <c r="P915" s="138"/>
      <c r="Q915" s="401" t="str">
        <f t="shared" si="11"/>
        <v/>
      </c>
      <c r="R915" s="374" t="str">
        <f t="shared" si="12"/>
        <v/>
      </c>
    </row>
    <row r="916" ht="18.75" customHeight="1">
      <c r="A916" s="138"/>
      <c r="B916" s="402"/>
      <c r="C916" s="416"/>
      <c r="D916" s="402"/>
      <c r="E916" s="402"/>
      <c r="F916" s="415"/>
      <c r="G916" s="410"/>
      <c r="H916" s="407">
        <f t="shared" si="13"/>
        <v>0</v>
      </c>
      <c r="I916" s="407">
        <f t="shared" si="14"/>
        <v>0</v>
      </c>
      <c r="J916" s="412"/>
      <c r="K916" s="409"/>
      <c r="L916" s="148"/>
      <c r="M916" s="148"/>
      <c r="N916" s="148"/>
      <c r="O916" s="152"/>
      <c r="P916" s="138"/>
      <c r="Q916" s="401" t="str">
        <f t="shared" si="11"/>
        <v/>
      </c>
      <c r="R916" s="374" t="str">
        <f t="shared" si="12"/>
        <v/>
      </c>
    </row>
    <row r="917" ht="18.75" customHeight="1">
      <c r="A917" s="138"/>
      <c r="B917" s="402"/>
      <c r="C917" s="416"/>
      <c r="D917" s="402"/>
      <c r="E917" s="402"/>
      <c r="F917" s="415"/>
      <c r="G917" s="410"/>
      <c r="H917" s="407">
        <f t="shared" si="13"/>
        <v>0</v>
      </c>
      <c r="I917" s="407">
        <f t="shared" si="14"/>
        <v>0</v>
      </c>
      <c r="J917" s="412"/>
      <c r="K917" s="409"/>
      <c r="L917" s="148"/>
      <c r="M917" s="148"/>
      <c r="N917" s="148"/>
      <c r="O917" s="152"/>
      <c r="P917" s="138"/>
      <c r="Q917" s="401" t="str">
        <f t="shared" si="11"/>
        <v/>
      </c>
      <c r="R917" s="374" t="str">
        <f t="shared" si="12"/>
        <v/>
      </c>
    </row>
    <row r="918" ht="18.75" customHeight="1">
      <c r="A918" s="138"/>
      <c r="B918" s="402"/>
      <c r="C918" s="416"/>
      <c r="D918" s="402"/>
      <c r="E918" s="402"/>
      <c r="F918" s="415"/>
      <c r="G918" s="410"/>
      <c r="H918" s="407">
        <f t="shared" si="13"/>
        <v>0</v>
      </c>
      <c r="I918" s="407">
        <f t="shared" si="14"/>
        <v>0</v>
      </c>
      <c r="J918" s="412"/>
      <c r="K918" s="409"/>
      <c r="L918" s="148"/>
      <c r="M918" s="148"/>
      <c r="N918" s="148"/>
      <c r="O918" s="152"/>
      <c r="P918" s="138"/>
      <c r="Q918" s="401" t="str">
        <f t="shared" si="11"/>
        <v/>
      </c>
      <c r="R918" s="374" t="str">
        <f t="shared" si="12"/>
        <v/>
      </c>
    </row>
    <row r="919" ht="18.75" customHeight="1">
      <c r="A919" s="138"/>
      <c r="B919" s="402"/>
      <c r="C919" s="416"/>
      <c r="D919" s="402"/>
      <c r="E919" s="402"/>
      <c r="F919" s="415"/>
      <c r="G919" s="410"/>
      <c r="H919" s="407">
        <f t="shared" si="13"/>
        <v>0</v>
      </c>
      <c r="I919" s="407">
        <f t="shared" si="14"/>
        <v>0</v>
      </c>
      <c r="J919" s="412"/>
      <c r="K919" s="409"/>
      <c r="L919" s="148"/>
      <c r="M919" s="148"/>
      <c r="N919" s="148"/>
      <c r="O919" s="152"/>
      <c r="P919" s="138"/>
      <c r="Q919" s="401" t="str">
        <f t="shared" si="11"/>
        <v/>
      </c>
      <c r="R919" s="374" t="str">
        <f t="shared" si="12"/>
        <v/>
      </c>
    </row>
    <row r="920" ht="18.75" customHeight="1">
      <c r="A920" s="138"/>
      <c r="B920" s="402"/>
      <c r="C920" s="416"/>
      <c r="D920" s="402"/>
      <c r="E920" s="402"/>
      <c r="F920" s="415"/>
      <c r="G920" s="410"/>
      <c r="H920" s="407">
        <f t="shared" si="13"/>
        <v>0</v>
      </c>
      <c r="I920" s="407">
        <f t="shared" si="14"/>
        <v>0</v>
      </c>
      <c r="J920" s="412"/>
      <c r="K920" s="409"/>
      <c r="L920" s="148"/>
      <c r="M920" s="148"/>
      <c r="N920" s="148"/>
      <c r="O920" s="152"/>
      <c r="P920" s="138"/>
      <c r="Q920" s="401" t="str">
        <f t="shared" si="11"/>
        <v/>
      </c>
      <c r="R920" s="374" t="str">
        <f t="shared" si="12"/>
        <v/>
      </c>
    </row>
    <row r="921" ht="18.75" customHeight="1">
      <c r="A921" s="138"/>
      <c r="B921" s="402"/>
      <c r="C921" s="416"/>
      <c r="D921" s="402"/>
      <c r="E921" s="402"/>
      <c r="F921" s="415"/>
      <c r="G921" s="410"/>
      <c r="H921" s="407">
        <f t="shared" si="13"/>
        <v>0</v>
      </c>
      <c r="I921" s="407">
        <f t="shared" si="14"/>
        <v>0</v>
      </c>
      <c r="J921" s="412"/>
      <c r="K921" s="409"/>
      <c r="L921" s="148"/>
      <c r="M921" s="148"/>
      <c r="N921" s="148"/>
      <c r="O921" s="152"/>
      <c r="P921" s="138"/>
      <c r="Q921" s="401" t="str">
        <f t="shared" si="11"/>
        <v/>
      </c>
      <c r="R921" s="374" t="str">
        <f t="shared" si="12"/>
        <v/>
      </c>
    </row>
    <row r="922" ht="18.75" customHeight="1">
      <c r="A922" s="138"/>
      <c r="B922" s="402"/>
      <c r="C922" s="416"/>
      <c r="D922" s="402"/>
      <c r="E922" s="402"/>
      <c r="F922" s="415"/>
      <c r="G922" s="410"/>
      <c r="H922" s="407">
        <f t="shared" si="13"/>
        <v>0</v>
      </c>
      <c r="I922" s="407">
        <f t="shared" si="14"/>
        <v>0</v>
      </c>
      <c r="J922" s="412"/>
      <c r="K922" s="409"/>
      <c r="L922" s="148"/>
      <c r="M922" s="148"/>
      <c r="N922" s="148"/>
      <c r="O922" s="152"/>
      <c r="P922" s="138"/>
      <c r="Q922" s="401" t="str">
        <f t="shared" si="11"/>
        <v/>
      </c>
      <c r="R922" s="374" t="str">
        <f t="shared" si="12"/>
        <v/>
      </c>
    </row>
    <row r="923" ht="18.75" customHeight="1">
      <c r="A923" s="138"/>
      <c r="B923" s="402"/>
      <c r="C923" s="416"/>
      <c r="D923" s="402"/>
      <c r="E923" s="402"/>
      <c r="F923" s="415"/>
      <c r="G923" s="410"/>
      <c r="H923" s="407">
        <f t="shared" si="13"/>
        <v>0</v>
      </c>
      <c r="I923" s="407">
        <f t="shared" si="14"/>
        <v>0</v>
      </c>
      <c r="J923" s="412"/>
      <c r="K923" s="409"/>
      <c r="L923" s="148"/>
      <c r="M923" s="148"/>
      <c r="N923" s="148"/>
      <c r="O923" s="152"/>
      <c r="P923" s="138"/>
      <c r="Q923" s="401" t="str">
        <f t="shared" si="11"/>
        <v/>
      </c>
      <c r="R923" s="374" t="str">
        <f t="shared" si="12"/>
        <v/>
      </c>
    </row>
    <row r="924" ht="18.75" customHeight="1">
      <c r="A924" s="138"/>
      <c r="B924" s="402"/>
      <c r="C924" s="416"/>
      <c r="D924" s="402"/>
      <c r="E924" s="402"/>
      <c r="F924" s="415"/>
      <c r="G924" s="410"/>
      <c r="H924" s="407">
        <f t="shared" si="13"/>
        <v>0</v>
      </c>
      <c r="I924" s="407">
        <f t="shared" si="14"/>
        <v>0</v>
      </c>
      <c r="J924" s="412"/>
      <c r="K924" s="409"/>
      <c r="L924" s="148"/>
      <c r="M924" s="148"/>
      <c r="N924" s="148"/>
      <c r="O924" s="152"/>
      <c r="P924" s="138"/>
      <c r="Q924" s="401" t="str">
        <f t="shared" si="11"/>
        <v/>
      </c>
      <c r="R924" s="374" t="str">
        <f t="shared" si="12"/>
        <v/>
      </c>
    </row>
    <row r="925" ht="18.75" customHeight="1">
      <c r="A925" s="138"/>
      <c r="B925" s="402"/>
      <c r="C925" s="416"/>
      <c r="D925" s="402"/>
      <c r="E925" s="402"/>
      <c r="F925" s="415"/>
      <c r="G925" s="410"/>
      <c r="H925" s="407">
        <f t="shared" si="13"/>
        <v>0</v>
      </c>
      <c r="I925" s="407">
        <f t="shared" si="14"/>
        <v>0</v>
      </c>
      <c r="J925" s="412"/>
      <c r="K925" s="409"/>
      <c r="L925" s="148"/>
      <c r="M925" s="148"/>
      <c r="N925" s="148"/>
      <c r="O925" s="152"/>
      <c r="P925" s="138"/>
      <c r="Q925" s="401" t="str">
        <f t="shared" si="11"/>
        <v/>
      </c>
      <c r="R925" s="374" t="str">
        <f t="shared" si="12"/>
        <v/>
      </c>
    </row>
    <row r="926" ht="18.75" customHeight="1">
      <c r="A926" s="138"/>
      <c r="B926" s="402"/>
      <c r="C926" s="416"/>
      <c r="D926" s="402"/>
      <c r="E926" s="402"/>
      <c r="F926" s="415"/>
      <c r="G926" s="410"/>
      <c r="H926" s="407">
        <f t="shared" si="13"/>
        <v>0</v>
      </c>
      <c r="I926" s="407">
        <f t="shared" si="14"/>
        <v>0</v>
      </c>
      <c r="J926" s="412"/>
      <c r="K926" s="409"/>
      <c r="L926" s="148"/>
      <c r="M926" s="148"/>
      <c r="N926" s="148"/>
      <c r="O926" s="152"/>
      <c r="P926" s="138"/>
      <c r="Q926" s="401" t="str">
        <f t="shared" si="11"/>
        <v/>
      </c>
      <c r="R926" s="374" t="str">
        <f t="shared" si="12"/>
        <v/>
      </c>
    </row>
    <row r="927" ht="18.75" customHeight="1">
      <c r="A927" s="138"/>
      <c r="B927" s="402"/>
      <c r="C927" s="416"/>
      <c r="D927" s="402"/>
      <c r="E927" s="402"/>
      <c r="F927" s="415"/>
      <c r="G927" s="410"/>
      <c r="H927" s="407">
        <f t="shared" si="13"/>
        <v>0</v>
      </c>
      <c r="I927" s="407">
        <f t="shared" si="14"/>
        <v>0</v>
      </c>
      <c r="J927" s="412"/>
      <c r="K927" s="409"/>
      <c r="L927" s="148"/>
      <c r="M927" s="148"/>
      <c r="N927" s="148"/>
      <c r="O927" s="152"/>
      <c r="P927" s="138"/>
      <c r="Q927" s="401" t="str">
        <f t="shared" si="11"/>
        <v/>
      </c>
      <c r="R927" s="374" t="str">
        <f t="shared" si="12"/>
        <v/>
      </c>
    </row>
    <row r="928" ht="18.75" customHeight="1">
      <c r="A928" s="138"/>
      <c r="B928" s="402"/>
      <c r="C928" s="416"/>
      <c r="D928" s="402"/>
      <c r="E928" s="402"/>
      <c r="F928" s="415"/>
      <c r="G928" s="410"/>
      <c r="H928" s="407">
        <f t="shared" si="13"/>
        <v>0</v>
      </c>
      <c r="I928" s="407">
        <f t="shared" si="14"/>
        <v>0</v>
      </c>
      <c r="J928" s="412"/>
      <c r="K928" s="409"/>
      <c r="L928" s="148"/>
      <c r="M928" s="148"/>
      <c r="N928" s="148"/>
      <c r="O928" s="152"/>
      <c r="P928" s="138"/>
      <c r="Q928" s="401" t="str">
        <f t="shared" si="11"/>
        <v/>
      </c>
      <c r="R928" s="374" t="str">
        <f t="shared" si="12"/>
        <v/>
      </c>
    </row>
    <row r="929" ht="18.75" customHeight="1">
      <c r="A929" s="138"/>
      <c r="B929" s="402"/>
      <c r="C929" s="416"/>
      <c r="D929" s="402"/>
      <c r="E929" s="402"/>
      <c r="F929" s="415"/>
      <c r="G929" s="410"/>
      <c r="H929" s="407">
        <f t="shared" si="13"/>
        <v>0</v>
      </c>
      <c r="I929" s="407">
        <f t="shared" si="14"/>
        <v>0</v>
      </c>
      <c r="J929" s="412"/>
      <c r="K929" s="409"/>
      <c r="L929" s="148"/>
      <c r="M929" s="148"/>
      <c r="N929" s="148"/>
      <c r="O929" s="152"/>
      <c r="P929" s="138"/>
      <c r="Q929" s="401" t="str">
        <f t="shared" si="11"/>
        <v/>
      </c>
      <c r="R929" s="374" t="str">
        <f t="shared" si="12"/>
        <v/>
      </c>
    </row>
    <row r="930" ht="18.75" customHeight="1">
      <c r="A930" s="138"/>
      <c r="B930" s="402"/>
      <c r="C930" s="416"/>
      <c r="D930" s="402"/>
      <c r="E930" s="402"/>
      <c r="F930" s="415"/>
      <c r="G930" s="410"/>
      <c r="H930" s="407">
        <f t="shared" si="13"/>
        <v>0</v>
      </c>
      <c r="I930" s="407">
        <f t="shared" si="14"/>
        <v>0</v>
      </c>
      <c r="J930" s="412"/>
      <c r="K930" s="409"/>
      <c r="L930" s="148"/>
      <c r="M930" s="148"/>
      <c r="N930" s="148"/>
      <c r="O930" s="152"/>
      <c r="P930" s="138"/>
      <c r="Q930" s="401" t="str">
        <f t="shared" si="11"/>
        <v/>
      </c>
      <c r="R930" s="374" t="str">
        <f t="shared" si="12"/>
        <v/>
      </c>
    </row>
    <row r="931" ht="18.75" customHeight="1">
      <c r="A931" s="138"/>
      <c r="B931" s="402"/>
      <c r="C931" s="416"/>
      <c r="D931" s="402"/>
      <c r="E931" s="402"/>
      <c r="F931" s="415"/>
      <c r="G931" s="410"/>
      <c r="H931" s="407">
        <f t="shared" si="13"/>
        <v>0</v>
      </c>
      <c r="I931" s="407">
        <f t="shared" si="14"/>
        <v>0</v>
      </c>
      <c r="J931" s="412"/>
      <c r="K931" s="409"/>
      <c r="L931" s="148"/>
      <c r="M931" s="148"/>
      <c r="N931" s="148"/>
      <c r="O931" s="152"/>
      <c r="P931" s="138"/>
      <c r="Q931" s="401" t="str">
        <f t="shared" si="11"/>
        <v/>
      </c>
      <c r="R931" s="374" t="str">
        <f t="shared" si="12"/>
        <v/>
      </c>
    </row>
    <row r="932" ht="18.75" customHeight="1">
      <c r="A932" s="138"/>
      <c r="B932" s="402"/>
      <c r="C932" s="416"/>
      <c r="D932" s="402"/>
      <c r="E932" s="402"/>
      <c r="F932" s="415"/>
      <c r="G932" s="410"/>
      <c r="H932" s="407">
        <f t="shared" si="13"/>
        <v>0</v>
      </c>
      <c r="I932" s="407">
        <f t="shared" si="14"/>
        <v>0</v>
      </c>
      <c r="J932" s="412"/>
      <c r="K932" s="409"/>
      <c r="L932" s="148"/>
      <c r="M932" s="148"/>
      <c r="N932" s="148"/>
      <c r="O932" s="152"/>
      <c r="P932" s="138"/>
      <c r="Q932" s="401" t="str">
        <f t="shared" si="11"/>
        <v/>
      </c>
      <c r="R932" s="374" t="str">
        <f t="shared" si="12"/>
        <v/>
      </c>
    </row>
    <row r="933" ht="18.75" customHeight="1">
      <c r="A933" s="138"/>
      <c r="B933" s="402"/>
      <c r="C933" s="416"/>
      <c r="D933" s="402"/>
      <c r="E933" s="402"/>
      <c r="F933" s="415"/>
      <c r="G933" s="410"/>
      <c r="H933" s="407">
        <f t="shared" si="13"/>
        <v>0</v>
      </c>
      <c r="I933" s="407">
        <f t="shared" si="14"/>
        <v>0</v>
      </c>
      <c r="J933" s="412"/>
      <c r="K933" s="409"/>
      <c r="L933" s="148"/>
      <c r="M933" s="148"/>
      <c r="N933" s="148"/>
      <c r="O933" s="152"/>
      <c r="P933" s="138"/>
      <c r="Q933" s="401" t="str">
        <f t="shared" si="11"/>
        <v/>
      </c>
      <c r="R933" s="374" t="str">
        <f t="shared" si="12"/>
        <v/>
      </c>
    </row>
    <row r="934" ht="18.75" customHeight="1">
      <c r="A934" s="138"/>
      <c r="B934" s="402"/>
      <c r="C934" s="416"/>
      <c r="D934" s="402"/>
      <c r="E934" s="402"/>
      <c r="F934" s="415"/>
      <c r="G934" s="410"/>
      <c r="H934" s="407">
        <f t="shared" si="13"/>
        <v>0</v>
      </c>
      <c r="I934" s="407">
        <f t="shared" si="14"/>
        <v>0</v>
      </c>
      <c r="J934" s="412"/>
      <c r="K934" s="409"/>
      <c r="L934" s="148"/>
      <c r="M934" s="148"/>
      <c r="N934" s="148"/>
      <c r="O934" s="152"/>
      <c r="P934" s="138"/>
      <c r="Q934" s="401" t="str">
        <f t="shared" si="11"/>
        <v/>
      </c>
      <c r="R934" s="374" t="str">
        <f t="shared" si="12"/>
        <v/>
      </c>
    </row>
    <row r="935" ht="18.75" customHeight="1">
      <c r="A935" s="138"/>
      <c r="B935" s="402"/>
      <c r="C935" s="416"/>
      <c r="D935" s="402"/>
      <c r="E935" s="402"/>
      <c r="F935" s="415"/>
      <c r="G935" s="410"/>
      <c r="H935" s="407">
        <f t="shared" si="13"/>
        <v>0</v>
      </c>
      <c r="I935" s="407">
        <f t="shared" si="14"/>
        <v>0</v>
      </c>
      <c r="J935" s="412"/>
      <c r="K935" s="409"/>
      <c r="L935" s="148"/>
      <c r="M935" s="148"/>
      <c r="N935" s="148"/>
      <c r="O935" s="152"/>
      <c r="P935" s="138"/>
      <c r="Q935" s="401" t="str">
        <f t="shared" si="11"/>
        <v/>
      </c>
      <c r="R935" s="374" t="str">
        <f t="shared" si="12"/>
        <v/>
      </c>
    </row>
    <row r="936" ht="18.75" customHeight="1">
      <c r="A936" s="138"/>
      <c r="B936" s="402"/>
      <c r="C936" s="416"/>
      <c r="D936" s="402"/>
      <c r="E936" s="402"/>
      <c r="F936" s="415"/>
      <c r="G936" s="410"/>
      <c r="H936" s="407">
        <f t="shared" si="13"/>
        <v>0</v>
      </c>
      <c r="I936" s="407">
        <f t="shared" si="14"/>
        <v>0</v>
      </c>
      <c r="J936" s="412"/>
      <c r="K936" s="409"/>
      <c r="L936" s="148"/>
      <c r="M936" s="148"/>
      <c r="N936" s="148"/>
      <c r="O936" s="152"/>
      <c r="P936" s="138"/>
      <c r="Q936" s="401" t="str">
        <f t="shared" si="11"/>
        <v/>
      </c>
      <c r="R936" s="374" t="str">
        <f t="shared" si="12"/>
        <v/>
      </c>
    </row>
    <row r="937" ht="18.75" customHeight="1">
      <c r="A937" s="138"/>
      <c r="B937" s="402"/>
      <c r="C937" s="416"/>
      <c r="D937" s="402"/>
      <c r="E937" s="402"/>
      <c r="F937" s="415"/>
      <c r="G937" s="410"/>
      <c r="H937" s="407">
        <f t="shared" si="13"/>
        <v>0</v>
      </c>
      <c r="I937" s="407">
        <f t="shared" si="14"/>
        <v>0</v>
      </c>
      <c r="J937" s="412"/>
      <c r="K937" s="409"/>
      <c r="L937" s="148"/>
      <c r="M937" s="148"/>
      <c r="N937" s="148"/>
      <c r="O937" s="152"/>
      <c r="P937" s="138"/>
      <c r="Q937" s="401" t="str">
        <f t="shared" si="11"/>
        <v/>
      </c>
      <c r="R937" s="374" t="str">
        <f t="shared" si="12"/>
        <v/>
      </c>
    </row>
    <row r="938" ht="18.75" customHeight="1">
      <c r="A938" s="138"/>
      <c r="B938" s="402"/>
      <c r="C938" s="416"/>
      <c r="D938" s="402"/>
      <c r="E938" s="402"/>
      <c r="F938" s="415"/>
      <c r="G938" s="410"/>
      <c r="H938" s="407">
        <f t="shared" si="13"/>
        <v>0</v>
      </c>
      <c r="I938" s="407">
        <f t="shared" si="14"/>
        <v>0</v>
      </c>
      <c r="J938" s="412"/>
      <c r="K938" s="409"/>
      <c r="L938" s="148"/>
      <c r="M938" s="148"/>
      <c r="N938" s="148"/>
      <c r="O938" s="152"/>
      <c r="P938" s="138"/>
      <c r="Q938" s="401" t="str">
        <f t="shared" si="11"/>
        <v/>
      </c>
      <c r="R938" s="374" t="str">
        <f t="shared" si="12"/>
        <v/>
      </c>
    </row>
    <row r="939" ht="18.75" customHeight="1">
      <c r="A939" s="138"/>
      <c r="B939" s="402"/>
      <c r="C939" s="416"/>
      <c r="D939" s="402"/>
      <c r="E939" s="402"/>
      <c r="F939" s="415"/>
      <c r="G939" s="410"/>
      <c r="H939" s="407">
        <f t="shared" si="13"/>
        <v>0</v>
      </c>
      <c r="I939" s="407">
        <f t="shared" si="14"/>
        <v>0</v>
      </c>
      <c r="J939" s="412"/>
      <c r="K939" s="409"/>
      <c r="L939" s="148"/>
      <c r="M939" s="148"/>
      <c r="N939" s="148"/>
      <c r="O939" s="152"/>
      <c r="P939" s="138"/>
      <c r="Q939" s="401" t="str">
        <f t="shared" si="11"/>
        <v/>
      </c>
      <c r="R939" s="374" t="str">
        <f t="shared" si="12"/>
        <v/>
      </c>
    </row>
    <row r="940" ht="18.75" customHeight="1">
      <c r="A940" s="138"/>
      <c r="B940" s="402"/>
      <c r="C940" s="416"/>
      <c r="D940" s="402"/>
      <c r="E940" s="402"/>
      <c r="F940" s="415"/>
      <c r="G940" s="410"/>
      <c r="H940" s="407">
        <f t="shared" si="13"/>
        <v>0</v>
      </c>
      <c r="I940" s="407">
        <f t="shared" si="14"/>
        <v>0</v>
      </c>
      <c r="J940" s="412"/>
      <c r="K940" s="409"/>
      <c r="L940" s="148"/>
      <c r="M940" s="148"/>
      <c r="N940" s="148"/>
      <c r="O940" s="152"/>
      <c r="P940" s="138"/>
      <c r="Q940" s="401" t="str">
        <f t="shared" si="11"/>
        <v/>
      </c>
      <c r="R940" s="374" t="str">
        <f t="shared" si="12"/>
        <v/>
      </c>
    </row>
    <row r="941" ht="18.75" customHeight="1">
      <c r="A941" s="138"/>
      <c r="B941" s="402"/>
      <c r="C941" s="416"/>
      <c r="D941" s="402"/>
      <c r="E941" s="402"/>
      <c r="F941" s="415"/>
      <c r="G941" s="410"/>
      <c r="H941" s="407">
        <f t="shared" si="13"/>
        <v>0</v>
      </c>
      <c r="I941" s="407">
        <f t="shared" si="14"/>
        <v>0</v>
      </c>
      <c r="J941" s="412"/>
      <c r="K941" s="409"/>
      <c r="L941" s="148"/>
      <c r="M941" s="148"/>
      <c r="N941" s="148"/>
      <c r="O941" s="152"/>
      <c r="P941" s="138"/>
      <c r="Q941" s="401" t="str">
        <f t="shared" si="11"/>
        <v/>
      </c>
      <c r="R941" s="374" t="str">
        <f t="shared" si="12"/>
        <v/>
      </c>
    </row>
    <row r="942" ht="18.75" customHeight="1">
      <c r="A942" s="138"/>
      <c r="B942" s="402"/>
      <c r="C942" s="416"/>
      <c r="D942" s="402"/>
      <c r="E942" s="402"/>
      <c r="F942" s="415"/>
      <c r="G942" s="410"/>
      <c r="H942" s="407">
        <f t="shared" si="13"/>
        <v>0</v>
      </c>
      <c r="I942" s="407">
        <f t="shared" si="14"/>
        <v>0</v>
      </c>
      <c r="J942" s="412"/>
      <c r="K942" s="409"/>
      <c r="L942" s="148"/>
      <c r="M942" s="148"/>
      <c r="N942" s="148"/>
      <c r="O942" s="152"/>
      <c r="P942" s="138"/>
      <c r="Q942" s="401" t="str">
        <f t="shared" si="11"/>
        <v/>
      </c>
      <c r="R942" s="374" t="str">
        <f t="shared" si="12"/>
        <v/>
      </c>
    </row>
    <row r="943" ht="18.75" customHeight="1">
      <c r="A943" s="138"/>
      <c r="B943" s="402"/>
      <c r="C943" s="416"/>
      <c r="D943" s="402"/>
      <c r="E943" s="402"/>
      <c r="F943" s="415"/>
      <c r="G943" s="410"/>
      <c r="H943" s="407">
        <f t="shared" si="13"/>
        <v>0</v>
      </c>
      <c r="I943" s="407">
        <f t="shared" si="14"/>
        <v>0</v>
      </c>
      <c r="J943" s="412"/>
      <c r="K943" s="409"/>
      <c r="L943" s="148"/>
      <c r="M943" s="148"/>
      <c r="N943" s="148"/>
      <c r="O943" s="152"/>
      <c r="P943" s="138"/>
      <c r="Q943" s="401" t="str">
        <f t="shared" si="11"/>
        <v/>
      </c>
      <c r="R943" s="374" t="str">
        <f t="shared" si="12"/>
        <v/>
      </c>
    </row>
    <row r="944" ht="18.75" customHeight="1">
      <c r="A944" s="138"/>
      <c r="B944" s="402"/>
      <c r="C944" s="416"/>
      <c r="D944" s="402"/>
      <c r="E944" s="402"/>
      <c r="F944" s="415"/>
      <c r="G944" s="410"/>
      <c r="H944" s="407">
        <f t="shared" si="13"/>
        <v>0</v>
      </c>
      <c r="I944" s="407">
        <f t="shared" si="14"/>
        <v>0</v>
      </c>
      <c r="J944" s="412"/>
      <c r="K944" s="409"/>
      <c r="L944" s="148"/>
      <c r="M944" s="148"/>
      <c r="N944" s="148"/>
      <c r="O944" s="152"/>
      <c r="P944" s="138"/>
      <c r="Q944" s="401" t="str">
        <f t="shared" si="11"/>
        <v/>
      </c>
      <c r="R944" s="374" t="str">
        <f t="shared" si="12"/>
        <v/>
      </c>
    </row>
    <row r="945" ht="18.75" customHeight="1">
      <c r="A945" s="138"/>
      <c r="B945" s="402"/>
      <c r="C945" s="416"/>
      <c r="D945" s="402"/>
      <c r="E945" s="402"/>
      <c r="F945" s="415"/>
      <c r="G945" s="410"/>
      <c r="H945" s="407">
        <f t="shared" si="13"/>
        <v>0</v>
      </c>
      <c r="I945" s="407">
        <f t="shared" si="14"/>
        <v>0</v>
      </c>
      <c r="J945" s="412"/>
      <c r="K945" s="409"/>
      <c r="L945" s="148"/>
      <c r="M945" s="148"/>
      <c r="N945" s="148"/>
      <c r="O945" s="152"/>
      <c r="P945" s="138"/>
      <c r="Q945" s="401" t="str">
        <f t="shared" si="11"/>
        <v/>
      </c>
      <c r="R945" s="374" t="str">
        <f t="shared" si="12"/>
        <v/>
      </c>
    </row>
    <row r="946" ht="18.75" customHeight="1">
      <c r="A946" s="138"/>
      <c r="B946" s="402"/>
      <c r="C946" s="416"/>
      <c r="D946" s="402"/>
      <c r="E946" s="402"/>
      <c r="F946" s="415"/>
      <c r="G946" s="410"/>
      <c r="H946" s="407">
        <f t="shared" si="13"/>
        <v>0</v>
      </c>
      <c r="I946" s="407">
        <f t="shared" si="14"/>
        <v>0</v>
      </c>
      <c r="J946" s="412"/>
      <c r="K946" s="409"/>
      <c r="L946" s="148"/>
      <c r="M946" s="148"/>
      <c r="N946" s="148"/>
      <c r="O946" s="152"/>
      <c r="P946" s="138"/>
      <c r="Q946" s="401" t="str">
        <f t="shared" si="11"/>
        <v/>
      </c>
      <c r="R946" s="374" t="str">
        <f t="shared" si="12"/>
        <v/>
      </c>
    </row>
    <row r="947" ht="18.75" customHeight="1">
      <c r="A947" s="138"/>
      <c r="B947" s="402"/>
      <c r="C947" s="416"/>
      <c r="D947" s="402"/>
      <c r="E947" s="402"/>
      <c r="F947" s="415"/>
      <c r="G947" s="410"/>
      <c r="H947" s="407">
        <f t="shared" si="13"/>
        <v>0</v>
      </c>
      <c r="I947" s="407">
        <f t="shared" si="14"/>
        <v>0</v>
      </c>
      <c r="J947" s="412"/>
      <c r="K947" s="409"/>
      <c r="L947" s="148"/>
      <c r="M947" s="148"/>
      <c r="N947" s="148"/>
      <c r="O947" s="152"/>
      <c r="P947" s="138"/>
      <c r="Q947" s="401" t="str">
        <f t="shared" si="11"/>
        <v/>
      </c>
      <c r="R947" s="374" t="str">
        <f t="shared" si="12"/>
        <v/>
      </c>
    </row>
    <row r="948" ht="18.75" customHeight="1">
      <c r="A948" s="138"/>
      <c r="B948" s="402"/>
      <c r="C948" s="416"/>
      <c r="D948" s="402"/>
      <c r="E948" s="402"/>
      <c r="F948" s="415"/>
      <c r="G948" s="410"/>
      <c r="H948" s="407">
        <f t="shared" si="13"/>
        <v>0</v>
      </c>
      <c r="I948" s="407">
        <f t="shared" si="14"/>
        <v>0</v>
      </c>
      <c r="J948" s="412"/>
      <c r="K948" s="409"/>
      <c r="L948" s="148"/>
      <c r="M948" s="148"/>
      <c r="N948" s="148"/>
      <c r="O948" s="152"/>
      <c r="P948" s="138"/>
      <c r="Q948" s="401" t="str">
        <f t="shared" si="11"/>
        <v/>
      </c>
      <c r="R948" s="374" t="str">
        <f t="shared" si="12"/>
        <v/>
      </c>
    </row>
    <row r="949" ht="18.75" customHeight="1">
      <c r="A949" s="138"/>
      <c r="B949" s="402"/>
      <c r="C949" s="416"/>
      <c r="D949" s="402"/>
      <c r="E949" s="402"/>
      <c r="F949" s="415"/>
      <c r="G949" s="410"/>
      <c r="H949" s="407">
        <f t="shared" si="13"/>
        <v>0</v>
      </c>
      <c r="I949" s="407">
        <f t="shared" si="14"/>
        <v>0</v>
      </c>
      <c r="J949" s="412"/>
      <c r="K949" s="409"/>
      <c r="L949" s="148"/>
      <c r="M949" s="148"/>
      <c r="N949" s="148"/>
      <c r="O949" s="152"/>
      <c r="P949" s="138"/>
      <c r="Q949" s="401" t="str">
        <f t="shared" si="11"/>
        <v/>
      </c>
      <c r="R949" s="374" t="str">
        <f t="shared" si="12"/>
        <v/>
      </c>
    </row>
    <row r="950" ht="18.75" customHeight="1">
      <c r="A950" s="138"/>
      <c r="B950" s="402"/>
      <c r="C950" s="416"/>
      <c r="D950" s="402"/>
      <c r="E950" s="402"/>
      <c r="F950" s="415"/>
      <c r="G950" s="410"/>
      <c r="H950" s="407">
        <f t="shared" si="13"/>
        <v>0</v>
      </c>
      <c r="I950" s="407">
        <f t="shared" si="14"/>
        <v>0</v>
      </c>
      <c r="J950" s="412"/>
      <c r="K950" s="409"/>
      <c r="L950" s="148"/>
      <c r="M950" s="148"/>
      <c r="N950" s="148"/>
      <c r="O950" s="152"/>
      <c r="P950" s="138"/>
      <c r="Q950" s="401" t="str">
        <f t="shared" si="11"/>
        <v/>
      </c>
      <c r="R950" s="374" t="str">
        <f t="shared" si="12"/>
        <v/>
      </c>
    </row>
    <row r="951" ht="18.75" customHeight="1">
      <c r="A951" s="138"/>
      <c r="B951" s="402"/>
      <c r="C951" s="416"/>
      <c r="D951" s="402"/>
      <c r="E951" s="402"/>
      <c r="F951" s="415"/>
      <c r="G951" s="410"/>
      <c r="H951" s="407">
        <f t="shared" si="13"/>
        <v>0</v>
      </c>
      <c r="I951" s="407">
        <f t="shared" si="14"/>
        <v>0</v>
      </c>
      <c r="J951" s="412"/>
      <c r="K951" s="409"/>
      <c r="L951" s="148"/>
      <c r="M951" s="148"/>
      <c r="N951" s="148"/>
      <c r="O951" s="152"/>
      <c r="P951" s="138"/>
      <c r="Q951" s="401" t="str">
        <f t="shared" si="11"/>
        <v/>
      </c>
      <c r="R951" s="374" t="str">
        <f t="shared" si="12"/>
        <v/>
      </c>
    </row>
    <row r="952" ht="18.75" customHeight="1">
      <c r="A952" s="138"/>
      <c r="B952" s="402"/>
      <c r="C952" s="416"/>
      <c r="D952" s="402"/>
      <c r="E952" s="402"/>
      <c r="F952" s="415"/>
      <c r="G952" s="410"/>
      <c r="H952" s="407">
        <f t="shared" si="13"/>
        <v>0</v>
      </c>
      <c r="I952" s="407">
        <f t="shared" si="14"/>
        <v>0</v>
      </c>
      <c r="J952" s="412"/>
      <c r="K952" s="409"/>
      <c r="L952" s="148"/>
      <c r="M952" s="148"/>
      <c r="N952" s="148"/>
      <c r="O952" s="152"/>
      <c r="P952" s="138"/>
      <c r="Q952" s="401" t="str">
        <f t="shared" si="11"/>
        <v/>
      </c>
      <c r="R952" s="374" t="str">
        <f t="shared" si="12"/>
        <v/>
      </c>
    </row>
    <row r="953" ht="18.75" customHeight="1">
      <c r="A953" s="138"/>
      <c r="B953" s="402"/>
      <c r="C953" s="416"/>
      <c r="D953" s="402"/>
      <c r="E953" s="402"/>
      <c r="F953" s="415"/>
      <c r="G953" s="410"/>
      <c r="H953" s="407">
        <f t="shared" si="13"/>
        <v>0</v>
      </c>
      <c r="I953" s="407">
        <f t="shared" si="14"/>
        <v>0</v>
      </c>
      <c r="J953" s="412"/>
      <c r="K953" s="409"/>
      <c r="L953" s="148"/>
      <c r="M953" s="148"/>
      <c r="N953" s="148"/>
      <c r="O953" s="152"/>
      <c r="P953" s="138"/>
      <c r="Q953" s="401" t="str">
        <f t="shared" si="11"/>
        <v/>
      </c>
      <c r="R953" s="374" t="str">
        <f t="shared" si="12"/>
        <v/>
      </c>
    </row>
    <row r="954" ht="18.75" customHeight="1">
      <c r="A954" s="138"/>
      <c r="B954" s="402"/>
      <c r="C954" s="416"/>
      <c r="D954" s="402"/>
      <c r="E954" s="402"/>
      <c r="F954" s="415"/>
      <c r="G954" s="410"/>
      <c r="H954" s="407">
        <f t="shared" si="13"/>
        <v>0</v>
      </c>
      <c r="I954" s="407">
        <f t="shared" si="14"/>
        <v>0</v>
      </c>
      <c r="J954" s="412"/>
      <c r="K954" s="409"/>
      <c r="L954" s="148"/>
      <c r="M954" s="148"/>
      <c r="N954" s="148"/>
      <c r="O954" s="152"/>
      <c r="P954" s="138"/>
      <c r="Q954" s="401" t="str">
        <f t="shared" si="11"/>
        <v/>
      </c>
      <c r="R954" s="374" t="str">
        <f t="shared" si="12"/>
        <v/>
      </c>
    </row>
    <row r="955" ht="18.75" customHeight="1">
      <c r="A955" s="138"/>
      <c r="B955" s="402"/>
      <c r="C955" s="416"/>
      <c r="D955" s="402"/>
      <c r="E955" s="402"/>
      <c r="F955" s="415"/>
      <c r="G955" s="410"/>
      <c r="H955" s="407">
        <f t="shared" si="13"/>
        <v>0</v>
      </c>
      <c r="I955" s="407">
        <f t="shared" si="14"/>
        <v>0</v>
      </c>
      <c r="J955" s="412"/>
      <c r="K955" s="409"/>
      <c r="L955" s="148"/>
      <c r="M955" s="148"/>
      <c r="N955" s="148"/>
      <c r="O955" s="152"/>
      <c r="P955" s="138"/>
      <c r="Q955" s="401" t="str">
        <f t="shared" si="11"/>
        <v/>
      </c>
      <c r="R955" s="374" t="str">
        <f t="shared" si="12"/>
        <v/>
      </c>
    </row>
    <row r="956" ht="18.75" customHeight="1">
      <c r="A956" s="138"/>
      <c r="B956" s="402"/>
      <c r="C956" s="416"/>
      <c r="D956" s="402"/>
      <c r="E956" s="402"/>
      <c r="F956" s="415"/>
      <c r="G956" s="410"/>
      <c r="H956" s="407">
        <f t="shared" si="13"/>
        <v>0</v>
      </c>
      <c r="I956" s="407">
        <f t="shared" si="14"/>
        <v>0</v>
      </c>
      <c r="J956" s="412"/>
      <c r="K956" s="409"/>
      <c r="L956" s="148"/>
      <c r="M956" s="148"/>
      <c r="N956" s="148"/>
      <c r="O956" s="152"/>
      <c r="P956" s="138"/>
      <c r="Q956" s="401" t="str">
        <f t="shared" si="11"/>
        <v/>
      </c>
      <c r="R956" s="374" t="str">
        <f t="shared" si="12"/>
        <v/>
      </c>
    </row>
    <row r="957" ht="18.75" customHeight="1">
      <c r="A957" s="138"/>
      <c r="B957" s="402"/>
      <c r="C957" s="416"/>
      <c r="D957" s="402"/>
      <c r="E957" s="402"/>
      <c r="F957" s="415"/>
      <c r="G957" s="410"/>
      <c r="H957" s="407">
        <f t="shared" si="13"/>
        <v>0</v>
      </c>
      <c r="I957" s="407">
        <f t="shared" si="14"/>
        <v>0</v>
      </c>
      <c r="J957" s="412"/>
      <c r="K957" s="409"/>
      <c r="L957" s="148"/>
      <c r="M957" s="148"/>
      <c r="N957" s="148"/>
      <c r="O957" s="152"/>
      <c r="P957" s="138"/>
      <c r="Q957" s="401" t="str">
        <f t="shared" si="11"/>
        <v/>
      </c>
      <c r="R957" s="374" t="str">
        <f t="shared" si="12"/>
        <v/>
      </c>
    </row>
    <row r="958" ht="18.75" customHeight="1">
      <c r="A958" s="138"/>
      <c r="B958" s="402"/>
      <c r="C958" s="416"/>
      <c r="D958" s="402"/>
      <c r="E958" s="402"/>
      <c r="F958" s="415"/>
      <c r="G958" s="410"/>
      <c r="H958" s="407">
        <f t="shared" si="13"/>
        <v>0</v>
      </c>
      <c r="I958" s="407">
        <f t="shared" si="14"/>
        <v>0</v>
      </c>
      <c r="J958" s="412"/>
      <c r="K958" s="409"/>
      <c r="L958" s="148"/>
      <c r="M958" s="148"/>
      <c r="N958" s="148"/>
      <c r="O958" s="152"/>
      <c r="P958" s="138"/>
      <c r="Q958" s="401" t="str">
        <f t="shared" si="11"/>
        <v/>
      </c>
      <c r="R958" s="374" t="str">
        <f t="shared" si="12"/>
        <v/>
      </c>
    </row>
    <row r="959" ht="18.75" customHeight="1">
      <c r="A959" s="138"/>
      <c r="B959" s="402"/>
      <c r="C959" s="416"/>
      <c r="D959" s="402"/>
      <c r="E959" s="402"/>
      <c r="F959" s="415"/>
      <c r="G959" s="410"/>
      <c r="H959" s="407">
        <f t="shared" si="13"/>
        <v>0</v>
      </c>
      <c r="I959" s="407">
        <f t="shared" si="14"/>
        <v>0</v>
      </c>
      <c r="J959" s="412"/>
      <c r="K959" s="409"/>
      <c r="L959" s="148"/>
      <c r="M959" s="148"/>
      <c r="N959" s="148"/>
      <c r="O959" s="152"/>
      <c r="P959" s="138"/>
      <c r="Q959" s="401" t="str">
        <f t="shared" si="11"/>
        <v/>
      </c>
      <c r="R959" s="374" t="str">
        <f t="shared" si="12"/>
        <v/>
      </c>
    </row>
    <row r="960" ht="18.75" customHeight="1">
      <c r="A960" s="138"/>
      <c r="B960" s="402"/>
      <c r="C960" s="416"/>
      <c r="D960" s="402"/>
      <c r="E960" s="402"/>
      <c r="F960" s="415"/>
      <c r="G960" s="410"/>
      <c r="H960" s="407">
        <f t="shared" si="13"/>
        <v>0</v>
      </c>
      <c r="I960" s="407">
        <f t="shared" si="14"/>
        <v>0</v>
      </c>
      <c r="J960" s="412"/>
      <c r="K960" s="409"/>
      <c r="L960" s="148"/>
      <c r="M960" s="148"/>
      <c r="N960" s="148"/>
      <c r="O960" s="152"/>
      <c r="P960" s="138"/>
      <c r="Q960" s="401" t="str">
        <f t="shared" si="11"/>
        <v/>
      </c>
      <c r="R960" s="374" t="str">
        <f t="shared" si="12"/>
        <v/>
      </c>
    </row>
    <row r="961" ht="18.75" customHeight="1">
      <c r="A961" s="138"/>
      <c r="B961" s="402"/>
      <c r="C961" s="416"/>
      <c r="D961" s="402"/>
      <c r="E961" s="402"/>
      <c r="F961" s="415"/>
      <c r="G961" s="410"/>
      <c r="H961" s="407">
        <f t="shared" si="13"/>
        <v>0</v>
      </c>
      <c r="I961" s="407">
        <f t="shared" si="14"/>
        <v>0</v>
      </c>
      <c r="J961" s="412"/>
      <c r="K961" s="409"/>
      <c r="L961" s="148"/>
      <c r="M961" s="148"/>
      <c r="N961" s="148"/>
      <c r="O961" s="152"/>
      <c r="P961" s="138"/>
      <c r="Q961" s="401" t="str">
        <f t="shared" si="11"/>
        <v/>
      </c>
      <c r="R961" s="374" t="str">
        <f t="shared" si="12"/>
        <v/>
      </c>
    </row>
    <row r="962" ht="18.75" customHeight="1">
      <c r="A962" s="138"/>
      <c r="B962" s="402"/>
      <c r="C962" s="416"/>
      <c r="D962" s="402"/>
      <c r="E962" s="402"/>
      <c r="F962" s="415"/>
      <c r="G962" s="410"/>
      <c r="H962" s="407">
        <f t="shared" si="13"/>
        <v>0</v>
      </c>
      <c r="I962" s="407">
        <f t="shared" si="14"/>
        <v>0</v>
      </c>
      <c r="J962" s="412"/>
      <c r="K962" s="409"/>
      <c r="L962" s="148"/>
      <c r="M962" s="148"/>
      <c r="N962" s="148"/>
      <c r="O962" s="152"/>
      <c r="P962" s="138"/>
      <c r="Q962" s="401" t="str">
        <f t="shared" si="11"/>
        <v/>
      </c>
      <c r="R962" s="374" t="str">
        <f t="shared" si="12"/>
        <v/>
      </c>
    </row>
    <row r="963" ht="18.75" customHeight="1">
      <c r="A963" s="138"/>
      <c r="B963" s="402"/>
      <c r="C963" s="416"/>
      <c r="D963" s="402"/>
      <c r="E963" s="402"/>
      <c r="F963" s="415"/>
      <c r="G963" s="410"/>
      <c r="H963" s="407">
        <f t="shared" si="13"/>
        <v>0</v>
      </c>
      <c r="I963" s="407">
        <f t="shared" si="14"/>
        <v>0</v>
      </c>
      <c r="J963" s="412"/>
      <c r="K963" s="409"/>
      <c r="L963" s="148"/>
      <c r="M963" s="148"/>
      <c r="N963" s="148"/>
      <c r="O963" s="152"/>
      <c r="P963" s="138"/>
      <c r="Q963" s="401" t="str">
        <f t="shared" si="11"/>
        <v/>
      </c>
      <c r="R963" s="374" t="str">
        <f t="shared" si="12"/>
        <v/>
      </c>
    </row>
    <row r="964" ht="18.75" customHeight="1">
      <c r="A964" s="138"/>
      <c r="B964" s="402"/>
      <c r="C964" s="416"/>
      <c r="D964" s="402"/>
      <c r="E964" s="402"/>
      <c r="F964" s="415"/>
      <c r="G964" s="410"/>
      <c r="H964" s="407">
        <f t="shared" si="13"/>
        <v>0</v>
      </c>
      <c r="I964" s="407">
        <f t="shared" si="14"/>
        <v>0</v>
      </c>
      <c r="J964" s="412"/>
      <c r="K964" s="409"/>
      <c r="L964" s="148"/>
      <c r="M964" s="148"/>
      <c r="N964" s="148"/>
      <c r="O964" s="152"/>
      <c r="P964" s="138"/>
      <c r="Q964" s="401" t="str">
        <f t="shared" si="11"/>
        <v/>
      </c>
      <c r="R964" s="374" t="str">
        <f t="shared" si="12"/>
        <v/>
      </c>
    </row>
    <row r="965" ht="18.75" customHeight="1">
      <c r="A965" s="138"/>
      <c r="B965" s="402"/>
      <c r="C965" s="416"/>
      <c r="D965" s="402"/>
      <c r="E965" s="402"/>
      <c r="F965" s="415"/>
      <c r="G965" s="410"/>
      <c r="H965" s="407">
        <f t="shared" si="13"/>
        <v>0</v>
      </c>
      <c r="I965" s="407">
        <f t="shared" si="14"/>
        <v>0</v>
      </c>
      <c r="J965" s="412"/>
      <c r="K965" s="409"/>
      <c r="L965" s="148"/>
      <c r="M965" s="148"/>
      <c r="N965" s="148"/>
      <c r="O965" s="152"/>
      <c r="P965" s="138"/>
      <c r="Q965" s="401" t="str">
        <f t="shared" si="11"/>
        <v/>
      </c>
      <c r="R965" s="374" t="str">
        <f t="shared" si="12"/>
        <v/>
      </c>
    </row>
    <row r="966" ht="18.75" customHeight="1">
      <c r="A966" s="138"/>
      <c r="B966" s="402"/>
      <c r="C966" s="416"/>
      <c r="D966" s="402"/>
      <c r="E966" s="402"/>
      <c r="F966" s="415"/>
      <c r="G966" s="410"/>
      <c r="H966" s="407">
        <f t="shared" si="13"/>
        <v>0</v>
      </c>
      <c r="I966" s="407">
        <f t="shared" si="14"/>
        <v>0</v>
      </c>
      <c r="J966" s="412"/>
      <c r="K966" s="409"/>
      <c r="L966" s="148"/>
      <c r="M966" s="148"/>
      <c r="N966" s="148"/>
      <c r="O966" s="152"/>
      <c r="P966" s="138"/>
      <c r="Q966" s="401" t="str">
        <f t="shared" si="11"/>
        <v/>
      </c>
      <c r="R966" s="374" t="str">
        <f t="shared" si="12"/>
        <v/>
      </c>
    </row>
    <row r="967" ht="18.75" customHeight="1">
      <c r="A967" s="138"/>
      <c r="B967" s="402"/>
      <c r="C967" s="416"/>
      <c r="D967" s="402"/>
      <c r="E967" s="402"/>
      <c r="F967" s="415"/>
      <c r="G967" s="410"/>
      <c r="H967" s="407">
        <f t="shared" si="13"/>
        <v>0</v>
      </c>
      <c r="I967" s="407">
        <f t="shared" si="14"/>
        <v>0</v>
      </c>
      <c r="J967" s="412"/>
      <c r="K967" s="409"/>
      <c r="L967" s="148"/>
      <c r="M967" s="148"/>
      <c r="N967" s="148"/>
      <c r="O967" s="152"/>
      <c r="P967" s="138"/>
      <c r="Q967" s="401" t="str">
        <f t="shared" si="11"/>
        <v/>
      </c>
      <c r="R967" s="374" t="str">
        <f t="shared" si="12"/>
        <v/>
      </c>
    </row>
    <row r="968" ht="18.75" customHeight="1">
      <c r="A968" s="138"/>
      <c r="B968" s="402"/>
      <c r="C968" s="416"/>
      <c r="D968" s="402"/>
      <c r="E968" s="402"/>
      <c r="F968" s="415"/>
      <c r="G968" s="410"/>
      <c r="H968" s="407">
        <f t="shared" si="13"/>
        <v>0</v>
      </c>
      <c r="I968" s="407">
        <f t="shared" si="14"/>
        <v>0</v>
      </c>
      <c r="J968" s="412"/>
      <c r="K968" s="409"/>
      <c r="L968" s="148"/>
      <c r="M968" s="148"/>
      <c r="N968" s="148"/>
      <c r="O968" s="152"/>
      <c r="P968" s="138"/>
      <c r="Q968" s="401" t="str">
        <f t="shared" si="11"/>
        <v/>
      </c>
      <c r="R968" s="374" t="str">
        <f t="shared" si="12"/>
        <v/>
      </c>
    </row>
    <row r="969" ht="18.75" customHeight="1">
      <c r="A969" s="138"/>
      <c r="B969" s="402"/>
      <c r="C969" s="416"/>
      <c r="D969" s="402"/>
      <c r="E969" s="402"/>
      <c r="F969" s="415"/>
      <c r="G969" s="410"/>
      <c r="H969" s="407">
        <f t="shared" si="13"/>
        <v>0</v>
      </c>
      <c r="I969" s="407">
        <f t="shared" si="14"/>
        <v>0</v>
      </c>
      <c r="J969" s="412"/>
      <c r="K969" s="409"/>
      <c r="L969" s="148"/>
      <c r="M969" s="148"/>
      <c r="N969" s="148"/>
      <c r="O969" s="152"/>
      <c r="P969" s="138"/>
      <c r="Q969" s="401" t="str">
        <f t="shared" si="11"/>
        <v/>
      </c>
      <c r="R969" s="374" t="str">
        <f t="shared" si="12"/>
        <v/>
      </c>
    </row>
    <row r="970" ht="18.75" customHeight="1">
      <c r="A970" s="138"/>
      <c r="B970" s="402"/>
      <c r="C970" s="416"/>
      <c r="D970" s="402"/>
      <c r="E970" s="402"/>
      <c r="F970" s="415"/>
      <c r="G970" s="410"/>
      <c r="H970" s="407">
        <f t="shared" si="13"/>
        <v>0</v>
      </c>
      <c r="I970" s="407">
        <f t="shared" si="14"/>
        <v>0</v>
      </c>
      <c r="J970" s="412"/>
      <c r="K970" s="409"/>
      <c r="L970" s="148"/>
      <c r="M970" s="148"/>
      <c r="N970" s="148"/>
      <c r="O970" s="152"/>
      <c r="P970" s="138"/>
      <c r="Q970" s="401" t="str">
        <f t="shared" si="11"/>
        <v/>
      </c>
      <c r="R970" s="374" t="str">
        <f t="shared" si="12"/>
        <v/>
      </c>
    </row>
    <row r="971" ht="18.75" customHeight="1">
      <c r="A971" s="138"/>
      <c r="B971" s="402"/>
      <c r="C971" s="416"/>
      <c r="D971" s="402"/>
      <c r="E971" s="402"/>
      <c r="F971" s="415"/>
      <c r="G971" s="410"/>
      <c r="H971" s="407">
        <f t="shared" si="13"/>
        <v>0</v>
      </c>
      <c r="I971" s="407">
        <f t="shared" si="14"/>
        <v>0</v>
      </c>
      <c r="J971" s="412"/>
      <c r="K971" s="409"/>
      <c r="L971" s="148"/>
      <c r="M971" s="148"/>
      <c r="N971" s="148"/>
      <c r="O971" s="152"/>
      <c r="P971" s="138"/>
      <c r="Q971" s="401" t="str">
        <f t="shared" si="11"/>
        <v/>
      </c>
      <c r="R971" s="374" t="str">
        <f t="shared" si="12"/>
        <v/>
      </c>
    </row>
    <row r="972" ht="18.75" customHeight="1">
      <c r="A972" s="138"/>
      <c r="B972" s="402"/>
      <c r="C972" s="416"/>
      <c r="D972" s="402"/>
      <c r="E972" s="402"/>
      <c r="F972" s="415"/>
      <c r="G972" s="410"/>
      <c r="H972" s="407">
        <f t="shared" si="13"/>
        <v>0</v>
      </c>
      <c r="I972" s="407">
        <f t="shared" si="14"/>
        <v>0</v>
      </c>
      <c r="J972" s="412"/>
      <c r="K972" s="409"/>
      <c r="L972" s="148"/>
      <c r="M972" s="148"/>
      <c r="N972" s="148"/>
      <c r="O972" s="152"/>
      <c r="P972" s="138"/>
      <c r="Q972" s="401" t="str">
        <f t="shared" si="11"/>
        <v/>
      </c>
      <c r="R972" s="374" t="str">
        <f t="shared" si="12"/>
        <v/>
      </c>
    </row>
    <row r="973" ht="18.75" customHeight="1">
      <c r="A973" s="138"/>
      <c r="B973" s="402"/>
      <c r="C973" s="416"/>
      <c r="D973" s="402"/>
      <c r="E973" s="402"/>
      <c r="F973" s="415"/>
      <c r="G973" s="410"/>
      <c r="H973" s="407">
        <f t="shared" si="13"/>
        <v>0</v>
      </c>
      <c r="I973" s="407">
        <f t="shared" si="14"/>
        <v>0</v>
      </c>
      <c r="J973" s="412"/>
      <c r="K973" s="409"/>
      <c r="L973" s="148"/>
      <c r="M973" s="148"/>
      <c r="N973" s="148"/>
      <c r="O973" s="152"/>
      <c r="P973" s="138"/>
      <c r="Q973" s="401" t="str">
        <f t="shared" si="11"/>
        <v/>
      </c>
      <c r="R973" s="374" t="str">
        <f t="shared" si="12"/>
        <v/>
      </c>
    </row>
    <row r="974" ht="18.75" customHeight="1">
      <c r="A974" s="138"/>
      <c r="B974" s="402"/>
      <c r="C974" s="416"/>
      <c r="D974" s="402"/>
      <c r="E974" s="402"/>
      <c r="F974" s="415"/>
      <c r="G974" s="410"/>
      <c r="H974" s="407">
        <f t="shared" si="13"/>
        <v>0</v>
      </c>
      <c r="I974" s="407">
        <f t="shared" si="14"/>
        <v>0</v>
      </c>
      <c r="J974" s="412"/>
      <c r="K974" s="409"/>
      <c r="L974" s="148"/>
      <c r="M974" s="148"/>
      <c r="N974" s="148"/>
      <c r="O974" s="152"/>
      <c r="P974" s="138"/>
      <c r="Q974" s="401" t="str">
        <f t="shared" si="11"/>
        <v/>
      </c>
      <c r="R974" s="374" t="str">
        <f t="shared" si="12"/>
        <v/>
      </c>
    </row>
    <row r="975" ht="18.75" customHeight="1">
      <c r="A975" s="138"/>
      <c r="B975" s="402"/>
      <c r="C975" s="416"/>
      <c r="D975" s="402"/>
      <c r="E975" s="402"/>
      <c r="F975" s="415"/>
      <c r="G975" s="410"/>
      <c r="H975" s="407">
        <f t="shared" si="13"/>
        <v>0</v>
      </c>
      <c r="I975" s="407">
        <f t="shared" si="14"/>
        <v>0</v>
      </c>
      <c r="J975" s="412"/>
      <c r="K975" s="409"/>
      <c r="L975" s="148"/>
      <c r="M975" s="148"/>
      <c r="N975" s="148"/>
      <c r="O975" s="152"/>
      <c r="P975" s="138"/>
      <c r="Q975" s="401" t="str">
        <f t="shared" si="11"/>
        <v/>
      </c>
      <c r="R975" s="374" t="str">
        <f t="shared" si="12"/>
        <v/>
      </c>
    </row>
    <row r="976" ht="18.75" customHeight="1">
      <c r="A976" s="138"/>
      <c r="B976" s="402"/>
      <c r="C976" s="416"/>
      <c r="D976" s="402"/>
      <c r="E976" s="402"/>
      <c r="F976" s="415"/>
      <c r="G976" s="410"/>
      <c r="H976" s="407">
        <f t="shared" si="13"/>
        <v>0</v>
      </c>
      <c r="I976" s="407">
        <f t="shared" si="14"/>
        <v>0</v>
      </c>
      <c r="J976" s="412"/>
      <c r="K976" s="409"/>
      <c r="L976" s="148"/>
      <c r="M976" s="148"/>
      <c r="N976" s="148"/>
      <c r="O976" s="152"/>
      <c r="P976" s="138"/>
      <c r="Q976" s="401" t="str">
        <f t="shared" si="11"/>
        <v/>
      </c>
      <c r="R976" s="374" t="str">
        <f t="shared" si="12"/>
        <v/>
      </c>
    </row>
    <row r="977" ht="18.75" customHeight="1">
      <c r="A977" s="138"/>
      <c r="B977" s="402"/>
      <c r="C977" s="416"/>
      <c r="D977" s="402"/>
      <c r="E977" s="402"/>
      <c r="F977" s="415"/>
      <c r="G977" s="410"/>
      <c r="H977" s="407">
        <f t="shared" si="13"/>
        <v>0</v>
      </c>
      <c r="I977" s="407">
        <f t="shared" si="14"/>
        <v>0</v>
      </c>
      <c r="J977" s="412"/>
      <c r="K977" s="409"/>
      <c r="L977" s="148"/>
      <c r="M977" s="148"/>
      <c r="N977" s="148"/>
      <c r="O977" s="152"/>
      <c r="P977" s="138"/>
      <c r="Q977" s="401" t="str">
        <f t="shared" si="11"/>
        <v/>
      </c>
      <c r="R977" s="374" t="str">
        <f t="shared" si="12"/>
        <v/>
      </c>
    </row>
    <row r="978" ht="18.75" customHeight="1">
      <c r="A978" s="138"/>
      <c r="B978" s="402"/>
      <c r="C978" s="416"/>
      <c r="D978" s="402"/>
      <c r="E978" s="402"/>
      <c r="F978" s="415"/>
      <c r="G978" s="410"/>
      <c r="H978" s="407">
        <f t="shared" si="13"/>
        <v>0</v>
      </c>
      <c r="I978" s="407">
        <f t="shared" si="14"/>
        <v>0</v>
      </c>
      <c r="J978" s="412"/>
      <c r="K978" s="409"/>
      <c r="L978" s="148"/>
      <c r="M978" s="148"/>
      <c r="N978" s="148"/>
      <c r="O978" s="152"/>
      <c r="P978" s="138"/>
      <c r="Q978" s="401" t="str">
        <f t="shared" si="11"/>
        <v/>
      </c>
      <c r="R978" s="374" t="str">
        <f t="shared" si="12"/>
        <v/>
      </c>
    </row>
    <row r="979" ht="18.75" customHeight="1">
      <c r="A979" s="138"/>
      <c r="B979" s="402"/>
      <c r="C979" s="416"/>
      <c r="D979" s="402"/>
      <c r="E979" s="402"/>
      <c r="F979" s="415"/>
      <c r="G979" s="410"/>
      <c r="H979" s="407">
        <f t="shared" si="13"/>
        <v>0</v>
      </c>
      <c r="I979" s="407">
        <f t="shared" si="14"/>
        <v>0</v>
      </c>
      <c r="J979" s="412"/>
      <c r="K979" s="409"/>
      <c r="L979" s="148"/>
      <c r="M979" s="148"/>
      <c r="N979" s="148"/>
      <c r="O979" s="152"/>
      <c r="P979" s="138"/>
      <c r="Q979" s="401" t="str">
        <f t="shared" si="11"/>
        <v/>
      </c>
      <c r="R979" s="374" t="str">
        <f t="shared" si="12"/>
        <v/>
      </c>
    </row>
    <row r="980" ht="18.75" customHeight="1">
      <c r="A980" s="138"/>
      <c r="B980" s="402"/>
      <c r="C980" s="416"/>
      <c r="D980" s="402"/>
      <c r="E980" s="402"/>
      <c r="F980" s="415"/>
      <c r="G980" s="410"/>
      <c r="H980" s="407">
        <f t="shared" si="13"/>
        <v>0</v>
      </c>
      <c r="I980" s="407">
        <f t="shared" si="14"/>
        <v>0</v>
      </c>
      <c r="J980" s="412"/>
      <c r="K980" s="409"/>
      <c r="L980" s="148"/>
      <c r="M980" s="148"/>
      <c r="N980" s="148"/>
      <c r="O980" s="152"/>
      <c r="P980" s="138"/>
      <c r="Q980" s="401" t="str">
        <f t="shared" si="11"/>
        <v/>
      </c>
      <c r="R980" s="374" t="str">
        <f t="shared" si="12"/>
        <v/>
      </c>
    </row>
    <row r="981" ht="18.75" customHeight="1">
      <c r="A981" s="138"/>
      <c r="B981" s="402"/>
      <c r="C981" s="416"/>
      <c r="D981" s="402"/>
      <c r="E981" s="402"/>
      <c r="F981" s="415"/>
      <c r="G981" s="410"/>
      <c r="H981" s="407">
        <f t="shared" si="13"/>
        <v>0</v>
      </c>
      <c r="I981" s="407">
        <f t="shared" si="14"/>
        <v>0</v>
      </c>
      <c r="J981" s="412"/>
      <c r="K981" s="409"/>
      <c r="L981" s="148"/>
      <c r="M981" s="148"/>
      <c r="N981" s="148"/>
      <c r="O981" s="152"/>
      <c r="P981" s="138"/>
      <c r="Q981" s="401" t="str">
        <f t="shared" si="11"/>
        <v/>
      </c>
      <c r="R981" s="374" t="str">
        <f t="shared" si="12"/>
        <v/>
      </c>
    </row>
    <row r="982" ht="18.75" customHeight="1">
      <c r="A982" s="138"/>
      <c r="B982" s="402"/>
      <c r="C982" s="416"/>
      <c r="D982" s="402"/>
      <c r="E982" s="402"/>
      <c r="F982" s="415"/>
      <c r="G982" s="410"/>
      <c r="H982" s="407">
        <f t="shared" si="13"/>
        <v>0</v>
      </c>
      <c r="I982" s="407">
        <f t="shared" si="14"/>
        <v>0</v>
      </c>
      <c r="J982" s="412"/>
      <c r="K982" s="409"/>
      <c r="L982" s="148"/>
      <c r="M982" s="148"/>
      <c r="N982" s="148"/>
      <c r="O982" s="152"/>
      <c r="P982" s="138"/>
      <c r="Q982" s="401" t="str">
        <f t="shared" si="11"/>
        <v/>
      </c>
      <c r="R982" s="374" t="str">
        <f t="shared" si="12"/>
        <v/>
      </c>
    </row>
    <row r="983" ht="18.75" customHeight="1">
      <c r="A983" s="138"/>
      <c r="B983" s="402"/>
      <c r="C983" s="416"/>
      <c r="D983" s="402"/>
      <c r="E983" s="402"/>
      <c r="F983" s="415"/>
      <c r="G983" s="410"/>
      <c r="H983" s="407">
        <f t="shared" si="13"/>
        <v>0</v>
      </c>
      <c r="I983" s="407">
        <f t="shared" si="14"/>
        <v>0</v>
      </c>
      <c r="J983" s="412"/>
      <c r="K983" s="409"/>
      <c r="L983" s="148"/>
      <c r="M983" s="148"/>
      <c r="N983" s="148"/>
      <c r="O983" s="152"/>
      <c r="P983" s="138"/>
      <c r="Q983" s="401" t="str">
        <f t="shared" si="11"/>
        <v/>
      </c>
      <c r="R983" s="374" t="str">
        <f t="shared" si="12"/>
        <v/>
      </c>
    </row>
    <row r="984" ht="18.75" customHeight="1">
      <c r="A984" s="138"/>
      <c r="B984" s="402"/>
      <c r="C984" s="416"/>
      <c r="D984" s="402"/>
      <c r="E984" s="402"/>
      <c r="F984" s="415"/>
      <c r="G984" s="410"/>
      <c r="H984" s="407">
        <f t="shared" si="13"/>
        <v>0</v>
      </c>
      <c r="I984" s="407">
        <f t="shared" si="14"/>
        <v>0</v>
      </c>
      <c r="J984" s="412"/>
      <c r="K984" s="409"/>
      <c r="L984" s="148"/>
      <c r="M984" s="148"/>
      <c r="N984" s="148"/>
      <c r="O984" s="152"/>
      <c r="P984" s="138"/>
      <c r="Q984" s="401" t="str">
        <f t="shared" si="11"/>
        <v/>
      </c>
      <c r="R984" s="374" t="str">
        <f t="shared" si="12"/>
        <v/>
      </c>
    </row>
    <row r="985" ht="18.75" customHeight="1">
      <c r="A985" s="138"/>
      <c r="B985" s="402"/>
      <c r="C985" s="416"/>
      <c r="D985" s="402"/>
      <c r="E985" s="402"/>
      <c r="F985" s="415"/>
      <c r="G985" s="410"/>
      <c r="H985" s="407">
        <f t="shared" si="13"/>
        <v>0</v>
      </c>
      <c r="I985" s="407">
        <f t="shared" si="14"/>
        <v>0</v>
      </c>
      <c r="J985" s="412"/>
      <c r="K985" s="409"/>
      <c r="L985" s="148"/>
      <c r="M985" s="148"/>
      <c r="N985" s="148"/>
      <c r="O985" s="152"/>
      <c r="P985" s="138"/>
      <c r="Q985" s="401" t="str">
        <f t="shared" si="11"/>
        <v/>
      </c>
      <c r="R985" s="374" t="str">
        <f t="shared" si="12"/>
        <v/>
      </c>
    </row>
    <row r="986" ht="18.75" customHeight="1">
      <c r="A986" s="138"/>
      <c r="B986" s="402"/>
      <c r="C986" s="416"/>
      <c r="D986" s="402"/>
      <c r="E986" s="402"/>
      <c r="F986" s="415"/>
      <c r="G986" s="410"/>
      <c r="H986" s="407">
        <f t="shared" si="13"/>
        <v>0</v>
      </c>
      <c r="I986" s="407">
        <f t="shared" si="14"/>
        <v>0</v>
      </c>
      <c r="J986" s="412"/>
      <c r="K986" s="409"/>
      <c r="L986" s="148"/>
      <c r="M986" s="148"/>
      <c r="N986" s="148"/>
      <c r="O986" s="152"/>
      <c r="P986" s="138"/>
      <c r="Q986" s="401" t="str">
        <f t="shared" si="11"/>
        <v/>
      </c>
      <c r="R986" s="374" t="str">
        <f t="shared" si="12"/>
        <v/>
      </c>
    </row>
    <row r="987" ht="18.75" customHeight="1">
      <c r="A987" s="138"/>
      <c r="B987" s="402"/>
      <c r="C987" s="416"/>
      <c r="D987" s="402"/>
      <c r="E987" s="402"/>
      <c r="F987" s="415"/>
      <c r="G987" s="410"/>
      <c r="H987" s="407">
        <f t="shared" si="13"/>
        <v>0</v>
      </c>
      <c r="I987" s="407">
        <f t="shared" si="14"/>
        <v>0</v>
      </c>
      <c r="J987" s="412"/>
      <c r="K987" s="409"/>
      <c r="L987" s="148"/>
      <c r="M987" s="148"/>
      <c r="N987" s="148"/>
      <c r="O987" s="152"/>
      <c r="P987" s="138"/>
      <c r="Q987" s="401" t="str">
        <f t="shared" si="11"/>
        <v/>
      </c>
      <c r="R987" s="374" t="str">
        <f t="shared" si="12"/>
        <v/>
      </c>
    </row>
    <row r="988" ht="18.75" customHeight="1">
      <c r="A988" s="138"/>
      <c r="B988" s="402"/>
      <c r="C988" s="416"/>
      <c r="D988" s="402"/>
      <c r="E988" s="402"/>
      <c r="F988" s="415"/>
      <c r="G988" s="410"/>
      <c r="H988" s="407">
        <f t="shared" si="13"/>
        <v>0</v>
      </c>
      <c r="I988" s="407">
        <f t="shared" si="14"/>
        <v>0</v>
      </c>
      <c r="J988" s="412"/>
      <c r="K988" s="409"/>
      <c r="L988" s="148"/>
      <c r="M988" s="148"/>
      <c r="N988" s="148"/>
      <c r="O988" s="152"/>
      <c r="P988" s="138"/>
      <c r="Q988" s="401" t="str">
        <f t="shared" si="11"/>
        <v/>
      </c>
      <c r="R988" s="374" t="str">
        <f t="shared" si="12"/>
        <v/>
      </c>
    </row>
    <row r="989" ht="18.75" customHeight="1">
      <c r="A989" s="138"/>
      <c r="B989" s="402"/>
      <c r="C989" s="416"/>
      <c r="D989" s="402"/>
      <c r="E989" s="402"/>
      <c r="F989" s="415"/>
      <c r="G989" s="410"/>
      <c r="H989" s="407">
        <f t="shared" si="13"/>
        <v>0</v>
      </c>
      <c r="I989" s="407">
        <f t="shared" si="14"/>
        <v>0</v>
      </c>
      <c r="J989" s="412"/>
      <c r="K989" s="409"/>
      <c r="L989" s="148"/>
      <c r="M989" s="148"/>
      <c r="N989" s="148"/>
      <c r="O989" s="152"/>
      <c r="P989" s="138"/>
      <c r="Q989" s="401" t="str">
        <f t="shared" si="11"/>
        <v/>
      </c>
      <c r="R989" s="374" t="str">
        <f t="shared" si="12"/>
        <v/>
      </c>
    </row>
    <row r="990" ht="18.75" customHeight="1">
      <c r="A990" s="138"/>
      <c r="B990" s="402"/>
      <c r="C990" s="416"/>
      <c r="D990" s="402"/>
      <c r="E990" s="402"/>
      <c r="F990" s="415"/>
      <c r="G990" s="410"/>
      <c r="H990" s="407">
        <f t="shared" si="13"/>
        <v>0</v>
      </c>
      <c r="I990" s="407">
        <f t="shared" si="14"/>
        <v>0</v>
      </c>
      <c r="J990" s="412"/>
      <c r="K990" s="409"/>
      <c r="L990" s="148"/>
      <c r="M990" s="148"/>
      <c r="N990" s="148"/>
      <c r="O990" s="152"/>
      <c r="P990" s="138"/>
      <c r="Q990" s="401" t="str">
        <f t="shared" si="11"/>
        <v/>
      </c>
      <c r="R990" s="374" t="str">
        <f t="shared" si="12"/>
        <v/>
      </c>
    </row>
    <row r="991" ht="18.75" customHeight="1">
      <c r="A991" s="138"/>
      <c r="B991" s="402"/>
      <c r="C991" s="416"/>
      <c r="D991" s="402"/>
      <c r="E991" s="402"/>
      <c r="F991" s="415"/>
      <c r="G991" s="410"/>
      <c r="H991" s="407">
        <f t="shared" si="13"/>
        <v>0</v>
      </c>
      <c r="I991" s="407">
        <f t="shared" si="14"/>
        <v>0</v>
      </c>
      <c r="J991" s="412"/>
      <c r="K991" s="409"/>
      <c r="L991" s="148"/>
      <c r="M991" s="148"/>
      <c r="N991" s="148"/>
      <c r="O991" s="152"/>
      <c r="P991" s="138"/>
      <c r="Q991" s="401" t="str">
        <f t="shared" si="11"/>
        <v/>
      </c>
      <c r="R991" s="374" t="str">
        <f t="shared" si="12"/>
        <v/>
      </c>
    </row>
    <row r="992" ht="18.75" customHeight="1">
      <c r="A992" s="138"/>
      <c r="B992" s="402"/>
      <c r="C992" s="416"/>
      <c r="D992" s="402"/>
      <c r="E992" s="402"/>
      <c r="F992" s="415"/>
      <c r="G992" s="410"/>
      <c r="H992" s="407">
        <f t="shared" si="13"/>
        <v>0</v>
      </c>
      <c r="I992" s="407">
        <f t="shared" si="14"/>
        <v>0</v>
      </c>
      <c r="J992" s="412"/>
      <c r="K992" s="409"/>
      <c r="L992" s="148"/>
      <c r="M992" s="148"/>
      <c r="N992" s="148"/>
      <c r="O992" s="152"/>
      <c r="P992" s="138"/>
      <c r="Q992" s="401" t="str">
        <f t="shared" si="11"/>
        <v/>
      </c>
      <c r="R992" s="374" t="str">
        <f t="shared" si="12"/>
        <v/>
      </c>
    </row>
    <row r="993" ht="18.75" customHeight="1">
      <c r="A993" s="138"/>
      <c r="B993" s="402"/>
      <c r="C993" s="416"/>
      <c r="D993" s="402"/>
      <c r="E993" s="402"/>
      <c r="F993" s="415"/>
      <c r="G993" s="410"/>
      <c r="H993" s="407">
        <f t="shared" si="13"/>
        <v>0</v>
      </c>
      <c r="I993" s="407">
        <f t="shared" si="14"/>
        <v>0</v>
      </c>
      <c r="J993" s="412"/>
      <c r="K993" s="409"/>
      <c r="L993" s="148"/>
      <c r="M993" s="148"/>
      <c r="N993" s="148"/>
      <c r="O993" s="152"/>
      <c r="P993" s="138"/>
      <c r="Q993" s="401" t="str">
        <f t="shared" si="11"/>
        <v/>
      </c>
      <c r="R993" s="374" t="str">
        <f t="shared" si="12"/>
        <v/>
      </c>
    </row>
    <row r="994" ht="18.75" customHeight="1">
      <c r="A994" s="138"/>
      <c r="B994" s="402"/>
      <c r="C994" s="416"/>
      <c r="D994" s="402"/>
      <c r="E994" s="402"/>
      <c r="F994" s="415"/>
      <c r="G994" s="410"/>
      <c r="H994" s="407">
        <f t="shared" si="13"/>
        <v>0</v>
      </c>
      <c r="I994" s="407">
        <f t="shared" si="14"/>
        <v>0</v>
      </c>
      <c r="J994" s="412"/>
      <c r="K994" s="409"/>
      <c r="L994" s="148"/>
      <c r="M994" s="148"/>
      <c r="N994" s="148"/>
      <c r="O994" s="152"/>
      <c r="P994" s="138"/>
      <c r="Q994" s="401" t="str">
        <f t="shared" si="11"/>
        <v/>
      </c>
      <c r="R994" s="374" t="str">
        <f t="shared" si="12"/>
        <v/>
      </c>
    </row>
    <row r="995" ht="18.75" customHeight="1">
      <c r="A995" s="138"/>
      <c r="B995" s="402"/>
      <c r="C995" s="416"/>
      <c r="D995" s="402"/>
      <c r="E995" s="402"/>
      <c r="F995" s="415"/>
      <c r="G995" s="410"/>
      <c r="H995" s="407">
        <f t="shared" si="13"/>
        <v>0</v>
      </c>
      <c r="I995" s="407">
        <f t="shared" si="14"/>
        <v>0</v>
      </c>
      <c r="J995" s="412"/>
      <c r="K995" s="409"/>
      <c r="L995" s="148"/>
      <c r="M995" s="148"/>
      <c r="N995" s="148"/>
      <c r="O995" s="152"/>
      <c r="P995" s="138"/>
      <c r="Q995" s="401" t="str">
        <f t="shared" si="11"/>
        <v/>
      </c>
      <c r="R995" s="374" t="str">
        <f t="shared" si="12"/>
        <v/>
      </c>
    </row>
    <row r="996" ht="18.75" customHeight="1">
      <c r="A996" s="138"/>
      <c r="B996" s="402"/>
      <c r="C996" s="416"/>
      <c r="D996" s="402"/>
      <c r="E996" s="402"/>
      <c r="F996" s="415"/>
      <c r="G996" s="410"/>
      <c r="H996" s="407">
        <f t="shared" si="13"/>
        <v>0</v>
      </c>
      <c r="I996" s="407">
        <f t="shared" si="14"/>
        <v>0</v>
      </c>
      <c r="J996" s="412"/>
      <c r="K996" s="409"/>
      <c r="L996" s="148"/>
      <c r="M996" s="148"/>
      <c r="N996" s="148"/>
      <c r="O996" s="152"/>
      <c r="P996" s="138"/>
      <c r="Q996" s="401" t="str">
        <f t="shared" si="11"/>
        <v/>
      </c>
      <c r="R996" s="374" t="str">
        <f t="shared" si="12"/>
        <v/>
      </c>
    </row>
    <row r="997" ht="18.75" customHeight="1">
      <c r="A997" s="138"/>
      <c r="B997" s="402"/>
      <c r="C997" s="416"/>
      <c r="D997" s="402"/>
      <c r="E997" s="402"/>
      <c r="F997" s="415"/>
      <c r="G997" s="410"/>
      <c r="H997" s="407">
        <f t="shared" si="13"/>
        <v>0</v>
      </c>
      <c r="I997" s="407">
        <f t="shared" si="14"/>
        <v>0</v>
      </c>
      <c r="J997" s="412"/>
      <c r="K997" s="409"/>
      <c r="L997" s="148"/>
      <c r="M997" s="148"/>
      <c r="N997" s="148"/>
      <c r="O997" s="152"/>
      <c r="P997" s="138"/>
      <c r="Q997" s="401" t="str">
        <f t="shared" si="11"/>
        <v/>
      </c>
      <c r="R997" s="374" t="str">
        <f t="shared" si="12"/>
        <v/>
      </c>
    </row>
    <row r="998" ht="18.75" customHeight="1">
      <c r="A998" s="138"/>
      <c r="B998" s="402"/>
      <c r="C998" s="416"/>
      <c r="D998" s="402"/>
      <c r="E998" s="402"/>
      <c r="F998" s="415"/>
      <c r="G998" s="410"/>
      <c r="H998" s="407">
        <f t="shared" si="13"/>
        <v>0</v>
      </c>
      <c r="I998" s="407">
        <f t="shared" si="14"/>
        <v>0</v>
      </c>
      <c r="J998" s="412"/>
      <c r="K998" s="409"/>
      <c r="L998" s="148"/>
      <c r="M998" s="148"/>
      <c r="N998" s="148"/>
      <c r="O998" s="152"/>
      <c r="P998" s="138"/>
      <c r="Q998" s="401" t="str">
        <f t="shared" si="11"/>
        <v/>
      </c>
      <c r="R998" s="374" t="str">
        <f t="shared" si="12"/>
        <v/>
      </c>
    </row>
    <row r="999" ht="18.75" customHeight="1">
      <c r="A999" s="138"/>
      <c r="B999" s="402"/>
      <c r="C999" s="416"/>
      <c r="D999" s="402"/>
      <c r="E999" s="402"/>
      <c r="F999" s="415"/>
      <c r="G999" s="410"/>
      <c r="H999" s="407">
        <f t="shared" si="13"/>
        <v>0</v>
      </c>
      <c r="I999" s="407">
        <f t="shared" si="14"/>
        <v>0</v>
      </c>
      <c r="J999" s="412"/>
      <c r="K999" s="409"/>
      <c r="L999" s="148"/>
      <c r="M999" s="148"/>
      <c r="N999" s="148"/>
      <c r="O999" s="152"/>
      <c r="P999" s="138"/>
      <c r="Q999" s="401" t="str">
        <f t="shared" si="11"/>
        <v/>
      </c>
      <c r="R999" s="374" t="str">
        <f t="shared" si="12"/>
        <v/>
      </c>
    </row>
    <row r="1000" ht="18.75" customHeight="1">
      <c r="A1000" s="138"/>
      <c r="B1000" s="402"/>
      <c r="C1000" s="416"/>
      <c r="D1000" s="402"/>
      <c r="E1000" s="402"/>
      <c r="F1000" s="415"/>
      <c r="G1000" s="410"/>
      <c r="H1000" s="407">
        <f t="shared" si="13"/>
        <v>0</v>
      </c>
      <c r="I1000" s="407">
        <f t="shared" si="14"/>
        <v>0</v>
      </c>
      <c r="J1000" s="412"/>
      <c r="K1000" s="409"/>
      <c r="L1000" s="148"/>
      <c r="M1000" s="148"/>
      <c r="N1000" s="148"/>
      <c r="O1000" s="152"/>
      <c r="P1000" s="138"/>
      <c r="Q1000" s="401" t="str">
        <f t="shared" si="11"/>
        <v/>
      </c>
      <c r="R1000" s="374" t="str">
        <f t="shared" si="12"/>
        <v/>
      </c>
    </row>
    <row r="1001" ht="18.75" customHeight="1">
      <c r="A1001" s="138"/>
      <c r="B1001" s="417"/>
      <c r="C1001" s="418"/>
      <c r="D1001" s="417"/>
      <c r="E1001" s="417"/>
      <c r="F1001" s="419"/>
      <c r="G1001" s="420"/>
      <c r="H1001" s="421">
        <f t="shared" si="13"/>
        <v>0</v>
      </c>
      <c r="I1001" s="421">
        <f t="shared" si="14"/>
        <v>0</v>
      </c>
      <c r="J1001" s="422"/>
      <c r="K1001" s="423"/>
      <c r="L1001" s="159"/>
      <c r="M1001" s="159"/>
      <c r="N1001" s="159"/>
      <c r="O1001" s="161"/>
      <c r="P1001" s="138"/>
      <c r="Q1001" s="401" t="str">
        <f t="shared" si="11"/>
        <v/>
      </c>
      <c r="R1001" s="374" t="str">
        <f t="shared" si="12"/>
        <v/>
      </c>
    </row>
  </sheetData>
  <autoFilter ref="$C$9:$F$9"/>
  <mergeCells count="998">
    <mergeCell ref="K2:L3"/>
    <mergeCell ref="N2:O3"/>
    <mergeCell ref="B3:D4"/>
    <mergeCell ref="K4:L5"/>
    <mergeCell ref="N4:O5"/>
    <mergeCell ref="B5:D5"/>
    <mergeCell ref="K9:O9"/>
    <mergeCell ref="K11:O11"/>
    <mergeCell ref="K12:O12"/>
    <mergeCell ref="K13:O13"/>
    <mergeCell ref="K14:O14"/>
    <mergeCell ref="K15:O15"/>
    <mergeCell ref="K16:O16"/>
    <mergeCell ref="K17:O17"/>
    <mergeCell ref="K18:O18"/>
    <mergeCell ref="K19:O19"/>
    <mergeCell ref="K20:O20"/>
    <mergeCell ref="K21:O21"/>
    <mergeCell ref="K22:O22"/>
    <mergeCell ref="K23:O23"/>
    <mergeCell ref="K24:O24"/>
    <mergeCell ref="K25:O25"/>
    <mergeCell ref="K26:O26"/>
    <mergeCell ref="K27:O27"/>
    <mergeCell ref="K28:O28"/>
    <mergeCell ref="K29:O29"/>
    <mergeCell ref="K30:O30"/>
    <mergeCell ref="K31:O31"/>
    <mergeCell ref="K32:O32"/>
    <mergeCell ref="K33:O33"/>
    <mergeCell ref="K34:O34"/>
    <mergeCell ref="K35:O35"/>
    <mergeCell ref="K36:O36"/>
    <mergeCell ref="K37:O37"/>
    <mergeCell ref="K38:O38"/>
    <mergeCell ref="K39:O39"/>
    <mergeCell ref="K40:O40"/>
    <mergeCell ref="K41:O41"/>
    <mergeCell ref="K42:O42"/>
    <mergeCell ref="K43:O43"/>
    <mergeCell ref="K44:O44"/>
    <mergeCell ref="K45:O45"/>
    <mergeCell ref="K46:O46"/>
    <mergeCell ref="K47:O47"/>
    <mergeCell ref="K48:O48"/>
    <mergeCell ref="K49:O49"/>
    <mergeCell ref="K50:O50"/>
    <mergeCell ref="K51:O51"/>
    <mergeCell ref="K52:O52"/>
    <mergeCell ref="K53:O53"/>
    <mergeCell ref="K54:O54"/>
    <mergeCell ref="K55:O55"/>
    <mergeCell ref="K56:O56"/>
    <mergeCell ref="K57:O57"/>
    <mergeCell ref="K58:O58"/>
    <mergeCell ref="K59:O59"/>
    <mergeCell ref="K60:O60"/>
    <mergeCell ref="K61:O61"/>
    <mergeCell ref="K62:O62"/>
    <mergeCell ref="K63:O63"/>
    <mergeCell ref="K64:O64"/>
    <mergeCell ref="K65:O65"/>
    <mergeCell ref="K66:O66"/>
    <mergeCell ref="K67:O67"/>
    <mergeCell ref="K68:O68"/>
    <mergeCell ref="K69:O69"/>
    <mergeCell ref="K70:O70"/>
    <mergeCell ref="K71:O71"/>
    <mergeCell ref="K72:O72"/>
    <mergeCell ref="K73:O73"/>
    <mergeCell ref="K74:O74"/>
    <mergeCell ref="K75:O75"/>
    <mergeCell ref="K76:O76"/>
    <mergeCell ref="K77:O77"/>
    <mergeCell ref="K78:O78"/>
    <mergeCell ref="K79:O79"/>
    <mergeCell ref="K80:O80"/>
    <mergeCell ref="K81:O81"/>
    <mergeCell ref="K82:O82"/>
    <mergeCell ref="K83:O83"/>
    <mergeCell ref="K84:O84"/>
    <mergeCell ref="K85:O85"/>
    <mergeCell ref="K86:O86"/>
    <mergeCell ref="K87:O87"/>
    <mergeCell ref="K88:O88"/>
    <mergeCell ref="K89:O89"/>
    <mergeCell ref="K90:O90"/>
    <mergeCell ref="K91:O91"/>
    <mergeCell ref="K92:O92"/>
    <mergeCell ref="K93:O93"/>
    <mergeCell ref="K94:O94"/>
    <mergeCell ref="K95:O95"/>
    <mergeCell ref="K96:O96"/>
    <mergeCell ref="K97:O97"/>
    <mergeCell ref="K98:O98"/>
    <mergeCell ref="K99:O99"/>
    <mergeCell ref="K100:O100"/>
    <mergeCell ref="K101:O101"/>
    <mergeCell ref="K102:O102"/>
    <mergeCell ref="K103:O103"/>
    <mergeCell ref="K104:O104"/>
    <mergeCell ref="K105:O105"/>
    <mergeCell ref="K106:O106"/>
    <mergeCell ref="K107:O107"/>
    <mergeCell ref="K108:O108"/>
    <mergeCell ref="K109:O109"/>
    <mergeCell ref="K110:O110"/>
    <mergeCell ref="K111:O111"/>
    <mergeCell ref="K112:O112"/>
    <mergeCell ref="K113:O113"/>
    <mergeCell ref="K114:O114"/>
    <mergeCell ref="K115:O115"/>
    <mergeCell ref="K116:O116"/>
    <mergeCell ref="K117:O117"/>
    <mergeCell ref="K118:O118"/>
    <mergeCell ref="K119:O119"/>
    <mergeCell ref="K120:O120"/>
    <mergeCell ref="K121:O121"/>
    <mergeCell ref="K122:O122"/>
    <mergeCell ref="K123:O123"/>
    <mergeCell ref="K124:O124"/>
    <mergeCell ref="K125:O125"/>
    <mergeCell ref="K126:O126"/>
    <mergeCell ref="K127:O127"/>
    <mergeCell ref="K128:O128"/>
    <mergeCell ref="K129:O129"/>
    <mergeCell ref="K130:O130"/>
    <mergeCell ref="K131:O131"/>
    <mergeCell ref="K132:O132"/>
    <mergeCell ref="K133:O133"/>
    <mergeCell ref="K134:O134"/>
    <mergeCell ref="K135:O135"/>
    <mergeCell ref="K136:O136"/>
    <mergeCell ref="K137:O137"/>
    <mergeCell ref="K138:O138"/>
    <mergeCell ref="K139:O139"/>
    <mergeCell ref="K140:O140"/>
    <mergeCell ref="K141:O141"/>
    <mergeCell ref="K142:O142"/>
    <mergeCell ref="K143:O143"/>
    <mergeCell ref="K144:O144"/>
    <mergeCell ref="K145:O145"/>
    <mergeCell ref="K146:O146"/>
    <mergeCell ref="K147:O147"/>
    <mergeCell ref="K148:O148"/>
    <mergeCell ref="K149:O149"/>
    <mergeCell ref="K150:O150"/>
    <mergeCell ref="K151:O151"/>
    <mergeCell ref="K152:O152"/>
    <mergeCell ref="K153:O153"/>
    <mergeCell ref="K154:O154"/>
    <mergeCell ref="K155:O155"/>
    <mergeCell ref="K156:O156"/>
    <mergeCell ref="K157:O157"/>
    <mergeCell ref="K158:O158"/>
    <mergeCell ref="K159:O159"/>
    <mergeCell ref="K160:O160"/>
    <mergeCell ref="K161:O161"/>
    <mergeCell ref="K162:O162"/>
    <mergeCell ref="K163:O163"/>
    <mergeCell ref="K164:O164"/>
    <mergeCell ref="K165:O165"/>
    <mergeCell ref="K166:O166"/>
    <mergeCell ref="K167:O167"/>
    <mergeCell ref="K168:O168"/>
    <mergeCell ref="K169:O169"/>
    <mergeCell ref="K170:O170"/>
    <mergeCell ref="K171:O171"/>
    <mergeCell ref="K172:O172"/>
    <mergeCell ref="K173:O173"/>
    <mergeCell ref="K174:O174"/>
    <mergeCell ref="K175:O175"/>
    <mergeCell ref="K176:O176"/>
    <mergeCell ref="K177:O177"/>
    <mergeCell ref="K178:O178"/>
    <mergeCell ref="K179:O179"/>
    <mergeCell ref="K180:O180"/>
    <mergeCell ref="K181:O181"/>
    <mergeCell ref="K182:O182"/>
    <mergeCell ref="K183:O183"/>
    <mergeCell ref="K184:O184"/>
    <mergeCell ref="K185:O185"/>
    <mergeCell ref="K186:O186"/>
    <mergeCell ref="K187:O187"/>
    <mergeCell ref="K188:O188"/>
    <mergeCell ref="K189:O189"/>
    <mergeCell ref="K190:O190"/>
    <mergeCell ref="K191:O191"/>
    <mergeCell ref="K192:O192"/>
    <mergeCell ref="K193:O193"/>
    <mergeCell ref="K194:O194"/>
    <mergeCell ref="K195:O195"/>
    <mergeCell ref="K196:O196"/>
    <mergeCell ref="K197:O197"/>
    <mergeCell ref="K198:O198"/>
    <mergeCell ref="K199:O199"/>
    <mergeCell ref="K200:O200"/>
    <mergeCell ref="K201:O201"/>
    <mergeCell ref="K202:O202"/>
    <mergeCell ref="K203:O203"/>
    <mergeCell ref="K204:O204"/>
    <mergeCell ref="K205:O205"/>
    <mergeCell ref="K206:O206"/>
    <mergeCell ref="K207:O207"/>
    <mergeCell ref="K208:O208"/>
    <mergeCell ref="K209:O209"/>
    <mergeCell ref="K210:O210"/>
    <mergeCell ref="K211:O211"/>
    <mergeCell ref="K212:O212"/>
    <mergeCell ref="K213:O213"/>
    <mergeCell ref="K214:O214"/>
    <mergeCell ref="K215:O215"/>
    <mergeCell ref="K216:O216"/>
    <mergeCell ref="K217:O217"/>
    <mergeCell ref="K218:O218"/>
    <mergeCell ref="K219:O219"/>
    <mergeCell ref="K220:O220"/>
    <mergeCell ref="K221:O221"/>
    <mergeCell ref="K222:O222"/>
    <mergeCell ref="K223:O223"/>
    <mergeCell ref="K224:O224"/>
    <mergeCell ref="K225:O225"/>
    <mergeCell ref="K226:O226"/>
    <mergeCell ref="K227:O227"/>
    <mergeCell ref="K228:O228"/>
    <mergeCell ref="K229:O229"/>
    <mergeCell ref="K230:O230"/>
    <mergeCell ref="K231:O231"/>
    <mergeCell ref="K232:O232"/>
    <mergeCell ref="K233:O233"/>
    <mergeCell ref="K234:O234"/>
    <mergeCell ref="K235:O235"/>
    <mergeCell ref="K236:O236"/>
    <mergeCell ref="K237:O237"/>
    <mergeCell ref="K238:O238"/>
    <mergeCell ref="K239:O239"/>
    <mergeCell ref="K240:O240"/>
    <mergeCell ref="K241:O241"/>
    <mergeCell ref="K242:O242"/>
    <mergeCell ref="K243:O243"/>
    <mergeCell ref="K244:O244"/>
    <mergeCell ref="K245:O245"/>
    <mergeCell ref="K246:O246"/>
    <mergeCell ref="K247:O247"/>
    <mergeCell ref="K248:O248"/>
    <mergeCell ref="K249:O249"/>
    <mergeCell ref="K250:O250"/>
    <mergeCell ref="K251:O251"/>
    <mergeCell ref="K252:O252"/>
    <mergeCell ref="K253:O253"/>
    <mergeCell ref="K254:O254"/>
    <mergeCell ref="K255:O255"/>
    <mergeCell ref="K256:O256"/>
    <mergeCell ref="K257:O257"/>
    <mergeCell ref="K258:O258"/>
    <mergeCell ref="K259:O259"/>
    <mergeCell ref="K260:O260"/>
    <mergeCell ref="K261:O261"/>
    <mergeCell ref="K262:O262"/>
    <mergeCell ref="K263:O263"/>
    <mergeCell ref="K264:O264"/>
    <mergeCell ref="K265:O265"/>
    <mergeCell ref="K266:O266"/>
    <mergeCell ref="K267:O267"/>
    <mergeCell ref="K268:O268"/>
    <mergeCell ref="K269:O269"/>
    <mergeCell ref="K270:O270"/>
    <mergeCell ref="K271:O271"/>
    <mergeCell ref="K272:O272"/>
    <mergeCell ref="K273:O273"/>
    <mergeCell ref="K274:O274"/>
    <mergeCell ref="K275:O275"/>
    <mergeCell ref="K276:O276"/>
    <mergeCell ref="K277:O277"/>
    <mergeCell ref="K278:O278"/>
    <mergeCell ref="K279:O279"/>
    <mergeCell ref="K280:O280"/>
    <mergeCell ref="K281:O281"/>
    <mergeCell ref="K282:O282"/>
    <mergeCell ref="K283:O283"/>
    <mergeCell ref="K284:O284"/>
    <mergeCell ref="K285:O285"/>
    <mergeCell ref="K286:O286"/>
    <mergeCell ref="K287:O287"/>
    <mergeCell ref="K288:O288"/>
    <mergeCell ref="K289:O289"/>
    <mergeCell ref="K290:O290"/>
    <mergeCell ref="K291:O291"/>
    <mergeCell ref="K292:O292"/>
    <mergeCell ref="K293:O293"/>
    <mergeCell ref="K294:O294"/>
    <mergeCell ref="K295:O295"/>
    <mergeCell ref="K296:O296"/>
    <mergeCell ref="K297:O297"/>
    <mergeCell ref="K298:O298"/>
    <mergeCell ref="K299:O299"/>
    <mergeCell ref="K300:O300"/>
    <mergeCell ref="K301:O301"/>
    <mergeCell ref="K302:O302"/>
    <mergeCell ref="K303:O303"/>
    <mergeCell ref="K304:O304"/>
    <mergeCell ref="K305:O305"/>
    <mergeCell ref="K306:O306"/>
    <mergeCell ref="K307:O307"/>
    <mergeCell ref="K308:O308"/>
    <mergeCell ref="K309:O309"/>
    <mergeCell ref="K310:O310"/>
    <mergeCell ref="K311:O311"/>
    <mergeCell ref="K312:O312"/>
    <mergeCell ref="K313:O313"/>
    <mergeCell ref="K314:O314"/>
    <mergeCell ref="K315:O315"/>
    <mergeCell ref="K316:O316"/>
    <mergeCell ref="K317:O317"/>
    <mergeCell ref="K318:O318"/>
    <mergeCell ref="K319:O319"/>
    <mergeCell ref="K320:O320"/>
    <mergeCell ref="K321:O321"/>
    <mergeCell ref="K322:O322"/>
    <mergeCell ref="K323:O323"/>
    <mergeCell ref="K324:O324"/>
    <mergeCell ref="K325:O325"/>
    <mergeCell ref="K326:O326"/>
    <mergeCell ref="K327:O327"/>
    <mergeCell ref="K328:O328"/>
    <mergeCell ref="K329:O329"/>
    <mergeCell ref="K330:O330"/>
    <mergeCell ref="K331:O331"/>
    <mergeCell ref="K332:O332"/>
    <mergeCell ref="K333:O333"/>
    <mergeCell ref="K334:O334"/>
    <mergeCell ref="K335:O335"/>
    <mergeCell ref="K336:O336"/>
    <mergeCell ref="K337:O337"/>
    <mergeCell ref="K338:O338"/>
    <mergeCell ref="K339:O339"/>
    <mergeCell ref="K340:O340"/>
    <mergeCell ref="K341:O341"/>
    <mergeCell ref="K342:O342"/>
    <mergeCell ref="K343:O343"/>
    <mergeCell ref="K344:O344"/>
    <mergeCell ref="K345:O345"/>
    <mergeCell ref="K346:O346"/>
    <mergeCell ref="K690:O690"/>
    <mergeCell ref="K691:O691"/>
    <mergeCell ref="K692:O692"/>
    <mergeCell ref="K693:O693"/>
    <mergeCell ref="K694:O694"/>
    <mergeCell ref="K695:O695"/>
    <mergeCell ref="K696:O696"/>
    <mergeCell ref="K697:O697"/>
    <mergeCell ref="K698:O698"/>
    <mergeCell ref="K699:O699"/>
    <mergeCell ref="K700:O700"/>
    <mergeCell ref="K701:O701"/>
    <mergeCell ref="K702:O702"/>
    <mergeCell ref="K703:O703"/>
    <mergeCell ref="K704:O704"/>
    <mergeCell ref="K705:O705"/>
    <mergeCell ref="K706:O706"/>
    <mergeCell ref="K707:O707"/>
    <mergeCell ref="K708:O708"/>
    <mergeCell ref="K709:O709"/>
    <mergeCell ref="K710:O710"/>
    <mergeCell ref="K711:O711"/>
    <mergeCell ref="K712:O712"/>
    <mergeCell ref="K713:O713"/>
    <mergeCell ref="K714:O714"/>
    <mergeCell ref="K715:O715"/>
    <mergeCell ref="K716:O716"/>
    <mergeCell ref="K717:O717"/>
    <mergeCell ref="K718:O718"/>
    <mergeCell ref="K719:O719"/>
    <mergeCell ref="K720:O720"/>
    <mergeCell ref="K721:O721"/>
    <mergeCell ref="K722:O722"/>
    <mergeCell ref="K723:O723"/>
    <mergeCell ref="K724:O724"/>
    <mergeCell ref="K725:O725"/>
    <mergeCell ref="K726:O726"/>
    <mergeCell ref="K727:O727"/>
    <mergeCell ref="K728:O728"/>
    <mergeCell ref="K729:O729"/>
    <mergeCell ref="K730:O730"/>
    <mergeCell ref="K731:O731"/>
    <mergeCell ref="K732:O732"/>
    <mergeCell ref="K733:O733"/>
    <mergeCell ref="K734:O734"/>
    <mergeCell ref="K735:O735"/>
    <mergeCell ref="K736:O736"/>
    <mergeCell ref="K737:O737"/>
    <mergeCell ref="K738:O738"/>
    <mergeCell ref="K739:O739"/>
    <mergeCell ref="K740:O740"/>
    <mergeCell ref="K741:O741"/>
    <mergeCell ref="K742:O742"/>
    <mergeCell ref="K743:O743"/>
    <mergeCell ref="K744:O744"/>
    <mergeCell ref="K745:O745"/>
    <mergeCell ref="K746:O746"/>
    <mergeCell ref="K747:O747"/>
    <mergeCell ref="K748:O748"/>
    <mergeCell ref="K749:O749"/>
    <mergeCell ref="K750:O750"/>
    <mergeCell ref="K751:O751"/>
    <mergeCell ref="K752:O752"/>
    <mergeCell ref="K753:O753"/>
    <mergeCell ref="K754:O754"/>
    <mergeCell ref="K755:O755"/>
    <mergeCell ref="K756:O756"/>
    <mergeCell ref="K757:O757"/>
    <mergeCell ref="K758:O758"/>
    <mergeCell ref="K759:O759"/>
    <mergeCell ref="K760:O760"/>
    <mergeCell ref="K761:O761"/>
    <mergeCell ref="K762:O762"/>
    <mergeCell ref="K763:O763"/>
    <mergeCell ref="K764:O764"/>
    <mergeCell ref="K765:O765"/>
    <mergeCell ref="K766:O766"/>
    <mergeCell ref="K767:O767"/>
    <mergeCell ref="K768:O768"/>
    <mergeCell ref="K769:O769"/>
    <mergeCell ref="K770:O770"/>
    <mergeCell ref="K771:O771"/>
    <mergeCell ref="K772:O772"/>
    <mergeCell ref="K773:O773"/>
    <mergeCell ref="K774:O774"/>
    <mergeCell ref="K775:O775"/>
    <mergeCell ref="K776:O776"/>
    <mergeCell ref="K777:O777"/>
    <mergeCell ref="K778:O778"/>
    <mergeCell ref="K779:O779"/>
    <mergeCell ref="K780:O780"/>
    <mergeCell ref="K781:O781"/>
    <mergeCell ref="K782:O782"/>
    <mergeCell ref="K783:O783"/>
    <mergeCell ref="K784:O784"/>
    <mergeCell ref="K785:O785"/>
    <mergeCell ref="K786:O786"/>
    <mergeCell ref="K787:O787"/>
    <mergeCell ref="K788:O788"/>
    <mergeCell ref="K789:O789"/>
    <mergeCell ref="K790:O790"/>
    <mergeCell ref="K791:O791"/>
    <mergeCell ref="K792:O792"/>
    <mergeCell ref="K793:O793"/>
    <mergeCell ref="K794:O794"/>
    <mergeCell ref="K795:O795"/>
    <mergeCell ref="K796:O796"/>
    <mergeCell ref="K797:O797"/>
    <mergeCell ref="K798:O798"/>
    <mergeCell ref="K799:O799"/>
    <mergeCell ref="K800:O800"/>
    <mergeCell ref="K801:O801"/>
    <mergeCell ref="K802:O802"/>
    <mergeCell ref="K803:O803"/>
    <mergeCell ref="K804:O804"/>
    <mergeCell ref="K805:O805"/>
    <mergeCell ref="K806:O806"/>
    <mergeCell ref="K807:O807"/>
    <mergeCell ref="K808:O808"/>
    <mergeCell ref="K809:O809"/>
    <mergeCell ref="K810:O810"/>
    <mergeCell ref="K811:O811"/>
    <mergeCell ref="K812:O812"/>
    <mergeCell ref="K813:O813"/>
    <mergeCell ref="K814:O814"/>
    <mergeCell ref="K815:O815"/>
    <mergeCell ref="K816:O816"/>
    <mergeCell ref="K817:O817"/>
    <mergeCell ref="K818:O818"/>
    <mergeCell ref="K819:O819"/>
    <mergeCell ref="K820:O820"/>
    <mergeCell ref="K821:O821"/>
    <mergeCell ref="K822:O822"/>
    <mergeCell ref="K823:O823"/>
    <mergeCell ref="K824:O824"/>
    <mergeCell ref="K825:O825"/>
    <mergeCell ref="K826:O826"/>
    <mergeCell ref="K827:O827"/>
    <mergeCell ref="K828:O828"/>
    <mergeCell ref="K829:O829"/>
    <mergeCell ref="K830:O830"/>
    <mergeCell ref="K831:O831"/>
    <mergeCell ref="K832:O832"/>
    <mergeCell ref="K833:O833"/>
    <mergeCell ref="K834:O834"/>
    <mergeCell ref="K835:O835"/>
    <mergeCell ref="K836:O836"/>
    <mergeCell ref="K837:O837"/>
    <mergeCell ref="K838:O838"/>
    <mergeCell ref="K839:O839"/>
    <mergeCell ref="K840:O840"/>
    <mergeCell ref="K841:O841"/>
    <mergeCell ref="K842:O842"/>
    <mergeCell ref="K843:O843"/>
    <mergeCell ref="K844:O844"/>
    <mergeCell ref="K845:O845"/>
    <mergeCell ref="K846:O846"/>
    <mergeCell ref="K847:O847"/>
    <mergeCell ref="K848:O848"/>
    <mergeCell ref="K849:O849"/>
    <mergeCell ref="K850:O850"/>
    <mergeCell ref="K851:O851"/>
    <mergeCell ref="K852:O852"/>
    <mergeCell ref="K853:O853"/>
    <mergeCell ref="K854:O854"/>
    <mergeCell ref="K855:O855"/>
    <mergeCell ref="K856:O856"/>
    <mergeCell ref="K857:O857"/>
    <mergeCell ref="K858:O858"/>
    <mergeCell ref="K859:O859"/>
    <mergeCell ref="K860:O860"/>
    <mergeCell ref="K861:O861"/>
    <mergeCell ref="K862:O862"/>
    <mergeCell ref="K863:O863"/>
    <mergeCell ref="K864:O864"/>
    <mergeCell ref="K865:O865"/>
    <mergeCell ref="K866:O866"/>
    <mergeCell ref="K867:O867"/>
    <mergeCell ref="K868:O868"/>
    <mergeCell ref="K869:O869"/>
    <mergeCell ref="K870:O870"/>
    <mergeCell ref="K871:O871"/>
    <mergeCell ref="K872:O872"/>
    <mergeCell ref="K873:O873"/>
    <mergeCell ref="K874:O874"/>
    <mergeCell ref="K875:O875"/>
    <mergeCell ref="K876:O876"/>
    <mergeCell ref="K877:O877"/>
    <mergeCell ref="K878:O878"/>
    <mergeCell ref="K879:O879"/>
    <mergeCell ref="K880:O880"/>
    <mergeCell ref="K881:O881"/>
    <mergeCell ref="K882:O882"/>
    <mergeCell ref="K883:O883"/>
    <mergeCell ref="K884:O884"/>
    <mergeCell ref="K885:O885"/>
    <mergeCell ref="K886:O886"/>
    <mergeCell ref="K887:O887"/>
    <mergeCell ref="K888:O888"/>
    <mergeCell ref="K889:O889"/>
    <mergeCell ref="K890:O890"/>
    <mergeCell ref="K891:O891"/>
    <mergeCell ref="K892:O892"/>
    <mergeCell ref="K893:O893"/>
    <mergeCell ref="K894:O894"/>
    <mergeCell ref="K895:O895"/>
    <mergeCell ref="K896:O896"/>
    <mergeCell ref="K897:O897"/>
    <mergeCell ref="K898:O898"/>
    <mergeCell ref="K899:O899"/>
    <mergeCell ref="K900:O900"/>
    <mergeCell ref="K901:O901"/>
    <mergeCell ref="K902:O902"/>
    <mergeCell ref="K903:O903"/>
    <mergeCell ref="K904:O904"/>
    <mergeCell ref="K905:O905"/>
    <mergeCell ref="K906:O906"/>
    <mergeCell ref="K907:O907"/>
    <mergeCell ref="K908:O908"/>
    <mergeCell ref="K909:O909"/>
    <mergeCell ref="K910:O910"/>
    <mergeCell ref="K911:O911"/>
    <mergeCell ref="K912:O912"/>
    <mergeCell ref="K913:O913"/>
    <mergeCell ref="K914:O914"/>
    <mergeCell ref="K915:O915"/>
    <mergeCell ref="K916:O916"/>
    <mergeCell ref="K917:O917"/>
    <mergeCell ref="K918:O918"/>
    <mergeCell ref="K919:O919"/>
    <mergeCell ref="K920:O920"/>
    <mergeCell ref="K921:O921"/>
    <mergeCell ref="K922:O922"/>
    <mergeCell ref="K923:O923"/>
    <mergeCell ref="K924:O924"/>
    <mergeCell ref="K925:O925"/>
    <mergeCell ref="K926:O926"/>
    <mergeCell ref="K927:O927"/>
    <mergeCell ref="K928:O928"/>
    <mergeCell ref="K929:O929"/>
    <mergeCell ref="K930:O930"/>
    <mergeCell ref="K931:O931"/>
    <mergeCell ref="K932:O932"/>
    <mergeCell ref="K933:O933"/>
    <mergeCell ref="K934:O934"/>
    <mergeCell ref="K984:O984"/>
    <mergeCell ref="K985:O985"/>
    <mergeCell ref="K986:O986"/>
    <mergeCell ref="K987:O987"/>
    <mergeCell ref="K988:O988"/>
    <mergeCell ref="K989:O989"/>
    <mergeCell ref="K990:O990"/>
    <mergeCell ref="K998:O998"/>
    <mergeCell ref="K999:O999"/>
    <mergeCell ref="K1000:O1000"/>
    <mergeCell ref="K1001:O1001"/>
    <mergeCell ref="K991:O991"/>
    <mergeCell ref="K992:O992"/>
    <mergeCell ref="K993:O993"/>
    <mergeCell ref="K994:O994"/>
    <mergeCell ref="K995:O995"/>
    <mergeCell ref="K996:O996"/>
    <mergeCell ref="K997:O997"/>
    <mergeCell ref="K935:O935"/>
    <mergeCell ref="K936:O936"/>
    <mergeCell ref="K937:O937"/>
    <mergeCell ref="K938:O938"/>
    <mergeCell ref="K939:O939"/>
    <mergeCell ref="K940:O940"/>
    <mergeCell ref="K941:O941"/>
    <mergeCell ref="K942:O942"/>
    <mergeCell ref="K943:O943"/>
    <mergeCell ref="K944:O944"/>
    <mergeCell ref="K945:O945"/>
    <mergeCell ref="K946:O946"/>
    <mergeCell ref="K947:O947"/>
    <mergeCell ref="K948:O948"/>
    <mergeCell ref="K949:O949"/>
    <mergeCell ref="K950:O950"/>
    <mergeCell ref="K951:O951"/>
    <mergeCell ref="K952:O952"/>
    <mergeCell ref="K953:O953"/>
    <mergeCell ref="K954:O954"/>
    <mergeCell ref="K955:O955"/>
    <mergeCell ref="K956:O956"/>
    <mergeCell ref="K957:O957"/>
    <mergeCell ref="K958:O958"/>
    <mergeCell ref="K959:O959"/>
    <mergeCell ref="K960:O960"/>
    <mergeCell ref="K961:O961"/>
    <mergeCell ref="K962:O962"/>
    <mergeCell ref="K963:O963"/>
    <mergeCell ref="K964:O964"/>
    <mergeCell ref="K965:O965"/>
    <mergeCell ref="K966:O966"/>
    <mergeCell ref="K967:O967"/>
    <mergeCell ref="K968:O968"/>
    <mergeCell ref="K969:O969"/>
    <mergeCell ref="K970:O970"/>
    <mergeCell ref="K971:O971"/>
    <mergeCell ref="K972:O972"/>
    <mergeCell ref="K973:O973"/>
    <mergeCell ref="K974:O974"/>
    <mergeCell ref="K975:O975"/>
    <mergeCell ref="K976:O976"/>
    <mergeCell ref="K977:O977"/>
    <mergeCell ref="K978:O978"/>
    <mergeCell ref="K979:O979"/>
    <mergeCell ref="K980:O980"/>
    <mergeCell ref="K981:O981"/>
    <mergeCell ref="K982:O982"/>
    <mergeCell ref="K983:O983"/>
    <mergeCell ref="K347:O347"/>
    <mergeCell ref="K348:O348"/>
    <mergeCell ref="K349:O349"/>
    <mergeCell ref="K350:O350"/>
    <mergeCell ref="K351:O351"/>
    <mergeCell ref="K352:O352"/>
    <mergeCell ref="K353:O353"/>
    <mergeCell ref="K354:O354"/>
    <mergeCell ref="K355:O355"/>
    <mergeCell ref="K356:O356"/>
    <mergeCell ref="K357:O357"/>
    <mergeCell ref="K358:O358"/>
    <mergeCell ref="K359:O359"/>
    <mergeCell ref="K360:O360"/>
    <mergeCell ref="K361:O361"/>
    <mergeCell ref="K362:O362"/>
    <mergeCell ref="K363:O363"/>
    <mergeCell ref="K364:O364"/>
    <mergeCell ref="K365:O365"/>
    <mergeCell ref="K366:O366"/>
    <mergeCell ref="K367:O367"/>
    <mergeCell ref="K368:O368"/>
    <mergeCell ref="K369:O369"/>
    <mergeCell ref="K370:O370"/>
    <mergeCell ref="K371:O371"/>
    <mergeCell ref="K372:O372"/>
    <mergeCell ref="K373:O373"/>
    <mergeCell ref="K374:O374"/>
    <mergeCell ref="K375:O375"/>
    <mergeCell ref="K376:O376"/>
    <mergeCell ref="K377:O377"/>
    <mergeCell ref="K378:O378"/>
    <mergeCell ref="K379:O379"/>
    <mergeCell ref="K380:O380"/>
    <mergeCell ref="K381:O381"/>
    <mergeCell ref="K382:O382"/>
    <mergeCell ref="K383:O383"/>
    <mergeCell ref="K384:O384"/>
    <mergeCell ref="K385:O385"/>
    <mergeCell ref="K386:O386"/>
    <mergeCell ref="K387:O387"/>
    <mergeCell ref="K388:O388"/>
    <mergeCell ref="K389:O389"/>
    <mergeCell ref="K390:O390"/>
    <mergeCell ref="K391:O391"/>
    <mergeCell ref="K392:O392"/>
    <mergeCell ref="K393:O393"/>
    <mergeCell ref="K394:O394"/>
    <mergeCell ref="K395:O395"/>
    <mergeCell ref="K396:O396"/>
    <mergeCell ref="K397:O397"/>
    <mergeCell ref="K398:O398"/>
    <mergeCell ref="K399:O399"/>
    <mergeCell ref="K400:O400"/>
    <mergeCell ref="K401:O401"/>
    <mergeCell ref="K402:O402"/>
    <mergeCell ref="K403:O403"/>
    <mergeCell ref="K404:O404"/>
    <mergeCell ref="K405:O405"/>
    <mergeCell ref="K406:O406"/>
    <mergeCell ref="K407:O407"/>
    <mergeCell ref="K408:O408"/>
    <mergeCell ref="K409:O409"/>
    <mergeCell ref="K410:O410"/>
    <mergeCell ref="K411:O411"/>
    <mergeCell ref="K412:O412"/>
    <mergeCell ref="K413:O413"/>
    <mergeCell ref="K414:O414"/>
    <mergeCell ref="K415:O415"/>
    <mergeCell ref="K416:O416"/>
    <mergeCell ref="K417:O417"/>
    <mergeCell ref="K418:O418"/>
    <mergeCell ref="K419:O419"/>
    <mergeCell ref="K420:O420"/>
    <mergeCell ref="K421:O421"/>
    <mergeCell ref="K422:O422"/>
    <mergeCell ref="K423:O423"/>
    <mergeCell ref="K424:O424"/>
    <mergeCell ref="K425:O425"/>
    <mergeCell ref="K426:O426"/>
    <mergeCell ref="K427:O427"/>
    <mergeCell ref="K428:O428"/>
    <mergeCell ref="K429:O429"/>
    <mergeCell ref="K430:O430"/>
    <mergeCell ref="K431:O431"/>
    <mergeCell ref="K432:O432"/>
    <mergeCell ref="K433:O433"/>
    <mergeCell ref="K434:O434"/>
    <mergeCell ref="K435:O435"/>
    <mergeCell ref="K436:O436"/>
    <mergeCell ref="K437:O437"/>
    <mergeCell ref="K438:O438"/>
    <mergeCell ref="K439:O439"/>
    <mergeCell ref="K440:O440"/>
    <mergeCell ref="K441:O441"/>
    <mergeCell ref="K442:O442"/>
    <mergeCell ref="K443:O443"/>
    <mergeCell ref="K444:O444"/>
    <mergeCell ref="K445:O445"/>
    <mergeCell ref="K446:O446"/>
    <mergeCell ref="K447:O447"/>
    <mergeCell ref="K448:O448"/>
    <mergeCell ref="K449:O449"/>
    <mergeCell ref="K450:O450"/>
    <mergeCell ref="K451:O451"/>
    <mergeCell ref="K452:O452"/>
    <mergeCell ref="K453:O453"/>
    <mergeCell ref="K454:O454"/>
    <mergeCell ref="K455:O455"/>
    <mergeCell ref="K456:O456"/>
    <mergeCell ref="K457:O457"/>
    <mergeCell ref="K458:O458"/>
    <mergeCell ref="K459:O459"/>
    <mergeCell ref="K460:O460"/>
    <mergeCell ref="K461:O461"/>
    <mergeCell ref="K462:O462"/>
    <mergeCell ref="K463:O463"/>
    <mergeCell ref="K464:O464"/>
    <mergeCell ref="K465:O465"/>
    <mergeCell ref="K466:O466"/>
    <mergeCell ref="K467:O467"/>
    <mergeCell ref="K468:O468"/>
    <mergeCell ref="K469:O469"/>
    <mergeCell ref="K470:O470"/>
    <mergeCell ref="K471:O471"/>
    <mergeCell ref="K472:O472"/>
    <mergeCell ref="K473:O473"/>
    <mergeCell ref="K474:O474"/>
    <mergeCell ref="K475:O475"/>
    <mergeCell ref="K476:O476"/>
    <mergeCell ref="K477:O477"/>
    <mergeCell ref="K478:O478"/>
    <mergeCell ref="K479:O479"/>
    <mergeCell ref="K480:O480"/>
    <mergeCell ref="K481:O481"/>
    <mergeCell ref="K482:O482"/>
    <mergeCell ref="K483:O483"/>
    <mergeCell ref="K484:O484"/>
    <mergeCell ref="K485:O485"/>
    <mergeCell ref="K486:O486"/>
    <mergeCell ref="K487:O487"/>
    <mergeCell ref="K488:O488"/>
    <mergeCell ref="K489:O489"/>
    <mergeCell ref="K490:O490"/>
    <mergeCell ref="K491:O491"/>
    <mergeCell ref="K492:O492"/>
    <mergeCell ref="K493:O493"/>
    <mergeCell ref="K494:O494"/>
    <mergeCell ref="K495:O495"/>
    <mergeCell ref="K496:O496"/>
    <mergeCell ref="K497:O497"/>
    <mergeCell ref="K498:O498"/>
    <mergeCell ref="K499:O499"/>
    <mergeCell ref="K500:O500"/>
    <mergeCell ref="K501:O501"/>
    <mergeCell ref="K502:O502"/>
    <mergeCell ref="K503:O503"/>
    <mergeCell ref="K504:O504"/>
    <mergeCell ref="K505:O505"/>
    <mergeCell ref="K506:O506"/>
    <mergeCell ref="K507:O507"/>
    <mergeCell ref="K508:O508"/>
    <mergeCell ref="K509:O509"/>
    <mergeCell ref="K510:O510"/>
    <mergeCell ref="K511:O511"/>
    <mergeCell ref="K512:O512"/>
    <mergeCell ref="K513:O513"/>
    <mergeCell ref="K514:O514"/>
    <mergeCell ref="K515:O515"/>
    <mergeCell ref="K516:O516"/>
    <mergeCell ref="K517:O517"/>
    <mergeCell ref="K518:O518"/>
    <mergeCell ref="K519:O519"/>
    <mergeCell ref="K520:O520"/>
    <mergeCell ref="K521:O521"/>
    <mergeCell ref="K522:O522"/>
    <mergeCell ref="K523:O523"/>
    <mergeCell ref="K524:O524"/>
    <mergeCell ref="K525:O525"/>
    <mergeCell ref="K526:O526"/>
    <mergeCell ref="K527:O527"/>
    <mergeCell ref="K528:O528"/>
    <mergeCell ref="K529:O529"/>
    <mergeCell ref="K530:O530"/>
    <mergeCell ref="K531:O531"/>
    <mergeCell ref="K532:O532"/>
    <mergeCell ref="K533:O533"/>
    <mergeCell ref="K534:O534"/>
    <mergeCell ref="K535:O535"/>
    <mergeCell ref="K536:O536"/>
    <mergeCell ref="K537:O537"/>
    <mergeCell ref="K538:O538"/>
    <mergeCell ref="K539:O539"/>
    <mergeCell ref="K540:O540"/>
    <mergeCell ref="K541:O541"/>
    <mergeCell ref="K542:O542"/>
    <mergeCell ref="K543:O543"/>
    <mergeCell ref="K544:O544"/>
    <mergeCell ref="K545:O545"/>
    <mergeCell ref="K546:O546"/>
    <mergeCell ref="K547:O547"/>
    <mergeCell ref="K548:O548"/>
    <mergeCell ref="K549:O549"/>
    <mergeCell ref="K550:O550"/>
    <mergeCell ref="K551:O551"/>
    <mergeCell ref="K552:O552"/>
    <mergeCell ref="K553:O553"/>
    <mergeCell ref="K554:O554"/>
    <mergeCell ref="K555:O555"/>
    <mergeCell ref="K556:O556"/>
    <mergeCell ref="K557:O557"/>
    <mergeCell ref="K558:O558"/>
    <mergeCell ref="K559:O559"/>
    <mergeCell ref="K560:O560"/>
    <mergeCell ref="K561:O561"/>
    <mergeCell ref="K562:O562"/>
    <mergeCell ref="K563:O563"/>
    <mergeCell ref="K564:O564"/>
    <mergeCell ref="K565:O565"/>
    <mergeCell ref="K566:O566"/>
    <mergeCell ref="K567:O567"/>
    <mergeCell ref="K568:O568"/>
    <mergeCell ref="K569:O569"/>
    <mergeCell ref="K570:O570"/>
    <mergeCell ref="K571:O571"/>
    <mergeCell ref="K572:O572"/>
    <mergeCell ref="K573:O573"/>
    <mergeCell ref="K574:O574"/>
    <mergeCell ref="K575:O575"/>
    <mergeCell ref="K576:O576"/>
    <mergeCell ref="K577:O577"/>
    <mergeCell ref="K578:O578"/>
    <mergeCell ref="K579:O579"/>
    <mergeCell ref="K580:O580"/>
    <mergeCell ref="K581:O581"/>
    <mergeCell ref="K582:O582"/>
    <mergeCell ref="K583:O583"/>
    <mergeCell ref="K584:O584"/>
    <mergeCell ref="K585:O585"/>
    <mergeCell ref="K586:O586"/>
    <mergeCell ref="K587:O587"/>
    <mergeCell ref="K588:O588"/>
    <mergeCell ref="K589:O589"/>
    <mergeCell ref="K590:O590"/>
    <mergeCell ref="K591:O591"/>
    <mergeCell ref="K592:O592"/>
    <mergeCell ref="K593:O593"/>
    <mergeCell ref="K594:O594"/>
    <mergeCell ref="K595:O595"/>
    <mergeCell ref="K596:O596"/>
    <mergeCell ref="K597:O597"/>
    <mergeCell ref="K598:O598"/>
    <mergeCell ref="K599:O599"/>
    <mergeCell ref="K600:O600"/>
    <mergeCell ref="K601:O601"/>
    <mergeCell ref="K602:O602"/>
    <mergeCell ref="K603:O603"/>
    <mergeCell ref="K604:O604"/>
    <mergeCell ref="K605:O605"/>
    <mergeCell ref="K606:O606"/>
    <mergeCell ref="K607:O607"/>
    <mergeCell ref="K608:O608"/>
    <mergeCell ref="K609:O609"/>
    <mergeCell ref="K610:O610"/>
    <mergeCell ref="K611:O611"/>
    <mergeCell ref="K612:O612"/>
    <mergeCell ref="K613:O613"/>
    <mergeCell ref="K614:O614"/>
    <mergeCell ref="K615:O615"/>
    <mergeCell ref="K616:O616"/>
    <mergeCell ref="K617:O617"/>
    <mergeCell ref="K618:O618"/>
    <mergeCell ref="K619:O619"/>
    <mergeCell ref="K620:O620"/>
    <mergeCell ref="K621:O621"/>
    <mergeCell ref="K622:O622"/>
    <mergeCell ref="K623:O623"/>
    <mergeCell ref="K624:O624"/>
    <mergeCell ref="K625:O625"/>
    <mergeCell ref="K626:O626"/>
    <mergeCell ref="K627:O627"/>
    <mergeCell ref="K628:O628"/>
    <mergeCell ref="K629:O629"/>
    <mergeCell ref="K630:O630"/>
    <mergeCell ref="K631:O631"/>
    <mergeCell ref="K632:O632"/>
    <mergeCell ref="K633:O633"/>
    <mergeCell ref="K634:O634"/>
    <mergeCell ref="K635:O635"/>
    <mergeCell ref="K636:O636"/>
    <mergeCell ref="K637:O637"/>
    <mergeCell ref="K638:O638"/>
    <mergeCell ref="K639:O639"/>
    <mergeCell ref="K640:O640"/>
    <mergeCell ref="K641:O641"/>
    <mergeCell ref="K642:O642"/>
    <mergeCell ref="K643:O643"/>
    <mergeCell ref="K644:O644"/>
    <mergeCell ref="K645:O645"/>
    <mergeCell ref="K646:O646"/>
    <mergeCell ref="K647:O647"/>
    <mergeCell ref="K648:O648"/>
    <mergeCell ref="K649:O649"/>
    <mergeCell ref="K650:O650"/>
    <mergeCell ref="K651:O651"/>
    <mergeCell ref="K652:O652"/>
    <mergeCell ref="K653:O653"/>
    <mergeCell ref="K654:O654"/>
    <mergeCell ref="K655:O655"/>
    <mergeCell ref="K656:O656"/>
    <mergeCell ref="K657:O657"/>
    <mergeCell ref="K658:O658"/>
    <mergeCell ref="K659:O659"/>
    <mergeCell ref="K660:O660"/>
    <mergeCell ref="K661:O661"/>
    <mergeCell ref="K662:O662"/>
    <mergeCell ref="K663:O663"/>
    <mergeCell ref="K664:O664"/>
    <mergeCell ref="K665:O665"/>
    <mergeCell ref="K666:O666"/>
    <mergeCell ref="K667:O667"/>
    <mergeCell ref="K668:O668"/>
    <mergeCell ref="K669:O669"/>
    <mergeCell ref="K670:O670"/>
    <mergeCell ref="K671:O671"/>
    <mergeCell ref="K672:O672"/>
    <mergeCell ref="K673:O673"/>
    <mergeCell ref="K674:O674"/>
    <mergeCell ref="K675:O675"/>
    <mergeCell ref="K676:O676"/>
    <mergeCell ref="K677:O677"/>
    <mergeCell ref="K678:O678"/>
    <mergeCell ref="K679:O679"/>
    <mergeCell ref="K680:O680"/>
    <mergeCell ref="K681:O681"/>
    <mergeCell ref="K682:O682"/>
    <mergeCell ref="K683:O683"/>
    <mergeCell ref="K684:O684"/>
    <mergeCell ref="K685:O685"/>
    <mergeCell ref="K686:O686"/>
    <mergeCell ref="K687:O687"/>
    <mergeCell ref="K688:O688"/>
    <mergeCell ref="K689:O689"/>
  </mergeCells>
  <conditionalFormatting sqref="C84">
    <cfRule type="expression" dxfId="1" priority="1">
      <formula>OR(AND($J$4=$D85, $J$5="", $J$4&lt;&gt;""), AND($J$5=$E85, $J$4="", $J$5&lt;&gt;""), AND($J$4=$D85, $J$5=$E85, $J$4&lt;&gt;"", $J$5&lt;&gt;""))</formula>
    </cfRule>
  </conditionalFormatting>
  <conditionalFormatting sqref="C85:C122">
    <cfRule type="expression" dxfId="1" priority="2">
      <formula>OR(AND($J$4=$D84, $J$5="", $J$4&lt;&gt;""), AND($J$5=$E84, $J$4="", $J$5&lt;&gt;""), AND($J$4=$D84, $J$5=$E84, $J$4&lt;&gt;"", $J$5&lt;&gt;""))</formula>
    </cfRule>
  </conditionalFormatting>
  <conditionalFormatting sqref="C31">
    <cfRule type="expression" dxfId="1" priority="3">
      <formula>OR(AND($J$4=$D30, $J$5="", $J$4&lt;&gt;""), AND($J$5=$E30, $J$4="", $J$5&lt;&gt;""), AND($J$4=$D30, $J$5=$E30, $J$4&lt;&gt;"", $J$5&lt;&gt;""))</formula>
    </cfRule>
  </conditionalFormatting>
  <conditionalFormatting sqref="C22:C122">
    <cfRule type="expression" dxfId="0" priority="4">
      <formula>AND($L$4=$L$11:$L1001,ISBLANK($L$4)=FALSE)</formula>
    </cfRule>
  </conditionalFormatting>
  <conditionalFormatting sqref="C22:C30 C32:C83">
    <cfRule type="expression" dxfId="1" priority="5">
      <formula>OR(AND($J$4=$D22, $J$5="", $J$4&lt;&gt;""), AND($J$5=$E22, $J$4="", $J$5&lt;&gt;""), AND($J$4=$D22, $J$5=$E22, $J$4&lt;&gt;"", $J$5&lt;&gt;""))</formula>
    </cfRule>
  </conditionalFormatting>
  <conditionalFormatting sqref="B11:O1001">
    <cfRule type="expression" dxfId="2" priority="6">
      <formula>AND($K$4=$D$11:$D1001,ISBLANK($K$4)=FALSE)</formula>
    </cfRule>
  </conditionalFormatting>
  <dataValidations>
    <dataValidation type="list" allowBlank="1" showErrorMessage="1" sqref="J11:J1001">
      <formula1>'Back-End Page'!$F$9:$F$20</formula1>
    </dataValidation>
    <dataValidation type="list" allowBlank="1" showErrorMessage="1" sqref="K4">
      <formula1>'Setup Page'!$P$18:$Z$58</formula1>
    </dataValidation>
    <dataValidation type="custom" allowBlank="1" showDropDown="1" sqref="C22:C122">
      <formula1>OR(NOT(ISERROR(DATEVALUE(C22))), AND(ISNUMBER(C22), LEFT(CELL("format", C22))="D"))</formula1>
    </dataValidation>
    <dataValidation type="list" allowBlank="1" showErrorMessage="1" sqref="D11:D1001">
      <formula1>'Setup Page'!$P$18:$Z$57</formula1>
    </dataValidation>
    <dataValidation type="custom" allowBlank="1" showDropDown="1" showErrorMessage="1" sqref="C11:C21 C123:C1001">
      <formula1>OR(NOT(ISERROR(DATEVALUE(C11))), AND(ISNUMBER(C11), LEFT(CELL("format", C11))="D"))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56" width="3.25"/>
  </cols>
  <sheetData>
    <row r="1" ht="18.75" customHeight="1">
      <c r="A1" s="138"/>
      <c r="B1" s="138"/>
      <c r="C1" s="138"/>
      <c r="D1" s="138"/>
      <c r="E1" s="138"/>
      <c r="F1" s="138"/>
      <c r="G1" s="138"/>
      <c r="H1" s="138"/>
      <c r="I1" s="138"/>
      <c r="J1" s="138"/>
      <c r="K1" s="138"/>
      <c r="L1" s="138"/>
      <c r="M1" s="138"/>
      <c r="N1" s="138"/>
      <c r="O1" s="138"/>
      <c r="P1" s="138"/>
      <c r="Q1" s="138"/>
      <c r="R1" s="138"/>
      <c r="S1" s="138"/>
      <c r="T1" s="170"/>
      <c r="U1" s="170"/>
      <c r="V1" s="170"/>
      <c r="W1" s="170"/>
      <c r="X1" s="170"/>
      <c r="Y1" s="170"/>
      <c r="Z1" s="170"/>
      <c r="AA1" s="170"/>
      <c r="AB1" s="170"/>
      <c r="AC1" s="138"/>
      <c r="AD1" s="170"/>
      <c r="AE1" s="170"/>
      <c r="AF1" s="170"/>
      <c r="AG1" s="170"/>
      <c r="AH1" s="170"/>
      <c r="AI1" s="170"/>
      <c r="AJ1" s="170"/>
      <c r="AK1" s="170"/>
      <c r="AL1" s="138"/>
      <c r="AM1" s="138"/>
      <c r="AN1" s="138"/>
      <c r="AO1" s="138"/>
      <c r="AP1" s="138"/>
      <c r="AQ1" s="138"/>
      <c r="AR1" s="138"/>
      <c r="AS1" s="138"/>
      <c r="AT1" s="138"/>
      <c r="AU1" s="138"/>
      <c r="AV1" s="138"/>
      <c r="AW1" s="138"/>
      <c r="AX1" s="138"/>
      <c r="AY1" s="138"/>
      <c r="AZ1" s="138"/>
      <c r="BA1" s="138"/>
      <c r="BB1" s="138"/>
      <c r="BC1" s="138"/>
      <c r="BD1" s="138"/>
    </row>
    <row r="2" ht="18.75" customHeight="1">
      <c r="A2" s="138"/>
      <c r="B2" s="94"/>
      <c r="C2" s="95"/>
      <c r="D2" s="95"/>
      <c r="E2" s="95"/>
      <c r="F2" s="95"/>
      <c r="G2" s="95"/>
      <c r="H2" s="95"/>
      <c r="I2" s="95"/>
      <c r="J2" s="95"/>
      <c r="K2" s="95"/>
      <c r="L2" s="95"/>
      <c r="M2" s="95"/>
      <c r="N2" s="95"/>
      <c r="O2" s="95"/>
      <c r="P2" s="95"/>
      <c r="Q2" s="95"/>
      <c r="R2" s="95"/>
      <c r="S2" s="96"/>
      <c r="T2" s="170"/>
      <c r="U2" s="170"/>
      <c r="V2" s="170"/>
      <c r="W2" s="170"/>
      <c r="X2" s="170"/>
      <c r="Y2" s="170"/>
      <c r="Z2" s="170"/>
      <c r="AA2" s="170"/>
      <c r="AB2" s="170"/>
      <c r="AC2" s="138"/>
      <c r="AD2" s="170"/>
      <c r="AE2" s="170"/>
      <c r="AF2" s="170"/>
      <c r="AG2" s="170"/>
      <c r="AH2" s="170"/>
      <c r="AI2" s="170"/>
      <c r="AJ2" s="170"/>
      <c r="AK2" s="170"/>
      <c r="AL2" s="424"/>
      <c r="AM2" s="424"/>
      <c r="AN2" s="424"/>
      <c r="AO2" s="424"/>
      <c r="AP2" s="424"/>
      <c r="AQ2" s="424"/>
      <c r="AR2" s="424"/>
      <c r="AS2" s="424"/>
      <c r="AT2" s="424"/>
      <c r="AU2" s="424"/>
      <c r="AV2" s="424"/>
      <c r="AW2" s="424"/>
      <c r="AX2" s="424"/>
      <c r="AY2" s="424"/>
      <c r="AZ2" s="424"/>
      <c r="BA2" s="424"/>
      <c r="BB2" s="424"/>
      <c r="BC2" s="424"/>
      <c r="BD2" s="424"/>
    </row>
    <row r="3" ht="18.75" customHeight="1">
      <c r="A3" s="138"/>
      <c r="B3" s="101" t="s">
        <v>268</v>
      </c>
      <c r="S3" s="74"/>
      <c r="T3" s="170"/>
      <c r="U3" s="170"/>
      <c r="V3" s="170"/>
      <c r="W3" s="170"/>
      <c r="X3" s="170"/>
      <c r="Y3" s="170"/>
      <c r="Z3" s="170"/>
      <c r="AA3" s="170"/>
      <c r="AB3" s="170"/>
      <c r="AC3" s="138"/>
      <c r="AD3" s="170"/>
      <c r="AE3" s="170"/>
      <c r="AF3" s="170"/>
      <c r="AG3" s="170"/>
      <c r="AH3" s="170"/>
      <c r="AI3" s="170"/>
      <c r="AJ3" s="170"/>
      <c r="AK3" s="170"/>
      <c r="AL3" s="424"/>
      <c r="AM3" s="170"/>
      <c r="AN3" s="424"/>
      <c r="AO3" s="424"/>
      <c r="AP3" s="424"/>
      <c r="AQ3" s="424"/>
      <c r="AR3" s="424"/>
      <c r="AS3" s="424"/>
      <c r="AT3" s="424"/>
      <c r="AU3" s="424"/>
      <c r="AV3" s="424"/>
      <c r="AW3" s="424"/>
      <c r="AX3" s="424"/>
      <c r="AY3" s="424"/>
      <c r="AZ3" s="424"/>
      <c r="BA3" s="424"/>
      <c r="BB3" s="424"/>
      <c r="BC3" s="424"/>
      <c r="BD3" s="424"/>
    </row>
    <row r="4" ht="18.75" customHeight="1">
      <c r="A4" s="138"/>
      <c r="B4" s="73"/>
      <c r="S4" s="74"/>
      <c r="T4" s="170"/>
      <c r="U4" s="170"/>
      <c r="V4" s="170"/>
      <c r="W4" s="170"/>
      <c r="X4" s="170"/>
      <c r="Y4" s="170"/>
      <c r="Z4" s="170"/>
      <c r="AA4" s="170"/>
      <c r="AB4" s="170"/>
      <c r="AC4" s="138"/>
      <c r="AD4" s="170"/>
      <c r="AE4" s="170"/>
      <c r="AF4" s="170"/>
      <c r="AG4" s="170"/>
      <c r="AH4" s="170"/>
      <c r="AI4" s="170"/>
      <c r="AJ4" s="170"/>
      <c r="AK4" s="170"/>
      <c r="AL4" s="424"/>
      <c r="AM4" s="424"/>
      <c r="AN4" s="424"/>
      <c r="AO4" s="424"/>
      <c r="AP4" s="424"/>
      <c r="AQ4" s="424"/>
      <c r="AR4" s="424"/>
      <c r="AS4" s="424"/>
      <c r="AT4" s="424"/>
      <c r="AU4" s="424"/>
      <c r="AV4" s="424"/>
      <c r="AW4" s="424"/>
      <c r="AX4" s="424"/>
      <c r="AY4" s="424"/>
      <c r="AZ4" s="424"/>
      <c r="BA4" s="424"/>
      <c r="BB4" s="424"/>
      <c r="BC4" s="424"/>
      <c r="BD4" s="424"/>
    </row>
    <row r="5" ht="18.75" customHeight="1">
      <c r="A5" s="138"/>
      <c r="B5" s="195" t="s">
        <v>269</v>
      </c>
      <c r="S5" s="74"/>
      <c r="T5" s="170"/>
      <c r="U5" s="170"/>
      <c r="V5" s="170"/>
      <c r="W5" s="170"/>
      <c r="X5" s="170"/>
      <c r="Y5" s="170"/>
      <c r="Z5" s="170"/>
      <c r="AA5" s="170"/>
      <c r="AB5" s="170"/>
      <c r="AC5" s="138"/>
      <c r="AD5" s="170"/>
      <c r="AE5" s="170"/>
      <c r="AF5" s="170"/>
      <c r="AG5" s="170"/>
      <c r="AH5" s="170"/>
      <c r="AI5" s="170"/>
      <c r="AJ5" s="170"/>
      <c r="AK5" s="170"/>
      <c r="AL5" s="424"/>
      <c r="AM5" s="424"/>
      <c r="AN5" s="424"/>
      <c r="AO5" s="424"/>
      <c r="AP5" s="424"/>
      <c r="AQ5" s="424"/>
      <c r="AR5" s="424"/>
      <c r="AS5" s="424"/>
      <c r="AT5" s="424"/>
      <c r="AU5" s="424"/>
      <c r="AV5" s="424"/>
      <c r="AW5" s="424"/>
      <c r="AX5" s="424"/>
      <c r="AY5" s="424"/>
      <c r="AZ5" s="424"/>
      <c r="BA5" s="424"/>
      <c r="BB5" s="424"/>
      <c r="BC5" s="424"/>
      <c r="BD5" s="424"/>
    </row>
    <row r="6" ht="18.75" customHeight="1">
      <c r="A6" s="138"/>
      <c r="B6" s="109"/>
      <c r="C6" s="110"/>
      <c r="D6" s="110"/>
      <c r="E6" s="110"/>
      <c r="F6" s="110"/>
      <c r="G6" s="110"/>
      <c r="H6" s="110"/>
      <c r="I6" s="110"/>
      <c r="J6" s="110"/>
      <c r="K6" s="110"/>
      <c r="L6" s="110"/>
      <c r="M6" s="110"/>
      <c r="N6" s="110"/>
      <c r="O6" s="110"/>
      <c r="P6" s="110"/>
      <c r="Q6" s="110"/>
      <c r="R6" s="110"/>
      <c r="S6" s="111"/>
      <c r="T6" s="170"/>
      <c r="U6" s="170"/>
      <c r="V6" s="170"/>
      <c r="W6" s="170"/>
      <c r="X6" s="170"/>
      <c r="Y6" s="170"/>
      <c r="Z6" s="170"/>
      <c r="AA6" s="170"/>
      <c r="AB6" s="170"/>
      <c r="AC6" s="138"/>
      <c r="AD6" s="170"/>
      <c r="AE6" s="170"/>
      <c r="AF6" s="170"/>
      <c r="AG6" s="170"/>
      <c r="AH6" s="170"/>
      <c r="AI6" s="170"/>
      <c r="AJ6" s="170"/>
      <c r="AK6" s="170"/>
      <c r="AL6" s="424"/>
      <c r="AM6" s="424"/>
      <c r="AN6" s="424"/>
      <c r="AO6" s="424"/>
      <c r="AP6" s="424"/>
      <c r="AQ6" s="424"/>
      <c r="AR6" s="424"/>
      <c r="AS6" s="424"/>
      <c r="AT6" s="424"/>
      <c r="AU6" s="424"/>
      <c r="AV6" s="424"/>
      <c r="AW6" s="424"/>
      <c r="AX6" s="424"/>
      <c r="AY6" s="424"/>
      <c r="AZ6" s="424"/>
      <c r="BA6" s="424"/>
      <c r="BB6" s="424"/>
      <c r="BC6" s="424"/>
      <c r="BD6" s="424"/>
    </row>
    <row r="7" ht="18.7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70"/>
      <c r="AE7" s="170"/>
      <c r="AF7" s="170"/>
      <c r="AG7" s="170"/>
      <c r="AH7" s="170"/>
      <c r="AI7" s="170"/>
      <c r="AJ7" s="170"/>
      <c r="AK7" s="170"/>
      <c r="AL7" s="138"/>
      <c r="AM7" s="138"/>
      <c r="AN7" s="138"/>
      <c r="AO7" s="138"/>
      <c r="AP7" s="138"/>
      <c r="AQ7" s="138"/>
      <c r="AR7" s="138"/>
      <c r="AS7" s="138"/>
      <c r="AT7" s="138"/>
      <c r="AU7" s="138"/>
      <c r="AV7" s="138"/>
      <c r="AW7" s="138"/>
      <c r="AX7" s="138"/>
      <c r="AY7" s="138"/>
      <c r="AZ7" s="138"/>
      <c r="BA7" s="138"/>
      <c r="BB7" s="138"/>
      <c r="BC7" s="138"/>
      <c r="BD7" s="138"/>
    </row>
    <row r="8" ht="18.75" customHeight="1">
      <c r="A8" s="138"/>
      <c r="B8" s="425"/>
      <c r="C8" s="426"/>
      <c r="D8" s="426"/>
      <c r="E8" s="426"/>
      <c r="F8" s="426"/>
      <c r="G8" s="426"/>
      <c r="H8" s="426"/>
      <c r="I8" s="427"/>
      <c r="J8" s="138"/>
      <c r="K8" s="70" t="s">
        <v>44</v>
      </c>
      <c r="L8" s="71"/>
      <c r="M8" s="71"/>
      <c r="N8" s="71"/>
      <c r="O8" s="71"/>
      <c r="P8" s="71"/>
      <c r="Q8" s="71"/>
      <c r="R8" s="71"/>
      <c r="S8" s="72"/>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c r="AR8" s="138"/>
      <c r="AS8" s="138"/>
      <c r="AT8" s="138"/>
      <c r="AU8" s="138"/>
      <c r="AV8" s="138"/>
      <c r="AW8" s="138"/>
      <c r="AX8" s="138"/>
      <c r="AY8" s="138"/>
      <c r="AZ8" s="138"/>
      <c r="BA8" s="138"/>
      <c r="BB8" s="138"/>
      <c r="BC8" s="138"/>
      <c r="BD8" s="138"/>
    </row>
    <row r="9" ht="18.75" customHeight="1">
      <c r="A9" s="138"/>
      <c r="B9" s="428"/>
      <c r="C9" s="429" t="s">
        <v>270</v>
      </c>
      <c r="I9" s="430"/>
      <c r="J9" s="138"/>
      <c r="K9" s="431">
        <v>45413.0</v>
      </c>
      <c r="L9" s="33"/>
      <c r="M9" s="33"/>
      <c r="N9" s="33"/>
      <c r="O9" s="33"/>
      <c r="P9" s="33"/>
      <c r="Q9" s="33"/>
      <c r="R9" s="33"/>
      <c r="S9" s="432"/>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c r="AR9" s="138"/>
      <c r="AS9" s="138"/>
      <c r="AT9" s="138"/>
      <c r="AU9" s="138"/>
      <c r="AV9" s="138"/>
      <c r="AW9" s="138"/>
      <c r="AX9" s="138"/>
      <c r="AY9" s="138"/>
      <c r="AZ9" s="138"/>
      <c r="BA9" s="138"/>
      <c r="BB9" s="138"/>
      <c r="BC9" s="138"/>
      <c r="BD9" s="138"/>
    </row>
    <row r="10" ht="18.75" customHeight="1">
      <c r="A10" s="138"/>
      <c r="B10" s="428"/>
      <c r="I10" s="430"/>
      <c r="J10" s="374"/>
      <c r="K10" s="401">
        <f>MONTH(K9)</f>
        <v>5</v>
      </c>
      <c r="L10" s="401"/>
      <c r="M10" s="401"/>
      <c r="N10" s="433"/>
      <c r="O10" s="434">
        <f>K9</f>
        <v>45413</v>
      </c>
      <c r="P10" s="435"/>
      <c r="Q10" s="401"/>
      <c r="R10" s="433"/>
      <c r="S10" s="401">
        <f>YEAR(K9)</f>
        <v>2024</v>
      </c>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c r="AR10" s="138"/>
      <c r="AS10" s="138"/>
      <c r="AT10" s="138"/>
      <c r="AU10" s="138"/>
      <c r="AV10" s="138"/>
      <c r="AW10" s="138"/>
      <c r="AX10" s="138"/>
      <c r="AY10" s="138"/>
      <c r="AZ10" s="138"/>
      <c r="BA10" s="138"/>
      <c r="BB10" s="138"/>
      <c r="BC10" s="138"/>
      <c r="BD10" s="138"/>
    </row>
    <row r="11" ht="18.75" customHeight="1">
      <c r="A11" s="138"/>
      <c r="B11" s="428"/>
      <c r="C11" s="436" t="str">
        <f>IF(D11="","",'Setup Page'!$W$4)</f>
        <v>$</v>
      </c>
      <c r="D11" s="437">
        <f>'Back-End Page'!C43</f>
        <v>0</v>
      </c>
      <c r="I11" s="430"/>
      <c r="J11" s="138"/>
      <c r="K11" s="70" t="s">
        <v>271</v>
      </c>
      <c r="L11" s="71"/>
      <c r="M11" s="71"/>
      <c r="N11" s="71"/>
      <c r="O11" s="71"/>
      <c r="P11" s="71"/>
      <c r="Q11" s="71"/>
      <c r="R11" s="71"/>
      <c r="S11" s="72"/>
      <c r="T11" s="138"/>
      <c r="U11" s="138"/>
      <c r="V11" s="138"/>
      <c r="W11" s="138"/>
      <c r="X11" s="138"/>
      <c r="Y11" s="138"/>
      <c r="Z11" s="138"/>
      <c r="AA11" s="138"/>
      <c r="AB11" s="138"/>
      <c r="AC11" s="138"/>
      <c r="AD11" s="138"/>
      <c r="AE11" s="138"/>
      <c r="AF11" s="138"/>
      <c r="AG11" s="138"/>
      <c r="AH11" s="138"/>
      <c r="AI11" s="138"/>
      <c r="AJ11" s="138"/>
      <c r="AK11" s="138"/>
      <c r="AL11" s="138"/>
      <c r="AM11" s="138"/>
      <c r="AN11" s="138"/>
      <c r="AO11" s="138"/>
      <c r="AP11" s="138"/>
      <c r="AQ11" s="138"/>
      <c r="AR11" s="138"/>
      <c r="AS11" s="138"/>
      <c r="AT11" s="138"/>
      <c r="AU11" s="138"/>
      <c r="AV11" s="138"/>
      <c r="AW11" s="138"/>
      <c r="AX11" s="138"/>
      <c r="AY11" s="138"/>
      <c r="AZ11" s="138"/>
      <c r="BA11" s="138"/>
      <c r="BB11" s="138"/>
      <c r="BC11" s="138"/>
      <c r="BD11" s="138"/>
    </row>
    <row r="12" ht="18.75" customHeight="1">
      <c r="A12" s="138"/>
      <c r="B12" s="428"/>
      <c r="I12" s="430"/>
      <c r="J12" s="138"/>
      <c r="K12" s="438" t="s">
        <v>272</v>
      </c>
      <c r="L12" s="110"/>
      <c r="M12" s="110"/>
      <c r="N12" s="110"/>
      <c r="O12" s="110"/>
      <c r="P12" s="110"/>
      <c r="Q12" s="110"/>
      <c r="R12" s="110"/>
      <c r="S12" s="111"/>
      <c r="T12" s="138"/>
      <c r="U12" s="138"/>
      <c r="V12" s="138"/>
      <c r="W12" s="138"/>
      <c r="X12" s="138"/>
      <c r="Y12" s="138"/>
      <c r="Z12" s="138"/>
      <c r="AA12" s="138"/>
      <c r="AB12" s="138"/>
      <c r="AC12" s="138"/>
      <c r="AD12" s="138"/>
      <c r="AE12" s="138"/>
      <c r="AF12" s="138"/>
      <c r="AG12" s="138"/>
      <c r="AH12" s="138"/>
      <c r="AI12" s="138"/>
      <c r="AJ12" s="138"/>
      <c r="AK12" s="138"/>
      <c r="AL12" s="138"/>
      <c r="AM12" s="138"/>
      <c r="AN12" s="138"/>
      <c r="AO12" s="138"/>
      <c r="AP12" s="138"/>
      <c r="AQ12" s="138"/>
      <c r="AR12" s="138"/>
      <c r="AS12" s="138"/>
      <c r="AT12" s="138"/>
      <c r="AU12" s="138"/>
      <c r="AV12" s="138"/>
      <c r="AW12" s="138"/>
      <c r="AX12" s="138"/>
      <c r="AY12" s="138"/>
      <c r="AZ12" s="138"/>
      <c r="BA12" s="138"/>
      <c r="BB12" s="138"/>
      <c r="BC12" s="138"/>
      <c r="BD12" s="138"/>
    </row>
    <row r="13" ht="18.75" customHeight="1">
      <c r="A13" s="138"/>
      <c r="B13" s="428"/>
      <c r="C13" s="439"/>
      <c r="D13" s="439"/>
      <c r="E13" s="439"/>
      <c r="F13" s="439"/>
      <c r="G13" s="439"/>
      <c r="H13" s="439"/>
      <c r="I13" s="430"/>
      <c r="J13" s="138"/>
      <c r="K13" s="138"/>
      <c r="L13" s="138"/>
      <c r="M13" s="138"/>
      <c r="N13" s="138"/>
      <c r="O13" s="138"/>
      <c r="P13" s="138"/>
      <c r="Q13" s="138"/>
      <c r="R13" s="138"/>
      <c r="S13" s="138"/>
      <c r="T13" s="138"/>
      <c r="U13" s="138"/>
      <c r="V13" s="138"/>
      <c r="W13" s="138"/>
      <c r="X13" s="138"/>
      <c r="Y13" s="138"/>
      <c r="Z13" s="138"/>
      <c r="AA13" s="138"/>
      <c r="AB13" s="138"/>
      <c r="AC13" s="138"/>
      <c r="AD13" s="138"/>
      <c r="AE13" s="138"/>
      <c r="AF13" s="138"/>
      <c r="AG13" s="138"/>
      <c r="AH13" s="138"/>
      <c r="AI13" s="138"/>
      <c r="AJ13" s="138"/>
      <c r="AK13" s="138"/>
      <c r="AL13" s="138"/>
      <c r="AM13" s="170"/>
      <c r="AN13" s="170"/>
      <c r="AO13" s="170"/>
      <c r="AP13" s="170"/>
      <c r="AQ13" s="170"/>
      <c r="AR13" s="170"/>
      <c r="AS13" s="170"/>
      <c r="AT13" s="170"/>
      <c r="AU13" s="170"/>
      <c r="AV13" s="170"/>
      <c r="AW13" s="170"/>
      <c r="AX13" s="170"/>
      <c r="AY13" s="170"/>
      <c r="AZ13" s="170"/>
      <c r="BA13" s="170"/>
      <c r="BB13" s="170"/>
      <c r="BC13" s="138"/>
      <c r="BD13" s="138"/>
    </row>
    <row r="14" ht="18.75" customHeight="1">
      <c r="A14" s="138"/>
      <c r="B14" s="428"/>
      <c r="C14" s="440"/>
      <c r="D14" s="440"/>
      <c r="E14" s="440"/>
      <c r="F14" s="440"/>
      <c r="G14" s="440"/>
      <c r="H14" s="440"/>
      <c r="I14" s="430"/>
      <c r="J14" s="138"/>
      <c r="K14" s="441" t="s">
        <v>8</v>
      </c>
      <c r="L14" s="71"/>
      <c r="M14" s="71"/>
      <c r="N14" s="71"/>
      <c r="O14" s="71"/>
      <c r="P14" s="71"/>
      <c r="Q14" s="71"/>
      <c r="R14" s="71"/>
      <c r="S14" s="71"/>
      <c r="T14" s="71"/>
      <c r="U14" s="71"/>
      <c r="V14" s="71"/>
      <c r="W14" s="72"/>
      <c r="X14" s="80"/>
      <c r="Y14" s="442" t="s">
        <v>9</v>
      </c>
      <c r="Z14" s="71"/>
      <c r="AA14" s="71"/>
      <c r="AB14" s="71"/>
      <c r="AC14" s="71"/>
      <c r="AD14" s="71"/>
      <c r="AE14" s="71"/>
      <c r="AF14" s="71"/>
      <c r="AG14" s="71"/>
      <c r="AH14" s="71"/>
      <c r="AI14" s="71"/>
      <c r="AJ14" s="71"/>
      <c r="AK14" s="72"/>
      <c r="AL14" s="80"/>
      <c r="AM14" s="45"/>
      <c r="AN14" s="45"/>
      <c r="AO14" s="45"/>
      <c r="AP14" s="170"/>
      <c r="AQ14" s="170"/>
      <c r="AR14" s="170"/>
      <c r="AS14" s="170"/>
      <c r="AT14" s="170"/>
      <c r="AU14" s="170"/>
      <c r="AV14" s="170"/>
      <c r="AW14" s="170"/>
      <c r="AX14" s="170"/>
      <c r="AY14" s="170"/>
      <c r="AZ14" s="170"/>
      <c r="BA14" s="45"/>
      <c r="BB14" s="45"/>
      <c r="BC14" s="80"/>
      <c r="BD14" s="80"/>
    </row>
    <row r="15" ht="18.75" customHeight="1">
      <c r="A15" s="138"/>
      <c r="B15" s="428"/>
      <c r="C15" s="429" t="s">
        <v>273</v>
      </c>
      <c r="I15" s="430"/>
      <c r="J15" s="138"/>
      <c r="K15" s="73"/>
      <c r="W15" s="74"/>
      <c r="X15" s="80"/>
      <c r="Y15" s="73"/>
      <c r="AK15" s="74"/>
      <c r="AL15" s="80"/>
      <c r="AM15" s="45"/>
      <c r="AN15" s="171" t="s">
        <v>131</v>
      </c>
      <c r="AO15" s="172"/>
      <c r="AP15" s="172"/>
      <c r="AQ15" s="172"/>
      <c r="AR15" s="172"/>
      <c r="AS15" s="172"/>
      <c r="AT15" s="173"/>
      <c r="AU15" s="45"/>
      <c r="AV15" s="174" t="s">
        <v>132</v>
      </c>
      <c r="AW15" s="172"/>
      <c r="AX15" s="172"/>
      <c r="AY15" s="172"/>
      <c r="AZ15" s="172"/>
      <c r="BA15" s="172"/>
      <c r="BB15" s="173"/>
      <c r="BC15" s="80"/>
      <c r="BD15" s="80"/>
    </row>
    <row r="16" ht="18.75" customHeight="1">
      <c r="A16" s="138"/>
      <c r="B16" s="428"/>
      <c r="I16" s="430"/>
      <c r="J16" s="138"/>
      <c r="K16" s="133" t="s">
        <v>50</v>
      </c>
      <c r="S16" s="134" t="s">
        <v>271</v>
      </c>
      <c r="W16" s="74"/>
      <c r="X16" s="80"/>
      <c r="Y16" s="133" t="s">
        <v>50</v>
      </c>
      <c r="AG16" s="134" t="s">
        <v>271</v>
      </c>
      <c r="AK16" s="74"/>
      <c r="AL16" s="80"/>
      <c r="AM16" s="45"/>
      <c r="AN16" s="175"/>
      <c r="AO16" s="176"/>
      <c r="AP16" s="176"/>
      <c r="AQ16" s="176"/>
      <c r="AR16" s="176"/>
      <c r="AS16" s="176"/>
      <c r="AT16" s="177"/>
      <c r="AU16" s="45"/>
      <c r="AV16" s="175"/>
      <c r="AW16" s="176"/>
      <c r="AX16" s="176"/>
      <c r="AY16" s="176"/>
      <c r="AZ16" s="176"/>
      <c r="BA16" s="176"/>
      <c r="BB16" s="177"/>
      <c r="BC16" s="80"/>
      <c r="BD16" s="80"/>
    </row>
    <row r="17" ht="18.75" customHeight="1">
      <c r="A17" s="138"/>
      <c r="B17" s="428"/>
      <c r="C17" s="436" t="str">
        <f>IF(D17="","",'Setup Page'!$W$4)</f>
        <v>$</v>
      </c>
      <c r="D17" s="437">
        <f>'Back-End Page'!C88</f>
        <v>28.8</v>
      </c>
      <c r="I17" s="430"/>
      <c r="J17" s="138"/>
      <c r="K17" s="443" t="str">
        <f>'Setup Page'!C18</f>
        <v>Investment</v>
      </c>
      <c r="L17" s="137"/>
      <c r="M17" s="137"/>
      <c r="N17" s="137"/>
      <c r="O17" s="137"/>
      <c r="P17" s="137"/>
      <c r="Q17" s="137"/>
      <c r="R17" s="141"/>
      <c r="S17" s="444" t="str">
        <f>IF(K17="","",'Setup Page'!$W$4)</f>
        <v>$</v>
      </c>
      <c r="T17" s="445">
        <f>IF($K$12="T O T A L",SUMIFS('Income Entry'!$F$11:$F59,'Income Entry'!$L$11:$L59,K17,'Income Entry'!$S$11:$S59,$K$10,'Income Entry'!$T$11:$T59,$S$10),IF($K$12="N E T",SUMIFS('Income Entry'!$H$11:$H59,'Income Entry'!$L$11:$L59,K17,'Income Entry'!$S$11:$S59,$K$10,'Income Entry'!$T$11:$T59,$S$10),IF($K$12="T A X",SUMIFS('Income Entry'!$I$11:$I59,'Income Entry'!$L$11:$L59,K17,'Income Entry'!$S$11:$S59,$K$10,'Income Entry'!$T$11:$T59,$S$10),"")))
</f>
        <v>0</v>
      </c>
      <c r="U17" s="137"/>
      <c r="V17" s="137"/>
      <c r="W17" s="144"/>
      <c r="X17" s="80"/>
      <c r="Y17" s="446" t="str">
        <f>'Setup Page'!P18</f>
        <v>Virtual Address</v>
      </c>
      <c r="Z17" s="137"/>
      <c r="AA17" s="137"/>
      <c r="AB17" s="137"/>
      <c r="AC17" s="137"/>
      <c r="AD17" s="137"/>
      <c r="AE17" s="137"/>
      <c r="AF17" s="141"/>
      <c r="AG17" s="444" t="str">
        <f>IF(Y17="","",'Setup Page'!$W$4)</f>
        <v>$</v>
      </c>
      <c r="AH17" s="445">
        <f>IF($K$12="T O T A L",SUMIFS('Expense Entry'!$F$11:$F59,'Expense Entry'!$D$11:$D59,Y17,'Expense Entry'!$Q$11:$Q59,$K$10,'Expense Entry'!$R$11:$R59,$S$10),IF($K$12="N E T",SUMIFS('Expense Entry'!$H$11:$H59,'Expense Entry'!$D$11:$D59,Y17,'Expense Entry'!$Q$11:$Q59,$K$10,'Expense Entry'!$R$11:$R59,$S$10),IF($K$12="T A X",SUMIFS('Expense Entry'!$I$11:$I59,'Expense Entry'!$D$11:$D59,Y17,'Expense Entry'!$Q$11:$Q59,$K$10,'Expense Entry'!$R$11:$R59,$S$10),"")))</f>
        <v>0</v>
      </c>
      <c r="AI17" s="137"/>
      <c r="AJ17" s="137"/>
      <c r="AK17" s="144"/>
      <c r="AL17" s="80"/>
      <c r="AM17" s="170"/>
      <c r="AN17" s="170"/>
      <c r="AO17" s="170"/>
      <c r="AP17" s="170"/>
      <c r="AQ17" s="170"/>
      <c r="AR17" s="170"/>
      <c r="AS17" s="170"/>
      <c r="AT17" s="170"/>
      <c r="AU17" s="170"/>
      <c r="AV17" s="170"/>
      <c r="AW17" s="170"/>
      <c r="AX17" s="170"/>
      <c r="AY17" s="170"/>
      <c r="AZ17" s="170"/>
      <c r="BA17" s="170"/>
      <c r="BB17" s="170"/>
      <c r="BC17" s="80"/>
      <c r="BD17" s="80"/>
    </row>
    <row r="18" ht="18.75" customHeight="1">
      <c r="A18" s="138"/>
      <c r="B18" s="428"/>
      <c r="I18" s="430"/>
      <c r="J18" s="138"/>
      <c r="K18" s="447" t="str">
        <f>'Setup Page'!C19</f>
        <v>Fines</v>
      </c>
      <c r="L18" s="148"/>
      <c r="M18" s="148"/>
      <c r="N18" s="148"/>
      <c r="O18" s="148"/>
      <c r="P18" s="148"/>
      <c r="Q18" s="148"/>
      <c r="R18" s="149"/>
      <c r="S18" s="448" t="str">
        <f>IF(K18="","",'Setup Page'!$W$4)</f>
        <v>$</v>
      </c>
      <c r="T18" s="445">
        <f>IF($K$12="T O T A L",SUMIFS('Income Entry'!$F$11:$F59,'Income Entry'!$L$11:$L59,K18,'Income Entry'!$S$11:$S59,$K$10,'Income Entry'!$T$11:$T59,$S$10),IF($K$12="N E T",SUMIFS('Income Entry'!$H$11:$H59,'Income Entry'!$L$11:$L59,K18,'Income Entry'!$S$11:$S59,$K$10,'Income Entry'!$T$11:$T59,$S$10),IF($K$12="T A X",SUMIFS('Income Entry'!$I$11:$I59,'Income Entry'!$L$11:$L59,K18,'Income Entry'!$S$11:$S59,$K$10,'Income Entry'!$T$11:$T59,$S$10),"")))
</f>
        <v>0</v>
      </c>
      <c r="U18" s="137"/>
      <c r="V18" s="137"/>
      <c r="W18" s="144"/>
      <c r="X18" s="47"/>
      <c r="Y18" s="449" t="str">
        <f>'Setup Page'!P19</f>
        <v>Legal Zoom</v>
      </c>
      <c r="Z18" s="148"/>
      <c r="AA18" s="148"/>
      <c r="AB18" s="148"/>
      <c r="AC18" s="148"/>
      <c r="AD18" s="148"/>
      <c r="AE18" s="148"/>
      <c r="AF18" s="149"/>
      <c r="AG18" s="448" t="str">
        <f>IF(Y18="","",'Setup Page'!$W$4)</f>
        <v>$</v>
      </c>
      <c r="AH18" s="450">
        <f>IF($K$12="T O T A L",SUMIFS('Expense Entry'!$F$11:$F59,'Expense Entry'!$D$11:$D59,Y18,'Expense Entry'!$Q$11:$Q59,$K$10,'Expense Entry'!$R$11:$R59,$S$10),IF($K$12="N E T",SUMIFS('Expense Entry'!$H$11:$H59,'Expense Entry'!$D$11:$D59,Y18,'Expense Entry'!$Q$11:$Q59,$K$10,'Expense Entry'!$R$11:$R59,$S$10),IF($K$12="T A X",SUMIFS('Expense Entry'!$I$11:$I59,'Expense Entry'!$D$11:$D59,Y18,'Expense Entry'!$Q$11:$Q59,$K$10,'Expense Entry'!$R$11:$R59,$S$10),"")))</f>
        <v>0</v>
      </c>
      <c r="AI18" s="148"/>
      <c r="AJ18" s="148"/>
      <c r="AK18" s="152"/>
      <c r="AL18" s="138"/>
      <c r="AM18" s="45"/>
      <c r="AN18" s="45"/>
      <c r="AO18" s="45"/>
      <c r="AP18" s="45"/>
      <c r="AQ18" s="45"/>
      <c r="AR18" s="45"/>
      <c r="AS18" s="45"/>
      <c r="AT18" s="45"/>
      <c r="AU18" s="45"/>
      <c r="AV18" s="45"/>
      <c r="AW18" s="45"/>
      <c r="AX18" s="45"/>
      <c r="AY18" s="45"/>
      <c r="AZ18" s="45"/>
      <c r="BA18" s="45"/>
      <c r="BB18" s="45"/>
      <c r="BC18" s="138"/>
      <c r="BD18" s="138"/>
    </row>
    <row r="19" ht="18.75" customHeight="1">
      <c r="A19" s="138"/>
      <c r="B19" s="428"/>
      <c r="C19" s="439"/>
      <c r="D19" s="439"/>
      <c r="E19" s="439"/>
      <c r="F19" s="439"/>
      <c r="G19" s="439"/>
      <c r="H19" s="439"/>
      <c r="I19" s="430"/>
      <c r="J19" s="138"/>
      <c r="K19" s="447" t="str">
        <f>'Setup Page'!C20</f>
        <v/>
      </c>
      <c r="L19" s="148"/>
      <c r="M19" s="148"/>
      <c r="N19" s="148"/>
      <c r="O19" s="148"/>
      <c r="P19" s="148"/>
      <c r="Q19" s="148"/>
      <c r="R19" s="149"/>
      <c r="S19" s="448" t="str">
        <f>IF(K19="","",'Setup Page'!$W$4)</f>
        <v/>
      </c>
      <c r="T19" s="445">
        <f>IF($K$12="T O T A L",SUMIFS('Income Entry'!$F$11:$F59,'Income Entry'!$L$11:$L59,K19,'Income Entry'!$S$11:$S59,$K$10,'Income Entry'!$T$11:$T59,$S$10),IF($K$12="N E T",SUMIFS('Income Entry'!$H$11:$H59,'Income Entry'!$L$11:$L59,K19,'Income Entry'!$S$11:$S59,$K$10,'Income Entry'!$T$11:$T59,$S$10),IF($K$12="T A X",SUMIFS('Income Entry'!$I$11:$I59,'Income Entry'!$L$11:$L59,K19,'Income Entry'!$S$11:$S59,$K$10,'Income Entry'!$T$11:$T59,$S$10),"")))
</f>
        <v>0</v>
      </c>
      <c r="U19" s="137"/>
      <c r="V19" s="137"/>
      <c r="W19" s="144"/>
      <c r="X19" s="47"/>
      <c r="Y19" s="449" t="str">
        <f>'Setup Page'!P20</f>
        <v>Google GSuite</v>
      </c>
      <c r="Z19" s="148"/>
      <c r="AA19" s="148"/>
      <c r="AB19" s="148"/>
      <c r="AC19" s="148"/>
      <c r="AD19" s="148"/>
      <c r="AE19" s="148"/>
      <c r="AF19" s="149"/>
      <c r="AG19" s="448" t="str">
        <f>IF(Y19="","",'Setup Page'!$W$4)</f>
        <v>$</v>
      </c>
      <c r="AH19" s="450">
        <f>IF($K$12="T O T A L",SUMIFS('Expense Entry'!$F$11:$F59,'Expense Entry'!$D$11:$D59,Y19,'Expense Entry'!$Q$11:$Q59,$K$10,'Expense Entry'!$R$11:$R59,$S$10),IF($K$12="N E T",SUMIFS('Expense Entry'!$H$11:$H59,'Expense Entry'!$D$11:$D59,Y19,'Expense Entry'!$Q$11:$Q59,$K$10,'Expense Entry'!$R$11:$R59,$S$10),IF($K$12="T A X",SUMIFS('Expense Entry'!$I$11:$I59,'Expense Entry'!$D$11:$D59,Y19,'Expense Entry'!$Q$11:$Q59,$K$10,'Expense Entry'!$R$11:$R59,$S$10),"")))</f>
        <v>28.8</v>
      </c>
      <c r="AI19" s="148"/>
      <c r="AJ19" s="148"/>
      <c r="AK19" s="152"/>
      <c r="AL19" s="138"/>
      <c r="AM19" s="138"/>
      <c r="AN19" s="138"/>
      <c r="AO19" s="138"/>
      <c r="AP19" s="138"/>
      <c r="AQ19" s="138"/>
      <c r="AR19" s="138"/>
      <c r="AS19" s="138"/>
      <c r="AT19" s="138"/>
      <c r="AU19" s="138"/>
      <c r="AV19" s="138"/>
      <c r="AW19" s="138"/>
      <c r="AX19" s="138"/>
      <c r="AY19" s="138"/>
      <c r="AZ19" s="138"/>
      <c r="BA19" s="138"/>
      <c r="BB19" s="138"/>
      <c r="BC19" s="138"/>
      <c r="BD19" s="138"/>
    </row>
    <row r="20" ht="18.75" customHeight="1">
      <c r="A20" s="138"/>
      <c r="B20" s="428"/>
      <c r="C20" s="440"/>
      <c r="D20" s="440"/>
      <c r="E20" s="440"/>
      <c r="F20" s="440"/>
      <c r="G20" s="440"/>
      <c r="H20" s="440"/>
      <c r="I20" s="430"/>
      <c r="J20" s="138"/>
      <c r="K20" s="447" t="str">
        <f>'Setup Page'!C21</f>
        <v/>
      </c>
      <c r="L20" s="148"/>
      <c r="M20" s="148"/>
      <c r="N20" s="148"/>
      <c r="O20" s="148"/>
      <c r="P20" s="148"/>
      <c r="Q20" s="148"/>
      <c r="R20" s="149"/>
      <c r="S20" s="448" t="str">
        <f>IF(K20="","",'Setup Page'!$W$4)</f>
        <v/>
      </c>
      <c r="T20" s="445">
        <f>IF($K$12="T O T A L",SUMIFS('Income Entry'!$F$11:$F59,'Income Entry'!$L$11:$L59,K20,'Income Entry'!$S$11:$S59,$K$10,'Income Entry'!$T$11:$T59,$S$10),IF($K$12="N E T",SUMIFS('Income Entry'!$H$11:$H59,'Income Entry'!$L$11:$L59,K20,'Income Entry'!$S$11:$S59,$K$10,'Income Entry'!$T$11:$T59,$S$10),IF($K$12="T A X",SUMIFS('Income Entry'!$I$11:$I59,'Income Entry'!$L$11:$L59,K20,'Income Entry'!$S$11:$S59,$K$10,'Income Entry'!$T$11:$T59,$S$10),"")))
</f>
        <v>0</v>
      </c>
      <c r="U20" s="137"/>
      <c r="V20" s="137"/>
      <c r="W20" s="144"/>
      <c r="X20" s="47"/>
      <c r="Y20" s="449" t="str">
        <f>'Setup Page'!P21</f>
        <v/>
      </c>
      <c r="Z20" s="148"/>
      <c r="AA20" s="148"/>
      <c r="AB20" s="148"/>
      <c r="AC20" s="148"/>
      <c r="AD20" s="148"/>
      <c r="AE20" s="148"/>
      <c r="AF20" s="149"/>
      <c r="AG20" s="448" t="str">
        <f>IF(Y20="","",'Setup Page'!$W$4)</f>
        <v/>
      </c>
      <c r="AH20" s="450">
        <f>IF($K$12="T O T A L",SUMIFS('Expense Entry'!$F$11:$F59,'Expense Entry'!$D$11:$D59,Y20,'Expense Entry'!$Q$11:$Q59,$K$10,'Expense Entry'!$R$11:$R59,$S$10),IF($K$12="N E T",SUMIFS('Expense Entry'!$H$11:$H59,'Expense Entry'!$D$11:$D59,Y20,'Expense Entry'!$Q$11:$Q59,$K$10,'Expense Entry'!$R$11:$R59,$S$10),IF($K$12="T A X",SUMIFS('Expense Entry'!$I$11:$I59,'Expense Entry'!$D$11:$D59,Y20,'Expense Entry'!$Q$11:$Q59,$K$10,'Expense Entry'!$R$11:$R59,$S$10),"")))</f>
        <v>0</v>
      </c>
      <c r="AI20" s="148"/>
      <c r="AJ20" s="148"/>
      <c r="AK20" s="152"/>
      <c r="AL20" s="138"/>
      <c r="AM20" s="138"/>
      <c r="AN20" s="138"/>
      <c r="AO20" s="138"/>
      <c r="AP20" s="138"/>
      <c r="AQ20" s="138"/>
      <c r="AR20" s="138"/>
      <c r="AS20" s="138"/>
      <c r="AT20" s="138"/>
      <c r="AU20" s="138"/>
      <c r="AV20" s="138"/>
      <c r="AW20" s="138"/>
      <c r="AX20" s="138"/>
      <c r="AY20" s="138"/>
      <c r="AZ20" s="138"/>
      <c r="BA20" s="138"/>
      <c r="BB20" s="138"/>
      <c r="BC20" s="138"/>
      <c r="BD20" s="138"/>
    </row>
    <row r="21" ht="18.75" customHeight="1">
      <c r="A21" s="138"/>
      <c r="B21" s="428"/>
      <c r="C21" s="429" t="s">
        <v>274</v>
      </c>
      <c r="I21" s="430"/>
      <c r="J21" s="138"/>
      <c r="K21" s="447" t="str">
        <f>'Setup Page'!C22</f>
        <v/>
      </c>
      <c r="L21" s="148"/>
      <c r="M21" s="148"/>
      <c r="N21" s="148"/>
      <c r="O21" s="148"/>
      <c r="P21" s="148"/>
      <c r="Q21" s="148"/>
      <c r="R21" s="149"/>
      <c r="S21" s="448" t="str">
        <f>IF(K21="","",'Setup Page'!$W$4)</f>
        <v/>
      </c>
      <c r="T21" s="445">
        <f>IF($K$12="T O T A L",SUMIFS('Income Entry'!$F$11:$F59,'Income Entry'!$L$11:$L59,K21,'Income Entry'!$S$11:$S59,$K$10,'Income Entry'!$T$11:$T59,$S$10),IF($K$12="N E T",SUMIFS('Income Entry'!$H$11:$H59,'Income Entry'!$L$11:$L59,K21,'Income Entry'!$S$11:$S59,$K$10,'Income Entry'!$T$11:$T59,$S$10),IF($K$12="T A X",SUMIFS('Income Entry'!$I$11:$I59,'Income Entry'!$L$11:$L59,K21,'Income Entry'!$S$11:$S59,$K$10,'Income Entry'!$T$11:$T59,$S$10),"")))
</f>
        <v>0</v>
      </c>
      <c r="U21" s="137"/>
      <c r="V21" s="137"/>
      <c r="W21" s="144"/>
      <c r="X21" s="47"/>
      <c r="Y21" s="449" t="str">
        <f>'Setup Page'!P22</f>
        <v/>
      </c>
      <c r="Z21" s="148"/>
      <c r="AA21" s="148"/>
      <c r="AB21" s="148"/>
      <c r="AC21" s="148"/>
      <c r="AD21" s="148"/>
      <c r="AE21" s="148"/>
      <c r="AF21" s="149"/>
      <c r="AG21" s="448" t="str">
        <f>IF(Y21="","",'Setup Page'!$W$4)</f>
        <v/>
      </c>
      <c r="AH21" s="450">
        <f>IF($K$12="T O T A L",SUMIFS('Expense Entry'!$F$11:$F59,'Expense Entry'!$D$11:$D59,Y21,'Expense Entry'!$Q$11:$Q59,$K$10,'Expense Entry'!$R$11:$R59,$S$10),IF($K$12="N E T",SUMIFS('Expense Entry'!$H$11:$H59,'Expense Entry'!$D$11:$D59,Y21,'Expense Entry'!$Q$11:$Q59,$K$10,'Expense Entry'!$R$11:$R59,$S$10),IF($K$12="T A X",SUMIFS('Expense Entry'!$I$11:$I59,'Expense Entry'!$D$11:$D59,Y21,'Expense Entry'!$Q$11:$Q59,$K$10,'Expense Entry'!$R$11:$R59,$S$10),"")))</f>
        <v>0</v>
      </c>
      <c r="AI21" s="148"/>
      <c r="AJ21" s="148"/>
      <c r="AK21" s="152"/>
      <c r="AL21" s="138"/>
      <c r="AM21" s="138"/>
      <c r="AN21" s="138"/>
      <c r="AO21" s="138"/>
      <c r="AP21" s="138"/>
      <c r="AQ21" s="138"/>
      <c r="AR21" s="138"/>
      <c r="AS21" s="138"/>
      <c r="AT21" s="138"/>
      <c r="AU21" s="138"/>
      <c r="AV21" s="138"/>
      <c r="AW21" s="138"/>
      <c r="AX21" s="138"/>
      <c r="AY21" s="138"/>
      <c r="AZ21" s="138"/>
      <c r="BA21" s="138"/>
      <c r="BB21" s="138"/>
      <c r="BC21" s="138"/>
      <c r="BD21" s="138"/>
    </row>
    <row r="22" ht="18.75" customHeight="1">
      <c r="A22" s="138"/>
      <c r="B22" s="428"/>
      <c r="I22" s="430"/>
      <c r="J22" s="138"/>
      <c r="K22" s="447" t="str">
        <f>'Setup Page'!C23</f>
        <v/>
      </c>
      <c r="L22" s="148"/>
      <c r="M22" s="148"/>
      <c r="N22" s="148"/>
      <c r="O22" s="148"/>
      <c r="P22" s="148"/>
      <c r="Q22" s="148"/>
      <c r="R22" s="149"/>
      <c r="S22" s="448" t="str">
        <f>IF(K22="","",'Setup Page'!$W$4)</f>
        <v/>
      </c>
      <c r="T22" s="445">
        <f>IF($K$12="T O T A L",SUMIFS('Income Entry'!$F$11:$F59,'Income Entry'!$L$11:$L59,K22,'Income Entry'!$S$11:$S59,$K$10,'Income Entry'!$T$11:$T59,$S$10),IF($K$12="N E T",SUMIFS('Income Entry'!$H$11:$H59,'Income Entry'!$L$11:$L59,K22,'Income Entry'!$S$11:$S59,$K$10,'Income Entry'!$T$11:$T59,$S$10),IF($K$12="T A X",SUMIFS('Income Entry'!$I$11:$I59,'Income Entry'!$L$11:$L59,K22,'Income Entry'!$S$11:$S59,$K$10,'Income Entry'!$T$11:$T59,$S$10),"")))
</f>
        <v>0</v>
      </c>
      <c r="U22" s="137"/>
      <c r="V22" s="137"/>
      <c r="W22" s="144"/>
      <c r="X22" s="47"/>
      <c r="Y22" s="449" t="str">
        <f>'Setup Page'!P23</f>
        <v/>
      </c>
      <c r="Z22" s="148"/>
      <c r="AA22" s="148"/>
      <c r="AB22" s="148"/>
      <c r="AC22" s="148"/>
      <c r="AD22" s="148"/>
      <c r="AE22" s="148"/>
      <c r="AF22" s="149"/>
      <c r="AG22" s="448" t="str">
        <f>IF(Y22="","",'Setup Page'!$W$4)</f>
        <v/>
      </c>
      <c r="AH22" s="450">
        <f>IF($K$12="T O T A L",SUMIFS('Expense Entry'!$F$11:$F59,'Expense Entry'!$D$11:$D59,Y22,'Expense Entry'!$Q$11:$Q59,$K$10,'Expense Entry'!$R$11:$R59,$S$10),IF($K$12="N E T",SUMIFS('Expense Entry'!$H$11:$H59,'Expense Entry'!$D$11:$D59,Y22,'Expense Entry'!$Q$11:$Q59,$K$10,'Expense Entry'!$R$11:$R59,$S$10),IF($K$12="T A X",SUMIFS('Expense Entry'!$I$11:$I59,'Expense Entry'!$D$11:$D59,Y22,'Expense Entry'!$Q$11:$Q59,$K$10,'Expense Entry'!$R$11:$R59,$S$10),"")))</f>
        <v>0</v>
      </c>
      <c r="AI22" s="148"/>
      <c r="AJ22" s="148"/>
      <c r="AK22" s="152"/>
      <c r="AL22" s="138"/>
      <c r="AM22" s="138"/>
      <c r="AN22" s="138"/>
      <c r="AO22" s="138"/>
      <c r="AP22" s="138"/>
      <c r="AQ22" s="138"/>
      <c r="AR22" s="138"/>
      <c r="AS22" s="138"/>
      <c r="AT22" s="138"/>
      <c r="AU22" s="138"/>
      <c r="AV22" s="138"/>
      <c r="AW22" s="138"/>
      <c r="AX22" s="138"/>
      <c r="AY22" s="138"/>
      <c r="AZ22" s="138"/>
      <c r="BA22" s="138"/>
      <c r="BB22" s="138"/>
      <c r="BC22" s="138"/>
      <c r="BD22" s="138"/>
    </row>
    <row r="23" ht="18.75" customHeight="1">
      <c r="A23" s="138"/>
      <c r="B23" s="428"/>
      <c r="C23" s="436" t="str">
        <f>IF(D23="","",'Setup Page'!$W$4)</f>
        <v>$</v>
      </c>
      <c r="D23" s="437">
        <f>'Back-End Page'!D43</f>
        <v>0</v>
      </c>
      <c r="I23" s="430"/>
      <c r="J23" s="138"/>
      <c r="K23" s="447" t="str">
        <f>'Setup Page'!C24</f>
        <v/>
      </c>
      <c r="L23" s="148"/>
      <c r="M23" s="148"/>
      <c r="N23" s="148"/>
      <c r="O23" s="148"/>
      <c r="P23" s="148"/>
      <c r="Q23" s="148"/>
      <c r="R23" s="149"/>
      <c r="S23" s="448" t="str">
        <f>IF(K23="","",'Setup Page'!$W$4)</f>
        <v/>
      </c>
      <c r="T23" s="445">
        <f>IF($K$12="T O T A L",SUMIFS('Income Entry'!$F$11:$F59,'Income Entry'!$L$11:$L59,K23,'Income Entry'!$S$11:$S59,$K$10,'Income Entry'!$T$11:$T59,$S$10),IF($K$12="N E T",SUMIFS('Income Entry'!$H$11:$H59,'Income Entry'!$L$11:$L59,K23,'Income Entry'!$S$11:$S59,$K$10,'Income Entry'!$T$11:$T59,$S$10),IF($K$12="T A X",SUMIFS('Income Entry'!$I$11:$I59,'Income Entry'!$L$11:$L59,K23,'Income Entry'!$S$11:$S59,$K$10,'Income Entry'!$T$11:$T59,$S$10),"")))
</f>
        <v>0</v>
      </c>
      <c r="U23" s="137"/>
      <c r="V23" s="137"/>
      <c r="W23" s="144"/>
      <c r="X23" s="47"/>
      <c r="Y23" s="449" t="str">
        <f>'Setup Page'!P24</f>
        <v/>
      </c>
      <c r="Z23" s="148"/>
      <c r="AA23" s="148"/>
      <c r="AB23" s="148"/>
      <c r="AC23" s="148"/>
      <c r="AD23" s="148"/>
      <c r="AE23" s="148"/>
      <c r="AF23" s="149"/>
      <c r="AG23" s="448" t="str">
        <f>IF(Y23="","",'Setup Page'!$W$4)</f>
        <v/>
      </c>
      <c r="AH23" s="450">
        <f>IF($K$12="T O T A L",SUMIFS('Expense Entry'!$F$11:$F59,'Expense Entry'!$D$11:$D59,Y23,'Expense Entry'!$Q$11:$Q59,$K$10,'Expense Entry'!$R$11:$R59,$S$10),IF($K$12="N E T",SUMIFS('Expense Entry'!$H$11:$H59,'Expense Entry'!$D$11:$D59,Y23,'Expense Entry'!$Q$11:$Q59,$K$10,'Expense Entry'!$R$11:$R59,$S$10),IF($K$12="T A X",SUMIFS('Expense Entry'!$I$11:$I59,'Expense Entry'!$D$11:$D59,Y23,'Expense Entry'!$Q$11:$Q59,$K$10,'Expense Entry'!$R$11:$R59,$S$10),"")))</f>
        <v>0</v>
      </c>
      <c r="AI23" s="148"/>
      <c r="AJ23" s="148"/>
      <c r="AK23" s="152"/>
      <c r="AL23" s="138"/>
      <c r="AM23" s="138"/>
      <c r="AN23" s="138"/>
      <c r="AO23" s="138"/>
      <c r="AP23" s="138"/>
      <c r="AQ23" s="138"/>
      <c r="AR23" s="138"/>
      <c r="AS23" s="138"/>
      <c r="AT23" s="138"/>
      <c r="AU23" s="138"/>
      <c r="AV23" s="138"/>
      <c r="AW23" s="138"/>
      <c r="AX23" s="138"/>
      <c r="AY23" s="138"/>
      <c r="AZ23" s="138"/>
      <c r="BA23" s="138"/>
      <c r="BB23" s="138"/>
      <c r="BC23" s="138"/>
      <c r="BD23" s="138"/>
    </row>
    <row r="24" ht="18.75" customHeight="1">
      <c r="A24" s="138"/>
      <c r="B24" s="428"/>
      <c r="I24" s="430"/>
      <c r="J24" s="138"/>
      <c r="K24" s="447" t="str">
        <f>'Setup Page'!C25</f>
        <v/>
      </c>
      <c r="L24" s="148"/>
      <c r="M24" s="148"/>
      <c r="N24" s="148"/>
      <c r="O24" s="148"/>
      <c r="P24" s="148"/>
      <c r="Q24" s="148"/>
      <c r="R24" s="149"/>
      <c r="S24" s="448" t="str">
        <f>IF(K24="","",'Setup Page'!$W$4)</f>
        <v/>
      </c>
      <c r="T24" s="445">
        <f>IF($K$12="T O T A L",SUMIFS('Income Entry'!$F$11:$F59,'Income Entry'!$L$11:$L59,K24,'Income Entry'!$S$11:$S59,$K$10,'Income Entry'!$T$11:$T59,$S$10),IF($K$12="N E T",SUMIFS('Income Entry'!$H$11:$H59,'Income Entry'!$L$11:$L59,K24,'Income Entry'!$S$11:$S59,$K$10,'Income Entry'!$T$11:$T59,$S$10),IF($K$12="T A X",SUMIFS('Income Entry'!$I$11:$I59,'Income Entry'!$L$11:$L59,K24,'Income Entry'!$S$11:$S59,$K$10,'Income Entry'!$T$11:$T59,$S$10),"")))
</f>
        <v>0</v>
      </c>
      <c r="U24" s="137"/>
      <c r="V24" s="137"/>
      <c r="W24" s="144"/>
      <c r="X24" s="47"/>
      <c r="Y24" s="449" t="str">
        <f>'Setup Page'!P25</f>
        <v/>
      </c>
      <c r="Z24" s="148"/>
      <c r="AA24" s="148"/>
      <c r="AB24" s="148"/>
      <c r="AC24" s="148"/>
      <c r="AD24" s="148"/>
      <c r="AE24" s="148"/>
      <c r="AF24" s="149"/>
      <c r="AG24" s="448" t="str">
        <f>IF(Y24="","",'Setup Page'!$W$4)</f>
        <v/>
      </c>
      <c r="AH24" s="450">
        <f>IF($K$12="T O T A L",SUMIFS('Expense Entry'!$F$11:$F59,'Expense Entry'!$D$11:$D59,Y24,'Expense Entry'!$Q$11:$Q59,$K$10,'Expense Entry'!$R$11:$R59,$S$10),IF($K$12="N E T",SUMIFS('Expense Entry'!$H$11:$H59,'Expense Entry'!$D$11:$D59,Y24,'Expense Entry'!$Q$11:$Q59,$K$10,'Expense Entry'!$R$11:$R59,$S$10),IF($K$12="T A X",SUMIFS('Expense Entry'!$I$11:$I59,'Expense Entry'!$D$11:$D59,Y24,'Expense Entry'!$Q$11:$Q59,$K$10,'Expense Entry'!$R$11:$R59,$S$10),"")))</f>
        <v>0</v>
      </c>
      <c r="AI24" s="148"/>
      <c r="AJ24" s="148"/>
      <c r="AK24" s="152"/>
      <c r="AL24" s="138"/>
      <c r="AM24" s="138"/>
      <c r="AN24" s="138"/>
      <c r="AO24" s="138"/>
      <c r="AP24" s="138"/>
      <c r="AQ24" s="138"/>
      <c r="AR24" s="138"/>
      <c r="AS24" s="138"/>
      <c r="AT24" s="138"/>
      <c r="AU24" s="138"/>
      <c r="AV24" s="138"/>
      <c r="AW24" s="138"/>
      <c r="AX24" s="138"/>
      <c r="AY24" s="138"/>
      <c r="AZ24" s="138"/>
      <c r="BA24" s="138"/>
      <c r="BB24" s="138"/>
      <c r="BC24" s="138"/>
      <c r="BD24" s="138"/>
    </row>
    <row r="25" ht="18.75" customHeight="1">
      <c r="A25" s="138"/>
      <c r="B25" s="428"/>
      <c r="C25" s="440"/>
      <c r="D25" s="440"/>
      <c r="E25" s="440"/>
      <c r="F25" s="440"/>
      <c r="G25" s="440"/>
      <c r="H25" s="440"/>
      <c r="I25" s="430"/>
      <c r="J25" s="138"/>
      <c r="K25" s="447" t="str">
        <f>'Setup Page'!C26</f>
        <v/>
      </c>
      <c r="L25" s="148"/>
      <c r="M25" s="148"/>
      <c r="N25" s="148"/>
      <c r="O25" s="148"/>
      <c r="P25" s="148"/>
      <c r="Q25" s="148"/>
      <c r="R25" s="149"/>
      <c r="S25" s="448" t="str">
        <f>IF(K25="","",'Setup Page'!$W$4)</f>
        <v/>
      </c>
      <c r="T25" s="445">
        <f>IF($K$12="T O T A L",SUMIFS('Income Entry'!$F$11:$F59,'Income Entry'!$L$11:$L59,K25,'Income Entry'!$S$11:$S59,$K$10,'Income Entry'!$T$11:$T59,$S$10),IF($K$12="N E T",SUMIFS('Income Entry'!$H$11:$H59,'Income Entry'!$L$11:$L59,K25,'Income Entry'!$S$11:$S59,$K$10,'Income Entry'!$T$11:$T59,$S$10),IF($K$12="T A X",SUMIFS('Income Entry'!$I$11:$I59,'Income Entry'!$L$11:$L59,K25,'Income Entry'!$S$11:$S59,$K$10,'Income Entry'!$T$11:$T59,$S$10),"")))
</f>
        <v>0</v>
      </c>
      <c r="U25" s="137"/>
      <c r="V25" s="137"/>
      <c r="W25" s="144"/>
      <c r="X25" s="47"/>
      <c r="Y25" s="449" t="str">
        <f>'Setup Page'!P26</f>
        <v/>
      </c>
      <c r="Z25" s="148"/>
      <c r="AA25" s="148"/>
      <c r="AB25" s="148"/>
      <c r="AC25" s="148"/>
      <c r="AD25" s="148"/>
      <c r="AE25" s="148"/>
      <c r="AF25" s="149"/>
      <c r="AG25" s="451" t="str">
        <f>IF(Y25="","",'Setup Page'!$W$4)</f>
        <v/>
      </c>
      <c r="AH25" s="450">
        <f>IF($K$12="T O T A L",SUMIFS('Expense Entry'!$F$11:$F59,'Expense Entry'!$D$11:$D59,Y25,'Expense Entry'!$Q$11:$Q59,$K$10,'Expense Entry'!$R$11:$R59,$S$10),IF($K$12="N E T",SUMIFS('Expense Entry'!$H$11:$H59,'Expense Entry'!$D$11:$D59,Y25,'Expense Entry'!$Q$11:$Q59,$K$10,'Expense Entry'!$R$11:$R59,$S$10),IF($K$12="T A X",SUMIFS('Expense Entry'!$I$11:$I59,'Expense Entry'!$D$11:$D59,Y25,'Expense Entry'!$Q$11:$Q59,$K$10,'Expense Entry'!$R$11:$R59,$S$10),"")))</f>
        <v>0</v>
      </c>
      <c r="AI25" s="148"/>
      <c r="AJ25" s="148"/>
      <c r="AK25" s="152"/>
      <c r="AL25" s="138"/>
      <c r="AM25" s="138"/>
      <c r="AN25" s="138"/>
      <c r="AO25" s="138"/>
      <c r="AP25" s="138"/>
      <c r="AQ25" s="138"/>
      <c r="AR25" s="138"/>
      <c r="AS25" s="138"/>
      <c r="AT25" s="138"/>
      <c r="AU25" s="138"/>
      <c r="AV25" s="138"/>
      <c r="AW25" s="138"/>
      <c r="AX25" s="138"/>
      <c r="AY25" s="138"/>
      <c r="AZ25" s="138"/>
      <c r="BA25" s="138"/>
      <c r="BB25" s="138"/>
      <c r="BC25" s="138"/>
      <c r="BD25" s="138"/>
    </row>
    <row r="26" ht="18.75" customHeight="1">
      <c r="A26" s="138"/>
      <c r="B26" s="428"/>
      <c r="C26" s="452"/>
      <c r="D26" s="452"/>
      <c r="E26" s="452"/>
      <c r="F26" s="452"/>
      <c r="G26" s="452"/>
      <c r="H26" s="452"/>
      <c r="I26" s="430"/>
      <c r="J26" s="138"/>
      <c r="K26" s="447" t="str">
        <f>'Setup Page'!C27</f>
        <v/>
      </c>
      <c r="L26" s="148"/>
      <c r="M26" s="148"/>
      <c r="N26" s="148"/>
      <c r="O26" s="148"/>
      <c r="P26" s="148"/>
      <c r="Q26" s="148"/>
      <c r="R26" s="149"/>
      <c r="S26" s="448" t="str">
        <f>IF(K26="","",'Setup Page'!$W$4)</f>
        <v/>
      </c>
      <c r="T26" s="445">
        <f>IF($K$12="T O T A L",SUMIFS('Income Entry'!$F$11:$F59,'Income Entry'!$L$11:$L59,K26,'Income Entry'!$S$11:$S59,$K$10,'Income Entry'!$T$11:$T59,$S$10),IF($K$12="N E T",SUMIFS('Income Entry'!$H$11:$H59,'Income Entry'!$L$11:$L59,K26,'Income Entry'!$S$11:$S59,$K$10,'Income Entry'!$T$11:$T59,$S$10),IF($K$12="T A X",SUMIFS('Income Entry'!$I$11:$I59,'Income Entry'!$L$11:$L59,K26,'Income Entry'!$S$11:$S59,$K$10,'Income Entry'!$T$11:$T59,$S$10),"")))
</f>
        <v>0</v>
      </c>
      <c r="U26" s="137"/>
      <c r="V26" s="137"/>
      <c r="W26" s="144"/>
      <c r="X26" s="47"/>
      <c r="Y26" s="449" t="str">
        <f>'Setup Page'!P27</f>
        <v/>
      </c>
      <c r="Z26" s="148"/>
      <c r="AA26" s="148"/>
      <c r="AB26" s="148"/>
      <c r="AC26" s="148"/>
      <c r="AD26" s="148"/>
      <c r="AE26" s="148"/>
      <c r="AF26" s="149"/>
      <c r="AG26" s="448" t="str">
        <f>IF(Y26="","",'Setup Page'!$W$4)</f>
        <v/>
      </c>
      <c r="AH26" s="450">
        <f>IF($K$12="T O T A L",SUMIFS('Expense Entry'!$F$11:$F59,'Expense Entry'!$D$11:$D59,Y26,'Expense Entry'!$Q$11:$Q59,$K$10,'Expense Entry'!$R$11:$R59,$S$10),IF($K$12="N E T",SUMIFS('Expense Entry'!$H$11:$H59,'Expense Entry'!$D$11:$D59,Y26,'Expense Entry'!$Q$11:$Q59,$K$10,'Expense Entry'!$R$11:$R59,$S$10),IF($K$12="T A X",SUMIFS('Expense Entry'!$I$11:$I59,'Expense Entry'!$D$11:$D59,Y26,'Expense Entry'!$Q$11:$Q59,$K$10,'Expense Entry'!$R$11:$R59,$S$10),"")))</f>
        <v>0</v>
      </c>
      <c r="AI26" s="148"/>
      <c r="AJ26" s="148"/>
      <c r="AK26" s="152"/>
      <c r="AL26" s="138"/>
      <c r="AM26" s="138"/>
      <c r="AN26" s="138"/>
      <c r="AO26" s="138"/>
      <c r="AP26" s="138"/>
      <c r="AQ26" s="138"/>
      <c r="AR26" s="138"/>
      <c r="AS26" s="138"/>
      <c r="AT26" s="138"/>
      <c r="AU26" s="138"/>
      <c r="AV26" s="138"/>
      <c r="AW26" s="138"/>
      <c r="AX26" s="138"/>
      <c r="AY26" s="138"/>
      <c r="AZ26" s="138"/>
      <c r="BA26" s="138"/>
      <c r="BB26" s="138"/>
      <c r="BC26" s="138"/>
      <c r="BD26" s="138"/>
    </row>
    <row r="27" ht="18.75" customHeight="1">
      <c r="A27" s="138"/>
      <c r="B27" s="428"/>
      <c r="C27" s="429" t="s">
        <v>275</v>
      </c>
      <c r="I27" s="430"/>
      <c r="J27" s="138"/>
      <c r="K27" s="447" t="str">
        <f>'Setup Page'!C28</f>
        <v/>
      </c>
      <c r="L27" s="148"/>
      <c r="M27" s="148"/>
      <c r="N27" s="148"/>
      <c r="O27" s="148"/>
      <c r="P27" s="148"/>
      <c r="Q27" s="148"/>
      <c r="R27" s="149"/>
      <c r="S27" s="448" t="str">
        <f>IF(K27="","",'Setup Page'!$W$4)</f>
        <v/>
      </c>
      <c r="T27" s="445">
        <f>IF($K$12="T O T A L",SUMIFS('Income Entry'!$F$11:$F59,'Income Entry'!$L$11:$L59,K27,'Income Entry'!$S$11:$S59,$K$10,'Income Entry'!$T$11:$T59,$S$10),IF($K$12="N E T",SUMIFS('Income Entry'!$H$11:$H59,'Income Entry'!$L$11:$L59,K27,'Income Entry'!$S$11:$S59,$K$10,'Income Entry'!$T$11:$T59,$S$10),IF($K$12="T A X",SUMIFS('Income Entry'!$I$11:$I59,'Income Entry'!$L$11:$L59,K27,'Income Entry'!$S$11:$S59,$K$10,'Income Entry'!$T$11:$T59,$S$10),"")))
</f>
        <v>0</v>
      </c>
      <c r="U27" s="137"/>
      <c r="V27" s="137"/>
      <c r="W27" s="144"/>
      <c r="X27" s="47"/>
      <c r="Y27" s="449" t="str">
        <f>'Setup Page'!P28</f>
        <v/>
      </c>
      <c r="Z27" s="148"/>
      <c r="AA27" s="148"/>
      <c r="AB27" s="148"/>
      <c r="AC27" s="148"/>
      <c r="AD27" s="148"/>
      <c r="AE27" s="148"/>
      <c r="AF27" s="149"/>
      <c r="AG27" s="444" t="str">
        <f>IF(Y27="","",'Setup Page'!$W$4)</f>
        <v/>
      </c>
      <c r="AH27" s="450">
        <f>IF($K$12="T O T A L",SUMIFS('Expense Entry'!$F$11:$F59,'Expense Entry'!$D$11:$D59,Y27,'Expense Entry'!$Q$11:$Q59,$K$10,'Expense Entry'!$R$11:$R59,$S$10),IF($K$12="N E T",SUMIFS('Expense Entry'!$H$11:$H59,'Expense Entry'!$D$11:$D59,Y27,'Expense Entry'!$Q$11:$Q59,$K$10,'Expense Entry'!$R$11:$R59,$S$10),IF($K$12="T A X",SUMIFS('Expense Entry'!$I$11:$I59,'Expense Entry'!$D$11:$D59,Y27,'Expense Entry'!$Q$11:$Q59,$K$10,'Expense Entry'!$R$11:$R59,$S$10),"")))</f>
        <v>0</v>
      </c>
      <c r="AI27" s="148"/>
      <c r="AJ27" s="148"/>
      <c r="AK27" s="152"/>
      <c r="AL27" s="138"/>
      <c r="AM27" s="138"/>
      <c r="AN27" s="138"/>
      <c r="AO27" s="138"/>
      <c r="AP27" s="138"/>
      <c r="AQ27" s="138"/>
      <c r="AR27" s="138"/>
      <c r="AS27" s="138"/>
      <c r="AT27" s="138"/>
      <c r="AU27" s="138"/>
      <c r="AV27" s="138"/>
      <c r="AW27" s="138"/>
      <c r="AX27" s="138"/>
      <c r="AY27" s="138"/>
      <c r="AZ27" s="138"/>
      <c r="BA27" s="138"/>
      <c r="BB27" s="138"/>
      <c r="BC27" s="138"/>
      <c r="BD27" s="138"/>
    </row>
    <row r="28" ht="18.75" customHeight="1">
      <c r="A28" s="138"/>
      <c r="B28" s="428"/>
      <c r="I28" s="430"/>
      <c r="J28" s="138"/>
      <c r="K28" s="447" t="str">
        <f>'Setup Page'!C29</f>
        <v/>
      </c>
      <c r="L28" s="148"/>
      <c r="M28" s="148"/>
      <c r="N28" s="148"/>
      <c r="O28" s="148"/>
      <c r="P28" s="148"/>
      <c r="Q28" s="148"/>
      <c r="R28" s="149"/>
      <c r="S28" s="448" t="str">
        <f>IF(K28="","",'Setup Page'!$W$4)</f>
        <v/>
      </c>
      <c r="T28" s="445">
        <f>IF($K$12="T O T A L",SUMIFS('Income Entry'!$F$11:$F59,'Income Entry'!$L$11:$L59,K28,'Income Entry'!$S$11:$S59,$K$10,'Income Entry'!$T$11:$T59,$S$10),IF($K$12="N E T",SUMIFS('Income Entry'!$H$11:$H59,'Income Entry'!$L$11:$L59,K28,'Income Entry'!$S$11:$S59,$K$10,'Income Entry'!$T$11:$T59,$S$10),IF($K$12="T A X",SUMIFS('Income Entry'!$I$11:$I59,'Income Entry'!$L$11:$L59,K28,'Income Entry'!$S$11:$S59,$K$10,'Income Entry'!$T$11:$T59,$S$10),"")))
</f>
        <v>0</v>
      </c>
      <c r="U28" s="137"/>
      <c r="V28" s="137"/>
      <c r="W28" s="144"/>
      <c r="X28" s="47"/>
      <c r="Y28" s="449" t="str">
        <f>'Setup Page'!P29</f>
        <v/>
      </c>
      <c r="Z28" s="148"/>
      <c r="AA28" s="148"/>
      <c r="AB28" s="148"/>
      <c r="AC28" s="148"/>
      <c r="AD28" s="148"/>
      <c r="AE28" s="148"/>
      <c r="AF28" s="149"/>
      <c r="AG28" s="448" t="str">
        <f>IF(Y28="","",'Setup Page'!$W$4)</f>
        <v/>
      </c>
      <c r="AH28" s="450">
        <f>IF($K$12="T O T A L",SUMIFS('Expense Entry'!$F$11:$F59,'Expense Entry'!$D$11:$D59,Y28,'Expense Entry'!$Q$11:$Q59,$K$10,'Expense Entry'!$R$11:$R59,$S$10),IF($K$12="N E T",SUMIFS('Expense Entry'!$H$11:$H59,'Expense Entry'!$D$11:$D59,Y28,'Expense Entry'!$Q$11:$Q59,$K$10,'Expense Entry'!$R$11:$R59,$S$10),IF($K$12="T A X",SUMIFS('Expense Entry'!$I$11:$I59,'Expense Entry'!$D$11:$D59,Y28,'Expense Entry'!$Q$11:$Q59,$K$10,'Expense Entry'!$R$11:$R59,$S$10),"")))</f>
        <v>0</v>
      </c>
      <c r="AI28" s="148"/>
      <c r="AJ28" s="148"/>
      <c r="AK28" s="152"/>
      <c r="AL28" s="138"/>
      <c r="AM28" s="138"/>
      <c r="AN28" s="138"/>
      <c r="AO28" s="138"/>
      <c r="AP28" s="138"/>
      <c r="AQ28" s="138"/>
      <c r="AR28" s="138"/>
      <c r="AS28" s="138"/>
      <c r="AT28" s="138"/>
      <c r="AU28" s="138"/>
      <c r="AV28" s="138"/>
      <c r="AW28" s="138"/>
      <c r="AX28" s="138"/>
      <c r="AY28" s="138"/>
      <c r="AZ28" s="138"/>
      <c r="BA28" s="138"/>
      <c r="BB28" s="138"/>
      <c r="BC28" s="138"/>
      <c r="BD28" s="138"/>
    </row>
    <row r="29" ht="18.75" customHeight="1">
      <c r="A29" s="138"/>
      <c r="B29" s="428"/>
      <c r="C29" s="436" t="str">
        <f>IF(D29="","",'Setup Page'!$W$4)</f>
        <v>$</v>
      </c>
      <c r="D29" s="437">
        <f>D23-D17</f>
        <v>-28.8</v>
      </c>
      <c r="I29" s="430"/>
      <c r="J29" s="138"/>
      <c r="K29" s="447" t="str">
        <f>'Setup Page'!C30</f>
        <v/>
      </c>
      <c r="L29" s="148"/>
      <c r="M29" s="148"/>
      <c r="N29" s="148"/>
      <c r="O29" s="148"/>
      <c r="P29" s="148"/>
      <c r="Q29" s="148"/>
      <c r="R29" s="149"/>
      <c r="S29" s="448" t="str">
        <f>IF(K29="","",'Setup Page'!$W$4)</f>
        <v/>
      </c>
      <c r="T29" s="445">
        <f>IF($K$12="T O T A L",SUMIFS('Income Entry'!$F$11:$F59,'Income Entry'!$L$11:$L59,K29,'Income Entry'!$S$11:$S59,$K$10,'Income Entry'!$T$11:$T59,$S$10),IF($K$12="N E T",SUMIFS('Income Entry'!$H$11:$H59,'Income Entry'!$L$11:$L59,K29,'Income Entry'!$S$11:$S59,$K$10,'Income Entry'!$T$11:$T59,$S$10),IF($K$12="T A X",SUMIFS('Income Entry'!$I$11:$I59,'Income Entry'!$L$11:$L59,K29,'Income Entry'!$S$11:$S59,$K$10,'Income Entry'!$T$11:$T59,$S$10),"")))
</f>
        <v>0</v>
      </c>
      <c r="U29" s="137"/>
      <c r="V29" s="137"/>
      <c r="W29" s="144"/>
      <c r="X29" s="47"/>
      <c r="Y29" s="449" t="str">
        <f>'Setup Page'!P30</f>
        <v/>
      </c>
      <c r="Z29" s="148"/>
      <c r="AA29" s="148"/>
      <c r="AB29" s="148"/>
      <c r="AC29" s="148"/>
      <c r="AD29" s="148"/>
      <c r="AE29" s="148"/>
      <c r="AF29" s="149"/>
      <c r="AG29" s="448" t="str">
        <f>IF(Y29="","",'Setup Page'!$W$4)</f>
        <v/>
      </c>
      <c r="AH29" s="450">
        <f>IF($K$12="T O T A L",SUMIFS('Expense Entry'!$F$11:$F59,'Expense Entry'!$D$11:$D59,Y29,'Expense Entry'!$Q$11:$Q59,$K$10,'Expense Entry'!$R$11:$R59,$S$10),IF($K$12="N E T",SUMIFS('Expense Entry'!$H$11:$H59,'Expense Entry'!$D$11:$D59,Y29,'Expense Entry'!$Q$11:$Q59,$K$10,'Expense Entry'!$R$11:$R59,$S$10),IF($K$12="T A X",SUMIFS('Expense Entry'!$I$11:$I59,'Expense Entry'!$D$11:$D59,Y29,'Expense Entry'!$Q$11:$Q59,$K$10,'Expense Entry'!$R$11:$R59,$S$10),"")))</f>
        <v>0</v>
      </c>
      <c r="AI29" s="148"/>
      <c r="AJ29" s="148"/>
      <c r="AK29" s="152"/>
      <c r="AL29" s="138"/>
      <c r="AM29" s="138"/>
      <c r="AN29" s="138"/>
      <c r="AO29" s="138"/>
      <c r="AP29" s="138"/>
      <c r="AQ29" s="138"/>
      <c r="AR29" s="138"/>
      <c r="AS29" s="138"/>
      <c r="AT29" s="138"/>
      <c r="AU29" s="138"/>
      <c r="AV29" s="138"/>
      <c r="AW29" s="138"/>
      <c r="AX29" s="138"/>
      <c r="AY29" s="138"/>
      <c r="AZ29" s="138"/>
      <c r="BA29" s="138"/>
      <c r="BB29" s="138"/>
      <c r="BC29" s="138"/>
      <c r="BD29" s="138"/>
    </row>
    <row r="30" ht="18.75" customHeight="1">
      <c r="A30" s="138"/>
      <c r="B30" s="428"/>
      <c r="I30" s="430"/>
      <c r="J30" s="138"/>
      <c r="K30" s="447" t="str">
        <f>'Setup Page'!C31</f>
        <v/>
      </c>
      <c r="L30" s="148"/>
      <c r="M30" s="148"/>
      <c r="N30" s="148"/>
      <c r="O30" s="148"/>
      <c r="P30" s="148"/>
      <c r="Q30" s="148"/>
      <c r="R30" s="149"/>
      <c r="S30" s="448" t="str">
        <f>IF(K30="","",'Setup Page'!$W$4)</f>
        <v/>
      </c>
      <c r="T30" s="445">
        <f>IF($K$12="T O T A L",SUMIFS('Income Entry'!$F$11:$F59,'Income Entry'!$L$11:$L59,K30,'Income Entry'!$S$11:$S59,$K$10,'Income Entry'!$T$11:$T59,$S$10),IF($K$12="N E T",SUMIFS('Income Entry'!$H$11:$H59,'Income Entry'!$L$11:$L59,K30,'Income Entry'!$S$11:$S59,$K$10,'Income Entry'!$T$11:$T59,$S$10),IF($K$12="T A X",SUMIFS('Income Entry'!$I$11:$I59,'Income Entry'!$L$11:$L59,K30,'Income Entry'!$S$11:$S59,$K$10,'Income Entry'!$T$11:$T59,$S$10),"")))
</f>
        <v>0</v>
      </c>
      <c r="U30" s="137"/>
      <c r="V30" s="137"/>
      <c r="W30" s="144"/>
      <c r="X30" s="47"/>
      <c r="Y30" s="449" t="str">
        <f>'Setup Page'!P31</f>
        <v/>
      </c>
      <c r="Z30" s="148"/>
      <c r="AA30" s="148"/>
      <c r="AB30" s="148"/>
      <c r="AC30" s="148"/>
      <c r="AD30" s="148"/>
      <c r="AE30" s="148"/>
      <c r="AF30" s="149"/>
      <c r="AG30" s="448" t="str">
        <f>IF(Y30="","",'Setup Page'!$W$4)</f>
        <v/>
      </c>
      <c r="AH30" s="450">
        <f>IF($K$12="T O T A L",SUMIFS('Expense Entry'!$F$11:$F59,'Expense Entry'!$D$11:$D59,Y30,'Expense Entry'!$Q$11:$Q59,$K$10,'Expense Entry'!$R$11:$R59,$S$10),IF($K$12="N E T",SUMIFS('Expense Entry'!$H$11:$H59,'Expense Entry'!$D$11:$D59,Y30,'Expense Entry'!$Q$11:$Q59,$K$10,'Expense Entry'!$R$11:$R59,$S$10),IF($K$12="T A X",SUMIFS('Expense Entry'!$I$11:$I59,'Expense Entry'!$D$11:$D59,Y30,'Expense Entry'!$Q$11:$Q59,$K$10,'Expense Entry'!$R$11:$R59,$S$10),"")))</f>
        <v>0</v>
      </c>
      <c r="AI30" s="148"/>
      <c r="AJ30" s="148"/>
      <c r="AK30" s="152"/>
      <c r="AL30" s="138"/>
      <c r="AM30" s="138"/>
      <c r="AN30" s="138"/>
      <c r="AO30" s="138"/>
      <c r="AP30" s="138"/>
      <c r="AQ30" s="138"/>
      <c r="AR30" s="138"/>
      <c r="AS30" s="138"/>
      <c r="AT30" s="138"/>
      <c r="AU30" s="138"/>
      <c r="AV30" s="138"/>
      <c r="AW30" s="138"/>
      <c r="AX30" s="138"/>
      <c r="AY30" s="138"/>
      <c r="AZ30" s="138"/>
      <c r="BA30" s="138"/>
      <c r="BB30" s="138"/>
      <c r="BC30" s="138"/>
      <c r="BD30" s="138"/>
    </row>
    <row r="31" ht="18.75" customHeight="1">
      <c r="A31" s="138"/>
      <c r="B31" s="428"/>
      <c r="C31" s="440"/>
      <c r="D31" s="440"/>
      <c r="E31" s="440"/>
      <c r="F31" s="440"/>
      <c r="G31" s="440"/>
      <c r="H31" s="440"/>
      <c r="I31" s="430"/>
      <c r="J31" s="138"/>
      <c r="K31" s="447" t="str">
        <f>'Setup Page'!C32</f>
        <v/>
      </c>
      <c r="L31" s="148"/>
      <c r="M31" s="148"/>
      <c r="N31" s="148"/>
      <c r="O31" s="148"/>
      <c r="P31" s="148"/>
      <c r="Q31" s="148"/>
      <c r="R31" s="149"/>
      <c r="S31" s="448" t="str">
        <f>IF(K31="","",'Setup Page'!$W$4)</f>
        <v/>
      </c>
      <c r="T31" s="445">
        <f>IF($K$12="T O T A L",SUMIFS('Income Entry'!$F$11:$F59,'Income Entry'!$L$11:$L59,K31,'Income Entry'!$S$11:$S59,$K$10,'Income Entry'!$T$11:$T59,$S$10),IF($K$12="N E T",SUMIFS('Income Entry'!$H$11:$H59,'Income Entry'!$L$11:$L59,K31,'Income Entry'!$S$11:$S59,$K$10,'Income Entry'!$T$11:$T59,$S$10),IF($K$12="T A X",SUMIFS('Income Entry'!$I$11:$I59,'Income Entry'!$L$11:$L59,K31,'Income Entry'!$S$11:$S59,$K$10,'Income Entry'!$T$11:$T59,$S$10),"")))
</f>
        <v>0</v>
      </c>
      <c r="U31" s="137"/>
      <c r="V31" s="137"/>
      <c r="W31" s="144"/>
      <c r="X31" s="47"/>
      <c r="Y31" s="449" t="str">
        <f>'Setup Page'!P32</f>
        <v/>
      </c>
      <c r="Z31" s="148"/>
      <c r="AA31" s="148"/>
      <c r="AB31" s="148"/>
      <c r="AC31" s="148"/>
      <c r="AD31" s="148"/>
      <c r="AE31" s="148"/>
      <c r="AF31" s="149"/>
      <c r="AG31" s="448" t="str">
        <f>IF(Y31="","",'Setup Page'!$W$4)</f>
        <v/>
      </c>
      <c r="AH31" s="450">
        <f>IF($K$12="T O T A L",SUMIFS('Expense Entry'!$F$11:$F59,'Expense Entry'!$D$11:$D59,Y31,'Expense Entry'!$Q$11:$Q59,$K$10,'Expense Entry'!$R$11:$R59,$S$10),IF($K$12="N E T",SUMIFS('Expense Entry'!$H$11:$H59,'Expense Entry'!$D$11:$D59,Y31,'Expense Entry'!$Q$11:$Q59,$K$10,'Expense Entry'!$R$11:$R59,$S$10),IF($K$12="T A X",SUMIFS('Expense Entry'!$I$11:$I59,'Expense Entry'!$D$11:$D59,Y31,'Expense Entry'!$Q$11:$Q59,$K$10,'Expense Entry'!$R$11:$R59,$S$10),"")))</f>
        <v>0</v>
      </c>
      <c r="AI31" s="148"/>
      <c r="AJ31" s="148"/>
      <c r="AK31" s="152"/>
      <c r="AL31" s="138"/>
      <c r="AM31" s="138"/>
      <c r="AN31" s="138"/>
      <c r="AO31" s="138"/>
      <c r="AP31" s="138"/>
      <c r="AQ31" s="138"/>
      <c r="AR31" s="138"/>
      <c r="AS31" s="138"/>
      <c r="AT31" s="138"/>
      <c r="AU31" s="138"/>
      <c r="AV31" s="138"/>
      <c r="AW31" s="138"/>
      <c r="AX31" s="138"/>
      <c r="AY31" s="138"/>
      <c r="AZ31" s="138"/>
      <c r="BA31" s="138"/>
      <c r="BB31" s="138"/>
      <c r="BC31" s="138"/>
      <c r="BD31" s="138"/>
    </row>
    <row r="32" ht="18.75" customHeight="1">
      <c r="A32" s="138"/>
      <c r="B32" s="428"/>
      <c r="C32" s="426"/>
      <c r="D32" s="426"/>
      <c r="E32" s="426"/>
      <c r="F32" s="426"/>
      <c r="G32" s="426"/>
      <c r="H32" s="426"/>
      <c r="I32" s="430"/>
      <c r="J32" s="138"/>
      <c r="K32" s="447" t="str">
        <f>'Setup Page'!C33</f>
        <v/>
      </c>
      <c r="L32" s="148"/>
      <c r="M32" s="148"/>
      <c r="N32" s="148"/>
      <c r="O32" s="148"/>
      <c r="P32" s="148"/>
      <c r="Q32" s="148"/>
      <c r="R32" s="149"/>
      <c r="S32" s="448" t="str">
        <f>IF(K32="","",'Setup Page'!$W$4)</f>
        <v/>
      </c>
      <c r="T32" s="445">
        <f>IF($K$12="T O T A L",SUMIFS('Income Entry'!$F$11:$F59,'Income Entry'!$L$11:$L59,K32,'Income Entry'!$S$11:$S59,$K$10,'Income Entry'!$T$11:$T59,$S$10),IF($K$12="N E T",SUMIFS('Income Entry'!$H$11:$H59,'Income Entry'!$L$11:$L59,K32,'Income Entry'!$S$11:$S59,$K$10,'Income Entry'!$T$11:$T59,$S$10),IF($K$12="T A X",SUMIFS('Income Entry'!$I$11:$I59,'Income Entry'!$L$11:$L59,K32,'Income Entry'!$S$11:$S59,$K$10,'Income Entry'!$T$11:$T59,$S$10),"")))
</f>
        <v>0</v>
      </c>
      <c r="U32" s="137"/>
      <c r="V32" s="137"/>
      <c r="W32" s="144"/>
      <c r="X32" s="47"/>
      <c r="Y32" s="449" t="str">
        <f>'Setup Page'!P33</f>
        <v/>
      </c>
      <c r="Z32" s="148"/>
      <c r="AA32" s="148"/>
      <c r="AB32" s="148"/>
      <c r="AC32" s="148"/>
      <c r="AD32" s="148"/>
      <c r="AE32" s="148"/>
      <c r="AF32" s="149"/>
      <c r="AG32" s="448" t="str">
        <f>IF(Y32="","",'Setup Page'!$W$4)</f>
        <v/>
      </c>
      <c r="AH32" s="450">
        <f>IF($K$12="T O T A L",SUMIFS('Expense Entry'!$F$11:$F59,'Expense Entry'!$D$11:$D59,Y32,'Expense Entry'!$Q$11:$Q59,$K$10,'Expense Entry'!$R$11:$R59,$S$10),IF($K$12="N E T",SUMIFS('Expense Entry'!$H$11:$H59,'Expense Entry'!$D$11:$D59,Y32,'Expense Entry'!$Q$11:$Q59,$K$10,'Expense Entry'!$R$11:$R59,$S$10),IF($K$12="T A X",SUMIFS('Expense Entry'!$I$11:$I59,'Expense Entry'!$D$11:$D59,Y32,'Expense Entry'!$Q$11:$Q59,$K$10,'Expense Entry'!$R$11:$R59,$S$10),"")))</f>
        <v>0</v>
      </c>
      <c r="AI32" s="148"/>
      <c r="AJ32" s="148"/>
      <c r="AK32" s="152"/>
      <c r="AL32" s="138"/>
      <c r="AM32" s="138"/>
      <c r="AN32" s="138"/>
      <c r="AO32" s="138"/>
      <c r="AP32" s="138"/>
      <c r="AQ32" s="138"/>
      <c r="AR32" s="138"/>
      <c r="AS32" s="138"/>
      <c r="AT32" s="138"/>
      <c r="AU32" s="138"/>
      <c r="AV32" s="138"/>
      <c r="AW32" s="138"/>
      <c r="AX32" s="138"/>
      <c r="AY32" s="138"/>
      <c r="AZ32" s="138"/>
      <c r="BA32" s="138"/>
      <c r="BB32" s="138"/>
      <c r="BC32" s="138"/>
      <c r="BD32" s="138"/>
    </row>
    <row r="33" ht="18.75" customHeight="1">
      <c r="A33" s="138"/>
      <c r="B33" s="428"/>
      <c r="C33" s="429" t="s">
        <v>276</v>
      </c>
      <c r="I33" s="430"/>
      <c r="J33" s="138"/>
      <c r="K33" s="447" t="str">
        <f>'Setup Page'!C34</f>
        <v/>
      </c>
      <c r="L33" s="148"/>
      <c r="M33" s="148"/>
      <c r="N33" s="148"/>
      <c r="O33" s="148"/>
      <c r="P33" s="148"/>
      <c r="Q33" s="148"/>
      <c r="R33" s="149"/>
      <c r="S33" s="448" t="str">
        <f>IF(K33="","",'Setup Page'!$W$4)</f>
        <v/>
      </c>
      <c r="T33" s="445">
        <f>IF($K$12="T O T A L",SUMIFS('Income Entry'!$F$11:$F59,'Income Entry'!$L$11:$L59,K33,'Income Entry'!$S$11:$S59,$K$10,'Income Entry'!$T$11:$T59,$S$10),IF($K$12="N E T",SUMIFS('Income Entry'!$H$11:$H59,'Income Entry'!$L$11:$L59,K33,'Income Entry'!$S$11:$S59,$K$10,'Income Entry'!$T$11:$T59,$S$10),IF($K$12="T A X",SUMIFS('Income Entry'!$I$11:$I59,'Income Entry'!$L$11:$L59,K33,'Income Entry'!$S$11:$S59,$K$10,'Income Entry'!$T$11:$T59,$S$10),"")))
</f>
        <v>0</v>
      </c>
      <c r="U33" s="137"/>
      <c r="V33" s="137"/>
      <c r="W33" s="144"/>
      <c r="X33" s="47"/>
      <c r="Y33" s="449" t="str">
        <f>'Setup Page'!P34</f>
        <v/>
      </c>
      <c r="Z33" s="148"/>
      <c r="AA33" s="148"/>
      <c r="AB33" s="148"/>
      <c r="AC33" s="148"/>
      <c r="AD33" s="148"/>
      <c r="AE33" s="148"/>
      <c r="AF33" s="149"/>
      <c r="AG33" s="448" t="str">
        <f>IF(Y33="","",'Setup Page'!$W$4)</f>
        <v/>
      </c>
      <c r="AH33" s="450">
        <f>IF($K$12="T O T A L",SUMIFS('Expense Entry'!$F$11:$F59,'Expense Entry'!$D$11:$D59,Y33,'Expense Entry'!$Q$11:$Q59,$K$10,'Expense Entry'!$R$11:$R59,$S$10),IF($K$12="N E T",SUMIFS('Expense Entry'!$H$11:$H59,'Expense Entry'!$D$11:$D59,Y33,'Expense Entry'!$Q$11:$Q59,$K$10,'Expense Entry'!$R$11:$R59,$S$10),IF($K$12="T A X",SUMIFS('Expense Entry'!$I$11:$I59,'Expense Entry'!$D$11:$D59,Y33,'Expense Entry'!$Q$11:$Q59,$K$10,'Expense Entry'!$R$11:$R59,$S$10),"")))</f>
        <v>0</v>
      </c>
      <c r="AI33" s="148"/>
      <c r="AJ33" s="148"/>
      <c r="AK33" s="152"/>
      <c r="AL33" s="138"/>
      <c r="AM33" s="170"/>
      <c r="AN33" s="170"/>
      <c r="AO33" s="170"/>
      <c r="AP33" s="170"/>
      <c r="AQ33" s="170"/>
      <c r="AR33" s="170"/>
      <c r="AS33" s="170"/>
      <c r="AT33" s="170"/>
      <c r="AU33" s="170"/>
      <c r="AV33" s="170"/>
      <c r="AW33" s="170"/>
      <c r="AX33" s="170"/>
      <c r="AY33" s="170"/>
      <c r="AZ33" s="170"/>
      <c r="BA33" s="170"/>
      <c r="BB33" s="170"/>
      <c r="BC33" s="170"/>
      <c r="BD33" s="138"/>
    </row>
    <row r="34" ht="18.75" customHeight="1">
      <c r="A34" s="138"/>
      <c r="B34" s="428"/>
      <c r="I34" s="430"/>
      <c r="J34" s="138"/>
      <c r="K34" s="447" t="str">
        <f>'Setup Page'!C35</f>
        <v/>
      </c>
      <c r="L34" s="148"/>
      <c r="M34" s="148"/>
      <c r="N34" s="148"/>
      <c r="O34" s="148"/>
      <c r="P34" s="148"/>
      <c r="Q34" s="148"/>
      <c r="R34" s="149"/>
      <c r="S34" s="448" t="str">
        <f>IF(K34="","",'Setup Page'!$W$4)</f>
        <v/>
      </c>
      <c r="T34" s="445">
        <f>IF($K$12="T O T A L",SUMIFS('Income Entry'!$F$11:$F59,'Income Entry'!$L$11:$L59,K34,'Income Entry'!$S$11:$S59,$K$10,'Income Entry'!$T$11:$T59,$S$10),IF($K$12="N E T",SUMIFS('Income Entry'!$H$11:$H59,'Income Entry'!$L$11:$L59,K34,'Income Entry'!$S$11:$S59,$K$10,'Income Entry'!$T$11:$T59,$S$10),IF($K$12="T A X",SUMIFS('Income Entry'!$I$11:$I59,'Income Entry'!$L$11:$L59,K34,'Income Entry'!$S$11:$S59,$K$10,'Income Entry'!$T$11:$T59,$S$10),"")))
</f>
        <v>0</v>
      </c>
      <c r="U34" s="137"/>
      <c r="V34" s="137"/>
      <c r="W34" s="144"/>
      <c r="X34" s="47"/>
      <c r="Y34" s="449" t="str">
        <f>'Setup Page'!P35</f>
        <v/>
      </c>
      <c r="Z34" s="148"/>
      <c r="AA34" s="148"/>
      <c r="AB34" s="148"/>
      <c r="AC34" s="148"/>
      <c r="AD34" s="148"/>
      <c r="AE34" s="148"/>
      <c r="AF34" s="149"/>
      <c r="AG34" s="448" t="str">
        <f>IF(Y34="","",'Setup Page'!$W$4)</f>
        <v/>
      </c>
      <c r="AH34" s="450">
        <f>IF($K$12="T O T A L",SUMIFS('Expense Entry'!$F$11:$F59,'Expense Entry'!$D$11:$D59,Y34,'Expense Entry'!$Q$11:$Q59,$K$10,'Expense Entry'!$R$11:$R59,$S$10),IF($K$12="N E T",SUMIFS('Expense Entry'!$H$11:$H59,'Expense Entry'!$D$11:$D59,Y34,'Expense Entry'!$Q$11:$Q59,$K$10,'Expense Entry'!$R$11:$R59,$S$10),IF($K$12="T A X",SUMIFS('Expense Entry'!$I$11:$I59,'Expense Entry'!$D$11:$D59,Y34,'Expense Entry'!$Q$11:$Q59,$K$10,'Expense Entry'!$R$11:$R59,$S$10),"")))</f>
        <v>0</v>
      </c>
      <c r="AI34" s="148"/>
      <c r="AJ34" s="148"/>
      <c r="AK34" s="152"/>
      <c r="AL34" s="138"/>
      <c r="AM34" s="170"/>
      <c r="AN34" s="170"/>
      <c r="AO34" s="170"/>
      <c r="AP34" s="170"/>
      <c r="AQ34" s="170"/>
      <c r="AR34" s="170"/>
      <c r="AS34" s="170"/>
      <c r="AT34" s="170"/>
      <c r="AU34" s="170"/>
      <c r="AV34" s="170"/>
      <c r="AW34" s="170"/>
      <c r="AX34" s="170"/>
      <c r="AY34" s="170"/>
      <c r="AZ34" s="170"/>
      <c r="BA34" s="170"/>
      <c r="BB34" s="170"/>
      <c r="BC34" s="170"/>
      <c r="BD34" s="138"/>
    </row>
    <row r="35" ht="18.75" customHeight="1">
      <c r="A35" s="138"/>
      <c r="B35" s="428"/>
      <c r="C35" s="436" t="str">
        <f>IF(D35="","",'Setup Page'!$W$4)</f>
        <v>$</v>
      </c>
      <c r="D35" s="437">
        <f>VLOOKUP(O10,'Setup Page'!AS18:AT29,2,FALSE)</f>
        <v>6000</v>
      </c>
      <c r="I35" s="430"/>
      <c r="J35" s="138"/>
      <c r="K35" s="447" t="str">
        <f>'Setup Page'!C36</f>
        <v/>
      </c>
      <c r="L35" s="148"/>
      <c r="M35" s="148"/>
      <c r="N35" s="148"/>
      <c r="O35" s="148"/>
      <c r="P35" s="148"/>
      <c r="Q35" s="148"/>
      <c r="R35" s="149"/>
      <c r="S35" s="448" t="str">
        <f>IF(K35="","",'Setup Page'!$W$4)</f>
        <v/>
      </c>
      <c r="T35" s="445">
        <f>IF($K$12="T O T A L",SUMIFS('Income Entry'!$F$11:$F59,'Income Entry'!$L$11:$L59,K35,'Income Entry'!$S$11:$S59,$K$10,'Income Entry'!$T$11:$T59,$S$10),IF($K$12="N E T",SUMIFS('Income Entry'!$H$11:$H59,'Income Entry'!$L$11:$L59,K35,'Income Entry'!$S$11:$S59,$K$10,'Income Entry'!$T$11:$T59,$S$10),IF($K$12="T A X",SUMIFS('Income Entry'!$I$11:$I59,'Income Entry'!$L$11:$L59,K35,'Income Entry'!$S$11:$S59,$K$10,'Income Entry'!$T$11:$T59,$S$10),"")))
</f>
        <v>0</v>
      </c>
      <c r="U35" s="137"/>
      <c r="V35" s="137"/>
      <c r="W35" s="144"/>
      <c r="X35" s="47"/>
      <c r="Y35" s="449" t="str">
        <f>'Setup Page'!P36</f>
        <v/>
      </c>
      <c r="Z35" s="148"/>
      <c r="AA35" s="148"/>
      <c r="AB35" s="148"/>
      <c r="AC35" s="148"/>
      <c r="AD35" s="148"/>
      <c r="AE35" s="148"/>
      <c r="AF35" s="149"/>
      <c r="AG35" s="448" t="str">
        <f>IF(Y35="","",'Setup Page'!$W$4)</f>
        <v/>
      </c>
      <c r="AH35" s="450">
        <f>IF($K$12="T O T A L",SUMIFS('Expense Entry'!$F$11:$F59,'Expense Entry'!$D$11:$D59,Y35,'Expense Entry'!$Q$11:$Q59,$K$10,'Expense Entry'!$R$11:$R59,$S$10),IF($K$12="N E T",SUMIFS('Expense Entry'!$H$11:$H59,'Expense Entry'!$D$11:$D59,Y35,'Expense Entry'!$Q$11:$Q59,$K$10,'Expense Entry'!$R$11:$R59,$S$10),IF($K$12="T A X",SUMIFS('Expense Entry'!$I$11:$I59,'Expense Entry'!$D$11:$D59,Y35,'Expense Entry'!$Q$11:$Q59,$K$10,'Expense Entry'!$R$11:$R59,$S$10),"")))</f>
        <v>0</v>
      </c>
      <c r="AI35" s="148"/>
      <c r="AJ35" s="148"/>
      <c r="AK35" s="152"/>
      <c r="AL35" s="138"/>
      <c r="AM35" s="170"/>
      <c r="AN35" s="170"/>
      <c r="AO35" s="170"/>
      <c r="AP35" s="170"/>
      <c r="AQ35" s="170"/>
      <c r="AR35" s="170"/>
      <c r="AS35" s="170"/>
      <c r="AT35" s="170"/>
      <c r="AU35" s="170"/>
      <c r="AV35" s="170"/>
      <c r="AW35" s="170"/>
      <c r="AX35" s="170"/>
      <c r="AY35" s="170"/>
      <c r="AZ35" s="170"/>
      <c r="BA35" s="170"/>
      <c r="BB35" s="170"/>
      <c r="BC35" s="170"/>
      <c r="BD35" s="138"/>
    </row>
    <row r="36" ht="18.75" customHeight="1">
      <c r="A36" s="138"/>
      <c r="B36" s="428"/>
      <c r="I36" s="430"/>
      <c r="J36" s="138"/>
      <c r="K36" s="447" t="str">
        <f>'Setup Page'!C37</f>
        <v/>
      </c>
      <c r="L36" s="148"/>
      <c r="M36" s="148"/>
      <c r="N36" s="148"/>
      <c r="O36" s="148"/>
      <c r="P36" s="148"/>
      <c r="Q36" s="148"/>
      <c r="R36" s="149"/>
      <c r="S36" s="448" t="str">
        <f>IF(K36="","",'Setup Page'!$W$4)</f>
        <v/>
      </c>
      <c r="T36" s="445">
        <f>IF($K$12="T O T A L",SUMIFS('Income Entry'!$F$11:$F59,'Income Entry'!$L$11:$L59,K36,'Income Entry'!$S$11:$S59,$K$10,'Income Entry'!$T$11:$T59,$S$10),IF($K$12="N E T",SUMIFS('Income Entry'!$H$11:$H59,'Income Entry'!$L$11:$L59,K36,'Income Entry'!$S$11:$S59,$K$10,'Income Entry'!$T$11:$T59,$S$10),IF($K$12="T A X",SUMIFS('Income Entry'!$I$11:$I59,'Income Entry'!$L$11:$L59,K36,'Income Entry'!$S$11:$S59,$K$10,'Income Entry'!$T$11:$T59,$S$10),"")))
</f>
        <v>0</v>
      </c>
      <c r="U36" s="137"/>
      <c r="V36" s="137"/>
      <c r="W36" s="144"/>
      <c r="X36" s="47"/>
      <c r="Y36" s="449" t="str">
        <f>'Setup Page'!P37</f>
        <v/>
      </c>
      <c r="Z36" s="148"/>
      <c r="AA36" s="148"/>
      <c r="AB36" s="148"/>
      <c r="AC36" s="148"/>
      <c r="AD36" s="148"/>
      <c r="AE36" s="148"/>
      <c r="AF36" s="149"/>
      <c r="AG36" s="448" t="str">
        <f>IF(Y36="","",'Setup Page'!$W$4)</f>
        <v/>
      </c>
      <c r="AH36" s="450">
        <f>IF($K$12="T O T A L",SUMIFS('Expense Entry'!$F$11:$F59,'Expense Entry'!$D$11:$D59,Y36,'Expense Entry'!$Q$11:$Q59,$K$10,'Expense Entry'!$R$11:$R59,$S$10),IF($K$12="N E T",SUMIFS('Expense Entry'!$H$11:$H59,'Expense Entry'!$D$11:$D59,Y36,'Expense Entry'!$Q$11:$Q59,$K$10,'Expense Entry'!$R$11:$R59,$S$10),IF($K$12="T A X",SUMIFS('Expense Entry'!$I$11:$I59,'Expense Entry'!$D$11:$D59,Y36,'Expense Entry'!$Q$11:$Q59,$K$10,'Expense Entry'!$R$11:$R59,$S$10),"")))</f>
        <v>0</v>
      </c>
      <c r="AI36" s="148"/>
      <c r="AJ36" s="148"/>
      <c r="AK36" s="152"/>
      <c r="AL36" s="138"/>
      <c r="AM36" s="170"/>
      <c r="AN36" s="170"/>
      <c r="AO36" s="170"/>
      <c r="AP36" s="170"/>
      <c r="AQ36" s="170"/>
      <c r="AR36" s="170"/>
      <c r="AS36" s="170"/>
      <c r="AT36" s="170"/>
      <c r="AU36" s="170"/>
      <c r="AV36" s="170"/>
      <c r="AW36" s="170"/>
      <c r="AX36" s="170"/>
      <c r="AY36" s="170"/>
      <c r="AZ36" s="170"/>
      <c r="BA36" s="170"/>
      <c r="BB36" s="170"/>
      <c r="BC36" s="170"/>
      <c r="BD36" s="138"/>
    </row>
    <row r="37" ht="18.75" customHeight="1">
      <c r="A37" s="138"/>
      <c r="B37" s="453"/>
      <c r="C37" s="454"/>
      <c r="D37" s="454"/>
      <c r="E37" s="454"/>
      <c r="F37" s="454"/>
      <c r="G37" s="454"/>
      <c r="H37" s="454"/>
      <c r="I37" s="455"/>
      <c r="J37" s="138"/>
      <c r="K37" s="447" t="str">
        <f>'Setup Page'!C38</f>
        <v/>
      </c>
      <c r="L37" s="148"/>
      <c r="M37" s="148"/>
      <c r="N37" s="148"/>
      <c r="O37" s="148"/>
      <c r="P37" s="148"/>
      <c r="Q37" s="148"/>
      <c r="R37" s="149"/>
      <c r="S37" s="448" t="str">
        <f>IF(K37="","",'Setup Page'!$W$4)</f>
        <v/>
      </c>
      <c r="T37" s="445">
        <f>IF($K$12="T O T A L",SUMIFS('Income Entry'!$F$11:$F59,'Income Entry'!$L$11:$L59,K37,'Income Entry'!$S$11:$S59,$K$10,'Income Entry'!$T$11:$T59,$S$10),IF($K$12="N E T",SUMIFS('Income Entry'!$H$11:$H59,'Income Entry'!$L$11:$L59,K37,'Income Entry'!$S$11:$S59,$K$10,'Income Entry'!$T$11:$T59,$S$10),IF($K$12="T A X",SUMIFS('Income Entry'!$I$11:$I59,'Income Entry'!$L$11:$L59,K37,'Income Entry'!$S$11:$S59,$K$10,'Income Entry'!$T$11:$T59,$S$10),"")))
</f>
        <v>0</v>
      </c>
      <c r="U37" s="137"/>
      <c r="V37" s="137"/>
      <c r="W37" s="144"/>
      <c r="X37" s="47"/>
      <c r="Y37" s="449" t="str">
        <f>'Setup Page'!P38</f>
        <v/>
      </c>
      <c r="Z37" s="148"/>
      <c r="AA37" s="148"/>
      <c r="AB37" s="148"/>
      <c r="AC37" s="148"/>
      <c r="AD37" s="148"/>
      <c r="AE37" s="148"/>
      <c r="AF37" s="149"/>
      <c r="AG37" s="448" t="str">
        <f>IF(Y37="","",'Setup Page'!$W$4)</f>
        <v/>
      </c>
      <c r="AH37" s="450">
        <f>IF($K$12="T O T A L",SUMIFS('Expense Entry'!$F$11:$F59,'Expense Entry'!$D$11:$D59,Y37,'Expense Entry'!$Q$11:$Q59,$K$10,'Expense Entry'!$R$11:$R59,$S$10),IF($K$12="N E T",SUMIFS('Expense Entry'!$H$11:$H59,'Expense Entry'!$D$11:$D59,Y37,'Expense Entry'!$Q$11:$Q59,$K$10,'Expense Entry'!$R$11:$R59,$S$10),IF($K$12="T A X",SUMIFS('Expense Entry'!$I$11:$I59,'Expense Entry'!$D$11:$D59,Y37,'Expense Entry'!$Q$11:$Q59,$K$10,'Expense Entry'!$R$11:$R59,$S$10),"")))</f>
        <v>0</v>
      </c>
      <c r="AI37" s="148"/>
      <c r="AJ37" s="148"/>
      <c r="AK37" s="152"/>
      <c r="AL37" s="138"/>
      <c r="AM37" s="138"/>
      <c r="AN37" s="138"/>
      <c r="AO37" s="138"/>
      <c r="AP37" s="138"/>
      <c r="AQ37" s="138"/>
      <c r="AR37" s="138"/>
      <c r="AS37" s="138"/>
      <c r="AT37" s="138"/>
      <c r="AU37" s="138"/>
      <c r="AV37" s="138"/>
      <c r="AW37" s="138"/>
      <c r="AX37" s="138"/>
      <c r="AY37" s="138"/>
      <c r="AZ37" s="138"/>
      <c r="BA37" s="138"/>
      <c r="BB37" s="138"/>
      <c r="BC37" s="138"/>
      <c r="BD37" s="138"/>
    </row>
    <row r="38" ht="18.75" customHeight="1">
      <c r="A38" s="138"/>
      <c r="B38" s="138"/>
      <c r="C38" s="138"/>
      <c r="D38" s="138"/>
      <c r="E38" s="138"/>
      <c r="F38" s="138"/>
      <c r="G38" s="138"/>
      <c r="H38" s="138"/>
      <c r="I38" s="138"/>
      <c r="J38" s="138"/>
      <c r="K38" s="447" t="str">
        <f>'Setup Page'!C39</f>
        <v/>
      </c>
      <c r="L38" s="148"/>
      <c r="M38" s="148"/>
      <c r="N38" s="148"/>
      <c r="O38" s="148"/>
      <c r="P38" s="148"/>
      <c r="Q38" s="148"/>
      <c r="R38" s="149"/>
      <c r="S38" s="448" t="str">
        <f>IF(K38="","",'Setup Page'!$W$4)</f>
        <v/>
      </c>
      <c r="T38" s="445">
        <f>IF($K$12="T O T A L",SUMIFS('Income Entry'!$F$11:$F59,'Income Entry'!$L$11:$L59,K38,'Income Entry'!$S$11:$S59,$K$10,'Income Entry'!$T$11:$T59,$S$10),IF($K$12="N E T",SUMIFS('Income Entry'!$H$11:$H59,'Income Entry'!$L$11:$L59,K38,'Income Entry'!$S$11:$S59,$K$10,'Income Entry'!$T$11:$T59,$S$10),IF($K$12="T A X",SUMIFS('Income Entry'!$I$11:$I59,'Income Entry'!$L$11:$L59,K38,'Income Entry'!$S$11:$S59,$K$10,'Income Entry'!$T$11:$T59,$S$10),"")))
</f>
        <v>0</v>
      </c>
      <c r="U38" s="137"/>
      <c r="V38" s="137"/>
      <c r="W38" s="144"/>
      <c r="X38" s="47"/>
      <c r="Y38" s="449" t="str">
        <f>'Setup Page'!P39</f>
        <v/>
      </c>
      <c r="Z38" s="148"/>
      <c r="AA38" s="148"/>
      <c r="AB38" s="148"/>
      <c r="AC38" s="148"/>
      <c r="AD38" s="148"/>
      <c r="AE38" s="148"/>
      <c r="AF38" s="149"/>
      <c r="AG38" s="448" t="str">
        <f>IF(Y38="","",'Setup Page'!$W$4)</f>
        <v/>
      </c>
      <c r="AH38" s="450">
        <f>IF($K$12="T O T A L",SUMIFS('Expense Entry'!$F$11:$F59,'Expense Entry'!$D$11:$D59,Y38,'Expense Entry'!$Q$11:$Q59,$K$10,'Expense Entry'!$R$11:$R59,$S$10),IF($K$12="N E T",SUMIFS('Expense Entry'!$H$11:$H59,'Expense Entry'!$D$11:$D59,Y38,'Expense Entry'!$Q$11:$Q59,$K$10,'Expense Entry'!$R$11:$R59,$S$10),IF($K$12="T A X",SUMIFS('Expense Entry'!$I$11:$I59,'Expense Entry'!$D$11:$D59,Y38,'Expense Entry'!$Q$11:$Q59,$K$10,'Expense Entry'!$R$11:$R59,$S$10),"")))</f>
        <v>0</v>
      </c>
      <c r="AI38" s="148"/>
      <c r="AJ38" s="148"/>
      <c r="AK38" s="152"/>
      <c r="AL38" s="138"/>
      <c r="AM38" s="138"/>
      <c r="AN38" s="138"/>
      <c r="AO38" s="138"/>
      <c r="AP38" s="138"/>
      <c r="AQ38" s="138"/>
      <c r="AR38" s="138"/>
      <c r="AS38" s="138"/>
      <c r="AT38" s="138"/>
      <c r="AU38" s="138"/>
      <c r="AV38" s="138"/>
      <c r="AW38" s="138"/>
      <c r="AX38" s="138"/>
      <c r="AY38" s="138"/>
      <c r="AZ38" s="138"/>
      <c r="BA38" s="138"/>
      <c r="BB38" s="138"/>
      <c r="BC38" s="138"/>
      <c r="BD38" s="138"/>
    </row>
    <row r="39" ht="18.75" customHeight="1">
      <c r="A39" s="138"/>
      <c r="B39" s="138"/>
      <c r="C39" s="138"/>
      <c r="D39" s="138"/>
      <c r="E39" s="138"/>
      <c r="F39" s="138"/>
      <c r="G39" s="138"/>
      <c r="H39" s="138"/>
      <c r="I39" s="138"/>
      <c r="J39" s="138"/>
      <c r="K39" s="447" t="str">
        <f>'Setup Page'!C40</f>
        <v/>
      </c>
      <c r="L39" s="148"/>
      <c r="M39" s="148"/>
      <c r="N39" s="148"/>
      <c r="O39" s="148"/>
      <c r="P39" s="148"/>
      <c r="Q39" s="148"/>
      <c r="R39" s="149"/>
      <c r="S39" s="448" t="str">
        <f>IF(K39="","",'Setup Page'!$W$4)</f>
        <v/>
      </c>
      <c r="T39" s="445">
        <f>IF($K$12="T O T A L",SUMIFS('Income Entry'!$F$11:$F59,'Income Entry'!$L$11:$L59,K39,'Income Entry'!$S$11:$S59,$K$10,'Income Entry'!$T$11:$T59,$S$10),IF($K$12="N E T",SUMIFS('Income Entry'!$H$11:$H59,'Income Entry'!$L$11:$L59,K39,'Income Entry'!$S$11:$S59,$K$10,'Income Entry'!$T$11:$T59,$S$10),IF($K$12="T A X",SUMIFS('Income Entry'!$I$11:$I59,'Income Entry'!$L$11:$L59,K39,'Income Entry'!$S$11:$S59,$K$10,'Income Entry'!$T$11:$T59,$S$10),"")))
</f>
        <v>0</v>
      </c>
      <c r="U39" s="137"/>
      <c r="V39" s="137"/>
      <c r="W39" s="144"/>
      <c r="X39" s="47"/>
      <c r="Y39" s="449" t="str">
        <f>'Setup Page'!P40</f>
        <v/>
      </c>
      <c r="Z39" s="148"/>
      <c r="AA39" s="148"/>
      <c r="AB39" s="148"/>
      <c r="AC39" s="148"/>
      <c r="AD39" s="148"/>
      <c r="AE39" s="148"/>
      <c r="AF39" s="149"/>
      <c r="AG39" s="448" t="str">
        <f>IF(Y39="","",'Setup Page'!$W$4)</f>
        <v/>
      </c>
      <c r="AH39" s="450">
        <f>IF($K$12="T O T A L",SUMIFS('Expense Entry'!$F$11:$F59,'Expense Entry'!$D$11:$D59,Y39,'Expense Entry'!$Q$11:$Q59,$K$10,'Expense Entry'!$R$11:$R59,$S$10),IF($K$12="N E T",SUMIFS('Expense Entry'!$H$11:$H59,'Expense Entry'!$D$11:$D59,Y39,'Expense Entry'!$Q$11:$Q59,$K$10,'Expense Entry'!$R$11:$R59,$S$10),IF($K$12="T A X",SUMIFS('Expense Entry'!$I$11:$I59,'Expense Entry'!$D$11:$D59,Y39,'Expense Entry'!$Q$11:$Q59,$K$10,'Expense Entry'!$R$11:$R59,$S$10),"")))</f>
        <v>0</v>
      </c>
      <c r="AI39" s="148"/>
      <c r="AJ39" s="148"/>
      <c r="AK39" s="152"/>
      <c r="AL39" s="138"/>
      <c r="AM39" s="138"/>
      <c r="AN39" s="138"/>
      <c r="AO39" s="138"/>
      <c r="AP39" s="138"/>
      <c r="AQ39" s="138"/>
      <c r="AR39" s="138"/>
      <c r="AS39" s="138"/>
      <c r="AT39" s="138"/>
      <c r="AU39" s="138"/>
      <c r="AV39" s="138"/>
      <c r="AW39" s="138"/>
      <c r="AX39" s="138"/>
      <c r="AY39" s="138"/>
      <c r="AZ39" s="138"/>
      <c r="BA39" s="138"/>
      <c r="BB39" s="138"/>
      <c r="BC39" s="138"/>
      <c r="BD39" s="138"/>
    </row>
    <row r="40" ht="18.75" customHeight="1">
      <c r="A40" s="138"/>
      <c r="B40" s="138"/>
      <c r="C40" s="138"/>
      <c r="D40" s="138"/>
      <c r="E40" s="138"/>
      <c r="F40" s="138"/>
      <c r="G40" s="138"/>
      <c r="H40" s="138"/>
      <c r="I40" s="138"/>
      <c r="J40" s="138"/>
      <c r="K40" s="447" t="str">
        <f>'Setup Page'!C41</f>
        <v/>
      </c>
      <c r="L40" s="148"/>
      <c r="M40" s="148"/>
      <c r="N40" s="148"/>
      <c r="O40" s="148"/>
      <c r="P40" s="148"/>
      <c r="Q40" s="148"/>
      <c r="R40" s="149"/>
      <c r="S40" s="448" t="str">
        <f>IF(K40="","",'Setup Page'!$W$4)</f>
        <v/>
      </c>
      <c r="T40" s="445">
        <f>IF($K$12="T O T A L",SUMIFS('Income Entry'!$F$11:$F59,'Income Entry'!$L$11:$L59,K40,'Income Entry'!$S$11:$S59,$K$10,'Income Entry'!$T$11:$T59,$S$10),IF($K$12="N E T",SUMIFS('Income Entry'!$H$11:$H59,'Income Entry'!$L$11:$L59,K40,'Income Entry'!$S$11:$S59,$K$10,'Income Entry'!$T$11:$T59,$S$10),IF($K$12="T A X",SUMIFS('Income Entry'!$I$11:$I59,'Income Entry'!$L$11:$L59,K40,'Income Entry'!$S$11:$S59,$K$10,'Income Entry'!$T$11:$T59,$S$10),"")))
</f>
        <v>0</v>
      </c>
      <c r="U40" s="137"/>
      <c r="V40" s="137"/>
      <c r="W40" s="144"/>
      <c r="X40" s="47"/>
      <c r="Y40" s="449" t="str">
        <f>'Setup Page'!P41</f>
        <v/>
      </c>
      <c r="Z40" s="148"/>
      <c r="AA40" s="148"/>
      <c r="AB40" s="148"/>
      <c r="AC40" s="148"/>
      <c r="AD40" s="148"/>
      <c r="AE40" s="148"/>
      <c r="AF40" s="149"/>
      <c r="AG40" s="448" t="str">
        <f>IF(Y40="","",'Setup Page'!$W$4)</f>
        <v/>
      </c>
      <c r="AH40" s="450">
        <f>IF($K$12="T O T A L",SUMIFS('Expense Entry'!$F$11:$F59,'Expense Entry'!$D$11:$D59,Y40,'Expense Entry'!$Q$11:$Q59,$K$10,'Expense Entry'!$R$11:$R59,$S$10),IF($K$12="N E T",SUMIFS('Expense Entry'!$H$11:$H59,'Expense Entry'!$D$11:$D59,Y40,'Expense Entry'!$Q$11:$Q59,$K$10,'Expense Entry'!$R$11:$R59,$S$10),IF($K$12="T A X",SUMIFS('Expense Entry'!$I$11:$I59,'Expense Entry'!$D$11:$D59,Y40,'Expense Entry'!$Q$11:$Q59,$K$10,'Expense Entry'!$R$11:$R59,$S$10),"")))</f>
        <v>0</v>
      </c>
      <c r="AI40" s="148"/>
      <c r="AJ40" s="148"/>
      <c r="AK40" s="152"/>
      <c r="AL40" s="138"/>
      <c r="AM40" s="138"/>
      <c r="AN40" s="138"/>
      <c r="AO40" s="138"/>
      <c r="AP40" s="138"/>
      <c r="AQ40" s="138"/>
      <c r="AR40" s="138"/>
      <c r="AS40" s="138"/>
      <c r="AT40" s="138"/>
      <c r="AU40" s="138"/>
      <c r="AV40" s="138"/>
      <c r="AW40" s="138"/>
      <c r="AX40" s="138"/>
      <c r="AY40" s="138"/>
      <c r="AZ40" s="138"/>
      <c r="BA40" s="138"/>
      <c r="BB40" s="138"/>
      <c r="BC40" s="138"/>
      <c r="BD40" s="138"/>
    </row>
    <row r="41" ht="18.75" customHeight="1">
      <c r="A41" s="138"/>
      <c r="B41" s="138"/>
      <c r="C41" s="138"/>
      <c r="D41" s="138"/>
      <c r="E41" s="138"/>
      <c r="F41" s="138"/>
      <c r="G41" s="138"/>
      <c r="H41" s="138"/>
      <c r="I41" s="138"/>
      <c r="J41" s="138"/>
      <c r="K41" s="447" t="str">
        <f>'Setup Page'!C42</f>
        <v/>
      </c>
      <c r="L41" s="148"/>
      <c r="M41" s="148"/>
      <c r="N41" s="148"/>
      <c r="O41" s="148"/>
      <c r="P41" s="148"/>
      <c r="Q41" s="148"/>
      <c r="R41" s="149"/>
      <c r="S41" s="448" t="str">
        <f>IF(K41="","",'Setup Page'!$W$4)</f>
        <v/>
      </c>
      <c r="T41" s="445">
        <f>IF($K$12="T O T A L",SUMIFS('Income Entry'!$F$11:$F59,'Income Entry'!$L$11:$L59,K41,'Income Entry'!$S$11:$S59,$K$10,'Income Entry'!$T$11:$T59,$S$10),IF($K$12="N E T",SUMIFS('Income Entry'!$H$11:$H59,'Income Entry'!$L$11:$L59,K41,'Income Entry'!$S$11:$S59,$K$10,'Income Entry'!$T$11:$T59,$S$10),IF($K$12="T A X",SUMIFS('Income Entry'!$I$11:$I59,'Income Entry'!$L$11:$L59,K41,'Income Entry'!$S$11:$S59,$K$10,'Income Entry'!$T$11:$T59,$S$10),"")))
</f>
        <v>0</v>
      </c>
      <c r="U41" s="137"/>
      <c r="V41" s="137"/>
      <c r="W41" s="144"/>
      <c r="X41" s="47"/>
      <c r="Y41" s="449" t="str">
        <f>'Setup Page'!P42</f>
        <v/>
      </c>
      <c r="Z41" s="148"/>
      <c r="AA41" s="148"/>
      <c r="AB41" s="148"/>
      <c r="AC41" s="148"/>
      <c r="AD41" s="148"/>
      <c r="AE41" s="148"/>
      <c r="AF41" s="149"/>
      <c r="AG41" s="448" t="str">
        <f>IF(Y41="","",'Setup Page'!$W$4)</f>
        <v/>
      </c>
      <c r="AH41" s="450">
        <f>IF($K$12="T O T A L",SUMIFS('Expense Entry'!$F$11:$F59,'Expense Entry'!$D$11:$D59,Y41,'Expense Entry'!$Q$11:$Q59,$K$10,'Expense Entry'!$R$11:$R59,$S$10),IF($K$12="N E T",SUMIFS('Expense Entry'!$H$11:$H59,'Expense Entry'!$D$11:$D59,Y41,'Expense Entry'!$Q$11:$Q59,$K$10,'Expense Entry'!$R$11:$R59,$S$10),IF($K$12="T A X",SUMIFS('Expense Entry'!$I$11:$I59,'Expense Entry'!$D$11:$D59,Y41,'Expense Entry'!$Q$11:$Q59,$K$10,'Expense Entry'!$R$11:$R59,$S$10),"")))</f>
        <v>0</v>
      </c>
      <c r="AI41" s="148"/>
      <c r="AJ41" s="148"/>
      <c r="AK41" s="152"/>
      <c r="AL41" s="138"/>
      <c r="AM41" s="138"/>
      <c r="AN41" s="138"/>
      <c r="AO41" s="138"/>
      <c r="AP41" s="138"/>
      <c r="AQ41" s="138"/>
      <c r="AR41" s="138"/>
      <c r="AS41" s="138"/>
      <c r="AT41" s="138"/>
      <c r="AU41" s="138"/>
      <c r="AV41" s="138"/>
      <c r="AW41" s="138"/>
      <c r="AX41" s="138"/>
      <c r="AY41" s="138"/>
      <c r="AZ41" s="138"/>
      <c r="BA41" s="138"/>
      <c r="BB41" s="138"/>
      <c r="BC41" s="138"/>
      <c r="BD41" s="138"/>
    </row>
    <row r="42" ht="18.75" customHeight="1">
      <c r="A42" s="138"/>
      <c r="B42" s="138"/>
      <c r="C42" s="138"/>
      <c r="D42" s="138"/>
      <c r="E42" s="138"/>
      <c r="F42" s="138"/>
      <c r="G42" s="138"/>
      <c r="H42" s="138"/>
      <c r="I42" s="138"/>
      <c r="J42" s="138"/>
      <c r="K42" s="447" t="str">
        <f>'Setup Page'!C43</f>
        <v/>
      </c>
      <c r="L42" s="148"/>
      <c r="M42" s="148"/>
      <c r="N42" s="148"/>
      <c r="O42" s="148"/>
      <c r="P42" s="148"/>
      <c r="Q42" s="148"/>
      <c r="R42" s="149"/>
      <c r="S42" s="448" t="str">
        <f>IF(K42="","",'Setup Page'!$W$4)</f>
        <v/>
      </c>
      <c r="T42" s="445">
        <f>IF($K$12="T O T A L",SUMIFS('Income Entry'!$F$11:$F59,'Income Entry'!$L$11:$L59,K42,'Income Entry'!$S$11:$S59,$K$10,'Income Entry'!$T$11:$T59,$S$10),IF($K$12="N E T",SUMIFS('Income Entry'!$H$11:$H59,'Income Entry'!$L$11:$L59,K42,'Income Entry'!$S$11:$S59,$K$10,'Income Entry'!$T$11:$T59,$S$10),IF($K$12="T A X",SUMIFS('Income Entry'!$I$11:$I59,'Income Entry'!$L$11:$L59,K42,'Income Entry'!$S$11:$S59,$K$10,'Income Entry'!$T$11:$T59,$S$10),"")))
</f>
        <v>0</v>
      </c>
      <c r="U42" s="137"/>
      <c r="V42" s="137"/>
      <c r="W42" s="144"/>
      <c r="X42" s="47"/>
      <c r="Y42" s="449" t="str">
        <f>'Setup Page'!P43</f>
        <v/>
      </c>
      <c r="Z42" s="148"/>
      <c r="AA42" s="148"/>
      <c r="AB42" s="148"/>
      <c r="AC42" s="148"/>
      <c r="AD42" s="148"/>
      <c r="AE42" s="148"/>
      <c r="AF42" s="149"/>
      <c r="AG42" s="448" t="str">
        <f>IF(Y42="","",'Setup Page'!$W$4)</f>
        <v/>
      </c>
      <c r="AH42" s="450">
        <f>IF($K$12="T O T A L",SUMIFS('Expense Entry'!$F$11:$F59,'Expense Entry'!$D$11:$D59,Y42,'Expense Entry'!$Q$11:$Q59,$K$10,'Expense Entry'!$R$11:$R59,$S$10),IF($K$12="N E T",SUMIFS('Expense Entry'!$H$11:$H59,'Expense Entry'!$D$11:$D59,Y42,'Expense Entry'!$Q$11:$Q59,$K$10,'Expense Entry'!$R$11:$R59,$S$10),IF($K$12="T A X",SUMIFS('Expense Entry'!$I$11:$I59,'Expense Entry'!$D$11:$D59,Y42,'Expense Entry'!$Q$11:$Q59,$K$10,'Expense Entry'!$R$11:$R59,$S$10),"")))</f>
        <v>0</v>
      </c>
      <c r="AI42" s="148"/>
      <c r="AJ42" s="148"/>
      <c r="AK42" s="152"/>
      <c r="AL42" s="138"/>
      <c r="AM42" s="138"/>
      <c r="AN42" s="138"/>
      <c r="AO42" s="138"/>
      <c r="AP42" s="138"/>
      <c r="AQ42" s="138"/>
      <c r="AR42" s="138"/>
      <c r="AS42" s="138"/>
      <c r="AT42" s="138"/>
      <c r="AU42" s="138"/>
      <c r="AV42" s="138"/>
      <c r="AW42" s="138"/>
      <c r="AX42" s="138"/>
      <c r="AY42" s="138"/>
      <c r="AZ42" s="138"/>
      <c r="BA42" s="138"/>
      <c r="BB42" s="138"/>
      <c r="BC42" s="138"/>
      <c r="BD42" s="138"/>
    </row>
    <row r="43" ht="18.75" customHeight="1">
      <c r="A43" s="138"/>
      <c r="B43" s="138"/>
      <c r="C43" s="138"/>
      <c r="D43" s="138"/>
      <c r="E43" s="138"/>
      <c r="F43" s="138"/>
      <c r="G43" s="138"/>
      <c r="H43" s="138"/>
      <c r="I43" s="138"/>
      <c r="J43" s="138"/>
      <c r="K43" s="447" t="str">
        <f>'Setup Page'!C44</f>
        <v/>
      </c>
      <c r="L43" s="148"/>
      <c r="M43" s="148"/>
      <c r="N43" s="148"/>
      <c r="O43" s="148"/>
      <c r="P43" s="148"/>
      <c r="Q43" s="148"/>
      <c r="R43" s="149"/>
      <c r="S43" s="448" t="str">
        <f>IF(K43="","",'Setup Page'!$W$4)</f>
        <v/>
      </c>
      <c r="T43" s="445">
        <f>IF($K$12="T O T A L",SUMIFS('Income Entry'!$F$11:$F59,'Income Entry'!$L$11:$L59,K43,'Income Entry'!$S$11:$S59,$K$10,'Income Entry'!$T$11:$T59,$S$10),IF($K$12="N E T",SUMIFS('Income Entry'!$H$11:$H59,'Income Entry'!$L$11:$L59,K43,'Income Entry'!$S$11:$S59,$K$10,'Income Entry'!$T$11:$T59,$S$10),IF($K$12="T A X",SUMIFS('Income Entry'!$I$11:$I59,'Income Entry'!$L$11:$L59,K43,'Income Entry'!$S$11:$S59,$K$10,'Income Entry'!$T$11:$T59,$S$10),"")))
</f>
        <v>0</v>
      </c>
      <c r="U43" s="137"/>
      <c r="V43" s="137"/>
      <c r="W43" s="144"/>
      <c r="X43" s="47"/>
      <c r="Y43" s="449" t="str">
        <f>'Setup Page'!P44</f>
        <v/>
      </c>
      <c r="Z43" s="148"/>
      <c r="AA43" s="148"/>
      <c r="AB43" s="148"/>
      <c r="AC43" s="148"/>
      <c r="AD43" s="148"/>
      <c r="AE43" s="148"/>
      <c r="AF43" s="149"/>
      <c r="AG43" s="448" t="str">
        <f>IF(Y43="","",'Setup Page'!$W$4)</f>
        <v/>
      </c>
      <c r="AH43" s="450">
        <f>IF($K$12="T O T A L",SUMIFS('Expense Entry'!$F$11:$F59,'Expense Entry'!$D$11:$D59,Y43,'Expense Entry'!$Q$11:$Q59,$K$10,'Expense Entry'!$R$11:$R59,$S$10),IF($K$12="N E T",SUMIFS('Expense Entry'!$H$11:$H59,'Expense Entry'!$D$11:$D59,Y43,'Expense Entry'!$Q$11:$Q59,$K$10,'Expense Entry'!$R$11:$R59,$S$10),IF($K$12="T A X",SUMIFS('Expense Entry'!$I$11:$I59,'Expense Entry'!$D$11:$D59,Y43,'Expense Entry'!$Q$11:$Q59,$K$10,'Expense Entry'!$R$11:$R59,$S$10),"")))</f>
        <v>0</v>
      </c>
      <c r="AI43" s="148"/>
      <c r="AJ43" s="148"/>
      <c r="AK43" s="152"/>
      <c r="AL43" s="138"/>
      <c r="AM43" s="138"/>
      <c r="AN43" s="138"/>
      <c r="AO43" s="138"/>
      <c r="AP43" s="138"/>
      <c r="AQ43" s="138"/>
      <c r="AR43" s="138"/>
      <c r="AS43" s="138"/>
      <c r="AT43" s="138"/>
      <c r="AU43" s="138"/>
      <c r="AV43" s="138"/>
      <c r="AW43" s="138"/>
      <c r="AX43" s="138"/>
      <c r="AY43" s="138"/>
      <c r="AZ43" s="138"/>
      <c r="BA43" s="138"/>
      <c r="BB43" s="138"/>
      <c r="BC43" s="138"/>
      <c r="BD43" s="138"/>
    </row>
    <row r="44" ht="18.75" customHeight="1">
      <c r="A44" s="138"/>
      <c r="B44" s="138"/>
      <c r="C44" s="138"/>
      <c r="D44" s="138"/>
      <c r="E44" s="138"/>
      <c r="F44" s="138"/>
      <c r="G44" s="138"/>
      <c r="H44" s="138"/>
      <c r="I44" s="138"/>
      <c r="J44" s="138"/>
      <c r="K44" s="447" t="str">
        <f>'Setup Page'!C45</f>
        <v/>
      </c>
      <c r="L44" s="148"/>
      <c r="M44" s="148"/>
      <c r="N44" s="148"/>
      <c r="O44" s="148"/>
      <c r="P44" s="148"/>
      <c r="Q44" s="148"/>
      <c r="R44" s="149"/>
      <c r="S44" s="448" t="str">
        <f>IF(K44="","",'Setup Page'!$W$4)</f>
        <v/>
      </c>
      <c r="T44" s="445">
        <f>IF($K$12="T O T A L",SUMIFS('Income Entry'!$F$11:$F59,'Income Entry'!$L$11:$L59,K44,'Income Entry'!$S$11:$S59,$K$10,'Income Entry'!$T$11:$T59,$S$10),IF($K$12="N E T",SUMIFS('Income Entry'!$H$11:$H59,'Income Entry'!$L$11:$L59,K44,'Income Entry'!$S$11:$S59,$K$10,'Income Entry'!$T$11:$T59,$S$10),IF($K$12="T A X",SUMIFS('Income Entry'!$I$11:$I59,'Income Entry'!$L$11:$L59,K44,'Income Entry'!$S$11:$S59,$K$10,'Income Entry'!$T$11:$T59,$S$10),"")))
</f>
        <v>0</v>
      </c>
      <c r="U44" s="137"/>
      <c r="V44" s="137"/>
      <c r="W44" s="144"/>
      <c r="X44" s="47"/>
      <c r="Y44" s="449" t="str">
        <f>'Setup Page'!P45</f>
        <v/>
      </c>
      <c r="Z44" s="148"/>
      <c r="AA44" s="148"/>
      <c r="AB44" s="148"/>
      <c r="AC44" s="148"/>
      <c r="AD44" s="148"/>
      <c r="AE44" s="148"/>
      <c r="AF44" s="149"/>
      <c r="AG44" s="448" t="str">
        <f>IF(Y44="","",'Setup Page'!$W$4)</f>
        <v/>
      </c>
      <c r="AH44" s="450">
        <f>IF($K$12="T O T A L",SUMIFS('Expense Entry'!$F$11:$F59,'Expense Entry'!$D$11:$D59,Y44,'Expense Entry'!$Q$11:$Q59,$K$10,'Expense Entry'!$R$11:$R59,$S$10),IF($K$12="N E T",SUMIFS('Expense Entry'!$H$11:$H59,'Expense Entry'!$D$11:$D59,Y44,'Expense Entry'!$Q$11:$Q59,$K$10,'Expense Entry'!$R$11:$R59,$S$10),IF($K$12="T A X",SUMIFS('Expense Entry'!$I$11:$I59,'Expense Entry'!$D$11:$D59,Y44,'Expense Entry'!$Q$11:$Q59,$K$10,'Expense Entry'!$R$11:$R59,$S$10),"")))</f>
        <v>0</v>
      </c>
      <c r="AI44" s="148"/>
      <c r="AJ44" s="148"/>
      <c r="AK44" s="152"/>
      <c r="AL44" s="138"/>
      <c r="AM44" s="138"/>
      <c r="AN44" s="138"/>
      <c r="AO44" s="138"/>
      <c r="AP44" s="138"/>
      <c r="AQ44" s="138"/>
      <c r="AR44" s="138"/>
      <c r="AS44" s="138"/>
      <c r="AT44" s="138"/>
      <c r="AU44" s="138"/>
      <c r="AV44" s="138"/>
      <c r="AW44" s="138"/>
      <c r="AX44" s="138"/>
      <c r="AY44" s="138"/>
      <c r="AZ44" s="138"/>
      <c r="BA44" s="138"/>
      <c r="BB44" s="138"/>
      <c r="BC44" s="138"/>
      <c r="BD44" s="138"/>
    </row>
    <row r="45" ht="18.75" customHeight="1">
      <c r="A45" s="138"/>
      <c r="B45" s="138"/>
      <c r="C45" s="138"/>
      <c r="D45" s="138"/>
      <c r="E45" s="138"/>
      <c r="F45" s="138"/>
      <c r="G45" s="138"/>
      <c r="H45" s="138"/>
      <c r="I45" s="138"/>
      <c r="J45" s="138"/>
      <c r="K45" s="447" t="str">
        <f>'Setup Page'!C46</f>
        <v/>
      </c>
      <c r="L45" s="148"/>
      <c r="M45" s="148"/>
      <c r="N45" s="148"/>
      <c r="O45" s="148"/>
      <c r="P45" s="148"/>
      <c r="Q45" s="148"/>
      <c r="R45" s="149"/>
      <c r="S45" s="448" t="str">
        <f>IF(K45="","",'Setup Page'!$W$4)</f>
        <v/>
      </c>
      <c r="T45" s="445">
        <f>IF($K$12="T O T A L",SUMIFS('Income Entry'!$F$11:$F59,'Income Entry'!$L$11:$L59,K45,'Income Entry'!$S$11:$S59,$K$10,'Income Entry'!$T$11:$T59,$S$10),IF($K$12="N E T",SUMIFS('Income Entry'!$H$11:$H59,'Income Entry'!$L$11:$L59,K45,'Income Entry'!$S$11:$S59,$K$10,'Income Entry'!$T$11:$T59,$S$10),IF($K$12="T A X",SUMIFS('Income Entry'!$I$11:$I59,'Income Entry'!$L$11:$L59,K45,'Income Entry'!$S$11:$S59,$K$10,'Income Entry'!$T$11:$T59,$S$10),"")))
</f>
        <v>0</v>
      </c>
      <c r="U45" s="137"/>
      <c r="V45" s="137"/>
      <c r="W45" s="144"/>
      <c r="X45" s="47"/>
      <c r="Y45" s="449" t="str">
        <f>'Setup Page'!P46</f>
        <v/>
      </c>
      <c r="Z45" s="148"/>
      <c r="AA45" s="148"/>
      <c r="AB45" s="148"/>
      <c r="AC45" s="148"/>
      <c r="AD45" s="148"/>
      <c r="AE45" s="148"/>
      <c r="AF45" s="149"/>
      <c r="AG45" s="448" t="str">
        <f>IF(Y45="","",'Setup Page'!$W$4)</f>
        <v/>
      </c>
      <c r="AH45" s="450">
        <f>IF($K$12="T O T A L",SUMIFS('Expense Entry'!$F$11:$F59,'Expense Entry'!$D$11:$D59,Y45,'Expense Entry'!$Q$11:$Q59,$K$10,'Expense Entry'!$R$11:$R59,$S$10),IF($K$12="N E T",SUMIFS('Expense Entry'!$H$11:$H59,'Expense Entry'!$D$11:$D59,Y45,'Expense Entry'!$Q$11:$Q59,$K$10,'Expense Entry'!$R$11:$R59,$S$10),IF($K$12="T A X",SUMIFS('Expense Entry'!$I$11:$I59,'Expense Entry'!$D$11:$D59,Y45,'Expense Entry'!$Q$11:$Q59,$K$10,'Expense Entry'!$R$11:$R59,$S$10),"")))</f>
        <v>0</v>
      </c>
      <c r="AI45" s="148"/>
      <c r="AJ45" s="148"/>
      <c r="AK45" s="152"/>
      <c r="AL45" s="138"/>
      <c r="AM45" s="138"/>
      <c r="AN45" s="138"/>
      <c r="AO45" s="138"/>
      <c r="AP45" s="138"/>
      <c r="AQ45" s="138"/>
      <c r="AR45" s="138"/>
      <c r="AS45" s="138"/>
      <c r="AT45" s="138"/>
      <c r="AU45" s="138"/>
      <c r="AV45" s="138"/>
      <c r="AW45" s="138"/>
      <c r="AX45" s="138"/>
      <c r="AY45" s="138"/>
      <c r="AZ45" s="138"/>
      <c r="BA45" s="138"/>
      <c r="BB45" s="138"/>
      <c r="BC45" s="138"/>
      <c r="BD45" s="138"/>
    </row>
    <row r="46" ht="18.75" customHeight="1">
      <c r="A46" s="138"/>
      <c r="B46" s="138"/>
      <c r="C46" s="138"/>
      <c r="D46" s="138"/>
      <c r="E46" s="138"/>
      <c r="F46" s="138"/>
      <c r="G46" s="138"/>
      <c r="H46" s="138"/>
      <c r="I46" s="138"/>
      <c r="J46" s="138"/>
      <c r="K46" s="447" t="str">
        <f>'Setup Page'!C47</f>
        <v/>
      </c>
      <c r="L46" s="148"/>
      <c r="M46" s="148"/>
      <c r="N46" s="148"/>
      <c r="O46" s="148"/>
      <c r="P46" s="148"/>
      <c r="Q46" s="148"/>
      <c r="R46" s="149"/>
      <c r="S46" s="448" t="str">
        <f>IF(K46="","",'Setup Page'!$W$4)</f>
        <v/>
      </c>
      <c r="T46" s="445">
        <f>IF($K$12="T O T A L",SUMIFS('Income Entry'!$F$11:$F59,'Income Entry'!$L$11:$L59,K46,'Income Entry'!$S$11:$S59,$K$10,'Income Entry'!$T$11:$T59,$S$10),IF($K$12="N E T",SUMIFS('Income Entry'!$H$11:$H59,'Income Entry'!$L$11:$L59,K46,'Income Entry'!$S$11:$S59,$K$10,'Income Entry'!$T$11:$T59,$S$10),IF($K$12="T A X",SUMIFS('Income Entry'!$I$11:$I59,'Income Entry'!$L$11:$L59,K46,'Income Entry'!$S$11:$S59,$K$10,'Income Entry'!$T$11:$T59,$S$10),"")))
</f>
        <v>0</v>
      </c>
      <c r="U46" s="137"/>
      <c r="V46" s="137"/>
      <c r="W46" s="144"/>
      <c r="X46" s="47"/>
      <c r="Y46" s="449" t="str">
        <f>'Setup Page'!P47</f>
        <v/>
      </c>
      <c r="Z46" s="148"/>
      <c r="AA46" s="148"/>
      <c r="AB46" s="148"/>
      <c r="AC46" s="148"/>
      <c r="AD46" s="148"/>
      <c r="AE46" s="148"/>
      <c r="AF46" s="149"/>
      <c r="AG46" s="448" t="str">
        <f>IF(Y46="","",'Setup Page'!$W$4)</f>
        <v/>
      </c>
      <c r="AH46" s="450">
        <f>IF($K$12="T O T A L",SUMIFS('Expense Entry'!$F$11:$F59,'Expense Entry'!$D$11:$D59,Y46,'Expense Entry'!$Q$11:$Q59,$K$10,'Expense Entry'!$R$11:$R59,$S$10),IF($K$12="N E T",SUMIFS('Expense Entry'!$H$11:$H59,'Expense Entry'!$D$11:$D59,Y46,'Expense Entry'!$Q$11:$Q59,$K$10,'Expense Entry'!$R$11:$R59,$S$10),IF($K$12="T A X",SUMIFS('Expense Entry'!$I$11:$I59,'Expense Entry'!$D$11:$D59,Y46,'Expense Entry'!$Q$11:$Q59,$K$10,'Expense Entry'!$R$11:$R59,$S$10),"")))</f>
        <v>0</v>
      </c>
      <c r="AI46" s="148"/>
      <c r="AJ46" s="148"/>
      <c r="AK46" s="152"/>
      <c r="AL46" s="138"/>
      <c r="AM46" s="138"/>
      <c r="AN46" s="138"/>
      <c r="AO46" s="138"/>
      <c r="AP46" s="138"/>
      <c r="AQ46" s="138"/>
      <c r="AR46" s="138"/>
      <c r="AS46" s="138"/>
      <c r="AT46" s="138"/>
      <c r="AU46" s="138"/>
      <c r="AV46" s="138"/>
      <c r="AW46" s="138"/>
      <c r="AX46" s="138"/>
      <c r="AY46" s="138"/>
      <c r="AZ46" s="138"/>
      <c r="BA46" s="138"/>
      <c r="BB46" s="138"/>
      <c r="BC46" s="138"/>
      <c r="BD46" s="138"/>
    </row>
    <row r="47" ht="18.75" customHeight="1">
      <c r="A47" s="138"/>
      <c r="B47" s="138"/>
      <c r="C47" s="138"/>
      <c r="D47" s="138"/>
      <c r="E47" s="138"/>
      <c r="F47" s="138"/>
      <c r="G47" s="138"/>
      <c r="H47" s="138"/>
      <c r="I47" s="138"/>
      <c r="J47" s="138"/>
      <c r="K47" s="447" t="str">
        <f>'Setup Page'!C48</f>
        <v/>
      </c>
      <c r="L47" s="148"/>
      <c r="M47" s="148"/>
      <c r="N47" s="148"/>
      <c r="O47" s="148"/>
      <c r="P47" s="148"/>
      <c r="Q47" s="148"/>
      <c r="R47" s="149"/>
      <c r="S47" s="448" t="str">
        <f>IF(K47="","",'Setup Page'!$W$4)</f>
        <v/>
      </c>
      <c r="T47" s="445">
        <f>IF($K$12="T O T A L",SUMIFS('Income Entry'!$F$11:$F59,'Income Entry'!$L$11:$L59,K47,'Income Entry'!$S$11:$S59,$K$10,'Income Entry'!$T$11:$T59,$S$10),IF($K$12="N E T",SUMIFS('Income Entry'!$H$11:$H59,'Income Entry'!$L$11:$L59,K47,'Income Entry'!$S$11:$S59,$K$10,'Income Entry'!$T$11:$T59,$S$10),IF($K$12="T A X",SUMIFS('Income Entry'!$I$11:$I59,'Income Entry'!$L$11:$L59,K47,'Income Entry'!$S$11:$S59,$K$10,'Income Entry'!$T$11:$T59,$S$10),"")))
</f>
        <v>0</v>
      </c>
      <c r="U47" s="137"/>
      <c r="V47" s="137"/>
      <c r="W47" s="144"/>
      <c r="X47" s="47"/>
      <c r="Y47" s="449" t="str">
        <f>'Setup Page'!P48</f>
        <v/>
      </c>
      <c r="Z47" s="148"/>
      <c r="AA47" s="148"/>
      <c r="AB47" s="148"/>
      <c r="AC47" s="148"/>
      <c r="AD47" s="148"/>
      <c r="AE47" s="148"/>
      <c r="AF47" s="149"/>
      <c r="AG47" s="448" t="str">
        <f>IF(Y47="","",'Setup Page'!$W$4)</f>
        <v/>
      </c>
      <c r="AH47" s="450">
        <f>IF($K$12="T O T A L",SUMIFS('Expense Entry'!$F$11:$F59,'Expense Entry'!$D$11:$D59,Y47,'Expense Entry'!$Q$11:$Q59,$K$10,'Expense Entry'!$R$11:$R59,$S$10),IF($K$12="N E T",SUMIFS('Expense Entry'!$H$11:$H59,'Expense Entry'!$D$11:$D59,Y47,'Expense Entry'!$Q$11:$Q59,$K$10,'Expense Entry'!$R$11:$R59,$S$10),IF($K$12="T A X",SUMIFS('Expense Entry'!$I$11:$I59,'Expense Entry'!$D$11:$D59,Y47,'Expense Entry'!$Q$11:$Q59,$K$10,'Expense Entry'!$R$11:$R59,$S$10),"")))</f>
        <v>0</v>
      </c>
      <c r="AI47" s="148"/>
      <c r="AJ47" s="148"/>
      <c r="AK47" s="152"/>
      <c r="AL47" s="138"/>
      <c r="AM47" s="138"/>
      <c r="AN47" s="138"/>
      <c r="AO47" s="138"/>
      <c r="AP47" s="138"/>
      <c r="AQ47" s="138"/>
      <c r="AR47" s="138"/>
      <c r="AS47" s="138"/>
      <c r="AT47" s="138"/>
      <c r="AU47" s="138"/>
      <c r="AV47" s="138"/>
      <c r="AW47" s="138"/>
      <c r="AX47" s="138"/>
      <c r="AY47" s="138"/>
      <c r="AZ47" s="138"/>
      <c r="BA47" s="138"/>
      <c r="BB47" s="138"/>
      <c r="BC47" s="138"/>
      <c r="BD47" s="138"/>
    </row>
    <row r="48" ht="18.75" customHeight="1">
      <c r="A48" s="138"/>
      <c r="B48" s="138"/>
      <c r="C48" s="138"/>
      <c r="D48" s="138"/>
      <c r="E48" s="138"/>
      <c r="F48" s="138"/>
      <c r="G48" s="138"/>
      <c r="H48" s="138"/>
      <c r="I48" s="138"/>
      <c r="J48" s="138"/>
      <c r="K48" s="447" t="str">
        <f>'Setup Page'!C49</f>
        <v/>
      </c>
      <c r="L48" s="148"/>
      <c r="M48" s="148"/>
      <c r="N48" s="148"/>
      <c r="O48" s="148"/>
      <c r="P48" s="148"/>
      <c r="Q48" s="148"/>
      <c r="R48" s="149"/>
      <c r="S48" s="448" t="str">
        <f>IF(K48="","",'Setup Page'!$W$4)</f>
        <v/>
      </c>
      <c r="T48" s="445">
        <f>IF($K$12="T O T A L",SUMIFS('Income Entry'!$F$11:$F59,'Income Entry'!$L$11:$L59,K48,'Income Entry'!$S$11:$S59,$K$10,'Income Entry'!$T$11:$T59,$S$10),IF($K$12="N E T",SUMIFS('Income Entry'!$H$11:$H59,'Income Entry'!$L$11:$L59,K48,'Income Entry'!$S$11:$S59,$K$10,'Income Entry'!$T$11:$T59,$S$10),IF($K$12="T A X",SUMIFS('Income Entry'!$I$11:$I59,'Income Entry'!$L$11:$L59,K48,'Income Entry'!$S$11:$S59,$K$10,'Income Entry'!$T$11:$T59,$S$10),"")))
</f>
        <v>0</v>
      </c>
      <c r="U48" s="137"/>
      <c r="V48" s="137"/>
      <c r="W48" s="144"/>
      <c r="X48" s="47"/>
      <c r="Y48" s="449" t="str">
        <f>'Setup Page'!P49</f>
        <v/>
      </c>
      <c r="Z48" s="148"/>
      <c r="AA48" s="148"/>
      <c r="AB48" s="148"/>
      <c r="AC48" s="148"/>
      <c r="AD48" s="148"/>
      <c r="AE48" s="148"/>
      <c r="AF48" s="149"/>
      <c r="AG48" s="448" t="str">
        <f>IF(Y48="","",'Setup Page'!$W$4)</f>
        <v/>
      </c>
      <c r="AH48" s="450">
        <f>IF($K$12="T O T A L",SUMIFS('Expense Entry'!$F$11:$F59,'Expense Entry'!$D$11:$D59,Y48,'Expense Entry'!$Q$11:$Q59,$K$10,'Expense Entry'!$R$11:$R59,$S$10),IF($K$12="N E T",SUMIFS('Expense Entry'!$H$11:$H59,'Expense Entry'!$D$11:$D59,Y48,'Expense Entry'!$Q$11:$Q59,$K$10,'Expense Entry'!$R$11:$R59,$S$10),IF($K$12="T A X",SUMIFS('Expense Entry'!$I$11:$I59,'Expense Entry'!$D$11:$D59,Y48,'Expense Entry'!$Q$11:$Q59,$K$10,'Expense Entry'!$R$11:$R59,$S$10),"")))</f>
        <v>0</v>
      </c>
      <c r="AI48" s="148"/>
      <c r="AJ48" s="148"/>
      <c r="AK48" s="152"/>
      <c r="AL48" s="138"/>
      <c r="AM48" s="138"/>
      <c r="AN48" s="138"/>
      <c r="AO48" s="138"/>
      <c r="AP48" s="138"/>
      <c r="AQ48" s="138"/>
      <c r="AR48" s="138"/>
      <c r="AS48" s="138"/>
      <c r="AT48" s="138"/>
      <c r="AU48" s="138"/>
      <c r="AV48" s="138"/>
      <c r="AW48" s="138"/>
      <c r="AX48" s="138"/>
      <c r="AY48" s="138"/>
      <c r="AZ48" s="138"/>
      <c r="BA48" s="138"/>
      <c r="BB48" s="138"/>
      <c r="BC48" s="138"/>
      <c r="BD48" s="138"/>
    </row>
    <row r="49" ht="18.75" customHeight="1">
      <c r="A49" s="138"/>
      <c r="B49" s="138"/>
      <c r="C49" s="138"/>
      <c r="D49" s="138"/>
      <c r="E49" s="138"/>
      <c r="F49" s="138"/>
      <c r="G49" s="138"/>
      <c r="H49" s="138"/>
      <c r="I49" s="138"/>
      <c r="J49" s="138"/>
      <c r="K49" s="447" t="str">
        <f>'Setup Page'!C50</f>
        <v/>
      </c>
      <c r="L49" s="148"/>
      <c r="M49" s="148"/>
      <c r="N49" s="148"/>
      <c r="O49" s="148"/>
      <c r="P49" s="148"/>
      <c r="Q49" s="148"/>
      <c r="R49" s="149"/>
      <c r="S49" s="448" t="str">
        <f>IF(K49="","",'Setup Page'!$W$4)</f>
        <v/>
      </c>
      <c r="T49" s="445">
        <f>IF($K$12="T O T A L",SUMIFS('Income Entry'!$F$11:$F59,'Income Entry'!$L$11:$L59,K49,'Income Entry'!$S$11:$S59,$K$10,'Income Entry'!$T$11:$T59,$S$10),IF($K$12="N E T",SUMIFS('Income Entry'!$H$11:$H59,'Income Entry'!$L$11:$L59,K49,'Income Entry'!$S$11:$S59,$K$10,'Income Entry'!$T$11:$T59,$S$10),IF($K$12="T A X",SUMIFS('Income Entry'!$I$11:$I59,'Income Entry'!$L$11:$L59,K49,'Income Entry'!$S$11:$S59,$K$10,'Income Entry'!$T$11:$T59,$S$10),"")))
</f>
        <v>0</v>
      </c>
      <c r="U49" s="137"/>
      <c r="V49" s="137"/>
      <c r="W49" s="144"/>
      <c r="X49" s="47"/>
      <c r="Y49" s="449" t="str">
        <f>'Setup Page'!P50</f>
        <v/>
      </c>
      <c r="Z49" s="148"/>
      <c r="AA49" s="148"/>
      <c r="AB49" s="148"/>
      <c r="AC49" s="148"/>
      <c r="AD49" s="148"/>
      <c r="AE49" s="148"/>
      <c r="AF49" s="149"/>
      <c r="AG49" s="448" t="str">
        <f>IF(Y49="","",'Setup Page'!$W$4)</f>
        <v/>
      </c>
      <c r="AH49" s="450">
        <f>IF($K$12="T O T A L",SUMIFS('Expense Entry'!$F$11:$F59,'Expense Entry'!$D$11:$D59,Y49,'Expense Entry'!$Q$11:$Q59,$K$10,'Expense Entry'!$R$11:$R59,$S$10),IF($K$12="N E T",SUMIFS('Expense Entry'!$H$11:$H59,'Expense Entry'!$D$11:$D59,Y49,'Expense Entry'!$Q$11:$Q59,$K$10,'Expense Entry'!$R$11:$R59,$S$10),IF($K$12="T A X",SUMIFS('Expense Entry'!$I$11:$I59,'Expense Entry'!$D$11:$D59,Y49,'Expense Entry'!$Q$11:$Q59,$K$10,'Expense Entry'!$R$11:$R59,$S$10),"")))</f>
        <v>0</v>
      </c>
      <c r="AI49" s="148"/>
      <c r="AJ49" s="148"/>
      <c r="AK49" s="152"/>
      <c r="AL49" s="138"/>
      <c r="AM49" s="138"/>
      <c r="AN49" s="138"/>
      <c r="AO49" s="138"/>
      <c r="AP49" s="138"/>
      <c r="AQ49" s="138"/>
      <c r="AR49" s="138"/>
      <c r="AS49" s="138"/>
      <c r="AT49" s="138"/>
      <c r="AU49" s="138"/>
      <c r="AV49" s="138"/>
      <c r="AW49" s="138"/>
      <c r="AX49" s="138"/>
      <c r="AY49" s="138"/>
      <c r="AZ49" s="138"/>
      <c r="BA49" s="138"/>
      <c r="BB49" s="138"/>
      <c r="BC49" s="138"/>
      <c r="BD49" s="138"/>
    </row>
    <row r="50" ht="18.75" customHeight="1">
      <c r="A50" s="138"/>
      <c r="B50" s="138"/>
      <c r="C50" s="138"/>
      <c r="D50" s="138"/>
      <c r="E50" s="138"/>
      <c r="F50" s="138"/>
      <c r="G50" s="138"/>
      <c r="H50" s="138"/>
      <c r="I50" s="138"/>
      <c r="J50" s="138"/>
      <c r="K50" s="447" t="str">
        <f>'Setup Page'!C51</f>
        <v/>
      </c>
      <c r="L50" s="148"/>
      <c r="M50" s="148"/>
      <c r="N50" s="148"/>
      <c r="O50" s="148"/>
      <c r="P50" s="148"/>
      <c r="Q50" s="148"/>
      <c r="R50" s="149"/>
      <c r="S50" s="448" t="str">
        <f>IF(K50="","",'Setup Page'!$W$4)</f>
        <v/>
      </c>
      <c r="T50" s="445">
        <f>IF($K$12="T O T A L",SUMIFS('Income Entry'!$F$11:$F59,'Income Entry'!$L$11:$L59,K50,'Income Entry'!$S$11:$S59,$K$10,'Income Entry'!$T$11:$T59,$S$10),IF($K$12="N E T",SUMIFS('Income Entry'!$H$11:$H59,'Income Entry'!$L$11:$L59,K50,'Income Entry'!$S$11:$S59,$K$10,'Income Entry'!$T$11:$T59,$S$10),IF($K$12="T A X",SUMIFS('Income Entry'!$I$11:$I59,'Income Entry'!$L$11:$L59,K50,'Income Entry'!$S$11:$S59,$K$10,'Income Entry'!$T$11:$T59,$S$10),"")))
</f>
        <v>0</v>
      </c>
      <c r="U50" s="137"/>
      <c r="V50" s="137"/>
      <c r="W50" s="144"/>
      <c r="X50" s="47"/>
      <c r="Y50" s="449" t="str">
        <f>'Setup Page'!P51</f>
        <v/>
      </c>
      <c r="Z50" s="148"/>
      <c r="AA50" s="148"/>
      <c r="AB50" s="148"/>
      <c r="AC50" s="148"/>
      <c r="AD50" s="148"/>
      <c r="AE50" s="148"/>
      <c r="AF50" s="149"/>
      <c r="AG50" s="448" t="str">
        <f>IF(Y50="","",'Setup Page'!$W$4)</f>
        <v/>
      </c>
      <c r="AH50" s="450">
        <f>IF($K$12="T O T A L",SUMIFS('Expense Entry'!$F$11:$F59,'Expense Entry'!$D$11:$D59,Y50,'Expense Entry'!$Q$11:$Q59,$K$10,'Expense Entry'!$R$11:$R59,$S$10),IF($K$12="N E T",SUMIFS('Expense Entry'!$H$11:$H59,'Expense Entry'!$D$11:$D59,Y50,'Expense Entry'!$Q$11:$Q59,$K$10,'Expense Entry'!$R$11:$R59,$S$10),IF($K$12="T A X",SUMIFS('Expense Entry'!$I$11:$I59,'Expense Entry'!$D$11:$D59,Y50,'Expense Entry'!$Q$11:$Q59,$K$10,'Expense Entry'!$R$11:$R59,$S$10),"")))</f>
        <v>0</v>
      </c>
      <c r="AI50" s="148"/>
      <c r="AJ50" s="148"/>
      <c r="AK50" s="152"/>
      <c r="AL50" s="138"/>
      <c r="AM50" s="138"/>
      <c r="AN50" s="138"/>
      <c r="AO50" s="138"/>
      <c r="AP50" s="138"/>
      <c r="AQ50" s="138"/>
      <c r="AR50" s="138"/>
      <c r="AS50" s="138"/>
      <c r="AT50" s="138"/>
      <c r="AU50" s="138"/>
      <c r="AV50" s="138"/>
      <c r="AW50" s="138"/>
      <c r="AX50" s="138"/>
      <c r="AY50" s="138"/>
      <c r="AZ50" s="138"/>
      <c r="BA50" s="138"/>
      <c r="BB50" s="138"/>
      <c r="BC50" s="138"/>
      <c r="BD50" s="138"/>
    </row>
    <row r="51" ht="18.75" customHeight="1">
      <c r="A51" s="138"/>
      <c r="B51" s="138"/>
      <c r="C51" s="138"/>
      <c r="D51" s="138"/>
      <c r="E51" s="138"/>
      <c r="F51" s="138"/>
      <c r="G51" s="138"/>
      <c r="H51" s="138"/>
      <c r="I51" s="138"/>
      <c r="J51" s="138"/>
      <c r="K51" s="447" t="str">
        <f>'Setup Page'!C52</f>
        <v/>
      </c>
      <c r="L51" s="148"/>
      <c r="M51" s="148"/>
      <c r="N51" s="148"/>
      <c r="O51" s="148"/>
      <c r="P51" s="148"/>
      <c r="Q51" s="148"/>
      <c r="R51" s="149"/>
      <c r="S51" s="448" t="str">
        <f>IF(K51="","",'Setup Page'!$W$4)</f>
        <v/>
      </c>
      <c r="T51" s="445">
        <f>IF($K$12="T O T A L",SUMIFS('Income Entry'!$F$11:$F59,'Income Entry'!$L$11:$L59,K51,'Income Entry'!$S$11:$S59,$K$10,'Income Entry'!$T$11:$T59,$S$10),IF($K$12="N E T",SUMIFS('Income Entry'!$H$11:$H59,'Income Entry'!$L$11:$L59,K51,'Income Entry'!$S$11:$S59,$K$10,'Income Entry'!$T$11:$T59,$S$10),IF($K$12="T A X",SUMIFS('Income Entry'!$I$11:$I59,'Income Entry'!$L$11:$L59,K51,'Income Entry'!$S$11:$S59,$K$10,'Income Entry'!$T$11:$T59,$S$10),"")))
</f>
        <v>0</v>
      </c>
      <c r="U51" s="137"/>
      <c r="V51" s="137"/>
      <c r="W51" s="144"/>
      <c r="X51" s="47"/>
      <c r="Y51" s="449" t="str">
        <f>'Setup Page'!P52</f>
        <v/>
      </c>
      <c r="Z51" s="148"/>
      <c r="AA51" s="148"/>
      <c r="AB51" s="148"/>
      <c r="AC51" s="148"/>
      <c r="AD51" s="148"/>
      <c r="AE51" s="148"/>
      <c r="AF51" s="149"/>
      <c r="AG51" s="448" t="str">
        <f>IF(Y51="","",'Setup Page'!$W$4)</f>
        <v/>
      </c>
      <c r="AH51" s="450">
        <f>IF($K$12="T O T A L",SUMIFS('Expense Entry'!$F$11:$F59,'Expense Entry'!$D$11:$D59,Y51,'Expense Entry'!$Q$11:$Q59,$K$10,'Expense Entry'!$R$11:$R59,$S$10),IF($K$12="N E T",SUMIFS('Expense Entry'!$H$11:$H59,'Expense Entry'!$D$11:$D59,Y51,'Expense Entry'!$Q$11:$Q59,$K$10,'Expense Entry'!$R$11:$R59,$S$10),IF($K$12="T A X",SUMIFS('Expense Entry'!$I$11:$I59,'Expense Entry'!$D$11:$D59,Y51,'Expense Entry'!$Q$11:$Q59,$K$10,'Expense Entry'!$R$11:$R59,$S$10),"")))</f>
        <v>0</v>
      </c>
      <c r="AI51" s="148"/>
      <c r="AJ51" s="148"/>
      <c r="AK51" s="152"/>
      <c r="AL51" s="138"/>
      <c r="AM51" s="138"/>
      <c r="AN51" s="138"/>
      <c r="AO51" s="138"/>
      <c r="AP51" s="138"/>
      <c r="AQ51" s="138"/>
      <c r="AR51" s="138"/>
      <c r="AS51" s="138"/>
      <c r="AT51" s="138"/>
      <c r="AU51" s="138"/>
      <c r="AV51" s="138"/>
      <c r="AW51" s="138"/>
      <c r="AX51" s="138"/>
      <c r="AY51" s="138"/>
      <c r="AZ51" s="138"/>
      <c r="BA51" s="138"/>
      <c r="BB51" s="138"/>
      <c r="BC51" s="138"/>
      <c r="BD51" s="138"/>
    </row>
    <row r="52" ht="18.75" customHeight="1">
      <c r="A52" s="138"/>
      <c r="B52" s="138"/>
      <c r="C52" s="138"/>
      <c r="D52" s="138"/>
      <c r="E52" s="138"/>
      <c r="F52" s="138"/>
      <c r="G52" s="138"/>
      <c r="H52" s="138"/>
      <c r="I52" s="138"/>
      <c r="J52" s="138"/>
      <c r="K52" s="447" t="str">
        <f>'Setup Page'!C53</f>
        <v/>
      </c>
      <c r="L52" s="148"/>
      <c r="M52" s="148"/>
      <c r="N52" s="148"/>
      <c r="O52" s="148"/>
      <c r="P52" s="148"/>
      <c r="Q52" s="148"/>
      <c r="R52" s="149"/>
      <c r="S52" s="448" t="str">
        <f>IF(K52="","",'Setup Page'!$W$4)</f>
        <v/>
      </c>
      <c r="T52" s="445">
        <f>IF($K$12="T O T A L",SUMIFS('Income Entry'!$F$11:$F59,'Income Entry'!$L$11:$L59,K52,'Income Entry'!$S$11:$S59,$K$10,'Income Entry'!$T$11:$T59,$S$10),IF($K$12="N E T",SUMIFS('Income Entry'!$H$11:$H59,'Income Entry'!$L$11:$L59,K52,'Income Entry'!$S$11:$S59,$K$10,'Income Entry'!$T$11:$T59,$S$10),IF($K$12="T A X",SUMIFS('Income Entry'!$I$11:$I59,'Income Entry'!$L$11:$L59,K52,'Income Entry'!$S$11:$S59,$K$10,'Income Entry'!$T$11:$T59,$S$10),"")))
</f>
        <v>0</v>
      </c>
      <c r="U52" s="137"/>
      <c r="V52" s="137"/>
      <c r="W52" s="144"/>
      <c r="X52" s="47"/>
      <c r="Y52" s="449" t="str">
        <f>'Setup Page'!P53</f>
        <v/>
      </c>
      <c r="Z52" s="148"/>
      <c r="AA52" s="148"/>
      <c r="AB52" s="148"/>
      <c r="AC52" s="148"/>
      <c r="AD52" s="148"/>
      <c r="AE52" s="148"/>
      <c r="AF52" s="149"/>
      <c r="AG52" s="448" t="str">
        <f>IF(Y52="","",'Setup Page'!$W$4)</f>
        <v/>
      </c>
      <c r="AH52" s="450">
        <f>IF($K$12="T O T A L",SUMIFS('Expense Entry'!$F$11:$F59,'Expense Entry'!$D$11:$D59,Y52,'Expense Entry'!$Q$11:$Q59,$K$10,'Expense Entry'!$R$11:$R59,$S$10),IF($K$12="N E T",SUMIFS('Expense Entry'!$H$11:$H59,'Expense Entry'!$D$11:$D59,Y52,'Expense Entry'!$Q$11:$Q59,$K$10,'Expense Entry'!$R$11:$R59,$S$10),IF($K$12="T A X",SUMIFS('Expense Entry'!$I$11:$I59,'Expense Entry'!$D$11:$D59,Y52,'Expense Entry'!$Q$11:$Q59,$K$10,'Expense Entry'!$R$11:$R59,$S$10),"")))</f>
        <v>0</v>
      </c>
      <c r="AI52" s="148"/>
      <c r="AJ52" s="148"/>
      <c r="AK52" s="152"/>
      <c r="AL52" s="138"/>
      <c r="AM52" s="138"/>
      <c r="AN52" s="138"/>
      <c r="AO52" s="138"/>
      <c r="AP52" s="138"/>
      <c r="AQ52" s="138"/>
      <c r="AR52" s="138"/>
      <c r="AS52" s="138"/>
      <c r="AT52" s="138"/>
      <c r="AU52" s="138"/>
      <c r="AV52" s="138"/>
      <c r="AW52" s="138"/>
      <c r="AX52" s="138"/>
      <c r="AY52" s="138"/>
      <c r="AZ52" s="138"/>
      <c r="BA52" s="138"/>
      <c r="BB52" s="138"/>
      <c r="BC52" s="138"/>
      <c r="BD52" s="138"/>
    </row>
    <row r="53" ht="18.75" customHeight="1">
      <c r="A53" s="138"/>
      <c r="B53" s="138"/>
      <c r="C53" s="138"/>
      <c r="D53" s="138"/>
      <c r="E53" s="138"/>
      <c r="F53" s="138"/>
      <c r="G53" s="138"/>
      <c r="H53" s="138"/>
      <c r="I53" s="138"/>
      <c r="J53" s="138"/>
      <c r="K53" s="447" t="str">
        <f>'Setup Page'!C54</f>
        <v/>
      </c>
      <c r="L53" s="148"/>
      <c r="M53" s="148"/>
      <c r="N53" s="148"/>
      <c r="O53" s="148"/>
      <c r="P53" s="148"/>
      <c r="Q53" s="148"/>
      <c r="R53" s="149"/>
      <c r="S53" s="448" t="str">
        <f>IF(K53="","",'Setup Page'!$W$4)</f>
        <v/>
      </c>
      <c r="T53" s="445">
        <f>IF($K$12="T O T A L",SUMIFS('Income Entry'!$F$11:$F59,'Income Entry'!$L$11:$L59,K53,'Income Entry'!$S$11:$S59,$K$10,'Income Entry'!$T$11:$T59,$S$10),IF($K$12="N E T",SUMIFS('Income Entry'!$H$11:$H59,'Income Entry'!$L$11:$L59,K53,'Income Entry'!$S$11:$S59,$K$10,'Income Entry'!$T$11:$T59,$S$10),IF($K$12="T A X",SUMIFS('Income Entry'!$I$11:$I59,'Income Entry'!$L$11:$L59,K53,'Income Entry'!$S$11:$S59,$K$10,'Income Entry'!$T$11:$T59,$S$10),"")))
</f>
        <v>0</v>
      </c>
      <c r="U53" s="137"/>
      <c r="V53" s="137"/>
      <c r="W53" s="144"/>
      <c r="X53" s="47"/>
      <c r="Y53" s="449" t="str">
        <f>'Setup Page'!P54</f>
        <v/>
      </c>
      <c r="Z53" s="148"/>
      <c r="AA53" s="148"/>
      <c r="AB53" s="148"/>
      <c r="AC53" s="148"/>
      <c r="AD53" s="148"/>
      <c r="AE53" s="148"/>
      <c r="AF53" s="149"/>
      <c r="AG53" s="448" t="str">
        <f>IF(Y53="","",'Setup Page'!$W$4)</f>
        <v/>
      </c>
      <c r="AH53" s="450">
        <f>IF($K$12="T O T A L",SUMIFS('Expense Entry'!$F$11:$F59,'Expense Entry'!$D$11:$D59,Y53,'Expense Entry'!$Q$11:$Q59,$K$10,'Expense Entry'!$R$11:$R59,$S$10),IF($K$12="N E T",SUMIFS('Expense Entry'!$H$11:$H59,'Expense Entry'!$D$11:$D59,Y53,'Expense Entry'!$Q$11:$Q59,$K$10,'Expense Entry'!$R$11:$R59,$S$10),IF($K$12="T A X",SUMIFS('Expense Entry'!$I$11:$I59,'Expense Entry'!$D$11:$D59,Y53,'Expense Entry'!$Q$11:$Q59,$K$10,'Expense Entry'!$R$11:$R59,$S$10),"")))</f>
        <v>0</v>
      </c>
      <c r="AI53" s="148"/>
      <c r="AJ53" s="148"/>
      <c r="AK53" s="152"/>
      <c r="AL53" s="138"/>
      <c r="AM53" s="138"/>
      <c r="AN53" s="138"/>
      <c r="AO53" s="138"/>
      <c r="AP53" s="138"/>
      <c r="AQ53" s="138"/>
      <c r="AR53" s="138"/>
      <c r="AS53" s="138"/>
      <c r="AT53" s="138"/>
      <c r="AU53" s="138"/>
      <c r="AV53" s="138"/>
      <c r="AW53" s="138"/>
      <c r="AX53" s="138"/>
      <c r="AY53" s="138"/>
      <c r="AZ53" s="138"/>
      <c r="BA53" s="138"/>
      <c r="BB53" s="138"/>
      <c r="BC53" s="138"/>
      <c r="BD53" s="138"/>
    </row>
    <row r="54" ht="18.75" customHeight="1">
      <c r="A54" s="138"/>
      <c r="B54" s="138"/>
      <c r="C54" s="138"/>
      <c r="D54" s="138"/>
      <c r="E54" s="138"/>
      <c r="F54" s="138"/>
      <c r="G54" s="138"/>
      <c r="H54" s="138"/>
      <c r="I54" s="138"/>
      <c r="J54" s="138"/>
      <c r="K54" s="447" t="str">
        <f>'Setup Page'!C55</f>
        <v/>
      </c>
      <c r="L54" s="148"/>
      <c r="M54" s="148"/>
      <c r="N54" s="148"/>
      <c r="O54" s="148"/>
      <c r="P54" s="148"/>
      <c r="Q54" s="148"/>
      <c r="R54" s="149"/>
      <c r="S54" s="448" t="str">
        <f>IF(K54="","",'Setup Page'!$W$4)</f>
        <v/>
      </c>
      <c r="T54" s="445">
        <f>IF($K$12="T O T A L",SUMIFS('Income Entry'!$F$11:$F59,'Income Entry'!$L$11:$L59,K54,'Income Entry'!$S$11:$S59,$K$10,'Income Entry'!$T$11:$T59,$S$10),IF($K$12="N E T",SUMIFS('Income Entry'!$H$11:$H59,'Income Entry'!$L$11:$L59,K54,'Income Entry'!$S$11:$S59,$K$10,'Income Entry'!$T$11:$T59,$S$10),IF($K$12="T A X",SUMIFS('Income Entry'!$I$11:$I59,'Income Entry'!$L$11:$L59,K54,'Income Entry'!$S$11:$S59,$K$10,'Income Entry'!$T$11:$T59,$S$10),"")))
</f>
        <v>0</v>
      </c>
      <c r="U54" s="137"/>
      <c r="V54" s="137"/>
      <c r="W54" s="144"/>
      <c r="X54" s="47"/>
      <c r="Y54" s="449" t="str">
        <f>'Setup Page'!P55</f>
        <v/>
      </c>
      <c r="Z54" s="148"/>
      <c r="AA54" s="148"/>
      <c r="AB54" s="148"/>
      <c r="AC54" s="148"/>
      <c r="AD54" s="148"/>
      <c r="AE54" s="148"/>
      <c r="AF54" s="149"/>
      <c r="AG54" s="448" t="str">
        <f>IF(Y54="","",'Setup Page'!$W$4)</f>
        <v/>
      </c>
      <c r="AH54" s="450">
        <f>IF($K$12="T O T A L",SUMIFS('Expense Entry'!$F$11:$F59,'Expense Entry'!$D$11:$D59,Y54,'Expense Entry'!$Q$11:$Q59,$K$10,'Expense Entry'!$R$11:$R59,$S$10),IF($K$12="N E T",SUMIFS('Expense Entry'!$H$11:$H59,'Expense Entry'!$D$11:$D59,Y54,'Expense Entry'!$Q$11:$Q59,$K$10,'Expense Entry'!$R$11:$R59,$S$10),IF($K$12="T A X",SUMIFS('Expense Entry'!$I$11:$I59,'Expense Entry'!$D$11:$D59,Y54,'Expense Entry'!$Q$11:$Q59,$K$10,'Expense Entry'!$R$11:$R59,$S$10),"")))</f>
        <v>0</v>
      </c>
      <c r="AI54" s="148"/>
      <c r="AJ54" s="148"/>
      <c r="AK54" s="152"/>
      <c r="AL54" s="138"/>
      <c r="AM54" s="138"/>
      <c r="AN54" s="138"/>
      <c r="AO54" s="138"/>
      <c r="AP54" s="138"/>
      <c r="AQ54" s="138"/>
      <c r="AR54" s="138"/>
      <c r="AS54" s="138"/>
      <c r="AT54" s="138"/>
      <c r="AU54" s="138"/>
      <c r="AV54" s="138"/>
      <c r="AW54" s="138"/>
      <c r="AX54" s="138"/>
      <c r="AY54" s="138"/>
      <c r="AZ54" s="138"/>
      <c r="BA54" s="138"/>
      <c r="BB54" s="138"/>
      <c r="BC54" s="138"/>
      <c r="BD54" s="138"/>
    </row>
    <row r="55" ht="18.75" customHeight="1">
      <c r="A55" s="138"/>
      <c r="B55" s="138"/>
      <c r="C55" s="138"/>
      <c r="D55" s="138"/>
      <c r="E55" s="138"/>
      <c r="F55" s="138"/>
      <c r="G55" s="138"/>
      <c r="H55" s="138"/>
      <c r="I55" s="138"/>
      <c r="J55" s="138"/>
      <c r="K55" s="447" t="str">
        <f>'Setup Page'!C56</f>
        <v/>
      </c>
      <c r="L55" s="148"/>
      <c r="M55" s="148"/>
      <c r="N55" s="148"/>
      <c r="O55" s="148"/>
      <c r="P55" s="148"/>
      <c r="Q55" s="148"/>
      <c r="R55" s="149"/>
      <c r="S55" s="448" t="str">
        <f>IF(K55="","",'Setup Page'!$W$4)</f>
        <v/>
      </c>
      <c r="T55" s="445">
        <f>IF($K$12="T O T A L",SUMIFS('Income Entry'!$F$11:$F59,'Income Entry'!$L$11:$L59,K55,'Income Entry'!$S$11:$S59,$K$10,'Income Entry'!$T$11:$T59,$S$10),IF($K$12="N E T",SUMIFS('Income Entry'!$H$11:$H59,'Income Entry'!$L$11:$L59,K55,'Income Entry'!$S$11:$S59,$K$10,'Income Entry'!$T$11:$T59,$S$10),IF($K$12="T A X",SUMIFS('Income Entry'!$I$11:$I59,'Income Entry'!$L$11:$L59,K55,'Income Entry'!$S$11:$S59,$K$10,'Income Entry'!$T$11:$T59,$S$10),"")))
</f>
        <v>0</v>
      </c>
      <c r="U55" s="137"/>
      <c r="V55" s="137"/>
      <c r="W55" s="144"/>
      <c r="X55" s="47"/>
      <c r="Y55" s="449" t="str">
        <f>'Setup Page'!P56</f>
        <v/>
      </c>
      <c r="Z55" s="148"/>
      <c r="AA55" s="148"/>
      <c r="AB55" s="148"/>
      <c r="AC55" s="148"/>
      <c r="AD55" s="148"/>
      <c r="AE55" s="148"/>
      <c r="AF55" s="149"/>
      <c r="AG55" s="448" t="str">
        <f>IF(Y55="","",'Setup Page'!$W$4)</f>
        <v/>
      </c>
      <c r="AH55" s="450">
        <f>IF($K$12="T O T A L",SUMIFS('Expense Entry'!$F$11:$F59,'Expense Entry'!$D$11:$D59,Y55,'Expense Entry'!$Q$11:$Q59,$K$10,'Expense Entry'!$R$11:$R59,$S$10),IF($K$12="N E T",SUMIFS('Expense Entry'!$H$11:$H59,'Expense Entry'!$D$11:$D59,Y55,'Expense Entry'!$Q$11:$Q59,$K$10,'Expense Entry'!$R$11:$R59,$S$10),IF($K$12="T A X",SUMIFS('Expense Entry'!$I$11:$I59,'Expense Entry'!$D$11:$D59,Y55,'Expense Entry'!$Q$11:$Q59,$K$10,'Expense Entry'!$R$11:$R59,$S$10),"")))</f>
        <v>0</v>
      </c>
      <c r="AI55" s="148"/>
      <c r="AJ55" s="148"/>
      <c r="AK55" s="152"/>
      <c r="AL55" s="138"/>
      <c r="AM55" s="138"/>
      <c r="AN55" s="138"/>
      <c r="AO55" s="138"/>
      <c r="AP55" s="138"/>
      <c r="AQ55" s="138"/>
      <c r="AR55" s="138"/>
      <c r="AS55" s="138"/>
      <c r="AT55" s="138"/>
      <c r="AU55" s="138"/>
      <c r="AV55" s="138"/>
      <c r="AW55" s="138"/>
      <c r="AX55" s="138"/>
      <c r="AY55" s="138"/>
      <c r="AZ55" s="138"/>
      <c r="BA55" s="138"/>
      <c r="BB55" s="138"/>
      <c r="BC55" s="138"/>
      <c r="BD55" s="138"/>
    </row>
    <row r="56" ht="18.75" customHeight="1">
      <c r="A56" s="138"/>
      <c r="B56" s="138"/>
      <c r="C56" s="138"/>
      <c r="D56" s="138"/>
      <c r="E56" s="138"/>
      <c r="F56" s="138"/>
      <c r="G56" s="138"/>
      <c r="H56" s="138"/>
      <c r="I56" s="138"/>
      <c r="J56" s="138"/>
      <c r="K56" s="447" t="str">
        <f>'Setup Page'!C57</f>
        <v/>
      </c>
      <c r="L56" s="148"/>
      <c r="M56" s="148"/>
      <c r="N56" s="148"/>
      <c r="O56" s="148"/>
      <c r="P56" s="148"/>
      <c r="Q56" s="148"/>
      <c r="R56" s="149"/>
      <c r="S56" s="448" t="str">
        <f>IF(K56="","",'Setup Page'!$W$4)</f>
        <v/>
      </c>
      <c r="T56" s="445">
        <f>IF($K$12="T O T A L",SUMIFS('Income Entry'!$F$11:$F59,'Income Entry'!$L$11:$L59,K56,'Income Entry'!$S$11:$S59,$K$10,'Income Entry'!$T$11:$T59,$S$10),IF($K$12="N E T",SUMIFS('Income Entry'!$H$11:$H59,'Income Entry'!$L$11:$L59,K56,'Income Entry'!$S$11:$S59,$K$10,'Income Entry'!$T$11:$T59,$S$10),IF($K$12="T A X",SUMIFS('Income Entry'!$I$11:$I59,'Income Entry'!$L$11:$L59,K56,'Income Entry'!$S$11:$S59,$K$10,'Income Entry'!$T$11:$T59,$S$10),"")))
</f>
        <v>0</v>
      </c>
      <c r="U56" s="137"/>
      <c r="V56" s="137"/>
      <c r="W56" s="144"/>
      <c r="X56" s="47"/>
      <c r="Y56" s="449" t="str">
        <f>'Setup Page'!P57</f>
        <v/>
      </c>
      <c r="Z56" s="148"/>
      <c r="AA56" s="148"/>
      <c r="AB56" s="148"/>
      <c r="AC56" s="148"/>
      <c r="AD56" s="148"/>
      <c r="AE56" s="148"/>
      <c r="AF56" s="149"/>
      <c r="AG56" s="448" t="str">
        <f>IF(Y56="","",'Setup Page'!$W$4)</f>
        <v/>
      </c>
      <c r="AH56" s="450">
        <f>IF($K$12="T O T A L",SUMIFS('Expense Entry'!$F$11:$F59,'Expense Entry'!$D$11:$D59,Y56,'Expense Entry'!$Q$11:$Q59,$K$10,'Expense Entry'!$R$11:$R59,$S$10),IF($K$12="N E T",SUMIFS('Expense Entry'!$H$11:$H59,'Expense Entry'!$D$11:$D59,Y56,'Expense Entry'!$Q$11:$Q59,$K$10,'Expense Entry'!$R$11:$R59,$S$10),IF($K$12="T A X",SUMIFS('Expense Entry'!$I$11:$I59,'Expense Entry'!$D$11:$D59,Y56,'Expense Entry'!$Q$11:$Q59,$K$10,'Expense Entry'!$R$11:$R59,$S$10),"")))</f>
        <v>0</v>
      </c>
      <c r="AI56" s="148"/>
      <c r="AJ56" s="148"/>
      <c r="AK56" s="152"/>
      <c r="AL56" s="138"/>
      <c r="AM56" s="138"/>
      <c r="AN56" s="138"/>
      <c r="AO56" s="138"/>
      <c r="AP56" s="138"/>
      <c r="AQ56" s="138"/>
      <c r="AR56" s="138"/>
      <c r="AS56" s="138"/>
      <c r="AT56" s="138"/>
      <c r="AU56" s="138"/>
      <c r="AV56" s="138"/>
      <c r="AW56" s="138"/>
      <c r="AX56" s="138"/>
      <c r="AY56" s="138"/>
      <c r="AZ56" s="138"/>
      <c r="BA56" s="138"/>
      <c r="BB56" s="138"/>
      <c r="BC56" s="138"/>
      <c r="BD56" s="138"/>
    </row>
    <row r="57" ht="18.75" customHeight="1">
      <c r="A57" s="138"/>
      <c r="B57" s="138"/>
      <c r="C57" s="138"/>
      <c r="D57" s="138"/>
      <c r="E57" s="138"/>
      <c r="F57" s="138"/>
      <c r="G57" s="138"/>
      <c r="H57" s="138"/>
      <c r="I57" s="138"/>
      <c r="J57" s="138"/>
      <c r="K57" s="456" t="s">
        <v>141</v>
      </c>
      <c r="L57" s="159"/>
      <c r="M57" s="159"/>
      <c r="N57" s="159"/>
      <c r="O57" s="159"/>
      <c r="P57" s="159"/>
      <c r="Q57" s="159"/>
      <c r="R57" s="159"/>
      <c r="S57" s="457" t="str">
        <f>IF(K57="","",'Setup Page'!$W$4)</f>
        <v>$</v>
      </c>
      <c r="T57" s="458">
        <f>SUM(T17:W56)</f>
        <v>0</v>
      </c>
      <c r="U57" s="159"/>
      <c r="V57" s="159"/>
      <c r="W57" s="161"/>
      <c r="X57" s="47"/>
      <c r="Y57" s="459" t="s">
        <v>277</v>
      </c>
      <c r="Z57" s="110"/>
      <c r="AA57" s="110"/>
      <c r="AB57" s="110"/>
      <c r="AC57" s="110"/>
      <c r="AD57" s="110"/>
      <c r="AE57" s="110"/>
      <c r="AF57" s="110"/>
      <c r="AG57" s="460" t="str">
        <f>IF(Y57="","",'Setup Page'!$W$4)</f>
        <v>$</v>
      </c>
      <c r="AH57" s="461">
        <f>SUM(AH17:AK56)</f>
        <v>28.8</v>
      </c>
      <c r="AI57" s="110"/>
      <c r="AJ57" s="110"/>
      <c r="AK57" s="111"/>
      <c r="AL57" s="138"/>
      <c r="AM57" s="138"/>
      <c r="AN57" s="138"/>
      <c r="AO57" s="138"/>
      <c r="AP57" s="138"/>
      <c r="AQ57" s="138"/>
      <c r="AR57" s="138"/>
      <c r="AS57" s="138"/>
      <c r="AT57" s="138"/>
      <c r="AU57" s="138"/>
      <c r="AV57" s="138"/>
      <c r="AW57" s="138"/>
      <c r="AX57" s="138"/>
      <c r="AY57" s="138"/>
      <c r="AZ57" s="138"/>
      <c r="BA57" s="138"/>
      <c r="BB57" s="138"/>
      <c r="BC57" s="138"/>
      <c r="BD57" s="138"/>
    </row>
    <row r="58" ht="18.75" customHeight="1">
      <c r="A58" s="138"/>
      <c r="B58" s="138"/>
      <c r="C58" s="138"/>
      <c r="D58" s="138"/>
      <c r="E58" s="138"/>
      <c r="F58" s="138"/>
      <c r="G58" s="138"/>
      <c r="H58" s="138"/>
      <c r="I58" s="138"/>
      <c r="J58" s="374"/>
      <c r="K58" s="401" t="s">
        <v>8</v>
      </c>
      <c r="L58" s="462">
        <f>T57</f>
        <v>0</v>
      </c>
      <c r="M58" s="374"/>
      <c r="N58" s="463" t="s">
        <v>278</v>
      </c>
      <c r="O58" s="462">
        <f>D29</f>
        <v>-28.8</v>
      </c>
      <c r="P58" s="374"/>
      <c r="Q58" s="374"/>
      <c r="R58" s="374"/>
      <c r="S58" s="138"/>
      <c r="T58" s="138"/>
      <c r="U58" s="138"/>
      <c r="V58" s="138"/>
      <c r="W58" s="138"/>
      <c r="X58" s="138"/>
      <c r="Y58" s="138"/>
      <c r="Z58" s="138"/>
      <c r="AA58" s="138"/>
      <c r="AB58" s="138"/>
      <c r="AC58" s="138"/>
      <c r="AD58" s="138"/>
      <c r="AE58" s="138"/>
      <c r="AF58" s="138"/>
      <c r="AG58" s="138"/>
      <c r="AH58" s="138"/>
      <c r="AI58" s="138"/>
      <c r="AJ58" s="138"/>
      <c r="AK58" s="138"/>
      <c r="AL58" s="138"/>
      <c r="AM58" s="138"/>
      <c r="AN58" s="138"/>
      <c r="AO58" s="138"/>
      <c r="AP58" s="138"/>
      <c r="AQ58" s="138"/>
      <c r="AR58" s="138"/>
      <c r="AS58" s="138"/>
      <c r="AT58" s="138"/>
      <c r="AU58" s="138"/>
      <c r="AV58" s="138"/>
      <c r="AW58" s="138"/>
      <c r="AX58" s="138"/>
      <c r="AY58" s="138"/>
      <c r="AZ58" s="138"/>
      <c r="BA58" s="138"/>
      <c r="BB58" s="138"/>
      <c r="BC58" s="138"/>
      <c r="BD58" s="138"/>
    </row>
    <row r="59" ht="18.75" customHeight="1">
      <c r="A59" s="138"/>
      <c r="B59" s="138"/>
      <c r="C59" s="138"/>
      <c r="D59" s="138"/>
      <c r="E59" s="138"/>
      <c r="F59" s="138"/>
      <c r="G59" s="138"/>
      <c r="H59" s="138"/>
      <c r="I59" s="138"/>
      <c r="J59" s="374"/>
      <c r="K59" s="401" t="s">
        <v>9</v>
      </c>
      <c r="L59" s="462">
        <f>AH57</f>
        <v>28.8</v>
      </c>
      <c r="M59" s="374"/>
      <c r="N59" s="463" t="s">
        <v>279</v>
      </c>
      <c r="O59" s="462">
        <f>D35</f>
        <v>6000</v>
      </c>
      <c r="P59" s="374"/>
      <c r="Q59" s="374"/>
      <c r="R59" s="374"/>
      <c r="S59" s="138"/>
      <c r="T59" s="138"/>
      <c r="U59" s="138"/>
      <c r="V59" s="138"/>
      <c r="W59" s="138"/>
      <c r="X59" s="138"/>
      <c r="Y59" s="138"/>
      <c r="Z59" s="138"/>
      <c r="AA59" s="138"/>
      <c r="AB59" s="138"/>
      <c r="AC59" s="138"/>
      <c r="AD59" s="138"/>
      <c r="AE59" s="138"/>
      <c r="AF59" s="138"/>
      <c r="AG59" s="138"/>
      <c r="AH59" s="138"/>
      <c r="AI59" s="138"/>
      <c r="AJ59" s="138"/>
      <c r="AK59" s="138"/>
      <c r="AL59" s="138"/>
      <c r="AM59" s="138"/>
      <c r="AN59" s="138"/>
      <c r="AO59" s="138"/>
      <c r="AP59" s="138"/>
      <c r="AQ59" s="138"/>
      <c r="AR59" s="138"/>
      <c r="AS59" s="138"/>
      <c r="AT59" s="138"/>
      <c r="AU59" s="138"/>
      <c r="AV59" s="138"/>
      <c r="AW59" s="138"/>
      <c r="AX59" s="138"/>
      <c r="AY59" s="138"/>
      <c r="AZ59" s="138"/>
      <c r="BA59" s="138"/>
      <c r="BB59" s="138"/>
      <c r="BC59" s="138"/>
      <c r="BD59" s="138"/>
    </row>
  </sheetData>
  <mergeCells count="194">
    <mergeCell ref="K42:R42"/>
    <mergeCell ref="T42:W42"/>
    <mergeCell ref="Y42:AF42"/>
    <mergeCell ref="AH42:AK42"/>
    <mergeCell ref="T43:W43"/>
    <mergeCell ref="Y43:AF43"/>
    <mergeCell ref="AH43:AK43"/>
    <mergeCell ref="K43:R43"/>
    <mergeCell ref="K44:R44"/>
    <mergeCell ref="T44:W44"/>
    <mergeCell ref="Y44:AF44"/>
    <mergeCell ref="K45:R45"/>
    <mergeCell ref="Y45:AF45"/>
    <mergeCell ref="Y46:AF46"/>
    <mergeCell ref="T40:W40"/>
    <mergeCell ref="T41:W41"/>
    <mergeCell ref="Y41:AF41"/>
    <mergeCell ref="AH41:AK41"/>
    <mergeCell ref="K38:R38"/>
    <mergeCell ref="K39:R39"/>
    <mergeCell ref="T39:W39"/>
    <mergeCell ref="Y39:AF39"/>
    <mergeCell ref="K40:R40"/>
    <mergeCell ref="Y40:AF40"/>
    <mergeCell ref="K41:R41"/>
    <mergeCell ref="AH51:AK51"/>
    <mergeCell ref="AH52:AK52"/>
    <mergeCell ref="AH53:AK53"/>
    <mergeCell ref="AH54:AK54"/>
    <mergeCell ref="AH55:AK55"/>
    <mergeCell ref="AH56:AK56"/>
    <mergeCell ref="AH57:AK57"/>
    <mergeCell ref="AH44:AK44"/>
    <mergeCell ref="AH45:AK45"/>
    <mergeCell ref="AH46:AK46"/>
    <mergeCell ref="AH47:AK47"/>
    <mergeCell ref="AH48:AK48"/>
    <mergeCell ref="AH49:AK49"/>
    <mergeCell ref="AH50:AK50"/>
    <mergeCell ref="K46:R46"/>
    <mergeCell ref="K47:R47"/>
    <mergeCell ref="K48:R48"/>
    <mergeCell ref="K49:R49"/>
    <mergeCell ref="K50:R50"/>
    <mergeCell ref="K51:R51"/>
    <mergeCell ref="K52:R52"/>
    <mergeCell ref="K56:R56"/>
    <mergeCell ref="K57:R57"/>
    <mergeCell ref="T57:W57"/>
    <mergeCell ref="Y57:AF57"/>
    <mergeCell ref="K53:R53"/>
    <mergeCell ref="K54:R54"/>
    <mergeCell ref="T54:W54"/>
    <mergeCell ref="K55:R55"/>
    <mergeCell ref="T55:W55"/>
    <mergeCell ref="T56:W56"/>
    <mergeCell ref="Y56:AF56"/>
    <mergeCell ref="T21:W21"/>
    <mergeCell ref="T22:W22"/>
    <mergeCell ref="K25:R25"/>
    <mergeCell ref="T25:W25"/>
    <mergeCell ref="K26:R26"/>
    <mergeCell ref="T26:W26"/>
    <mergeCell ref="K18:R18"/>
    <mergeCell ref="K19:R19"/>
    <mergeCell ref="T19:W19"/>
    <mergeCell ref="K20:R20"/>
    <mergeCell ref="T20:W20"/>
    <mergeCell ref="K21:R21"/>
    <mergeCell ref="K22:R22"/>
    <mergeCell ref="K23:R23"/>
    <mergeCell ref="T23:W23"/>
    <mergeCell ref="Y23:AF23"/>
    <mergeCell ref="AH23:AK23"/>
    <mergeCell ref="K24:R24"/>
    <mergeCell ref="T24:W24"/>
    <mergeCell ref="AH24:AK24"/>
    <mergeCell ref="Y24:AF24"/>
    <mergeCell ref="Y25:AF25"/>
    <mergeCell ref="AH25:AK25"/>
    <mergeCell ref="Y26:AF26"/>
    <mergeCell ref="K27:R27"/>
    <mergeCell ref="T27:W27"/>
    <mergeCell ref="Y27:AF27"/>
    <mergeCell ref="Y28:AF28"/>
    <mergeCell ref="Y29:AF29"/>
    <mergeCell ref="AH26:AK26"/>
    <mergeCell ref="AH27:AK27"/>
    <mergeCell ref="K28:R28"/>
    <mergeCell ref="T28:W28"/>
    <mergeCell ref="AH28:AK28"/>
    <mergeCell ref="K29:R29"/>
    <mergeCell ref="T29:W29"/>
    <mergeCell ref="AH29:AK29"/>
    <mergeCell ref="B3:S4"/>
    <mergeCell ref="B5:S5"/>
    <mergeCell ref="B6:S6"/>
    <mergeCell ref="K8:S8"/>
    <mergeCell ref="C9:H10"/>
    <mergeCell ref="C11:C12"/>
    <mergeCell ref="K12:S12"/>
    <mergeCell ref="K9:S9"/>
    <mergeCell ref="K11:S11"/>
    <mergeCell ref="K14:W15"/>
    <mergeCell ref="Y14:AK15"/>
    <mergeCell ref="AN15:AT16"/>
    <mergeCell ref="AV15:BB16"/>
    <mergeCell ref="K16:R16"/>
    <mergeCell ref="AG16:AK16"/>
    <mergeCell ref="S16:W16"/>
    <mergeCell ref="Y16:AF16"/>
    <mergeCell ref="K17:R17"/>
    <mergeCell ref="T17:W17"/>
    <mergeCell ref="AH17:AK17"/>
    <mergeCell ref="T18:W18"/>
    <mergeCell ref="AH18:AK18"/>
    <mergeCell ref="Y21:AF21"/>
    <mergeCell ref="Y22:AF22"/>
    <mergeCell ref="AH22:AK22"/>
    <mergeCell ref="Y17:AF17"/>
    <mergeCell ref="Y18:AF18"/>
    <mergeCell ref="Y19:AF19"/>
    <mergeCell ref="AH19:AK19"/>
    <mergeCell ref="Y20:AF20"/>
    <mergeCell ref="AH20:AK20"/>
    <mergeCell ref="AH21:AK21"/>
    <mergeCell ref="D11:H12"/>
    <mergeCell ref="C15:H16"/>
    <mergeCell ref="C17:C18"/>
    <mergeCell ref="D17:H18"/>
    <mergeCell ref="C21:H22"/>
    <mergeCell ref="D23:H24"/>
    <mergeCell ref="C27:H28"/>
    <mergeCell ref="D29:H30"/>
    <mergeCell ref="K31:R31"/>
    <mergeCell ref="K32:R32"/>
    <mergeCell ref="T32:W32"/>
    <mergeCell ref="Y32:AF32"/>
    <mergeCell ref="AH32:AK32"/>
    <mergeCell ref="Y30:AF30"/>
    <mergeCell ref="Y31:AF31"/>
    <mergeCell ref="Y33:AF33"/>
    <mergeCell ref="AH33:AK33"/>
    <mergeCell ref="Y34:AF34"/>
    <mergeCell ref="AH34:AK34"/>
    <mergeCell ref="Y35:AF35"/>
    <mergeCell ref="AH35:AK35"/>
    <mergeCell ref="C23:C24"/>
    <mergeCell ref="C29:C30"/>
    <mergeCell ref="K30:R30"/>
    <mergeCell ref="T30:W30"/>
    <mergeCell ref="AH30:AK30"/>
    <mergeCell ref="T31:W31"/>
    <mergeCell ref="AH31:AK31"/>
    <mergeCell ref="T34:W34"/>
    <mergeCell ref="T35:W35"/>
    <mergeCell ref="K36:R36"/>
    <mergeCell ref="T36:W36"/>
    <mergeCell ref="Y36:AF36"/>
    <mergeCell ref="AH36:AK36"/>
    <mergeCell ref="C33:H34"/>
    <mergeCell ref="K33:R33"/>
    <mergeCell ref="T33:W33"/>
    <mergeCell ref="K34:R34"/>
    <mergeCell ref="C35:C36"/>
    <mergeCell ref="D35:H36"/>
    <mergeCell ref="K35:R35"/>
    <mergeCell ref="K37:R37"/>
    <mergeCell ref="T37:W37"/>
    <mergeCell ref="Y37:AF37"/>
    <mergeCell ref="AH37:AK37"/>
    <mergeCell ref="T38:W38"/>
    <mergeCell ref="Y38:AF38"/>
    <mergeCell ref="AH38:AK38"/>
    <mergeCell ref="AH39:AK39"/>
    <mergeCell ref="AH40:AK40"/>
    <mergeCell ref="T52:W52"/>
    <mergeCell ref="T53:W53"/>
    <mergeCell ref="T45:W45"/>
    <mergeCell ref="T46:W46"/>
    <mergeCell ref="T47:W47"/>
    <mergeCell ref="T48:W48"/>
    <mergeCell ref="T49:W49"/>
    <mergeCell ref="T50:W50"/>
    <mergeCell ref="T51:W51"/>
    <mergeCell ref="Y54:AF54"/>
    <mergeCell ref="Y55:AF55"/>
    <mergeCell ref="Y47:AF47"/>
    <mergeCell ref="Y48:AF48"/>
    <mergeCell ref="Y49:AF49"/>
    <mergeCell ref="Y50:AF50"/>
    <mergeCell ref="Y51:AF51"/>
    <mergeCell ref="Y52:AF52"/>
    <mergeCell ref="Y53:AF53"/>
  </mergeCells>
  <dataValidations>
    <dataValidation type="list" allowBlank="1" showErrorMessage="1" sqref="K9">
      <formula1>'Setup Page'!$AC$18:$AJ$29</formula1>
    </dataValidation>
    <dataValidation type="list" allowBlank="1" showErrorMessage="1" sqref="K12">
      <formula1>"T O T A L,N E T,T A X"</formula1>
    </dataValidation>
  </dataValidations>
  <hyperlinks>
    <hyperlink display="I N C O M E    E N T R Y" location="'Income Entry'!A1" ref="AN15"/>
    <hyperlink display="E X P E N S E    E N T R Y" location="'Expense Entry'!A1" ref="AV15"/>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77" width="3.25"/>
  </cols>
  <sheetData>
    <row r="1" ht="18.75" customHeight="1">
      <c r="A1" s="138"/>
      <c r="B1" s="138"/>
      <c r="C1" s="138"/>
      <c r="D1" s="138"/>
      <c r="E1" s="138"/>
      <c r="F1" s="138"/>
      <c r="G1" s="138"/>
      <c r="H1" s="138"/>
      <c r="I1" s="138"/>
      <c r="J1" s="138"/>
      <c r="K1" s="138"/>
      <c r="L1" s="138"/>
      <c r="M1" s="138"/>
      <c r="N1" s="138"/>
      <c r="O1" s="138"/>
      <c r="P1" s="138"/>
      <c r="Q1" s="138"/>
      <c r="R1" s="138"/>
      <c r="S1" s="138"/>
      <c r="T1" s="138"/>
      <c r="U1" s="138"/>
      <c r="V1" s="138"/>
      <c r="W1" s="138"/>
      <c r="X1" s="138"/>
      <c r="Y1" s="138"/>
      <c r="Z1" s="138"/>
      <c r="AA1" s="138"/>
      <c r="AB1" s="138"/>
      <c r="AC1" s="138"/>
      <c r="AD1" s="138"/>
      <c r="AE1" s="138"/>
      <c r="AF1" s="138"/>
      <c r="AG1" s="138"/>
      <c r="AH1" s="138"/>
      <c r="AI1" s="138"/>
      <c r="AJ1" s="138"/>
      <c r="AK1" s="138"/>
      <c r="AL1" s="138"/>
      <c r="AM1" s="138"/>
      <c r="AN1" s="138"/>
      <c r="AO1" s="138"/>
      <c r="AP1" s="138"/>
      <c r="AQ1" s="138"/>
      <c r="AR1" s="138"/>
      <c r="AS1" s="138"/>
      <c r="AT1" s="138"/>
      <c r="AU1" s="138"/>
      <c r="AV1" s="138"/>
      <c r="AW1" s="138"/>
      <c r="AX1" s="138"/>
      <c r="AY1" s="138"/>
      <c r="AZ1" s="138"/>
      <c r="BA1" s="138"/>
      <c r="BB1" s="138"/>
      <c r="BC1" s="138"/>
      <c r="BD1" s="138"/>
      <c r="BE1" s="138"/>
      <c r="BF1" s="138"/>
      <c r="BG1" s="138"/>
      <c r="BH1" s="138"/>
      <c r="BI1" s="138"/>
      <c r="BJ1" s="138"/>
      <c r="BK1" s="138"/>
      <c r="BL1" s="138"/>
      <c r="BM1" s="138"/>
      <c r="BN1" s="138"/>
      <c r="BO1" s="138"/>
      <c r="BP1" s="138"/>
      <c r="BQ1" s="138"/>
      <c r="BR1" s="138"/>
      <c r="BS1" s="138"/>
      <c r="BT1" s="138"/>
      <c r="BU1" s="138"/>
      <c r="BV1" s="138"/>
      <c r="BW1" s="138"/>
      <c r="BX1" s="138"/>
      <c r="BY1" s="138"/>
    </row>
    <row r="2" ht="18.75" customHeight="1">
      <c r="A2" s="138"/>
      <c r="B2" s="94"/>
      <c r="C2" s="95"/>
      <c r="D2" s="95"/>
      <c r="E2" s="95"/>
      <c r="F2" s="95"/>
      <c r="G2" s="95"/>
      <c r="H2" s="95"/>
      <c r="I2" s="95"/>
      <c r="J2" s="95"/>
      <c r="K2" s="95"/>
      <c r="L2" s="95"/>
      <c r="M2" s="95"/>
      <c r="N2" s="95"/>
      <c r="O2" s="95"/>
      <c r="P2" s="95"/>
      <c r="Q2" s="95"/>
      <c r="R2" s="95"/>
      <c r="S2" s="96"/>
      <c r="T2" s="138"/>
      <c r="U2" s="97"/>
      <c r="V2" s="426"/>
      <c r="W2" s="426"/>
      <c r="X2" s="426"/>
      <c r="Y2" s="426"/>
      <c r="Z2" s="426"/>
      <c r="AA2" s="426"/>
      <c r="AB2" s="426"/>
      <c r="AC2" s="426"/>
      <c r="AD2" s="426"/>
      <c r="AE2" s="426"/>
      <c r="AF2" s="464"/>
      <c r="AG2" s="426"/>
      <c r="AH2" s="426"/>
      <c r="AI2" s="426"/>
      <c r="AJ2" s="426"/>
      <c r="AK2" s="426"/>
      <c r="AL2" s="426"/>
      <c r="AM2" s="426"/>
      <c r="AN2" s="426"/>
      <c r="AO2" s="426"/>
      <c r="AP2" s="426"/>
      <c r="AQ2" s="464"/>
      <c r="AR2" s="426"/>
      <c r="AS2" s="426"/>
      <c r="AT2" s="426"/>
      <c r="AU2" s="426"/>
      <c r="AV2" s="426"/>
      <c r="AW2" s="426"/>
      <c r="AX2" s="426"/>
      <c r="AY2" s="426"/>
      <c r="AZ2" s="426"/>
      <c r="BA2" s="426"/>
      <c r="BB2" s="464"/>
      <c r="BC2" s="464"/>
      <c r="BD2" s="426"/>
      <c r="BE2" s="426"/>
      <c r="BF2" s="426"/>
      <c r="BG2" s="426"/>
      <c r="BH2" s="426"/>
      <c r="BI2" s="426"/>
      <c r="BJ2" s="426"/>
      <c r="BK2" s="426"/>
      <c r="BL2" s="426"/>
      <c r="BM2" s="426"/>
      <c r="BN2" s="464"/>
      <c r="BO2" s="426"/>
      <c r="BP2" s="426"/>
      <c r="BQ2" s="426"/>
      <c r="BR2" s="426"/>
      <c r="BS2" s="426"/>
      <c r="BT2" s="426"/>
      <c r="BU2" s="426"/>
      <c r="BV2" s="426"/>
      <c r="BW2" s="426"/>
      <c r="BX2" s="427"/>
      <c r="BY2" s="138"/>
    </row>
    <row r="3" ht="18.75" customHeight="1">
      <c r="A3" s="138"/>
      <c r="B3" s="101" t="s">
        <v>280</v>
      </c>
      <c r="S3" s="74"/>
      <c r="T3" s="138"/>
      <c r="U3" s="102"/>
      <c r="V3" s="465" t="s">
        <v>141</v>
      </c>
      <c r="AE3" s="430"/>
      <c r="AF3" s="466"/>
      <c r="AG3" s="467" t="s">
        <v>277</v>
      </c>
      <c r="AP3" s="430"/>
      <c r="AQ3" s="466"/>
      <c r="AR3" s="440"/>
      <c r="AS3" s="468" t="s">
        <v>281</v>
      </c>
      <c r="BA3" s="440"/>
      <c r="BB3" s="103"/>
      <c r="BC3" s="466"/>
      <c r="BD3" s="465" t="s">
        <v>282</v>
      </c>
      <c r="BM3" s="430"/>
      <c r="BN3" s="466"/>
      <c r="BO3" s="465" t="s">
        <v>130</v>
      </c>
      <c r="BX3" s="430"/>
      <c r="BY3" s="138"/>
    </row>
    <row r="4" ht="18.75" customHeight="1">
      <c r="A4" s="138"/>
      <c r="B4" s="73"/>
      <c r="S4" s="74"/>
      <c r="T4" s="138"/>
      <c r="U4" s="102"/>
      <c r="V4" s="440"/>
      <c r="W4" s="469" t="str">
        <f>IF(Y4="","",'Setup Page'!$W$4)</f>
        <v>$</v>
      </c>
      <c r="Y4" s="470">
        <f>sum('Income Entry'!F11:F126)</f>
        <v>239652.06</v>
      </c>
      <c r="AD4" s="440"/>
      <c r="AE4" s="430"/>
      <c r="AF4" s="466"/>
      <c r="AG4" s="440"/>
      <c r="AH4" s="469" t="str">
        <f>IF(AJ4="","",'Setup Page'!$W$4)</f>
        <v>$</v>
      </c>
      <c r="AJ4" s="470">
        <f>sum('Expense Entry'!F11:F126)</f>
        <v>203431.28</v>
      </c>
      <c r="AO4" s="440"/>
      <c r="AP4" s="430"/>
      <c r="AQ4" s="466"/>
      <c r="AR4" s="440"/>
      <c r="AS4" s="469" t="str">
        <f>IF(AU4="","",'Setup Page'!$W$4)</f>
        <v>$</v>
      </c>
      <c r="AU4" s="470">
        <f>BG4-AJ4</f>
        <v>36220.78</v>
      </c>
      <c r="BA4" s="440"/>
      <c r="BB4" s="103"/>
      <c r="BC4" s="466"/>
      <c r="BD4" s="440"/>
      <c r="BE4" s="469" t="str">
        <f>IF(BG4="","",'Setup Page'!$W$4)</f>
        <v>$</v>
      </c>
      <c r="BG4" s="470">
        <f>sum('Income Entry'!H11:H126)</f>
        <v>239652.06</v>
      </c>
      <c r="BL4" s="440"/>
      <c r="BM4" s="430"/>
      <c r="BN4" s="466"/>
      <c r="BO4" s="440"/>
      <c r="BP4" s="469" t="str">
        <f>IF(BR4="","",'Setup Page'!$W$4)</f>
        <v>$</v>
      </c>
      <c r="BR4" s="470">
        <f>'Setup Page'!AG33</f>
        <v>49200</v>
      </c>
      <c r="BW4" s="440"/>
      <c r="BX4" s="430"/>
      <c r="BY4" s="138"/>
    </row>
    <row r="5" ht="18.75" customHeight="1">
      <c r="A5" s="138"/>
      <c r="B5" s="195" t="s">
        <v>269</v>
      </c>
      <c r="S5" s="74"/>
      <c r="T5" s="138"/>
      <c r="U5" s="102"/>
      <c r="V5" s="440"/>
      <c r="AD5" s="440"/>
      <c r="AE5" s="430"/>
      <c r="AF5" s="466"/>
      <c r="AG5" s="440"/>
      <c r="AO5" s="440"/>
      <c r="AP5" s="430"/>
      <c r="AQ5" s="466"/>
      <c r="AR5" s="440"/>
      <c r="BA5" s="440"/>
      <c r="BB5" s="103"/>
      <c r="BC5" s="466"/>
      <c r="BD5" s="440"/>
      <c r="BL5" s="440"/>
      <c r="BM5" s="430"/>
      <c r="BN5" s="466"/>
      <c r="BO5" s="440"/>
      <c r="BW5" s="440"/>
      <c r="BX5" s="430"/>
      <c r="BY5" s="138"/>
    </row>
    <row r="6" ht="18.75" customHeight="1">
      <c r="A6" s="138"/>
      <c r="B6" s="109"/>
      <c r="C6" s="110"/>
      <c r="D6" s="110"/>
      <c r="E6" s="110"/>
      <c r="F6" s="110"/>
      <c r="G6" s="110"/>
      <c r="H6" s="110"/>
      <c r="I6" s="110"/>
      <c r="J6" s="110"/>
      <c r="K6" s="110"/>
      <c r="L6" s="110"/>
      <c r="M6" s="110"/>
      <c r="N6" s="110"/>
      <c r="O6" s="110"/>
      <c r="P6" s="110"/>
      <c r="Q6" s="110"/>
      <c r="R6" s="110"/>
      <c r="S6" s="111"/>
      <c r="T6" s="138"/>
      <c r="U6" s="471"/>
      <c r="V6" s="454"/>
      <c r="W6" s="454"/>
      <c r="X6" s="454"/>
      <c r="Y6" s="472"/>
      <c r="Z6" s="472"/>
      <c r="AA6" s="472"/>
      <c r="AB6" s="472"/>
      <c r="AC6" s="472"/>
      <c r="AD6" s="454"/>
      <c r="AE6" s="454"/>
      <c r="AF6" s="473"/>
      <c r="AG6" s="454"/>
      <c r="AH6" s="454"/>
      <c r="AI6" s="454"/>
      <c r="AJ6" s="454"/>
      <c r="AK6" s="454"/>
      <c r="AL6" s="454"/>
      <c r="AM6" s="454"/>
      <c r="AN6" s="454"/>
      <c r="AO6" s="454"/>
      <c r="AP6" s="454"/>
      <c r="AQ6" s="473"/>
      <c r="AR6" s="454"/>
      <c r="AS6" s="454"/>
      <c r="AT6" s="454"/>
      <c r="AU6" s="454"/>
      <c r="AV6" s="454"/>
      <c r="AW6" s="454"/>
      <c r="AX6" s="454"/>
      <c r="AY6" s="454"/>
      <c r="AZ6" s="473"/>
      <c r="BA6" s="454"/>
      <c r="BB6" s="473"/>
      <c r="BC6" s="473"/>
      <c r="BD6" s="454"/>
      <c r="BE6" s="454"/>
      <c r="BF6" s="454"/>
      <c r="BG6" s="454"/>
      <c r="BH6" s="454"/>
      <c r="BI6" s="454"/>
      <c r="BJ6" s="454"/>
      <c r="BK6" s="454"/>
      <c r="BL6" s="454"/>
      <c r="BM6" s="454"/>
      <c r="BN6" s="473"/>
      <c r="BO6" s="454"/>
      <c r="BP6" s="454"/>
      <c r="BQ6" s="454"/>
      <c r="BR6" s="454"/>
      <c r="BS6" s="454"/>
      <c r="BT6" s="454"/>
      <c r="BU6" s="454"/>
      <c r="BV6" s="454"/>
      <c r="BW6" s="454"/>
      <c r="BX6" s="455"/>
      <c r="BY6" s="138"/>
    </row>
    <row r="7" ht="18.7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c r="AR7" s="138"/>
      <c r="AS7" s="138"/>
      <c r="AT7" s="138"/>
      <c r="AU7" s="138"/>
      <c r="AV7" s="138"/>
      <c r="AW7" s="138"/>
      <c r="AX7" s="138"/>
      <c r="AY7" s="138"/>
      <c r="AZ7" s="138"/>
      <c r="BA7" s="138"/>
      <c r="BB7" s="138"/>
      <c r="BC7" s="138"/>
      <c r="BD7" s="138"/>
      <c r="BE7" s="138"/>
      <c r="BF7" s="138"/>
      <c r="BG7" s="138"/>
      <c r="BH7" s="138"/>
      <c r="BI7" s="138"/>
      <c r="BJ7" s="138"/>
      <c r="BK7" s="138"/>
      <c r="BL7" s="138"/>
      <c r="BM7" s="138"/>
      <c r="BN7" s="138"/>
      <c r="BO7" s="138"/>
      <c r="BP7" s="138"/>
      <c r="BQ7" s="138"/>
      <c r="BR7" s="138"/>
      <c r="BS7" s="138"/>
      <c r="BT7" s="138"/>
      <c r="BU7" s="138"/>
      <c r="BV7" s="138"/>
      <c r="BW7" s="138"/>
      <c r="BX7" s="138"/>
      <c r="BY7" s="138"/>
    </row>
    <row r="8" ht="18.75" customHeight="1">
      <c r="A8" s="138"/>
      <c r="B8" s="441" t="s">
        <v>283</v>
      </c>
      <c r="C8" s="71"/>
      <c r="D8" s="71"/>
      <c r="E8" s="71"/>
      <c r="F8" s="71"/>
      <c r="G8" s="71"/>
      <c r="H8" s="71"/>
      <c r="I8" s="71"/>
      <c r="J8" s="71"/>
      <c r="K8" s="72"/>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c r="AR8" s="138"/>
      <c r="AS8" s="138"/>
      <c r="AT8" s="138"/>
      <c r="AU8" s="138"/>
      <c r="AV8" s="138"/>
      <c r="AW8" s="138"/>
      <c r="AX8" s="138"/>
      <c r="AY8" s="138"/>
      <c r="AZ8" s="138"/>
      <c r="BA8" s="138"/>
      <c r="BB8" s="138"/>
      <c r="BC8" s="138"/>
      <c r="BD8" s="138"/>
      <c r="BE8" s="138"/>
      <c r="BF8" s="138"/>
      <c r="BG8" s="138"/>
      <c r="BH8" s="138"/>
      <c r="BI8" s="138"/>
      <c r="BJ8" s="138"/>
      <c r="BK8" s="138"/>
      <c r="BL8" s="138"/>
      <c r="BM8" s="138"/>
      <c r="BN8" s="138"/>
      <c r="BO8" s="138"/>
      <c r="BP8" s="138"/>
      <c r="BQ8" s="138"/>
      <c r="BR8" s="138"/>
      <c r="BS8" s="138"/>
      <c r="BT8" s="138"/>
      <c r="BU8" s="138"/>
      <c r="BV8" s="138"/>
      <c r="BW8" s="138"/>
      <c r="BX8" s="138"/>
      <c r="BY8" s="138"/>
    </row>
    <row r="9" ht="18.75" customHeight="1">
      <c r="A9" s="138"/>
      <c r="B9" s="73"/>
      <c r="K9" s="74"/>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c r="AR9" s="138"/>
      <c r="AS9" s="138"/>
      <c r="AT9" s="138"/>
      <c r="AU9" s="138"/>
      <c r="AV9" s="138"/>
      <c r="AW9" s="138"/>
      <c r="AX9" s="138"/>
      <c r="AY9" s="138"/>
      <c r="AZ9" s="138"/>
      <c r="BA9" s="138"/>
      <c r="BB9" s="138"/>
      <c r="BC9" s="138"/>
      <c r="BD9" s="138"/>
      <c r="BE9" s="138"/>
      <c r="BF9" s="138"/>
      <c r="BG9" s="138"/>
      <c r="BH9" s="138"/>
      <c r="BI9" s="138"/>
      <c r="BJ9" s="138"/>
      <c r="BK9" s="138"/>
      <c r="BL9" s="138"/>
      <c r="BM9" s="138"/>
      <c r="BN9" s="138"/>
      <c r="BO9" s="138"/>
      <c r="BP9" s="138"/>
      <c r="BQ9" s="138"/>
      <c r="BR9" s="138"/>
      <c r="BS9" s="138"/>
      <c r="BT9" s="138"/>
      <c r="BU9" s="138"/>
      <c r="BV9" s="138"/>
      <c r="BW9" s="138"/>
      <c r="BX9" s="138"/>
      <c r="BY9" s="138"/>
    </row>
    <row r="10" ht="18.75" customHeight="1">
      <c r="A10" s="138"/>
      <c r="B10" s="379" t="s">
        <v>272</v>
      </c>
      <c r="K10" s="74"/>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c r="AR10" s="138"/>
      <c r="AS10" s="138"/>
      <c r="AT10" s="138"/>
      <c r="AU10" s="138"/>
      <c r="AV10" s="138"/>
      <c r="AW10" s="138"/>
      <c r="AX10" s="138"/>
      <c r="AY10" s="138"/>
      <c r="AZ10" s="138"/>
      <c r="BA10" s="138"/>
      <c r="BB10" s="138"/>
      <c r="BC10" s="138"/>
      <c r="BD10" s="138"/>
      <c r="BE10" s="138"/>
      <c r="BF10" s="138"/>
      <c r="BG10" s="138"/>
      <c r="BH10" s="138"/>
      <c r="BI10" s="138"/>
      <c r="BJ10" s="138"/>
      <c r="BK10" s="138"/>
      <c r="BL10" s="138"/>
      <c r="BM10" s="138"/>
      <c r="BN10" s="138"/>
      <c r="BO10" s="138"/>
      <c r="BP10" s="138"/>
      <c r="BQ10" s="138"/>
      <c r="BR10" s="138"/>
      <c r="BS10" s="138"/>
      <c r="BT10" s="138"/>
      <c r="BU10" s="138"/>
      <c r="BV10" s="138"/>
      <c r="BW10" s="138"/>
      <c r="BX10" s="138"/>
      <c r="BY10" s="138"/>
    </row>
    <row r="11" ht="18.75" customHeight="1">
      <c r="A11" s="138"/>
      <c r="B11" s="381"/>
      <c r="C11" s="110"/>
      <c r="D11" s="110"/>
      <c r="E11" s="110"/>
      <c r="F11" s="110"/>
      <c r="G11" s="110"/>
      <c r="H11" s="110"/>
      <c r="I11" s="110"/>
      <c r="J11" s="110"/>
      <c r="K11" s="111"/>
      <c r="L11" s="138"/>
      <c r="M11" s="138"/>
      <c r="N11" s="138"/>
      <c r="O11" s="138"/>
      <c r="P11" s="138"/>
      <c r="Q11" s="138"/>
      <c r="R11" s="138"/>
      <c r="S11" s="138"/>
      <c r="T11" s="138"/>
      <c r="U11" s="138"/>
      <c r="V11" s="138"/>
      <c r="W11" s="138"/>
      <c r="X11" s="138"/>
      <c r="Y11" s="138"/>
      <c r="Z11" s="138"/>
      <c r="AA11" s="138"/>
      <c r="AB11" s="138"/>
      <c r="AC11" s="138"/>
      <c r="AD11" s="138"/>
      <c r="AE11" s="138"/>
      <c r="AF11" s="138"/>
      <c r="AG11" s="138"/>
      <c r="AH11" s="138"/>
      <c r="AI11" s="138"/>
      <c r="AJ11" s="138"/>
      <c r="AK11" s="138"/>
      <c r="AL11" s="138"/>
      <c r="AM11" s="138"/>
      <c r="AN11" s="138"/>
      <c r="AO11" s="138"/>
      <c r="AP11" s="138"/>
      <c r="AQ11" s="138"/>
      <c r="AR11" s="138"/>
      <c r="AS11" s="138"/>
      <c r="AT11" s="138"/>
      <c r="AU11" s="138"/>
      <c r="AV11" s="138"/>
      <c r="AW11" s="138"/>
      <c r="AX11" s="138"/>
      <c r="AY11" s="138"/>
      <c r="AZ11" s="138"/>
      <c r="BA11" s="138"/>
      <c r="BB11" s="138"/>
      <c r="BC11" s="138"/>
      <c r="BD11" s="138"/>
      <c r="BE11" s="138"/>
      <c r="BF11" s="138"/>
      <c r="BG11" s="138"/>
      <c r="BH11" s="138"/>
      <c r="BI11" s="138"/>
      <c r="BJ11" s="138"/>
      <c r="BK11" s="138"/>
      <c r="BL11" s="138"/>
      <c r="BM11" s="138"/>
      <c r="BN11" s="138"/>
      <c r="BO11" s="138"/>
      <c r="BP11" s="138"/>
      <c r="BQ11" s="138"/>
      <c r="BR11" s="138"/>
      <c r="BS11" s="138"/>
      <c r="BT11" s="138"/>
      <c r="BU11" s="138"/>
      <c r="BV11" s="138"/>
      <c r="BW11" s="138"/>
      <c r="BX11" s="138"/>
      <c r="BY11" s="138"/>
    </row>
    <row r="12" ht="18.75" customHeight="1">
      <c r="A12" s="138"/>
      <c r="B12" s="138"/>
      <c r="C12" s="138"/>
      <c r="D12" s="138"/>
      <c r="E12" s="138"/>
      <c r="F12" s="138"/>
      <c r="G12" s="138"/>
      <c r="H12" s="138"/>
      <c r="I12" s="138"/>
      <c r="J12" s="138"/>
      <c r="K12" s="138"/>
      <c r="L12" s="138"/>
      <c r="M12" s="138"/>
      <c r="N12" s="138"/>
      <c r="O12" s="138"/>
      <c r="P12" s="138"/>
      <c r="Q12" s="138"/>
      <c r="R12" s="138"/>
      <c r="S12" s="138"/>
      <c r="T12" s="138"/>
      <c r="U12" s="138"/>
      <c r="V12" s="138"/>
      <c r="W12" s="138"/>
      <c r="X12" s="138"/>
      <c r="Y12" s="138"/>
      <c r="Z12" s="138"/>
      <c r="AA12" s="138"/>
      <c r="AB12" s="138"/>
      <c r="AC12" s="138"/>
      <c r="AD12" s="138"/>
      <c r="AE12" s="138"/>
      <c r="AF12" s="138"/>
      <c r="AG12" s="138"/>
      <c r="AH12" s="138"/>
      <c r="AI12" s="138"/>
      <c r="AJ12" s="138"/>
      <c r="AK12" s="138"/>
      <c r="AL12" s="138"/>
      <c r="AM12" s="138"/>
      <c r="AN12" s="138"/>
      <c r="AO12" s="138"/>
      <c r="AP12" s="138"/>
      <c r="AQ12" s="138"/>
      <c r="AR12" s="138"/>
      <c r="AS12" s="138"/>
      <c r="AT12" s="138"/>
      <c r="AU12" s="138"/>
      <c r="AV12" s="138"/>
      <c r="AW12" s="138"/>
      <c r="AX12" s="138"/>
      <c r="AY12" s="138"/>
      <c r="AZ12" s="138"/>
      <c r="BA12" s="138"/>
      <c r="BB12" s="138"/>
      <c r="BC12" s="138"/>
      <c r="BD12" s="138"/>
      <c r="BE12" s="138"/>
      <c r="BF12" s="138"/>
      <c r="BG12" s="138"/>
      <c r="BH12" s="138"/>
      <c r="BI12" s="138"/>
      <c r="BJ12" s="138"/>
      <c r="BK12" s="138"/>
      <c r="BL12" s="138"/>
      <c r="BM12" s="138"/>
      <c r="BN12" s="138"/>
      <c r="BO12" s="138"/>
      <c r="BP12" s="138"/>
      <c r="BQ12" s="138"/>
      <c r="BR12" s="138"/>
      <c r="BS12" s="138"/>
      <c r="BT12" s="138"/>
      <c r="BU12" s="138"/>
      <c r="BV12" s="138"/>
      <c r="BW12" s="138"/>
      <c r="BX12" s="138"/>
      <c r="BY12" s="138"/>
    </row>
    <row r="13" ht="18.75" customHeight="1">
      <c r="A13" s="138"/>
      <c r="B13" s="442" t="s">
        <v>284</v>
      </c>
      <c r="C13" s="71"/>
      <c r="D13" s="71"/>
      <c r="E13" s="71"/>
      <c r="F13" s="71"/>
      <c r="G13" s="71"/>
      <c r="H13" s="71"/>
      <c r="I13" s="71"/>
      <c r="J13" s="71"/>
      <c r="K13" s="72"/>
      <c r="L13" s="138"/>
      <c r="M13" s="138"/>
      <c r="N13" s="138"/>
      <c r="O13" s="138"/>
      <c r="P13" s="138"/>
      <c r="Q13" s="138"/>
      <c r="R13" s="138"/>
      <c r="S13" s="138"/>
      <c r="T13" s="138"/>
      <c r="U13" s="138"/>
      <c r="V13" s="138"/>
      <c r="W13" s="138"/>
      <c r="X13" s="138"/>
      <c r="Y13" s="138"/>
      <c r="Z13" s="138"/>
      <c r="AA13" s="138"/>
      <c r="AB13" s="138"/>
      <c r="AC13" s="138"/>
      <c r="AD13" s="138"/>
      <c r="AE13" s="138"/>
      <c r="AF13" s="138"/>
      <c r="AG13" s="138"/>
      <c r="AH13" s="138"/>
      <c r="AI13" s="138"/>
      <c r="AJ13" s="138"/>
      <c r="AK13" s="138"/>
      <c r="AL13" s="138"/>
      <c r="AM13" s="138"/>
      <c r="AN13" s="138"/>
      <c r="AO13" s="138"/>
      <c r="AP13" s="138"/>
      <c r="AQ13" s="138"/>
      <c r="AR13" s="138"/>
      <c r="AS13" s="138"/>
      <c r="AT13" s="138"/>
      <c r="AU13" s="138"/>
      <c r="AV13" s="138"/>
      <c r="AW13" s="138"/>
      <c r="AX13" s="138"/>
      <c r="AY13" s="138"/>
      <c r="AZ13" s="138"/>
      <c r="BA13" s="138"/>
      <c r="BB13" s="138"/>
      <c r="BC13" s="138"/>
      <c r="BD13" s="138"/>
      <c r="BE13" s="138"/>
      <c r="BF13" s="138"/>
      <c r="BG13" s="138"/>
      <c r="BH13" s="138"/>
      <c r="BI13" s="138"/>
      <c r="BJ13" s="138"/>
      <c r="BK13" s="138"/>
      <c r="BL13" s="138"/>
      <c r="BM13" s="138"/>
      <c r="BN13" s="138"/>
      <c r="BO13" s="138"/>
      <c r="BP13" s="138"/>
      <c r="BQ13" s="138"/>
      <c r="BR13" s="138"/>
      <c r="BS13" s="138"/>
      <c r="BT13" s="138"/>
      <c r="BU13" s="138"/>
      <c r="BV13" s="138"/>
      <c r="BW13" s="138"/>
      <c r="BX13" s="138"/>
      <c r="BY13" s="138"/>
    </row>
    <row r="14" ht="18.75" customHeight="1">
      <c r="A14" s="138"/>
      <c r="B14" s="73"/>
      <c r="K14" s="74"/>
      <c r="L14" s="138"/>
      <c r="M14" s="138"/>
      <c r="N14" s="138"/>
      <c r="O14" s="138"/>
      <c r="P14" s="138"/>
      <c r="Q14" s="138"/>
      <c r="R14" s="138"/>
      <c r="S14" s="138"/>
      <c r="T14" s="138"/>
      <c r="U14" s="138"/>
      <c r="V14" s="138"/>
      <c r="W14" s="138"/>
      <c r="X14" s="138"/>
      <c r="Y14" s="138"/>
      <c r="Z14" s="138"/>
      <c r="AA14" s="138"/>
      <c r="AB14" s="138"/>
      <c r="AC14" s="138"/>
      <c r="AD14" s="138"/>
      <c r="AE14" s="138"/>
      <c r="AF14" s="138"/>
      <c r="AG14" s="138"/>
      <c r="AH14" s="138"/>
      <c r="AI14" s="138"/>
      <c r="AJ14" s="138"/>
      <c r="AK14" s="138"/>
      <c r="AL14" s="138"/>
      <c r="AM14" s="138"/>
      <c r="AN14" s="138"/>
      <c r="AO14" s="138"/>
      <c r="AP14" s="138"/>
      <c r="AQ14" s="138"/>
      <c r="AR14" s="138"/>
      <c r="AS14" s="138"/>
      <c r="AT14" s="138"/>
      <c r="AU14" s="138"/>
      <c r="AV14" s="138"/>
      <c r="AW14" s="138"/>
      <c r="AX14" s="138"/>
      <c r="AY14" s="138"/>
      <c r="AZ14" s="138"/>
      <c r="BA14" s="138"/>
      <c r="BB14" s="138"/>
      <c r="BC14" s="138"/>
      <c r="BD14" s="138"/>
      <c r="BE14" s="138"/>
      <c r="BF14" s="138"/>
      <c r="BG14" s="138"/>
      <c r="BH14" s="138"/>
      <c r="BI14" s="138"/>
      <c r="BJ14" s="138"/>
      <c r="BK14" s="138"/>
      <c r="BL14" s="138"/>
      <c r="BM14" s="138"/>
      <c r="BN14" s="138"/>
      <c r="BO14" s="138"/>
      <c r="BP14" s="138"/>
      <c r="BQ14" s="138"/>
      <c r="BR14" s="138"/>
      <c r="BS14" s="138"/>
      <c r="BT14" s="138"/>
      <c r="BU14" s="138"/>
      <c r="BV14" s="138"/>
      <c r="BW14" s="138"/>
      <c r="BX14" s="138"/>
      <c r="BY14" s="138"/>
    </row>
    <row r="15" ht="18.75" customHeight="1">
      <c r="A15" s="138"/>
      <c r="B15" s="379" t="s">
        <v>272</v>
      </c>
      <c r="K15" s="74"/>
      <c r="L15" s="138"/>
      <c r="M15" s="138"/>
      <c r="N15" s="138"/>
      <c r="O15" s="138"/>
      <c r="P15" s="138"/>
      <c r="Q15" s="138"/>
      <c r="R15" s="138"/>
      <c r="S15" s="138"/>
      <c r="T15" s="138"/>
      <c r="U15" s="138"/>
      <c r="V15" s="138"/>
      <c r="W15" s="138"/>
      <c r="X15" s="138"/>
      <c r="Y15" s="138"/>
      <c r="Z15" s="138"/>
      <c r="AA15" s="138"/>
      <c r="AB15" s="138"/>
      <c r="AC15" s="138"/>
      <c r="AD15" s="138"/>
      <c r="AE15" s="138"/>
      <c r="AF15" s="138"/>
      <c r="AG15" s="138"/>
      <c r="AH15" s="138"/>
      <c r="AI15" s="138"/>
      <c r="AJ15" s="138"/>
      <c r="AK15" s="138"/>
      <c r="AL15" s="138"/>
      <c r="AM15" s="138"/>
      <c r="AN15" s="138"/>
      <c r="AO15" s="138"/>
      <c r="AP15" s="138"/>
      <c r="AQ15" s="138"/>
      <c r="AR15" s="138"/>
      <c r="AS15" s="138"/>
      <c r="AT15" s="138"/>
      <c r="AU15" s="138"/>
      <c r="AV15" s="138"/>
      <c r="AW15" s="138"/>
      <c r="AX15" s="138"/>
      <c r="AY15" s="138"/>
      <c r="AZ15" s="138"/>
      <c r="BA15" s="138"/>
      <c r="BB15" s="138"/>
      <c r="BC15" s="138"/>
      <c r="BD15" s="138"/>
      <c r="BE15" s="138"/>
      <c r="BF15" s="138"/>
      <c r="BG15" s="138"/>
      <c r="BH15" s="138"/>
      <c r="BI15" s="138"/>
      <c r="BJ15" s="138"/>
      <c r="BK15" s="138"/>
      <c r="BL15" s="138"/>
      <c r="BM15" s="138"/>
      <c r="BN15" s="138"/>
      <c r="BO15" s="138"/>
      <c r="BP15" s="138"/>
      <c r="BQ15" s="138"/>
      <c r="BR15" s="138"/>
      <c r="BS15" s="138"/>
      <c r="BT15" s="138"/>
      <c r="BU15" s="138"/>
      <c r="BV15" s="138"/>
      <c r="BW15" s="138"/>
      <c r="BX15" s="138"/>
      <c r="BY15" s="138"/>
    </row>
    <row r="16" ht="18.75" customHeight="1">
      <c r="A16" s="138"/>
      <c r="B16" s="381"/>
      <c r="C16" s="110"/>
      <c r="D16" s="110"/>
      <c r="E16" s="110"/>
      <c r="F16" s="110"/>
      <c r="G16" s="110"/>
      <c r="H16" s="110"/>
      <c r="I16" s="110"/>
      <c r="J16" s="110"/>
      <c r="K16" s="111"/>
      <c r="L16" s="138"/>
      <c r="M16" s="138"/>
      <c r="N16" s="138"/>
      <c r="O16" s="138"/>
      <c r="P16" s="138"/>
      <c r="Q16" s="138"/>
      <c r="R16" s="138"/>
      <c r="S16" s="138"/>
      <c r="T16" s="138"/>
      <c r="U16" s="138"/>
      <c r="V16" s="138"/>
      <c r="W16" s="138"/>
      <c r="X16" s="138"/>
      <c r="Y16" s="138"/>
      <c r="Z16" s="138"/>
      <c r="AA16" s="138"/>
      <c r="AB16" s="138"/>
      <c r="AC16" s="138"/>
      <c r="AD16" s="138"/>
      <c r="AE16" s="138"/>
      <c r="AF16" s="138"/>
      <c r="AG16" s="138"/>
      <c r="AH16" s="138"/>
      <c r="AI16" s="138"/>
      <c r="AJ16" s="138"/>
      <c r="AK16" s="138"/>
      <c r="AL16" s="138"/>
      <c r="AM16" s="138"/>
      <c r="AN16" s="138"/>
      <c r="AO16" s="138"/>
      <c r="AP16" s="138"/>
      <c r="AQ16" s="138"/>
      <c r="AR16" s="138"/>
      <c r="AS16" s="138"/>
      <c r="AT16" s="138"/>
      <c r="AU16" s="138"/>
      <c r="AV16" s="138"/>
      <c r="AW16" s="138"/>
      <c r="AX16" s="138"/>
      <c r="AY16" s="138"/>
      <c r="AZ16" s="138"/>
      <c r="BA16" s="138"/>
      <c r="BB16" s="138"/>
      <c r="BC16" s="138"/>
      <c r="BD16" s="138"/>
      <c r="BE16" s="138"/>
      <c r="BF16" s="138"/>
      <c r="BG16" s="138"/>
      <c r="BH16" s="138"/>
      <c r="BI16" s="138"/>
      <c r="BJ16" s="138"/>
      <c r="BK16" s="138"/>
      <c r="BL16" s="138"/>
      <c r="BM16" s="138"/>
      <c r="BN16" s="138"/>
      <c r="BO16" s="138"/>
      <c r="BP16" s="138"/>
      <c r="BQ16" s="138"/>
      <c r="BR16" s="138"/>
      <c r="BS16" s="138"/>
      <c r="BT16" s="138"/>
      <c r="BU16" s="138"/>
      <c r="BV16" s="138"/>
      <c r="BW16" s="138"/>
      <c r="BX16" s="138"/>
      <c r="BY16" s="138"/>
    </row>
    <row r="17" ht="18.75" customHeight="1">
      <c r="A17" s="138"/>
      <c r="B17" s="138"/>
      <c r="C17" s="138"/>
      <c r="D17" s="138"/>
      <c r="E17" s="138"/>
      <c r="F17" s="138"/>
      <c r="G17" s="138"/>
      <c r="H17" s="138"/>
      <c r="I17" s="138"/>
      <c r="J17" s="138"/>
      <c r="K17" s="138"/>
      <c r="L17" s="138"/>
      <c r="M17" s="138"/>
      <c r="N17" s="138"/>
      <c r="O17" s="138"/>
      <c r="P17" s="138"/>
      <c r="Q17" s="138"/>
      <c r="R17" s="138"/>
      <c r="S17" s="138"/>
      <c r="T17" s="138"/>
      <c r="U17" s="138"/>
      <c r="V17" s="138"/>
      <c r="W17" s="138"/>
      <c r="X17" s="138"/>
      <c r="Y17" s="138"/>
      <c r="Z17" s="138"/>
      <c r="AA17" s="138"/>
      <c r="AB17" s="138"/>
      <c r="AC17" s="138"/>
      <c r="AD17" s="138"/>
      <c r="AE17" s="138"/>
      <c r="AF17" s="138"/>
      <c r="AG17" s="138"/>
      <c r="AH17" s="138"/>
      <c r="AI17" s="138"/>
      <c r="AJ17" s="138"/>
      <c r="AK17" s="138"/>
      <c r="AL17" s="138"/>
      <c r="AM17" s="138"/>
      <c r="AN17" s="138"/>
      <c r="AO17" s="138"/>
      <c r="AP17" s="138"/>
      <c r="AQ17" s="138"/>
      <c r="AR17" s="138"/>
      <c r="AS17" s="138"/>
      <c r="AT17" s="138"/>
      <c r="AU17" s="138"/>
      <c r="AV17" s="138"/>
      <c r="AW17" s="138"/>
      <c r="AX17" s="138"/>
      <c r="AY17" s="138"/>
      <c r="AZ17" s="138"/>
      <c r="BA17" s="138"/>
      <c r="BB17" s="138"/>
      <c r="BC17" s="138"/>
      <c r="BD17" s="138"/>
      <c r="BE17" s="138"/>
      <c r="BF17" s="138"/>
      <c r="BG17" s="138"/>
      <c r="BH17" s="138"/>
      <c r="BI17" s="138"/>
      <c r="BJ17" s="138"/>
      <c r="BK17" s="138"/>
      <c r="BL17" s="138"/>
      <c r="BM17" s="138"/>
      <c r="BN17" s="138"/>
      <c r="BO17" s="138"/>
      <c r="BP17" s="138"/>
      <c r="BQ17" s="138"/>
      <c r="BR17" s="138"/>
      <c r="BS17" s="138"/>
      <c r="BT17" s="138"/>
      <c r="BU17" s="138"/>
      <c r="BV17" s="138"/>
      <c r="BW17" s="138"/>
      <c r="BX17" s="138"/>
      <c r="BY17" s="138"/>
    </row>
    <row r="18" ht="18.75" customHeight="1">
      <c r="A18" s="138"/>
      <c r="B18" s="441" t="s">
        <v>8</v>
      </c>
      <c r="C18" s="71"/>
      <c r="D18" s="71"/>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c r="AP18" s="71"/>
      <c r="AQ18" s="71"/>
      <c r="AR18" s="71"/>
      <c r="AS18" s="71"/>
      <c r="AT18" s="71"/>
      <c r="AU18" s="71"/>
      <c r="AV18" s="71"/>
      <c r="AW18" s="71"/>
      <c r="AX18" s="71"/>
      <c r="AY18" s="71"/>
      <c r="AZ18" s="71"/>
      <c r="BA18" s="71"/>
      <c r="BB18" s="71"/>
      <c r="BC18" s="71"/>
      <c r="BD18" s="71"/>
      <c r="BE18" s="71"/>
      <c r="BF18" s="71"/>
      <c r="BG18" s="71"/>
      <c r="BH18" s="71"/>
      <c r="BI18" s="71"/>
      <c r="BJ18" s="71"/>
      <c r="BK18" s="71"/>
      <c r="BL18" s="71"/>
      <c r="BM18" s="71"/>
      <c r="BN18" s="71"/>
      <c r="BO18" s="71"/>
      <c r="BP18" s="71"/>
      <c r="BQ18" s="71"/>
      <c r="BR18" s="71"/>
      <c r="BS18" s="71"/>
      <c r="BT18" s="71"/>
      <c r="BU18" s="71"/>
      <c r="BV18" s="71"/>
      <c r="BW18" s="71"/>
      <c r="BX18" s="72"/>
      <c r="BY18" s="138"/>
    </row>
    <row r="19" ht="18.75" customHeight="1">
      <c r="A19" s="138"/>
      <c r="B19" s="73"/>
      <c r="BX19" s="74"/>
      <c r="BY19" s="138"/>
    </row>
    <row r="20" ht="18.75" customHeight="1">
      <c r="A20" s="138"/>
      <c r="B20" s="133" t="s">
        <v>285</v>
      </c>
      <c r="L20" s="36" t="str">
        <f>IFERROR(__xludf.DUMMYFUNCTION("JOIN("" "", ArrayFormula(REGEXREPLACE(UPPER(TEXT('Setup Page'!$AC$18,""mmm  yyyy"")), ""(.)"", ""$1 "")))
"),"J U L     2 0 2 3 ")</f>
        <v>J U L     2 0 2 3 </v>
      </c>
      <c r="Q20" s="36" t="str">
        <f>IFERROR(__xludf.DUMMYFUNCTION("JOIN("" "", ArrayFormula(REGEXREPLACE(UPPER(TEXT('Setup Page'!$AC$19,""mmm  yyyy"")), ""(.)"", ""$1 "")))
"),"A U G     2 0 2 3 ")</f>
        <v>A U G     2 0 2 3 </v>
      </c>
      <c r="V20" s="36" t="str">
        <f>IFERROR(__xludf.DUMMYFUNCTION("JOIN("" "", ArrayFormula(REGEXREPLACE(UPPER(TEXT('Setup Page'!$AC$20,""mmm  yyyy"")), ""(.)"", ""$1 "")))
"),"S E P     2 0 2 3 ")</f>
        <v>S E P     2 0 2 3 </v>
      </c>
      <c r="AA20" s="36" t="str">
        <f>IFERROR(__xludf.DUMMYFUNCTION("JOIN("" "", ArrayFormula(REGEXREPLACE(UPPER(TEXT('Setup Page'!$AC$21,""mmm  yyyy"")), ""(.)"", ""$1 "")))
"),"O C T     2 0 2 3 ")</f>
        <v>O C T     2 0 2 3 </v>
      </c>
      <c r="AF20" s="36" t="str">
        <f>IFERROR(__xludf.DUMMYFUNCTION("JOIN("" "", ArrayFormula(REGEXREPLACE(UPPER(TEXT('Setup Page'!$AC$22,""mmm  yyyy"")), ""(.)"", ""$1 "")))
"),"N O V     2 0 2 3 ")</f>
        <v>N O V     2 0 2 3 </v>
      </c>
      <c r="AK20" s="36" t="str">
        <f>IFERROR(__xludf.DUMMYFUNCTION("JOIN("" "", ArrayFormula(REGEXREPLACE(UPPER(TEXT('Setup Page'!$AC$23,""mmm  yyyy"")), ""(.)"", ""$1 "")))
"),"D E C     2 0 2 3 ")</f>
        <v>D E C     2 0 2 3 </v>
      </c>
      <c r="AP20" s="36" t="str">
        <f>IFERROR(__xludf.DUMMYFUNCTION("JOIN("" "", ArrayFormula(REGEXREPLACE(UPPER(TEXT('Setup Page'!$AC$24,""mmm  yyyy"")), ""(.)"", ""$1 "")))
"),"J A N     2 0 2 4 ")</f>
        <v>J A N     2 0 2 4 </v>
      </c>
      <c r="AU20" s="36" t="str">
        <f>IFERROR(__xludf.DUMMYFUNCTION("JOIN("" "", ArrayFormula(REGEXREPLACE(UPPER(TEXT('Setup Page'!$AC$25,""mmm  yyyy"")), ""(.)"", ""$1 "")))
"),"F E B     2 0 2 4 ")</f>
        <v>F E B     2 0 2 4 </v>
      </c>
      <c r="AZ20" s="36" t="str">
        <f>IFERROR(__xludf.DUMMYFUNCTION("JOIN("" "", ArrayFormula(REGEXREPLACE(UPPER(TEXT('Setup Page'!$AC$26,""mmm  yyyy"")), ""(.)"", ""$1 "")))
"),"M A R     2 0 2 4 ")</f>
        <v>M A R     2 0 2 4 </v>
      </c>
      <c r="BE20" s="36" t="str">
        <f>IFERROR(__xludf.DUMMYFUNCTION("JOIN("" "", ArrayFormula(REGEXREPLACE(UPPER(TEXT('Setup Page'!$AC$27,""mmm  yyyy"")), ""(.)"", ""$1 "")))
"),"A P R     2 0 2 4 ")</f>
        <v>A P R     2 0 2 4 </v>
      </c>
      <c r="BJ20" s="36" t="str">
        <f>IFERROR(__xludf.DUMMYFUNCTION("JOIN("" "", ArrayFormula(REGEXREPLACE(UPPER(TEXT('Setup Page'!$AC$28,""mmm  yyyy"")), ""(.)"", ""$1 "")))
"),"M A Y     2 0 2 4 ")</f>
        <v>M A Y     2 0 2 4 </v>
      </c>
      <c r="BO20" s="36" t="str">
        <f>IFERROR(__xludf.DUMMYFUNCTION("JOIN("" "", ArrayFormula(REGEXREPLACE(UPPER(TEXT('Setup Page'!$AC$29,""mmm  yyyy"")), ""(.)"", ""$1 "")))
"),"J U N     2 0 2 4 ")</f>
        <v>J U N     2 0 2 4 </v>
      </c>
      <c r="BT20" s="134" t="s">
        <v>272</v>
      </c>
      <c r="BX20" s="74"/>
      <c r="BY20" s="138"/>
    </row>
    <row r="21" ht="18.75" customHeight="1">
      <c r="A21" s="138"/>
      <c r="B21" s="474" t="str">
        <f>'Setup Page'!C18</f>
        <v>Investment</v>
      </c>
      <c r="C21" s="148"/>
      <c r="D21" s="148"/>
      <c r="E21" s="148"/>
      <c r="F21" s="148"/>
      <c r="G21" s="148"/>
      <c r="H21" s="148"/>
      <c r="I21" s="148"/>
      <c r="J21" s="148"/>
      <c r="K21" s="149"/>
      <c r="L21" s="475" t="str">
        <f>IF(M21="","",'Setup Page'!$W$4)</f>
        <v>$</v>
      </c>
      <c r="M21" s="476">
        <f>IF($B$10="T O T A L",SUMIFS('Income Entry'!$F$11:$F126,'Income Entry'!$L$11:$L126,B21,'Income Entry'!$S$11:$S126,'Setup Page'!$AU$18,'Income Entry'!$T$11:$T126,'Setup Page'!$AV$18),IF($B$10="N E T",SUMIFS('Income Entry'!$H$11:$H126,'Income Entry'!$L$11:$L126,B21,'Income Entry'!$S$11:$S126,'Setup Page'!$AU$18,'Income Entry'!$T$11:$T126,'Setup Page'!$AV$18),IF($B$10="T A X",SUMIFS('Income Entry'!$I$11:$I126,'Income Entry'!$L$11:$L126,B21,'Income Entry'!$S$11:$S126,'Setup Page'!$AU$18,'Income Entry'!$T$11:$T126,'Setup Page'!$AV$18),"")))</f>
        <v>5000</v>
      </c>
      <c r="N21" s="148"/>
      <c r="O21" s="148"/>
      <c r="P21" s="149"/>
      <c r="Q21" s="475" t="str">
        <f>IF(R21="","",'Setup Page'!$W$4)</f>
        <v>$</v>
      </c>
      <c r="R21" s="476">
        <f>IF($B$10="T O T A L",SUMIFS('Income Entry'!$F$11:$F126,'Income Entry'!$L$11:$L126,B21,'Income Entry'!$S$11:$S126,'Setup Page'!$AU$19,'Income Entry'!$T$11:$T126,'Setup Page'!$AV$19),IF($B$10="N E T",SUMIFS('Income Entry'!$H$11:$H126,'Income Entry'!$L$11:$L126,B21,'Income Entry'!$S$11:$S126,'Setup Page'!$AU$19,'Income Entry'!$T$11:$T126,'Setup Page'!$AV$19),IF($B$10="T A X",SUMIFS('Income Entry'!$I$11:$I126,'Income Entry'!$L$11:$L126,B21,'Income Entry'!$S$11:$S126,'Setup Page'!$AU$19,'Income Entry'!$T$11:$T126,'Setup Page'!$AV$19),"")))</f>
        <v>6550</v>
      </c>
      <c r="S21" s="148"/>
      <c r="T21" s="148"/>
      <c r="U21" s="149"/>
      <c r="V21" s="475" t="str">
        <f>IF(W21="","",'Setup Page'!$W$4)</f>
        <v>$</v>
      </c>
      <c r="W21" s="476">
        <f>IF($B$10="T O T A L",SUMIFS('Income Entry'!$F$11:$F126,'Income Entry'!$L$11:$L126,B21,'Income Entry'!$S$11:$S126,'Setup Page'!$AU$20,'Income Entry'!$T$11:$T126,'Setup Page'!$AV$20),IF($B$10="N E T",SUMIFS('Income Entry'!$H$11:$H126,'Income Entry'!$L$11:$L126,B21,'Income Entry'!$S$11:$S126,'Setup Page'!$AU$20,'Income Entry'!$T$11:$T126,'Setup Page'!$AV$20),IF($B$10="T A X",SUMIFS('Income Entry'!$I$11:$I126,'Income Entry'!$L$11:$L126,B21,'Income Entry'!$S$11:$S126,'Setup Page'!$AU$20,'Income Entry'!$T$11:$T126,'Setup Page'!$AV$20),"")))</f>
        <v>5000</v>
      </c>
      <c r="X21" s="148"/>
      <c r="Y21" s="148"/>
      <c r="Z21" s="149"/>
      <c r="AA21" s="475" t="str">
        <f>IF(AB21="","",'Setup Page'!$W$4)</f>
        <v>$</v>
      </c>
      <c r="AB21" s="476">
        <f>IF($B$10="T O T A L",SUMIFS('Income Entry'!$F$11:$F126,'Income Entry'!$L$11:$L126,B21,'Income Entry'!$S$11:$S126,'Setup Page'!$AU$21,'Income Entry'!$T$11:$T126,'Setup Page'!$AV$21),IF($B$10="N E T",SUMIFS('Income Entry'!$H$11:$H126,'Income Entry'!$L$11:$L126,B21,'Income Entry'!$S$11:$S126,'Setup Page'!$AU$21,'Income Entry'!$T$11:$T126,'Setup Page'!$AV$21),IF($B$10="T A X",SUMIFS('Income Entry'!$I$11:$I126,'Income Entry'!$L$11:$L126,B21,'Income Entry'!$S$11:$S126,'Setup Page'!$AU$21,'Income Entry'!$T$11:$T126,'Setup Page'!$AV$21),"")))</f>
        <v>8500</v>
      </c>
      <c r="AC21" s="148"/>
      <c r="AD21" s="148"/>
      <c r="AE21" s="149"/>
      <c r="AF21" s="475" t="str">
        <f>IF(AG21="","",'Setup Page'!$W$4)</f>
        <v>$</v>
      </c>
      <c r="AG21" s="476">
        <f>IF($B$10="T O T A L",SUMIFS('Income Entry'!$F$11:$F126,'Income Entry'!$L$11:$L126,B21,'Income Entry'!$S$11:$S126,'Setup Page'!$AU$22,'Income Entry'!$T$11:$T126,'Setup Page'!$AV$22),IF($B$10="N E T",SUMIFS('Income Entry'!$H$11:$H126,'Income Entry'!$L$11:$L126,B21,'Income Entry'!$S$11:$S126,'Setup Page'!$AU$22,'Income Entry'!$T$11:$T126,'Setup Page'!$AV$22),IF($B$10="T A X",SUMIFS('Income Entry'!$I$11:$I126,'Income Entry'!$L$11:$L126,B21,'Income Entry'!$S$11:$S126,'Setup Page'!$AU$22,'Income Entry'!$T$11:$T126,'Setup Page'!$AV$22),"")))</f>
        <v>6920</v>
      </c>
      <c r="AH21" s="148"/>
      <c r="AI21" s="148"/>
      <c r="AJ21" s="149"/>
      <c r="AK21" s="475" t="str">
        <f>IF(AL21="","",'Setup Page'!$W$4)</f>
        <v>$</v>
      </c>
      <c r="AL21" s="476">
        <f>IF($B$10="T O T A L",SUMIFS('Income Entry'!$F$11:$F126,'Income Entry'!$L$11:$L126,B21,'Income Entry'!$S$11:$S126,'Setup Page'!$AU$23,'Income Entry'!$T$11:$T126,'Setup Page'!$AV$23),IF($B$10="N E T",SUMIFS('Income Entry'!$H$11:$H126,'Income Entry'!$L$11:$L126,B21,'Income Entry'!$S$11:$S126,'Setup Page'!$AU$23,'Income Entry'!$T$11:$T126,'Setup Page'!$AV$23),IF($B$10="T A X",SUMIFS('Income Entry'!$I$11:$I126,'Income Entry'!$L$11:$L126,B21,'Income Entry'!$S$11:$S126,'Setup Page'!$AU$23,'Income Entry'!$T$11:$T126,'Setup Page'!$AV$23),"")))</f>
        <v>5192.76</v>
      </c>
      <c r="AM21" s="148"/>
      <c r="AN21" s="148"/>
      <c r="AO21" s="149"/>
      <c r="AP21" s="475" t="str">
        <f>IF(AQ21="","",'Setup Page'!$W$4)</f>
        <v>$</v>
      </c>
      <c r="AQ21" s="476">
        <f>IF($B$10="T O T A L",SUMIFS('Income Entry'!$F$11:$F126,'Income Entry'!$L$11:$L126,B21,'Income Entry'!$S$11:$S126,'Setup Page'!$AU$24,'Income Entry'!$T$11:$T126,'Setup Page'!$AV$24),IF($B$10="N E T",SUMIFS('Income Entry'!$H$11:$H126,'Income Entry'!$L$11:$L126,B21,'Income Entry'!$S$11:$S126,'Setup Page'!$AU$24,'Income Entry'!$T$11:$T126,'Setup Page'!$AV$24),IF($B$10="T A X",SUMIFS('Income Entry'!$I$11:$I126,'Income Entry'!$L$11:$L126,B21,'Income Entry'!$S$11:$S126,'Setup Page'!$AU$24,'Income Entry'!$T$11:$T126,'Setup Page'!$AV$24),"")))</f>
        <v>7550</v>
      </c>
      <c r="AR21" s="148"/>
      <c r="AS21" s="148"/>
      <c r="AT21" s="149"/>
      <c r="AU21" s="475" t="str">
        <f>IF(AV21="","",'Setup Page'!$W$4)</f>
        <v>$</v>
      </c>
      <c r="AV21" s="476">
        <f>IF($B$10="T O T A L",SUMIFS('Income Entry'!$F$11:$F126,'Income Entry'!$L$11:$L126,B21,'Income Entry'!$S$11:$S126,'Setup Page'!$AU$25,'Income Entry'!$T$11:$T126,'Setup Page'!$AV$25),IF($B$10="N E T",SUMIFS('Income Entry'!$H$11:$H126,'Income Entry'!$L$11:$L126,B21,'Income Entry'!$S$11:$S126,'Setup Page'!$AU$25,'Income Entry'!$T$11:$T126,'Setup Page'!$AV$25),IF($B$10="T A X",SUMIFS('Income Entry'!$I$11:$I126,'Income Entry'!$L$11:$L126,B21,'Income Entry'!$S$11:$S126,'Setup Page'!$AU$25,'Income Entry'!$T$11:$T126,'Setup Page'!$AV$25),"")))</f>
        <v>12100</v>
      </c>
      <c r="AW21" s="148"/>
      <c r="AX21" s="148"/>
      <c r="AY21" s="149"/>
      <c r="AZ21" s="475" t="str">
        <f>IF(BA21="","",'Setup Page'!$W$4)</f>
        <v>$</v>
      </c>
      <c r="BA21" s="476">
        <f>IF($B$10="T O T A L",SUMIFS('Income Entry'!$F$11:$F126,'Income Entry'!$L$11:$L126,B21,'Income Entry'!$S$11:$S126,'Setup Page'!$AU$26,'Income Entry'!$T$11:$T126,'Setup Page'!$AV$26),IF($B$10="N E T",SUMIFS('Income Entry'!$H$11:$H126,'Income Entry'!$L$11:$L126,B21,'Income Entry'!$S$11:$S126,'Setup Page'!$AU$26,'Income Entry'!$T$11:$T126,'Setup Page'!$AV$26),IF($B$10="T A X",SUMIFS('Income Entry'!$I$11:$I126,'Income Entry'!$L$11:$L126,B21,'Income Entry'!$S$11:$S126,'Setup Page'!$AU$26,'Income Entry'!$T$11:$T126,'Setup Page'!$AV$26),"")))</f>
        <v>20276.84</v>
      </c>
      <c r="BB21" s="148"/>
      <c r="BC21" s="148"/>
      <c r="BD21" s="149"/>
      <c r="BE21" s="475" t="str">
        <f>IF(BF21="","",'Setup Page'!$W$4)</f>
        <v>$</v>
      </c>
      <c r="BF21" s="476">
        <f>IF($B$10="T O T A L",SUMIFS('Income Entry'!$F$11:$F126,'Income Entry'!$L$11:$L126,B21,'Income Entry'!$S$11:$S126,'Setup Page'!$AU$27,'Income Entry'!$T$11:$T126,'Setup Page'!$AV$27),IF($B$10="N E T",SUMIFS('Income Entry'!$H$11:$H126,'Income Entry'!$L$11:$L126,B21,'Income Entry'!$S$11:$S126,'Setup Page'!$AU$27,'Income Entry'!$T$11:$T126,'Setup Page'!$AV$27),IF($B$10="T A X",SUMIFS('Income Entry'!$I$11:$I126,'Income Entry'!$L$11:$L126,B21,'Income Entry'!$S$11:$S126,'Setup Page'!$AU$27,'Income Entry'!$T$11:$T126,'Setup Page'!$AV$27),"")))</f>
        <v>0</v>
      </c>
      <c r="BG21" s="148"/>
      <c r="BH21" s="148"/>
      <c r="BI21" s="149"/>
      <c r="BJ21" s="475" t="str">
        <f>IF(BK21="","",'Setup Page'!$W$4)</f>
        <v>$</v>
      </c>
      <c r="BK21" s="476">
        <f>IF($B$10="T O T A L",SUMIFS('Income Entry'!$F$11:$F126,'Income Entry'!$L$11:$L126,B21,'Income Entry'!$S$11:$S126,'Setup Page'!$AU$28,'Income Entry'!$T$11:$T126,'Setup Page'!$AV$28),IF($B$10="N E T",SUMIFS('Income Entry'!$H$11:$H126,'Income Entry'!$L$11:$L126,B21,'Income Entry'!$S$11:$S126,'Setup Page'!$AU$28,'Income Entry'!$T$11:$T126,'Setup Page'!$AV$28),IF($B$10="T A X",SUMIFS('Income Entry'!$I$11:$I126,'Income Entry'!$L$11:$L126,B21,'Income Entry'!$S$11:$S126,'Setup Page'!$AU$28,'Income Entry'!$T$11:$T126,'Setup Page'!$AV$28),"")))</f>
        <v>0</v>
      </c>
      <c r="BL21" s="148"/>
      <c r="BM21" s="148"/>
      <c r="BN21" s="149"/>
      <c r="BO21" s="475" t="str">
        <f>IF(BP21="","",'Setup Page'!$W$4)</f>
        <v>$</v>
      </c>
      <c r="BP21" s="476">
        <f>IF($B$10="T O T A L",SUMIFS('Income Entry'!$F$11:$F126,'Income Entry'!$L$11:$L126,B21,'Income Entry'!$S$11:$S126,'Setup Page'!$AU$29,'Income Entry'!$T$11:$T126,'Setup Page'!$AV$29),IF($B$10="N E T",SUMIFS('Income Entry'!$H$11:$H126,'Income Entry'!$L$11:$L126,B21,'Income Entry'!$S$11:$S126,'Setup Page'!$AU$29,'Income Entry'!$T$11:$T126,'Setup Page'!$AV$29),IF($B$10="T A X",SUMIFS('Income Entry'!$I$11:$I126,'Income Entry'!$L$11:$L126,B21,'Income Entry'!$S$11:$S126,'Setup Page'!$AU$29,'Income Entry'!$T$11:$T126,'Setup Page'!$AV$29),"")))</f>
        <v>0</v>
      </c>
      <c r="BQ21" s="148"/>
      <c r="BR21" s="148"/>
      <c r="BS21" s="149"/>
      <c r="BT21" s="477" t="str">
        <f>IF(BU21="","",'Setup Page'!$W$4)</f>
        <v>$</v>
      </c>
      <c r="BU21" s="478">
        <f t="shared" ref="BU21:BU60" si="1">sum(M21:BS21)</f>
        <v>77089.6</v>
      </c>
      <c r="BV21" s="148"/>
      <c r="BW21" s="148"/>
      <c r="BX21" s="152"/>
      <c r="BY21" s="138"/>
    </row>
    <row r="22" ht="18.75" customHeight="1">
      <c r="A22" s="138"/>
      <c r="B22" s="474" t="str">
        <f>'Setup Page'!C19</f>
        <v>Fines</v>
      </c>
      <c r="C22" s="148"/>
      <c r="D22" s="148"/>
      <c r="E22" s="148"/>
      <c r="F22" s="148"/>
      <c r="G22" s="148"/>
      <c r="H22" s="148"/>
      <c r="I22" s="148"/>
      <c r="J22" s="148"/>
      <c r="K22" s="149"/>
      <c r="L22" s="475" t="str">
        <f>IF(M22="","",'Setup Page'!$W$4)</f>
        <v>$</v>
      </c>
      <c r="M22" s="476">
        <f>IF($B$10="T O T A L",SUMIFS('Income Entry'!$F$11:$F126,'Income Entry'!$L$11:$L126,B22,'Income Entry'!$S$11:$S126,'Setup Page'!$AU$18,'Income Entry'!$T$11:$T126,'Setup Page'!$AV$18),IF($B$10="N E T",SUMIFS('Income Entry'!$H$11:$H126,'Income Entry'!$L$11:$L126,B22,'Income Entry'!$S$11:$S126,'Setup Page'!$AU$18,'Income Entry'!$T$11:$T126,'Setup Page'!$AV$18),IF($B$10="T A X",SUMIFS('Income Entry'!$I$11:$I126,'Income Entry'!$L$11:$L126,B22,'Income Entry'!$S$11:$S126,'Setup Page'!$AU$18,'Income Entry'!$T$11:$T126,'Setup Page'!$AV$18),"")))</f>
        <v>0</v>
      </c>
      <c r="N22" s="148"/>
      <c r="O22" s="148"/>
      <c r="P22" s="149"/>
      <c r="Q22" s="475" t="str">
        <f>IF(R22="","",'Setup Page'!$W$4)</f>
        <v>$</v>
      </c>
      <c r="R22" s="476">
        <f>IF($B$10="T O T A L",SUMIFS('Income Entry'!$F$11:$F126,'Income Entry'!$L$11:$L126,B22,'Income Entry'!$S$11:$S126,'Setup Page'!$AU$19,'Income Entry'!$T$11:$T126,'Setup Page'!$AV$19),IF($B$10="N E T",SUMIFS('Income Entry'!$H$11:$H126,'Income Entry'!$L$11:$L126,B22,'Income Entry'!$S$11:$S126,'Setup Page'!$AU$19,'Income Entry'!$T$11:$T126,'Setup Page'!$AV$19),IF($B$10="T A X",SUMIFS('Income Entry'!$I$11:$I126,'Income Entry'!$L$11:$L126,B22,'Income Entry'!$S$11:$S126,'Setup Page'!$AU$19,'Income Entry'!$T$11:$T126,'Setup Page'!$AV$19),"")))</f>
        <v>0</v>
      </c>
      <c r="S22" s="148"/>
      <c r="T22" s="148"/>
      <c r="U22" s="149"/>
      <c r="V22" s="475" t="str">
        <f>IF(W22="","",'Setup Page'!$W$4)</f>
        <v>$</v>
      </c>
      <c r="W22" s="476">
        <f>IF($B$10="T O T A L",SUMIFS('Income Entry'!$F$11:$F126,'Income Entry'!$L$11:$L126,B22,'Income Entry'!$S$11:$S126,'Setup Page'!$AU$20,'Income Entry'!$T$11:$T126,'Setup Page'!$AV$20),IF($B$10="N E T",SUMIFS('Income Entry'!$H$11:$H126,'Income Entry'!$L$11:$L126,B22,'Income Entry'!$S$11:$S126,'Setup Page'!$AU$20,'Income Entry'!$T$11:$T126,'Setup Page'!$AV$20),IF($B$10="T A X",SUMIFS('Income Entry'!$I$11:$I126,'Income Entry'!$L$11:$L126,B22,'Income Entry'!$S$11:$S126,'Setup Page'!$AU$20,'Income Entry'!$T$11:$T126,'Setup Page'!$AV$20),"")))</f>
        <v>0</v>
      </c>
      <c r="X22" s="148"/>
      <c r="Y22" s="148"/>
      <c r="Z22" s="149"/>
      <c r="AA22" s="475" t="str">
        <f>IF(AB22="","",'Setup Page'!$W$4)</f>
        <v>$</v>
      </c>
      <c r="AB22" s="476">
        <f>IF($B$10="T O T A L",SUMIFS('Income Entry'!$F$11:$F126,'Income Entry'!$L$11:$L126,B22,'Income Entry'!$S$11:$S126,'Setup Page'!$AU$21,'Income Entry'!$T$11:$T126,'Setup Page'!$AV$21),IF($B$10="N E T",SUMIFS('Income Entry'!$H$11:$H126,'Income Entry'!$L$11:$L126,B22,'Income Entry'!$S$11:$S126,'Setup Page'!$AU$21,'Income Entry'!$T$11:$T126,'Setup Page'!$AV$21),IF($B$10="T A X",SUMIFS('Income Entry'!$I$11:$I126,'Income Entry'!$L$11:$L126,B22,'Income Entry'!$S$11:$S126,'Setup Page'!$AU$21,'Income Entry'!$T$11:$T126,'Setup Page'!$AV$21),"")))</f>
        <v>0</v>
      </c>
      <c r="AC22" s="148"/>
      <c r="AD22" s="148"/>
      <c r="AE22" s="149"/>
      <c r="AF22" s="475" t="str">
        <f>IF(AG22="","",'Setup Page'!$W$4)</f>
        <v>$</v>
      </c>
      <c r="AG22" s="476">
        <f>IF($B$10="T O T A L",SUMIFS('Income Entry'!$F$11:$F126,'Income Entry'!$L$11:$L126,B22,'Income Entry'!$S$11:$S126,'Setup Page'!$AU$22,'Income Entry'!$T$11:$T126,'Setup Page'!$AV$22),IF($B$10="N E T",SUMIFS('Income Entry'!$H$11:$H126,'Income Entry'!$L$11:$L126,B22,'Income Entry'!$S$11:$S126,'Setup Page'!$AU$22,'Income Entry'!$T$11:$T126,'Setup Page'!$AV$22),IF($B$10="T A X",SUMIFS('Income Entry'!$I$11:$I126,'Income Entry'!$L$11:$L126,B22,'Income Entry'!$S$11:$S126,'Setup Page'!$AU$22,'Income Entry'!$T$11:$T126,'Setup Page'!$AV$22),"")))</f>
        <v>0</v>
      </c>
      <c r="AH22" s="148"/>
      <c r="AI22" s="148"/>
      <c r="AJ22" s="149"/>
      <c r="AK22" s="475" t="str">
        <f>IF(AL22="","",'Setup Page'!$W$4)</f>
        <v>$</v>
      </c>
      <c r="AL22" s="476">
        <f>IF($B$10="T O T A L",SUMIFS('Income Entry'!$F$11:$F126,'Income Entry'!$L$11:$L126,B22,'Income Entry'!$S$11:$S126,'Setup Page'!$AU$23,'Income Entry'!$T$11:$T126,'Setup Page'!$AV$23),IF($B$10="N E T",SUMIFS('Income Entry'!$H$11:$H126,'Income Entry'!$L$11:$L126,B22,'Income Entry'!$S$11:$S126,'Setup Page'!$AU$23,'Income Entry'!$T$11:$T126,'Setup Page'!$AV$23),IF($B$10="T A X",SUMIFS('Income Entry'!$I$11:$I126,'Income Entry'!$L$11:$L126,B22,'Income Entry'!$S$11:$S126,'Setup Page'!$AU$23,'Income Entry'!$T$11:$T126,'Setup Page'!$AV$23),"")))</f>
        <v>0</v>
      </c>
      <c r="AM22" s="148"/>
      <c r="AN22" s="148"/>
      <c r="AO22" s="149"/>
      <c r="AP22" s="475" t="str">
        <f>IF(AQ22="","",'Setup Page'!$W$4)</f>
        <v>$</v>
      </c>
      <c r="AQ22" s="476">
        <f>IF($B$10="T O T A L",SUMIFS('Income Entry'!$F$11:$F126,'Income Entry'!$L$11:$L126,B22,'Income Entry'!$S$11:$S126,'Setup Page'!$AU$24,'Income Entry'!$T$11:$T126,'Setup Page'!$AV$24),IF($B$10="N E T",SUMIFS('Income Entry'!$H$11:$H126,'Income Entry'!$L$11:$L126,B22,'Income Entry'!$S$11:$S126,'Setup Page'!$AU$24,'Income Entry'!$T$11:$T126,'Setup Page'!$AV$24),IF($B$10="T A X",SUMIFS('Income Entry'!$I$11:$I126,'Income Entry'!$L$11:$L126,B22,'Income Entry'!$S$11:$S126,'Setup Page'!$AU$24,'Income Entry'!$T$11:$T126,'Setup Page'!$AV$24),"")))</f>
        <v>5000</v>
      </c>
      <c r="AR22" s="148"/>
      <c r="AS22" s="148"/>
      <c r="AT22" s="149"/>
      <c r="AU22" s="475" t="str">
        <f>IF(AV22="","",'Setup Page'!$W$4)</f>
        <v>$</v>
      </c>
      <c r="AV22" s="476">
        <f>IF($B$10="T O T A L",SUMIFS('Income Entry'!$F$11:$F126,'Income Entry'!$L$11:$L126,B22,'Income Entry'!$S$11:$S126,'Setup Page'!$AU$25,'Income Entry'!$T$11:$T126,'Setup Page'!$AV$25),IF($B$10="N E T",SUMIFS('Income Entry'!$H$11:$H126,'Income Entry'!$L$11:$L126,B22,'Income Entry'!$S$11:$S126,'Setup Page'!$AU$25,'Income Entry'!$T$11:$T126,'Setup Page'!$AV$25),IF($B$10="T A X",SUMIFS('Income Entry'!$I$11:$I126,'Income Entry'!$L$11:$L126,B22,'Income Entry'!$S$11:$S126,'Setup Page'!$AU$25,'Income Entry'!$T$11:$T126,'Setup Page'!$AV$25),"")))</f>
        <v>0</v>
      </c>
      <c r="AW22" s="148"/>
      <c r="AX22" s="148"/>
      <c r="AY22" s="149"/>
      <c r="AZ22" s="475" t="str">
        <f>IF(BA22="","",'Setup Page'!$W$4)</f>
        <v>$</v>
      </c>
      <c r="BA22" s="476">
        <f>IF($B$10="T O T A L",SUMIFS('Income Entry'!$F$11:$F126,'Income Entry'!$L$11:$L126,B22,'Income Entry'!$S$11:$S126,'Setup Page'!$AU$26,'Income Entry'!$T$11:$T126,'Setup Page'!$AV$26),IF($B$10="N E T",SUMIFS('Income Entry'!$H$11:$H126,'Income Entry'!$L$11:$L126,B22,'Income Entry'!$S$11:$S126,'Setup Page'!$AU$26,'Income Entry'!$T$11:$T126,'Setup Page'!$AV$26),IF($B$10="T A X",SUMIFS('Income Entry'!$I$11:$I126,'Income Entry'!$L$11:$L126,B22,'Income Entry'!$S$11:$S126,'Setup Page'!$AU$26,'Income Entry'!$T$11:$T126,'Setup Page'!$AV$26),"")))</f>
        <v>0</v>
      </c>
      <c r="BB22" s="148"/>
      <c r="BC22" s="148"/>
      <c r="BD22" s="149"/>
      <c r="BE22" s="475" t="str">
        <f>IF(BF22="","",'Setup Page'!$W$4)</f>
        <v>$</v>
      </c>
      <c r="BF22" s="476">
        <f>IF($B$10="T O T A L",SUMIFS('Income Entry'!$F$11:$F126,'Income Entry'!$L$11:$L126,B22,'Income Entry'!$S$11:$S126,'Setup Page'!$AU$27,'Income Entry'!$T$11:$T126,'Setup Page'!$AV$27),IF($B$10="N E T",SUMIFS('Income Entry'!$H$11:$H126,'Income Entry'!$L$11:$L126,B22,'Income Entry'!$S$11:$S126,'Setup Page'!$AU$27,'Income Entry'!$T$11:$T126,'Setup Page'!$AV$27),IF($B$10="T A X",SUMIFS('Income Entry'!$I$11:$I126,'Income Entry'!$L$11:$L126,B22,'Income Entry'!$S$11:$S126,'Setup Page'!$AU$27,'Income Entry'!$T$11:$T126,'Setup Page'!$AV$27),"")))</f>
        <v>0</v>
      </c>
      <c r="BG22" s="148"/>
      <c r="BH22" s="148"/>
      <c r="BI22" s="149"/>
      <c r="BJ22" s="475" t="str">
        <f>IF(BK22="","",'Setup Page'!$W$4)</f>
        <v>$</v>
      </c>
      <c r="BK22" s="476">
        <f>IF($B$10="T O T A L",SUMIFS('Income Entry'!$F$11:$F126,'Income Entry'!$L$11:$L126,B22,'Income Entry'!$S$11:$S126,'Setup Page'!$AU$28,'Income Entry'!$T$11:$T126,'Setup Page'!$AV$28),IF($B$10="N E T",SUMIFS('Income Entry'!$H$11:$H126,'Income Entry'!$L$11:$L126,B22,'Income Entry'!$S$11:$S126,'Setup Page'!$AU$28,'Income Entry'!$T$11:$T126,'Setup Page'!$AV$28),IF($B$10="T A X",SUMIFS('Income Entry'!$I$11:$I126,'Income Entry'!$L$11:$L126,B22,'Income Entry'!$S$11:$S126,'Setup Page'!$AU$28,'Income Entry'!$T$11:$T126,'Setup Page'!$AV$28),"")))</f>
        <v>0</v>
      </c>
      <c r="BL22" s="148"/>
      <c r="BM22" s="148"/>
      <c r="BN22" s="149"/>
      <c r="BO22" s="475" t="str">
        <f>IF(BP22="","",'Setup Page'!$W$4)</f>
        <v>$</v>
      </c>
      <c r="BP22" s="476">
        <f>IF($B$10="T O T A L",SUMIFS('Income Entry'!$F$11:$F126,'Income Entry'!$L$11:$L126,B22,'Income Entry'!$S$11:$S126,'Setup Page'!$AU$29,'Income Entry'!$T$11:$T126,'Setup Page'!$AV$29),IF($B$10="N E T",SUMIFS('Income Entry'!$H$11:$H126,'Income Entry'!$L$11:$L126,B22,'Income Entry'!$S$11:$S126,'Setup Page'!$AU$29,'Income Entry'!$T$11:$T126,'Setup Page'!$AV$29),IF($B$10="T A X",SUMIFS('Income Entry'!$I$11:$I126,'Income Entry'!$L$11:$L126,B22,'Income Entry'!$S$11:$S126,'Setup Page'!$AU$29,'Income Entry'!$T$11:$T126,'Setup Page'!$AV$29),"")))</f>
        <v>0</v>
      </c>
      <c r="BQ22" s="148"/>
      <c r="BR22" s="148"/>
      <c r="BS22" s="149"/>
      <c r="BT22" s="479" t="str">
        <f>IF(BU22="","",'Setup Page'!$W$4)</f>
        <v>$</v>
      </c>
      <c r="BU22" s="478">
        <f t="shared" si="1"/>
        <v>5000</v>
      </c>
      <c r="BV22" s="148"/>
      <c r="BW22" s="148"/>
      <c r="BX22" s="152"/>
      <c r="BY22" s="138"/>
    </row>
    <row r="23" ht="18.75" customHeight="1">
      <c r="A23" s="138"/>
      <c r="B23" s="474" t="str">
        <f>'Setup Page'!C20</f>
        <v/>
      </c>
      <c r="C23" s="148"/>
      <c r="D23" s="148"/>
      <c r="E23" s="148"/>
      <c r="F23" s="148"/>
      <c r="G23" s="148"/>
      <c r="H23" s="148"/>
      <c r="I23" s="148"/>
      <c r="J23" s="148"/>
      <c r="K23" s="149"/>
      <c r="L23" s="475" t="str">
        <f>IF(M23="","",'Setup Page'!$W$4)</f>
        <v>$</v>
      </c>
      <c r="M23" s="476">
        <f>IF($B$10="T O T A L",SUMIFS('Income Entry'!$F$11:$F126,'Income Entry'!$L$11:$L126,B23,'Income Entry'!$S$11:$S126,'Setup Page'!$AU$18,'Income Entry'!$T$11:$T126,'Setup Page'!$AV$18),IF($B$10="N E T",SUMIFS('Income Entry'!$H$11:$H126,'Income Entry'!$L$11:$L126,B23,'Income Entry'!$S$11:$S126,'Setup Page'!$AU$18,'Income Entry'!$T$11:$T126,'Setup Page'!$AV$18),IF($B$10="T A X",SUMIFS('Income Entry'!$I$11:$I126,'Income Entry'!$L$11:$L126,B23,'Income Entry'!$S$11:$S126,'Setup Page'!$AU$18,'Income Entry'!$T$11:$T126,'Setup Page'!$AV$18),"")))</f>
        <v>0</v>
      </c>
      <c r="N23" s="148"/>
      <c r="O23" s="148"/>
      <c r="P23" s="149"/>
      <c r="Q23" s="475" t="str">
        <f>IF(R23="","",'Setup Page'!$W$4)</f>
        <v>$</v>
      </c>
      <c r="R23" s="476">
        <f>IF($B$10="T O T A L",SUMIFS('Income Entry'!$F$11:$F126,'Income Entry'!$L$11:$L126,B23,'Income Entry'!$S$11:$S126,'Setup Page'!$AU$19,'Income Entry'!$T$11:$T126,'Setup Page'!$AV$19),IF($B$10="N E T",SUMIFS('Income Entry'!$H$11:$H126,'Income Entry'!$L$11:$L126,B23,'Income Entry'!$S$11:$S126,'Setup Page'!$AU$19,'Income Entry'!$T$11:$T126,'Setup Page'!$AV$19),IF($B$10="T A X",SUMIFS('Income Entry'!$I$11:$I126,'Income Entry'!$L$11:$L126,B23,'Income Entry'!$S$11:$S126,'Setup Page'!$AU$19,'Income Entry'!$T$11:$T126,'Setup Page'!$AV$19),"")))</f>
        <v>0</v>
      </c>
      <c r="S23" s="148"/>
      <c r="T23" s="148"/>
      <c r="U23" s="149"/>
      <c r="V23" s="475" t="str">
        <f>IF(W23="","",'Setup Page'!$W$4)</f>
        <v>$</v>
      </c>
      <c r="W23" s="476">
        <f>IF($B$10="T O T A L",SUMIFS('Income Entry'!$F$11:$F126,'Income Entry'!$L$11:$L126,B23,'Income Entry'!$S$11:$S126,'Setup Page'!$AU$20,'Income Entry'!$T$11:$T126,'Setup Page'!$AV$20),IF($B$10="N E T",SUMIFS('Income Entry'!$H$11:$H126,'Income Entry'!$L$11:$L126,B23,'Income Entry'!$S$11:$S126,'Setup Page'!$AU$20,'Income Entry'!$T$11:$T126,'Setup Page'!$AV$20),IF($B$10="T A X",SUMIFS('Income Entry'!$I$11:$I126,'Income Entry'!$L$11:$L126,B23,'Income Entry'!$S$11:$S126,'Setup Page'!$AU$20,'Income Entry'!$T$11:$T126,'Setup Page'!$AV$20),"")))</f>
        <v>0</v>
      </c>
      <c r="X23" s="148"/>
      <c r="Y23" s="148"/>
      <c r="Z23" s="149"/>
      <c r="AA23" s="475" t="str">
        <f>IF(AB23="","",'Setup Page'!$W$4)</f>
        <v>$</v>
      </c>
      <c r="AB23" s="476">
        <f>IF($B$10="T O T A L",SUMIFS('Income Entry'!$F$11:$F126,'Income Entry'!$L$11:$L126,B23,'Income Entry'!$S$11:$S126,'Setup Page'!$AU$21,'Income Entry'!$T$11:$T126,'Setup Page'!$AV$21),IF($B$10="N E T",SUMIFS('Income Entry'!$H$11:$H126,'Income Entry'!$L$11:$L126,B23,'Income Entry'!$S$11:$S126,'Setup Page'!$AU$21,'Income Entry'!$T$11:$T126,'Setup Page'!$AV$21),IF($B$10="T A X",SUMIFS('Income Entry'!$I$11:$I126,'Income Entry'!$L$11:$L126,B23,'Income Entry'!$S$11:$S126,'Setup Page'!$AU$21,'Income Entry'!$T$11:$T126,'Setup Page'!$AV$21),"")))</f>
        <v>0</v>
      </c>
      <c r="AC23" s="148"/>
      <c r="AD23" s="148"/>
      <c r="AE23" s="149"/>
      <c r="AF23" s="475" t="str">
        <f>IF(AG23="","",'Setup Page'!$W$4)</f>
        <v>$</v>
      </c>
      <c r="AG23" s="476">
        <f>IF($B$10="T O T A L",SUMIFS('Income Entry'!$F$11:$F126,'Income Entry'!$L$11:$L126,B23,'Income Entry'!$S$11:$S126,'Setup Page'!$AU$22,'Income Entry'!$T$11:$T126,'Setup Page'!$AV$22),IF($B$10="N E T",SUMIFS('Income Entry'!$H$11:$H126,'Income Entry'!$L$11:$L126,B23,'Income Entry'!$S$11:$S126,'Setup Page'!$AU$22,'Income Entry'!$T$11:$T126,'Setup Page'!$AV$22),IF($B$10="T A X",SUMIFS('Income Entry'!$I$11:$I126,'Income Entry'!$L$11:$L126,B23,'Income Entry'!$S$11:$S126,'Setup Page'!$AU$22,'Income Entry'!$T$11:$T126,'Setup Page'!$AV$22),"")))</f>
        <v>0</v>
      </c>
      <c r="AH23" s="148"/>
      <c r="AI23" s="148"/>
      <c r="AJ23" s="149"/>
      <c r="AK23" s="475" t="str">
        <f>IF(AL23="","",'Setup Page'!$W$4)</f>
        <v>$</v>
      </c>
      <c r="AL23" s="476">
        <f>IF($B$10="T O T A L",SUMIFS('Income Entry'!$F$11:$F126,'Income Entry'!$L$11:$L126,B23,'Income Entry'!$S$11:$S126,'Setup Page'!$AU$23,'Income Entry'!$T$11:$T126,'Setup Page'!$AV$23),IF($B$10="N E T",SUMIFS('Income Entry'!$H$11:$H126,'Income Entry'!$L$11:$L126,B23,'Income Entry'!$S$11:$S126,'Setup Page'!$AU$23,'Income Entry'!$T$11:$T126,'Setup Page'!$AV$23),IF($B$10="T A X",SUMIFS('Income Entry'!$I$11:$I126,'Income Entry'!$L$11:$L126,B23,'Income Entry'!$S$11:$S126,'Setup Page'!$AU$23,'Income Entry'!$T$11:$T126,'Setup Page'!$AV$23),"")))</f>
        <v>0</v>
      </c>
      <c r="AM23" s="148"/>
      <c r="AN23" s="148"/>
      <c r="AO23" s="149"/>
      <c r="AP23" s="475" t="str">
        <f>IF(AQ23="","",'Setup Page'!$W$4)</f>
        <v>$</v>
      </c>
      <c r="AQ23" s="476">
        <f>IF($B$10="T O T A L",SUMIFS('Income Entry'!$F$11:$F126,'Income Entry'!$L$11:$L126,B23,'Income Entry'!$S$11:$S126,'Setup Page'!$AU$24,'Income Entry'!$T$11:$T126,'Setup Page'!$AV$24),IF($B$10="N E T",SUMIFS('Income Entry'!$H$11:$H126,'Income Entry'!$L$11:$L126,B23,'Income Entry'!$S$11:$S126,'Setup Page'!$AU$24,'Income Entry'!$T$11:$T126,'Setup Page'!$AV$24),IF($B$10="T A X",SUMIFS('Income Entry'!$I$11:$I126,'Income Entry'!$L$11:$L126,B23,'Income Entry'!$S$11:$S126,'Setup Page'!$AU$24,'Income Entry'!$T$11:$T126,'Setup Page'!$AV$24),"")))</f>
        <v>0</v>
      </c>
      <c r="AR23" s="148"/>
      <c r="AS23" s="148"/>
      <c r="AT23" s="149"/>
      <c r="AU23" s="475" t="str">
        <f>IF(AV23="","",'Setup Page'!$W$4)</f>
        <v>$</v>
      </c>
      <c r="AV23" s="476">
        <f>IF($B$10="T O T A L",SUMIFS('Income Entry'!$F$11:$F126,'Income Entry'!$L$11:$L126,B23,'Income Entry'!$S$11:$S126,'Setup Page'!$AU$25,'Income Entry'!$T$11:$T126,'Setup Page'!$AV$25),IF($B$10="N E T",SUMIFS('Income Entry'!$H$11:$H126,'Income Entry'!$L$11:$L126,B23,'Income Entry'!$S$11:$S126,'Setup Page'!$AU$25,'Income Entry'!$T$11:$T126,'Setup Page'!$AV$25),IF($B$10="T A X",SUMIFS('Income Entry'!$I$11:$I126,'Income Entry'!$L$11:$L126,B23,'Income Entry'!$S$11:$S126,'Setup Page'!$AU$25,'Income Entry'!$T$11:$T126,'Setup Page'!$AV$25),"")))</f>
        <v>0</v>
      </c>
      <c r="AW23" s="148"/>
      <c r="AX23" s="148"/>
      <c r="AY23" s="149"/>
      <c r="AZ23" s="475" t="str">
        <f>IF(BA23="","",'Setup Page'!$W$4)</f>
        <v>$</v>
      </c>
      <c r="BA23" s="476">
        <f>IF($B$10="T O T A L",SUMIFS('Income Entry'!$F$11:$F126,'Income Entry'!$L$11:$L126,B23,'Income Entry'!$S$11:$S126,'Setup Page'!$AU$26,'Income Entry'!$T$11:$T126,'Setup Page'!$AV$26),IF($B$10="N E T",SUMIFS('Income Entry'!$H$11:$H126,'Income Entry'!$L$11:$L126,B23,'Income Entry'!$S$11:$S126,'Setup Page'!$AU$26,'Income Entry'!$T$11:$T126,'Setup Page'!$AV$26),IF($B$10="T A X",SUMIFS('Income Entry'!$I$11:$I126,'Income Entry'!$L$11:$L126,B23,'Income Entry'!$S$11:$S126,'Setup Page'!$AU$26,'Income Entry'!$T$11:$T126,'Setup Page'!$AV$26),"")))</f>
        <v>0</v>
      </c>
      <c r="BB23" s="148"/>
      <c r="BC23" s="148"/>
      <c r="BD23" s="149"/>
      <c r="BE23" s="475" t="str">
        <f>IF(BF23="","",'Setup Page'!$W$4)</f>
        <v>$</v>
      </c>
      <c r="BF23" s="476">
        <f>IF($B$10="T O T A L",SUMIFS('Income Entry'!$F$11:$F126,'Income Entry'!$L$11:$L126,B23,'Income Entry'!$S$11:$S126,'Setup Page'!$AU$27,'Income Entry'!$T$11:$T126,'Setup Page'!$AV$27),IF($B$10="N E T",SUMIFS('Income Entry'!$H$11:$H126,'Income Entry'!$L$11:$L126,B23,'Income Entry'!$S$11:$S126,'Setup Page'!$AU$27,'Income Entry'!$T$11:$T126,'Setup Page'!$AV$27),IF($B$10="T A X",SUMIFS('Income Entry'!$I$11:$I126,'Income Entry'!$L$11:$L126,B23,'Income Entry'!$S$11:$S126,'Setup Page'!$AU$27,'Income Entry'!$T$11:$T126,'Setup Page'!$AV$27),"")))</f>
        <v>0</v>
      </c>
      <c r="BG23" s="148"/>
      <c r="BH23" s="148"/>
      <c r="BI23" s="149"/>
      <c r="BJ23" s="475" t="str">
        <f>IF(BK23="","",'Setup Page'!$W$4)</f>
        <v>$</v>
      </c>
      <c r="BK23" s="476">
        <f>IF($B$10="T O T A L",SUMIFS('Income Entry'!$F$11:$F126,'Income Entry'!$L$11:$L126,B23,'Income Entry'!$S$11:$S126,'Setup Page'!$AU$28,'Income Entry'!$T$11:$T126,'Setup Page'!$AV$28),IF($B$10="N E T",SUMIFS('Income Entry'!$H$11:$H126,'Income Entry'!$L$11:$L126,B23,'Income Entry'!$S$11:$S126,'Setup Page'!$AU$28,'Income Entry'!$T$11:$T126,'Setup Page'!$AV$28),IF($B$10="T A X",SUMIFS('Income Entry'!$I$11:$I126,'Income Entry'!$L$11:$L126,B23,'Income Entry'!$S$11:$S126,'Setup Page'!$AU$28,'Income Entry'!$T$11:$T126,'Setup Page'!$AV$28),"")))</f>
        <v>0</v>
      </c>
      <c r="BL23" s="148"/>
      <c r="BM23" s="148"/>
      <c r="BN23" s="149"/>
      <c r="BO23" s="475" t="str">
        <f>IF(BP23="","",'Setup Page'!$W$4)</f>
        <v>$</v>
      </c>
      <c r="BP23" s="476">
        <f>IF($B$10="T O T A L",SUMIFS('Income Entry'!$F$11:$F126,'Income Entry'!$L$11:$L126,B23,'Income Entry'!$S$11:$S126,'Setup Page'!$AU$29,'Income Entry'!$T$11:$T126,'Setup Page'!$AV$29),IF($B$10="N E T",SUMIFS('Income Entry'!$H$11:$H126,'Income Entry'!$L$11:$L126,B23,'Income Entry'!$S$11:$S126,'Setup Page'!$AU$29,'Income Entry'!$T$11:$T126,'Setup Page'!$AV$29),IF($B$10="T A X",SUMIFS('Income Entry'!$I$11:$I126,'Income Entry'!$L$11:$L126,B23,'Income Entry'!$S$11:$S126,'Setup Page'!$AU$29,'Income Entry'!$T$11:$T126,'Setup Page'!$AV$29),"")))</f>
        <v>0</v>
      </c>
      <c r="BQ23" s="148"/>
      <c r="BR23" s="148"/>
      <c r="BS23" s="149"/>
      <c r="BT23" s="479" t="str">
        <f>IF(BU23="","",'Setup Page'!$W$4)</f>
        <v>$</v>
      </c>
      <c r="BU23" s="478">
        <f t="shared" si="1"/>
        <v>0</v>
      </c>
      <c r="BV23" s="148"/>
      <c r="BW23" s="148"/>
      <c r="BX23" s="152"/>
      <c r="BY23" s="138"/>
    </row>
    <row r="24" ht="18.75" customHeight="1">
      <c r="A24" s="138"/>
      <c r="B24" s="474" t="str">
        <f>'Setup Page'!C21</f>
        <v/>
      </c>
      <c r="C24" s="148"/>
      <c r="D24" s="148"/>
      <c r="E24" s="148"/>
      <c r="F24" s="148"/>
      <c r="G24" s="148"/>
      <c r="H24" s="148"/>
      <c r="I24" s="148"/>
      <c r="J24" s="148"/>
      <c r="K24" s="149"/>
      <c r="L24" s="475" t="str">
        <f>IF(M24="","",'Setup Page'!$W$4)</f>
        <v>$</v>
      </c>
      <c r="M24" s="476">
        <f>IF($B$10="T O T A L",SUMIFS('Income Entry'!$F$11:$F126,'Income Entry'!$L$11:$L126,B24,'Income Entry'!$S$11:$S126,'Setup Page'!$AU$18,'Income Entry'!$T$11:$T126,'Setup Page'!$AV$18),IF($B$10="N E T",SUMIFS('Income Entry'!$H$11:$H126,'Income Entry'!$L$11:$L126,B24,'Income Entry'!$S$11:$S126,'Setup Page'!$AU$18,'Income Entry'!$T$11:$T126,'Setup Page'!$AV$18),IF($B$10="T A X",SUMIFS('Income Entry'!$I$11:$I126,'Income Entry'!$L$11:$L126,B24,'Income Entry'!$S$11:$S126,'Setup Page'!$AU$18,'Income Entry'!$T$11:$T126,'Setup Page'!$AV$18),"")))</f>
        <v>0</v>
      </c>
      <c r="N24" s="148"/>
      <c r="O24" s="148"/>
      <c r="P24" s="149"/>
      <c r="Q24" s="475" t="str">
        <f>IF(R24="","",'Setup Page'!$W$4)</f>
        <v>$</v>
      </c>
      <c r="R24" s="476">
        <f>IF($B$10="T O T A L",SUMIFS('Income Entry'!$F$11:$F126,'Income Entry'!$L$11:$L126,B24,'Income Entry'!$S$11:$S126,'Setup Page'!$AU$19,'Income Entry'!$T$11:$T126,'Setup Page'!$AV$19),IF($B$10="N E T",SUMIFS('Income Entry'!$H$11:$H126,'Income Entry'!$L$11:$L126,B24,'Income Entry'!$S$11:$S126,'Setup Page'!$AU$19,'Income Entry'!$T$11:$T126,'Setup Page'!$AV$19),IF($B$10="T A X",SUMIFS('Income Entry'!$I$11:$I126,'Income Entry'!$L$11:$L126,B24,'Income Entry'!$S$11:$S126,'Setup Page'!$AU$19,'Income Entry'!$T$11:$T126,'Setup Page'!$AV$19),"")))</f>
        <v>0</v>
      </c>
      <c r="S24" s="148"/>
      <c r="T24" s="148"/>
      <c r="U24" s="149"/>
      <c r="V24" s="475" t="str">
        <f>IF(W24="","",'Setup Page'!$W$4)</f>
        <v>$</v>
      </c>
      <c r="W24" s="476">
        <f>IF($B$10="T O T A L",SUMIFS('Income Entry'!$F$11:$F126,'Income Entry'!$L$11:$L126,B24,'Income Entry'!$S$11:$S126,'Setup Page'!$AU$20,'Income Entry'!$T$11:$T126,'Setup Page'!$AV$20),IF($B$10="N E T",SUMIFS('Income Entry'!$H$11:$H126,'Income Entry'!$L$11:$L126,B24,'Income Entry'!$S$11:$S126,'Setup Page'!$AU$20,'Income Entry'!$T$11:$T126,'Setup Page'!$AV$20),IF($B$10="T A X",SUMIFS('Income Entry'!$I$11:$I126,'Income Entry'!$L$11:$L126,B24,'Income Entry'!$S$11:$S126,'Setup Page'!$AU$20,'Income Entry'!$T$11:$T126,'Setup Page'!$AV$20),"")))</f>
        <v>0</v>
      </c>
      <c r="X24" s="148"/>
      <c r="Y24" s="148"/>
      <c r="Z24" s="149"/>
      <c r="AA24" s="475" t="str">
        <f>IF(AB24="","",'Setup Page'!$W$4)</f>
        <v>$</v>
      </c>
      <c r="AB24" s="476">
        <f>IF($B$10="T O T A L",SUMIFS('Income Entry'!$F$11:$F126,'Income Entry'!$L$11:$L126,B24,'Income Entry'!$S$11:$S126,'Setup Page'!$AU$21,'Income Entry'!$T$11:$T126,'Setup Page'!$AV$21),IF($B$10="N E T",SUMIFS('Income Entry'!$H$11:$H126,'Income Entry'!$L$11:$L126,B24,'Income Entry'!$S$11:$S126,'Setup Page'!$AU$21,'Income Entry'!$T$11:$T126,'Setup Page'!$AV$21),IF($B$10="T A X",SUMIFS('Income Entry'!$I$11:$I126,'Income Entry'!$L$11:$L126,B24,'Income Entry'!$S$11:$S126,'Setup Page'!$AU$21,'Income Entry'!$T$11:$T126,'Setup Page'!$AV$21),"")))</f>
        <v>0</v>
      </c>
      <c r="AC24" s="148"/>
      <c r="AD24" s="148"/>
      <c r="AE24" s="149"/>
      <c r="AF24" s="475" t="str">
        <f>IF(AG24="","",'Setup Page'!$W$4)</f>
        <v>$</v>
      </c>
      <c r="AG24" s="476">
        <f>IF($B$10="T O T A L",SUMIFS('Income Entry'!$F$11:$F126,'Income Entry'!$L$11:$L126,B24,'Income Entry'!$S$11:$S126,'Setup Page'!$AU$22,'Income Entry'!$T$11:$T126,'Setup Page'!$AV$22),IF($B$10="N E T",SUMIFS('Income Entry'!$H$11:$H126,'Income Entry'!$L$11:$L126,B24,'Income Entry'!$S$11:$S126,'Setup Page'!$AU$22,'Income Entry'!$T$11:$T126,'Setup Page'!$AV$22),IF($B$10="T A X",SUMIFS('Income Entry'!$I$11:$I126,'Income Entry'!$L$11:$L126,B24,'Income Entry'!$S$11:$S126,'Setup Page'!$AU$22,'Income Entry'!$T$11:$T126,'Setup Page'!$AV$22),"")))</f>
        <v>0</v>
      </c>
      <c r="AH24" s="148"/>
      <c r="AI24" s="148"/>
      <c r="AJ24" s="149"/>
      <c r="AK24" s="475" t="str">
        <f>IF(AL24="","",'Setup Page'!$W$4)</f>
        <v>$</v>
      </c>
      <c r="AL24" s="476">
        <f>IF($B$10="T O T A L",SUMIFS('Income Entry'!$F$11:$F126,'Income Entry'!$L$11:$L126,B24,'Income Entry'!$S$11:$S126,'Setup Page'!$AU$23,'Income Entry'!$T$11:$T126,'Setup Page'!$AV$23),IF($B$10="N E T",SUMIFS('Income Entry'!$H$11:$H126,'Income Entry'!$L$11:$L126,B24,'Income Entry'!$S$11:$S126,'Setup Page'!$AU$23,'Income Entry'!$T$11:$T126,'Setup Page'!$AV$23),IF($B$10="T A X",SUMIFS('Income Entry'!$I$11:$I126,'Income Entry'!$L$11:$L126,B24,'Income Entry'!$S$11:$S126,'Setup Page'!$AU$23,'Income Entry'!$T$11:$T126,'Setup Page'!$AV$23),"")))</f>
        <v>0</v>
      </c>
      <c r="AM24" s="148"/>
      <c r="AN24" s="148"/>
      <c r="AO24" s="149"/>
      <c r="AP24" s="475" t="str">
        <f>IF(AQ24="","",'Setup Page'!$W$4)</f>
        <v>$</v>
      </c>
      <c r="AQ24" s="476">
        <f>IF($B$10="T O T A L",SUMIFS('Income Entry'!$F$11:$F126,'Income Entry'!$L$11:$L126,B24,'Income Entry'!$S$11:$S126,'Setup Page'!$AU$24,'Income Entry'!$T$11:$T126,'Setup Page'!$AV$24),IF($B$10="N E T",SUMIFS('Income Entry'!$H$11:$H126,'Income Entry'!$L$11:$L126,B24,'Income Entry'!$S$11:$S126,'Setup Page'!$AU$24,'Income Entry'!$T$11:$T126,'Setup Page'!$AV$24),IF($B$10="T A X",SUMIFS('Income Entry'!$I$11:$I126,'Income Entry'!$L$11:$L126,B24,'Income Entry'!$S$11:$S126,'Setup Page'!$AU$24,'Income Entry'!$T$11:$T126,'Setup Page'!$AV$24),"")))</f>
        <v>0</v>
      </c>
      <c r="AR24" s="148"/>
      <c r="AS24" s="148"/>
      <c r="AT24" s="149"/>
      <c r="AU24" s="475" t="str">
        <f>IF(AV24="","",'Setup Page'!$W$4)</f>
        <v>$</v>
      </c>
      <c r="AV24" s="476">
        <f>IF($B$10="T O T A L",SUMIFS('Income Entry'!$F$11:$F126,'Income Entry'!$L$11:$L126,B24,'Income Entry'!$S$11:$S126,'Setup Page'!$AU$25,'Income Entry'!$T$11:$T126,'Setup Page'!$AV$25),IF($B$10="N E T",SUMIFS('Income Entry'!$H$11:$H126,'Income Entry'!$L$11:$L126,B24,'Income Entry'!$S$11:$S126,'Setup Page'!$AU$25,'Income Entry'!$T$11:$T126,'Setup Page'!$AV$25),IF($B$10="T A X",SUMIFS('Income Entry'!$I$11:$I126,'Income Entry'!$L$11:$L126,B24,'Income Entry'!$S$11:$S126,'Setup Page'!$AU$25,'Income Entry'!$T$11:$T126,'Setup Page'!$AV$25),"")))</f>
        <v>0</v>
      </c>
      <c r="AW24" s="148"/>
      <c r="AX24" s="148"/>
      <c r="AY24" s="149"/>
      <c r="AZ24" s="475" t="str">
        <f>IF(BA24="","",'Setup Page'!$W$4)</f>
        <v>$</v>
      </c>
      <c r="BA24" s="476">
        <f>IF($B$10="T O T A L",SUMIFS('Income Entry'!$F$11:$F126,'Income Entry'!$L$11:$L126,B24,'Income Entry'!$S$11:$S126,'Setup Page'!$AU$26,'Income Entry'!$T$11:$T126,'Setup Page'!$AV$26),IF($B$10="N E T",SUMIFS('Income Entry'!$H$11:$H126,'Income Entry'!$L$11:$L126,B24,'Income Entry'!$S$11:$S126,'Setup Page'!$AU$26,'Income Entry'!$T$11:$T126,'Setup Page'!$AV$26),IF($B$10="T A X",SUMIFS('Income Entry'!$I$11:$I126,'Income Entry'!$L$11:$L126,B24,'Income Entry'!$S$11:$S126,'Setup Page'!$AU$26,'Income Entry'!$T$11:$T126,'Setup Page'!$AV$26),"")))</f>
        <v>0</v>
      </c>
      <c r="BB24" s="148"/>
      <c r="BC24" s="148"/>
      <c r="BD24" s="149"/>
      <c r="BE24" s="475" t="str">
        <f>IF(BF24="","",'Setup Page'!$W$4)</f>
        <v>$</v>
      </c>
      <c r="BF24" s="476">
        <f>IF($B$10="T O T A L",SUMIFS('Income Entry'!$F$11:$F126,'Income Entry'!$L$11:$L126,B24,'Income Entry'!$S$11:$S126,'Setup Page'!$AU$27,'Income Entry'!$T$11:$T126,'Setup Page'!$AV$27),IF($B$10="N E T",SUMIFS('Income Entry'!$H$11:$H126,'Income Entry'!$L$11:$L126,B24,'Income Entry'!$S$11:$S126,'Setup Page'!$AU$27,'Income Entry'!$T$11:$T126,'Setup Page'!$AV$27),IF($B$10="T A X",SUMIFS('Income Entry'!$I$11:$I126,'Income Entry'!$L$11:$L126,B24,'Income Entry'!$S$11:$S126,'Setup Page'!$AU$27,'Income Entry'!$T$11:$T126,'Setup Page'!$AV$27),"")))</f>
        <v>0</v>
      </c>
      <c r="BG24" s="148"/>
      <c r="BH24" s="148"/>
      <c r="BI24" s="149"/>
      <c r="BJ24" s="475" t="str">
        <f>IF(BK24="","",'Setup Page'!$W$4)</f>
        <v>$</v>
      </c>
      <c r="BK24" s="476">
        <f>IF($B$10="T O T A L",SUMIFS('Income Entry'!$F$11:$F126,'Income Entry'!$L$11:$L126,B24,'Income Entry'!$S$11:$S126,'Setup Page'!$AU$28,'Income Entry'!$T$11:$T126,'Setup Page'!$AV$28),IF($B$10="N E T",SUMIFS('Income Entry'!$H$11:$H126,'Income Entry'!$L$11:$L126,B24,'Income Entry'!$S$11:$S126,'Setup Page'!$AU$28,'Income Entry'!$T$11:$T126,'Setup Page'!$AV$28),IF($B$10="T A X",SUMIFS('Income Entry'!$I$11:$I126,'Income Entry'!$L$11:$L126,B24,'Income Entry'!$S$11:$S126,'Setup Page'!$AU$28,'Income Entry'!$T$11:$T126,'Setup Page'!$AV$28),"")))</f>
        <v>0</v>
      </c>
      <c r="BL24" s="148"/>
      <c r="BM24" s="148"/>
      <c r="BN24" s="149"/>
      <c r="BO24" s="475" t="str">
        <f>IF(BP24="","",'Setup Page'!$W$4)</f>
        <v>$</v>
      </c>
      <c r="BP24" s="476">
        <f>IF($B$10="T O T A L",SUMIFS('Income Entry'!$F$11:$F126,'Income Entry'!$L$11:$L126,B24,'Income Entry'!$S$11:$S126,'Setup Page'!$AU$29,'Income Entry'!$T$11:$T126,'Setup Page'!$AV$29),IF($B$10="N E T",SUMIFS('Income Entry'!$H$11:$H126,'Income Entry'!$L$11:$L126,B24,'Income Entry'!$S$11:$S126,'Setup Page'!$AU$29,'Income Entry'!$T$11:$T126,'Setup Page'!$AV$29),IF($B$10="T A X",SUMIFS('Income Entry'!$I$11:$I126,'Income Entry'!$L$11:$L126,B24,'Income Entry'!$S$11:$S126,'Setup Page'!$AU$29,'Income Entry'!$T$11:$T126,'Setup Page'!$AV$29),"")))</f>
        <v>0</v>
      </c>
      <c r="BQ24" s="148"/>
      <c r="BR24" s="148"/>
      <c r="BS24" s="149"/>
      <c r="BT24" s="479" t="str">
        <f>IF(BU24="","",'Setup Page'!$W$4)</f>
        <v>$</v>
      </c>
      <c r="BU24" s="478">
        <f t="shared" si="1"/>
        <v>0</v>
      </c>
      <c r="BV24" s="148"/>
      <c r="BW24" s="148"/>
      <c r="BX24" s="152"/>
      <c r="BY24" s="138"/>
    </row>
    <row r="25" ht="18.75" customHeight="1">
      <c r="A25" s="138"/>
      <c r="B25" s="474" t="str">
        <f>'Setup Page'!C22</f>
        <v/>
      </c>
      <c r="C25" s="148"/>
      <c r="D25" s="148"/>
      <c r="E25" s="148"/>
      <c r="F25" s="148"/>
      <c r="G25" s="148"/>
      <c r="H25" s="148"/>
      <c r="I25" s="148"/>
      <c r="J25" s="148"/>
      <c r="K25" s="149"/>
      <c r="L25" s="475" t="str">
        <f>IF(M25="","",'Setup Page'!$W$4)</f>
        <v>$</v>
      </c>
      <c r="M25" s="476">
        <f>IF($B$10="T O T A L",SUMIFS('Income Entry'!$F$11:$F126,'Income Entry'!$L$11:$L126,B25,'Income Entry'!$S$11:$S126,'Setup Page'!$AU$18,'Income Entry'!$T$11:$T126,'Setup Page'!$AV$18),IF($B$10="N E T",SUMIFS('Income Entry'!$H$11:$H126,'Income Entry'!$L$11:$L126,B25,'Income Entry'!$S$11:$S126,'Setup Page'!$AU$18,'Income Entry'!$T$11:$T126,'Setup Page'!$AV$18),IF($B$10="T A X",SUMIFS('Income Entry'!$I$11:$I126,'Income Entry'!$L$11:$L126,B25,'Income Entry'!$S$11:$S126,'Setup Page'!$AU$18,'Income Entry'!$T$11:$T126,'Setup Page'!$AV$18),"")))</f>
        <v>0</v>
      </c>
      <c r="N25" s="148"/>
      <c r="O25" s="148"/>
      <c r="P25" s="149"/>
      <c r="Q25" s="475" t="str">
        <f>IF(R25="","",'Setup Page'!$W$4)</f>
        <v>$</v>
      </c>
      <c r="R25" s="476">
        <f>IF($B$10="T O T A L",SUMIFS('Income Entry'!$F$11:$F126,'Income Entry'!$L$11:$L126,B25,'Income Entry'!$S$11:$S126,'Setup Page'!$AU$19,'Income Entry'!$T$11:$T126,'Setup Page'!$AV$19),IF($B$10="N E T",SUMIFS('Income Entry'!$H$11:$H126,'Income Entry'!$L$11:$L126,B25,'Income Entry'!$S$11:$S126,'Setup Page'!$AU$19,'Income Entry'!$T$11:$T126,'Setup Page'!$AV$19),IF($B$10="T A X",SUMIFS('Income Entry'!$I$11:$I126,'Income Entry'!$L$11:$L126,B25,'Income Entry'!$S$11:$S126,'Setup Page'!$AU$19,'Income Entry'!$T$11:$T126,'Setup Page'!$AV$19),"")))</f>
        <v>0</v>
      </c>
      <c r="S25" s="148"/>
      <c r="T25" s="148"/>
      <c r="U25" s="149"/>
      <c r="V25" s="475" t="str">
        <f>IF(W25="","",'Setup Page'!$W$4)</f>
        <v>$</v>
      </c>
      <c r="W25" s="476">
        <f>IF($B$10="T O T A L",SUMIFS('Income Entry'!$F$11:$F126,'Income Entry'!$L$11:$L126,B25,'Income Entry'!$S$11:$S126,'Setup Page'!$AU$20,'Income Entry'!$T$11:$T126,'Setup Page'!$AV$20),IF($B$10="N E T",SUMIFS('Income Entry'!$H$11:$H126,'Income Entry'!$L$11:$L126,B25,'Income Entry'!$S$11:$S126,'Setup Page'!$AU$20,'Income Entry'!$T$11:$T126,'Setup Page'!$AV$20),IF($B$10="T A X",SUMIFS('Income Entry'!$I$11:$I126,'Income Entry'!$L$11:$L126,B25,'Income Entry'!$S$11:$S126,'Setup Page'!$AU$20,'Income Entry'!$T$11:$T126,'Setup Page'!$AV$20),"")))</f>
        <v>0</v>
      </c>
      <c r="X25" s="148"/>
      <c r="Y25" s="148"/>
      <c r="Z25" s="149"/>
      <c r="AA25" s="475" t="str">
        <f>IF(AB25="","",'Setup Page'!$W$4)</f>
        <v>$</v>
      </c>
      <c r="AB25" s="476">
        <f>IF($B$10="T O T A L",SUMIFS('Income Entry'!$F$11:$F126,'Income Entry'!$L$11:$L126,B25,'Income Entry'!$S$11:$S126,'Setup Page'!$AU$21,'Income Entry'!$T$11:$T126,'Setup Page'!$AV$21),IF($B$10="N E T",SUMIFS('Income Entry'!$H$11:$H126,'Income Entry'!$L$11:$L126,B25,'Income Entry'!$S$11:$S126,'Setup Page'!$AU$21,'Income Entry'!$T$11:$T126,'Setup Page'!$AV$21),IF($B$10="T A X",SUMIFS('Income Entry'!$I$11:$I126,'Income Entry'!$L$11:$L126,B25,'Income Entry'!$S$11:$S126,'Setup Page'!$AU$21,'Income Entry'!$T$11:$T126,'Setup Page'!$AV$21),"")))</f>
        <v>0</v>
      </c>
      <c r="AC25" s="148"/>
      <c r="AD25" s="148"/>
      <c r="AE25" s="149"/>
      <c r="AF25" s="475" t="str">
        <f>IF(AG25="","",'Setup Page'!$W$4)</f>
        <v>$</v>
      </c>
      <c r="AG25" s="476">
        <f>IF($B$10="T O T A L",SUMIFS('Income Entry'!$F$11:$F126,'Income Entry'!$L$11:$L126,B25,'Income Entry'!$S$11:$S126,'Setup Page'!$AU$22,'Income Entry'!$T$11:$T126,'Setup Page'!$AV$22),IF($B$10="N E T",SUMIFS('Income Entry'!$H$11:$H126,'Income Entry'!$L$11:$L126,B25,'Income Entry'!$S$11:$S126,'Setup Page'!$AU$22,'Income Entry'!$T$11:$T126,'Setup Page'!$AV$22),IF($B$10="T A X",SUMIFS('Income Entry'!$I$11:$I126,'Income Entry'!$L$11:$L126,B25,'Income Entry'!$S$11:$S126,'Setup Page'!$AU$22,'Income Entry'!$T$11:$T126,'Setup Page'!$AV$22),"")))</f>
        <v>0</v>
      </c>
      <c r="AH25" s="148"/>
      <c r="AI25" s="148"/>
      <c r="AJ25" s="149"/>
      <c r="AK25" s="475" t="str">
        <f>IF(AL25="","",'Setup Page'!$W$4)</f>
        <v>$</v>
      </c>
      <c r="AL25" s="476">
        <f>IF($B$10="T O T A L",SUMIFS('Income Entry'!$F$11:$F126,'Income Entry'!$L$11:$L126,B25,'Income Entry'!$S$11:$S126,'Setup Page'!$AU$23,'Income Entry'!$T$11:$T126,'Setup Page'!$AV$23),IF($B$10="N E T",SUMIFS('Income Entry'!$H$11:$H126,'Income Entry'!$L$11:$L126,B25,'Income Entry'!$S$11:$S126,'Setup Page'!$AU$23,'Income Entry'!$T$11:$T126,'Setup Page'!$AV$23),IF($B$10="T A X",SUMIFS('Income Entry'!$I$11:$I126,'Income Entry'!$L$11:$L126,B25,'Income Entry'!$S$11:$S126,'Setup Page'!$AU$23,'Income Entry'!$T$11:$T126,'Setup Page'!$AV$23),"")))</f>
        <v>0</v>
      </c>
      <c r="AM25" s="148"/>
      <c r="AN25" s="148"/>
      <c r="AO25" s="149"/>
      <c r="AP25" s="475" t="str">
        <f>IF(AQ25="","",'Setup Page'!$W$4)</f>
        <v>$</v>
      </c>
      <c r="AQ25" s="476">
        <f>IF($B$10="T O T A L",SUMIFS('Income Entry'!$F$11:$F126,'Income Entry'!$L$11:$L126,B25,'Income Entry'!$S$11:$S126,'Setup Page'!$AU$24,'Income Entry'!$T$11:$T126,'Setup Page'!$AV$24),IF($B$10="N E T",SUMIFS('Income Entry'!$H$11:$H126,'Income Entry'!$L$11:$L126,B25,'Income Entry'!$S$11:$S126,'Setup Page'!$AU$24,'Income Entry'!$T$11:$T126,'Setup Page'!$AV$24),IF($B$10="T A X",SUMIFS('Income Entry'!$I$11:$I126,'Income Entry'!$L$11:$L126,B25,'Income Entry'!$S$11:$S126,'Setup Page'!$AU$24,'Income Entry'!$T$11:$T126,'Setup Page'!$AV$24),"")))</f>
        <v>0</v>
      </c>
      <c r="AR25" s="148"/>
      <c r="AS25" s="148"/>
      <c r="AT25" s="149"/>
      <c r="AU25" s="475" t="str">
        <f>IF(AV25="","",'Setup Page'!$W$4)</f>
        <v>$</v>
      </c>
      <c r="AV25" s="476">
        <f>IF($B$10="T O T A L",SUMIFS('Income Entry'!$F$11:$F126,'Income Entry'!$L$11:$L126,B25,'Income Entry'!$S$11:$S126,'Setup Page'!$AU$25,'Income Entry'!$T$11:$T126,'Setup Page'!$AV$25),IF($B$10="N E T",SUMIFS('Income Entry'!$H$11:$H126,'Income Entry'!$L$11:$L126,B25,'Income Entry'!$S$11:$S126,'Setup Page'!$AU$25,'Income Entry'!$T$11:$T126,'Setup Page'!$AV$25),IF($B$10="T A X",SUMIFS('Income Entry'!$I$11:$I126,'Income Entry'!$L$11:$L126,B25,'Income Entry'!$S$11:$S126,'Setup Page'!$AU$25,'Income Entry'!$T$11:$T126,'Setup Page'!$AV$25),"")))</f>
        <v>0</v>
      </c>
      <c r="AW25" s="148"/>
      <c r="AX25" s="148"/>
      <c r="AY25" s="149"/>
      <c r="AZ25" s="475" t="str">
        <f>IF(BA25="","",'Setup Page'!$W$4)</f>
        <v>$</v>
      </c>
      <c r="BA25" s="476">
        <f>IF($B$10="T O T A L",SUMIFS('Income Entry'!$F$11:$F126,'Income Entry'!$L$11:$L126,B25,'Income Entry'!$S$11:$S126,'Setup Page'!$AU$26,'Income Entry'!$T$11:$T126,'Setup Page'!$AV$26),IF($B$10="N E T",SUMIFS('Income Entry'!$H$11:$H126,'Income Entry'!$L$11:$L126,B25,'Income Entry'!$S$11:$S126,'Setup Page'!$AU$26,'Income Entry'!$T$11:$T126,'Setup Page'!$AV$26),IF($B$10="T A X",SUMIFS('Income Entry'!$I$11:$I126,'Income Entry'!$L$11:$L126,B25,'Income Entry'!$S$11:$S126,'Setup Page'!$AU$26,'Income Entry'!$T$11:$T126,'Setup Page'!$AV$26),"")))</f>
        <v>0</v>
      </c>
      <c r="BB25" s="148"/>
      <c r="BC25" s="148"/>
      <c r="BD25" s="149"/>
      <c r="BE25" s="475" t="str">
        <f>IF(BF25="","",'Setup Page'!$W$4)</f>
        <v>$</v>
      </c>
      <c r="BF25" s="476">
        <f>IF($B$10="T O T A L",SUMIFS('Income Entry'!$F$11:$F126,'Income Entry'!$L$11:$L126,B25,'Income Entry'!$S$11:$S126,'Setup Page'!$AU$27,'Income Entry'!$T$11:$T126,'Setup Page'!$AV$27),IF($B$10="N E T",SUMIFS('Income Entry'!$H$11:$H126,'Income Entry'!$L$11:$L126,B25,'Income Entry'!$S$11:$S126,'Setup Page'!$AU$27,'Income Entry'!$T$11:$T126,'Setup Page'!$AV$27),IF($B$10="T A X",SUMIFS('Income Entry'!$I$11:$I126,'Income Entry'!$L$11:$L126,B25,'Income Entry'!$S$11:$S126,'Setup Page'!$AU$27,'Income Entry'!$T$11:$T126,'Setup Page'!$AV$27),"")))</f>
        <v>0</v>
      </c>
      <c r="BG25" s="148"/>
      <c r="BH25" s="148"/>
      <c r="BI25" s="149"/>
      <c r="BJ25" s="475" t="str">
        <f>IF(BK25="","",'Setup Page'!$W$4)</f>
        <v>$</v>
      </c>
      <c r="BK25" s="476">
        <f>IF($B$10="T O T A L",SUMIFS('Income Entry'!$F$11:$F126,'Income Entry'!$L$11:$L126,B25,'Income Entry'!$S$11:$S126,'Setup Page'!$AU$28,'Income Entry'!$T$11:$T126,'Setup Page'!$AV$28),IF($B$10="N E T",SUMIFS('Income Entry'!$H$11:$H126,'Income Entry'!$L$11:$L126,B25,'Income Entry'!$S$11:$S126,'Setup Page'!$AU$28,'Income Entry'!$T$11:$T126,'Setup Page'!$AV$28),IF($B$10="T A X",SUMIFS('Income Entry'!$I$11:$I126,'Income Entry'!$L$11:$L126,B25,'Income Entry'!$S$11:$S126,'Setup Page'!$AU$28,'Income Entry'!$T$11:$T126,'Setup Page'!$AV$28),"")))</f>
        <v>0</v>
      </c>
      <c r="BL25" s="148"/>
      <c r="BM25" s="148"/>
      <c r="BN25" s="149"/>
      <c r="BO25" s="475" t="str">
        <f>IF(BP25="","",'Setup Page'!$W$4)</f>
        <v>$</v>
      </c>
      <c r="BP25" s="476">
        <f>IF($B$10="T O T A L",SUMIFS('Income Entry'!$F$11:$F126,'Income Entry'!$L$11:$L126,B25,'Income Entry'!$S$11:$S126,'Setup Page'!$AU$29,'Income Entry'!$T$11:$T126,'Setup Page'!$AV$29),IF($B$10="N E T",SUMIFS('Income Entry'!$H$11:$H126,'Income Entry'!$L$11:$L126,B25,'Income Entry'!$S$11:$S126,'Setup Page'!$AU$29,'Income Entry'!$T$11:$T126,'Setup Page'!$AV$29),IF($B$10="T A X",SUMIFS('Income Entry'!$I$11:$I126,'Income Entry'!$L$11:$L126,B25,'Income Entry'!$S$11:$S126,'Setup Page'!$AU$29,'Income Entry'!$T$11:$T126,'Setup Page'!$AV$29),"")))</f>
        <v>0</v>
      </c>
      <c r="BQ25" s="148"/>
      <c r="BR25" s="148"/>
      <c r="BS25" s="149"/>
      <c r="BT25" s="479" t="str">
        <f>IF(BU25="","",'Setup Page'!$W$4)</f>
        <v>$</v>
      </c>
      <c r="BU25" s="478">
        <f t="shared" si="1"/>
        <v>0</v>
      </c>
      <c r="BV25" s="148"/>
      <c r="BW25" s="148"/>
      <c r="BX25" s="152"/>
      <c r="BY25" s="138"/>
    </row>
    <row r="26" ht="18.75" customHeight="1">
      <c r="A26" s="138"/>
      <c r="B26" s="474" t="str">
        <f>'Setup Page'!C23</f>
        <v/>
      </c>
      <c r="C26" s="148"/>
      <c r="D26" s="148"/>
      <c r="E26" s="148"/>
      <c r="F26" s="148"/>
      <c r="G26" s="148"/>
      <c r="H26" s="148"/>
      <c r="I26" s="148"/>
      <c r="J26" s="148"/>
      <c r="K26" s="149"/>
      <c r="L26" s="475" t="str">
        <f>IF(M26="","",'Setup Page'!$W$4)</f>
        <v>$</v>
      </c>
      <c r="M26" s="476">
        <f>IF($B$10="T O T A L",SUMIFS('Income Entry'!$F$11:$F126,'Income Entry'!$L$11:$L126,B26,'Income Entry'!$S$11:$S126,'Setup Page'!$AU$18,'Income Entry'!$T$11:$T126,'Setup Page'!$AV$18),IF($B$10="N E T",SUMIFS('Income Entry'!$H$11:$H126,'Income Entry'!$L$11:$L126,B26,'Income Entry'!$S$11:$S126,'Setup Page'!$AU$18,'Income Entry'!$T$11:$T126,'Setup Page'!$AV$18),IF($B$10="T A X",SUMIFS('Income Entry'!$I$11:$I126,'Income Entry'!$L$11:$L126,B26,'Income Entry'!$S$11:$S126,'Setup Page'!$AU$18,'Income Entry'!$T$11:$T126,'Setup Page'!$AV$18),"")))</f>
        <v>0</v>
      </c>
      <c r="N26" s="148"/>
      <c r="O26" s="148"/>
      <c r="P26" s="149"/>
      <c r="Q26" s="475" t="str">
        <f>IF(R26="","",'Setup Page'!$W$4)</f>
        <v>$</v>
      </c>
      <c r="R26" s="476">
        <f>IF($B$10="T O T A L",SUMIFS('Income Entry'!$F$11:$F126,'Income Entry'!$L$11:$L126,B26,'Income Entry'!$S$11:$S126,'Setup Page'!$AU$19,'Income Entry'!$T$11:$T126,'Setup Page'!$AV$19),IF($B$10="N E T",SUMIFS('Income Entry'!$H$11:$H126,'Income Entry'!$L$11:$L126,B26,'Income Entry'!$S$11:$S126,'Setup Page'!$AU$19,'Income Entry'!$T$11:$T126,'Setup Page'!$AV$19),IF($B$10="T A X",SUMIFS('Income Entry'!$I$11:$I126,'Income Entry'!$L$11:$L126,B26,'Income Entry'!$S$11:$S126,'Setup Page'!$AU$19,'Income Entry'!$T$11:$T126,'Setup Page'!$AV$19),"")))</f>
        <v>0</v>
      </c>
      <c r="S26" s="148"/>
      <c r="T26" s="148"/>
      <c r="U26" s="149"/>
      <c r="V26" s="475" t="str">
        <f>IF(W26="","",'Setup Page'!$W$4)</f>
        <v>$</v>
      </c>
      <c r="W26" s="476">
        <f>IF($B$10="T O T A L",SUMIFS('Income Entry'!$F$11:$F126,'Income Entry'!$L$11:$L126,B26,'Income Entry'!$S$11:$S126,'Setup Page'!$AU$20,'Income Entry'!$T$11:$T126,'Setup Page'!$AV$20),IF($B$10="N E T",SUMIFS('Income Entry'!$H$11:$H126,'Income Entry'!$L$11:$L126,B26,'Income Entry'!$S$11:$S126,'Setup Page'!$AU$20,'Income Entry'!$T$11:$T126,'Setup Page'!$AV$20),IF($B$10="T A X",SUMIFS('Income Entry'!$I$11:$I126,'Income Entry'!$L$11:$L126,B26,'Income Entry'!$S$11:$S126,'Setup Page'!$AU$20,'Income Entry'!$T$11:$T126,'Setup Page'!$AV$20),"")))</f>
        <v>0</v>
      </c>
      <c r="X26" s="148"/>
      <c r="Y26" s="148"/>
      <c r="Z26" s="149"/>
      <c r="AA26" s="475" t="str">
        <f>IF(AB26="","",'Setup Page'!$W$4)</f>
        <v>$</v>
      </c>
      <c r="AB26" s="476">
        <f>IF($B$10="T O T A L",SUMIFS('Income Entry'!$F$11:$F126,'Income Entry'!$L$11:$L126,B26,'Income Entry'!$S$11:$S126,'Setup Page'!$AU$21,'Income Entry'!$T$11:$T126,'Setup Page'!$AV$21),IF($B$10="N E T",SUMIFS('Income Entry'!$H$11:$H126,'Income Entry'!$L$11:$L126,B26,'Income Entry'!$S$11:$S126,'Setup Page'!$AU$21,'Income Entry'!$T$11:$T126,'Setup Page'!$AV$21),IF($B$10="T A X",SUMIFS('Income Entry'!$I$11:$I126,'Income Entry'!$L$11:$L126,B26,'Income Entry'!$S$11:$S126,'Setup Page'!$AU$21,'Income Entry'!$T$11:$T126,'Setup Page'!$AV$21),"")))</f>
        <v>0</v>
      </c>
      <c r="AC26" s="148"/>
      <c r="AD26" s="148"/>
      <c r="AE26" s="149"/>
      <c r="AF26" s="475" t="str">
        <f>IF(AG26="","",'Setup Page'!$W$4)</f>
        <v>$</v>
      </c>
      <c r="AG26" s="476">
        <f>IF($B$10="T O T A L",SUMIFS('Income Entry'!$F$11:$F126,'Income Entry'!$L$11:$L126,B26,'Income Entry'!$S$11:$S126,'Setup Page'!$AU$22,'Income Entry'!$T$11:$T126,'Setup Page'!$AV$22),IF($B$10="N E T",SUMIFS('Income Entry'!$H$11:$H126,'Income Entry'!$L$11:$L126,B26,'Income Entry'!$S$11:$S126,'Setup Page'!$AU$22,'Income Entry'!$T$11:$T126,'Setup Page'!$AV$22),IF($B$10="T A X",SUMIFS('Income Entry'!$I$11:$I126,'Income Entry'!$L$11:$L126,B26,'Income Entry'!$S$11:$S126,'Setup Page'!$AU$22,'Income Entry'!$T$11:$T126,'Setup Page'!$AV$22),"")))</f>
        <v>0</v>
      </c>
      <c r="AH26" s="148"/>
      <c r="AI26" s="148"/>
      <c r="AJ26" s="149"/>
      <c r="AK26" s="475" t="str">
        <f>IF(AL26="","",'Setup Page'!$W$4)</f>
        <v>$</v>
      </c>
      <c r="AL26" s="476">
        <f>IF($B$10="T O T A L",SUMIFS('Income Entry'!$F$11:$F126,'Income Entry'!$L$11:$L126,B26,'Income Entry'!$S$11:$S126,'Setup Page'!$AU$23,'Income Entry'!$T$11:$T126,'Setup Page'!$AV$23),IF($B$10="N E T",SUMIFS('Income Entry'!$H$11:$H126,'Income Entry'!$L$11:$L126,B26,'Income Entry'!$S$11:$S126,'Setup Page'!$AU$23,'Income Entry'!$T$11:$T126,'Setup Page'!$AV$23),IF($B$10="T A X",SUMIFS('Income Entry'!$I$11:$I126,'Income Entry'!$L$11:$L126,B26,'Income Entry'!$S$11:$S126,'Setup Page'!$AU$23,'Income Entry'!$T$11:$T126,'Setup Page'!$AV$23),"")))</f>
        <v>0</v>
      </c>
      <c r="AM26" s="148"/>
      <c r="AN26" s="148"/>
      <c r="AO26" s="149"/>
      <c r="AP26" s="475" t="str">
        <f>IF(AQ26="","",'Setup Page'!$W$4)</f>
        <v>$</v>
      </c>
      <c r="AQ26" s="476">
        <f>IF($B$10="T O T A L",SUMIFS('Income Entry'!$F$11:$F126,'Income Entry'!$L$11:$L126,B26,'Income Entry'!$S$11:$S126,'Setup Page'!$AU$24,'Income Entry'!$T$11:$T126,'Setup Page'!$AV$24),IF($B$10="N E T",SUMIFS('Income Entry'!$H$11:$H126,'Income Entry'!$L$11:$L126,B26,'Income Entry'!$S$11:$S126,'Setup Page'!$AU$24,'Income Entry'!$T$11:$T126,'Setup Page'!$AV$24),IF($B$10="T A X",SUMIFS('Income Entry'!$I$11:$I126,'Income Entry'!$L$11:$L126,B26,'Income Entry'!$S$11:$S126,'Setup Page'!$AU$24,'Income Entry'!$T$11:$T126,'Setup Page'!$AV$24),"")))</f>
        <v>0</v>
      </c>
      <c r="AR26" s="148"/>
      <c r="AS26" s="148"/>
      <c r="AT26" s="149"/>
      <c r="AU26" s="475" t="str">
        <f>IF(AV26="","",'Setup Page'!$W$4)</f>
        <v>$</v>
      </c>
      <c r="AV26" s="476">
        <f>IF($B$10="T O T A L",SUMIFS('Income Entry'!$F$11:$F126,'Income Entry'!$L$11:$L126,B26,'Income Entry'!$S$11:$S126,'Setup Page'!$AU$25,'Income Entry'!$T$11:$T126,'Setup Page'!$AV$25),IF($B$10="N E T",SUMIFS('Income Entry'!$H$11:$H126,'Income Entry'!$L$11:$L126,B26,'Income Entry'!$S$11:$S126,'Setup Page'!$AU$25,'Income Entry'!$T$11:$T126,'Setup Page'!$AV$25),IF($B$10="T A X",SUMIFS('Income Entry'!$I$11:$I126,'Income Entry'!$L$11:$L126,B26,'Income Entry'!$S$11:$S126,'Setup Page'!$AU$25,'Income Entry'!$T$11:$T126,'Setup Page'!$AV$25),"")))</f>
        <v>0</v>
      </c>
      <c r="AW26" s="148"/>
      <c r="AX26" s="148"/>
      <c r="AY26" s="149"/>
      <c r="AZ26" s="475" t="str">
        <f>IF(BA26="","",'Setup Page'!$W$4)</f>
        <v>$</v>
      </c>
      <c r="BA26" s="476">
        <f>IF($B$10="T O T A L",SUMIFS('Income Entry'!$F$11:$F126,'Income Entry'!$L$11:$L126,B26,'Income Entry'!$S$11:$S126,'Setup Page'!$AU$26,'Income Entry'!$T$11:$T126,'Setup Page'!$AV$26),IF($B$10="N E T",SUMIFS('Income Entry'!$H$11:$H126,'Income Entry'!$L$11:$L126,B26,'Income Entry'!$S$11:$S126,'Setup Page'!$AU$26,'Income Entry'!$T$11:$T126,'Setup Page'!$AV$26),IF($B$10="T A X",SUMIFS('Income Entry'!$I$11:$I126,'Income Entry'!$L$11:$L126,B26,'Income Entry'!$S$11:$S126,'Setup Page'!$AU$26,'Income Entry'!$T$11:$T126,'Setup Page'!$AV$26),"")))</f>
        <v>0</v>
      </c>
      <c r="BB26" s="148"/>
      <c r="BC26" s="148"/>
      <c r="BD26" s="149"/>
      <c r="BE26" s="475" t="str">
        <f>IF(BF26="","",'Setup Page'!$W$4)</f>
        <v>$</v>
      </c>
      <c r="BF26" s="476">
        <f>IF($B$10="T O T A L",SUMIFS('Income Entry'!$F$11:$F126,'Income Entry'!$L$11:$L126,B26,'Income Entry'!$S$11:$S126,'Setup Page'!$AU$27,'Income Entry'!$T$11:$T126,'Setup Page'!$AV$27),IF($B$10="N E T",SUMIFS('Income Entry'!$H$11:$H126,'Income Entry'!$L$11:$L126,B26,'Income Entry'!$S$11:$S126,'Setup Page'!$AU$27,'Income Entry'!$T$11:$T126,'Setup Page'!$AV$27),IF($B$10="T A X",SUMIFS('Income Entry'!$I$11:$I126,'Income Entry'!$L$11:$L126,B26,'Income Entry'!$S$11:$S126,'Setup Page'!$AU$27,'Income Entry'!$T$11:$T126,'Setup Page'!$AV$27),"")))</f>
        <v>0</v>
      </c>
      <c r="BG26" s="148"/>
      <c r="BH26" s="148"/>
      <c r="BI26" s="149"/>
      <c r="BJ26" s="475" t="str">
        <f>IF(BK26="","",'Setup Page'!$W$4)</f>
        <v>$</v>
      </c>
      <c r="BK26" s="476">
        <f>IF($B$10="T O T A L",SUMIFS('Income Entry'!$F$11:$F126,'Income Entry'!$L$11:$L126,B26,'Income Entry'!$S$11:$S126,'Setup Page'!$AU$28,'Income Entry'!$T$11:$T126,'Setup Page'!$AV$28),IF($B$10="N E T",SUMIFS('Income Entry'!$H$11:$H126,'Income Entry'!$L$11:$L126,B26,'Income Entry'!$S$11:$S126,'Setup Page'!$AU$28,'Income Entry'!$T$11:$T126,'Setup Page'!$AV$28),IF($B$10="T A X",SUMIFS('Income Entry'!$I$11:$I126,'Income Entry'!$L$11:$L126,B26,'Income Entry'!$S$11:$S126,'Setup Page'!$AU$28,'Income Entry'!$T$11:$T126,'Setup Page'!$AV$28),"")))</f>
        <v>0</v>
      </c>
      <c r="BL26" s="148"/>
      <c r="BM26" s="148"/>
      <c r="BN26" s="149"/>
      <c r="BO26" s="475" t="str">
        <f>IF(BP26="","",'Setup Page'!$W$4)</f>
        <v>$</v>
      </c>
      <c r="BP26" s="476">
        <f>IF($B$10="T O T A L",SUMIFS('Income Entry'!$F$11:$F126,'Income Entry'!$L$11:$L126,B26,'Income Entry'!$S$11:$S126,'Setup Page'!$AU$29,'Income Entry'!$T$11:$T126,'Setup Page'!$AV$29),IF($B$10="N E T",SUMIFS('Income Entry'!$H$11:$H126,'Income Entry'!$L$11:$L126,B26,'Income Entry'!$S$11:$S126,'Setup Page'!$AU$29,'Income Entry'!$T$11:$T126,'Setup Page'!$AV$29),IF($B$10="T A X",SUMIFS('Income Entry'!$I$11:$I126,'Income Entry'!$L$11:$L126,B26,'Income Entry'!$S$11:$S126,'Setup Page'!$AU$29,'Income Entry'!$T$11:$T126,'Setup Page'!$AV$29),"")))</f>
        <v>0</v>
      </c>
      <c r="BQ26" s="148"/>
      <c r="BR26" s="148"/>
      <c r="BS26" s="149"/>
      <c r="BT26" s="479" t="str">
        <f>IF(BU26="","",'Setup Page'!$W$4)</f>
        <v>$</v>
      </c>
      <c r="BU26" s="478">
        <f t="shared" si="1"/>
        <v>0</v>
      </c>
      <c r="BV26" s="148"/>
      <c r="BW26" s="148"/>
      <c r="BX26" s="152"/>
      <c r="BY26" s="138"/>
    </row>
    <row r="27" ht="18.75" customHeight="1">
      <c r="A27" s="138"/>
      <c r="B27" s="474" t="str">
        <f>'Setup Page'!C24</f>
        <v/>
      </c>
      <c r="C27" s="148"/>
      <c r="D27" s="148"/>
      <c r="E27" s="148"/>
      <c r="F27" s="148"/>
      <c r="G27" s="148"/>
      <c r="H27" s="148"/>
      <c r="I27" s="148"/>
      <c r="J27" s="148"/>
      <c r="K27" s="149"/>
      <c r="L27" s="475" t="str">
        <f>IF(M27="","",'Setup Page'!$W$4)</f>
        <v>$</v>
      </c>
      <c r="M27" s="476">
        <f>IF($B$10="T O T A L",SUMIFS('Income Entry'!$F$11:$F126,'Income Entry'!$L$11:$L126,B27,'Income Entry'!$S$11:$S126,'Setup Page'!$AU$18,'Income Entry'!$T$11:$T126,'Setup Page'!$AV$18),IF($B$10="N E T",SUMIFS('Income Entry'!$H$11:$H126,'Income Entry'!$L$11:$L126,B27,'Income Entry'!$S$11:$S126,'Setup Page'!$AU$18,'Income Entry'!$T$11:$T126,'Setup Page'!$AV$18),IF($B$10="T A X",SUMIFS('Income Entry'!$I$11:$I126,'Income Entry'!$L$11:$L126,B27,'Income Entry'!$S$11:$S126,'Setup Page'!$AU$18,'Income Entry'!$T$11:$T126,'Setup Page'!$AV$18),"")))</f>
        <v>0</v>
      </c>
      <c r="N27" s="148"/>
      <c r="O27" s="148"/>
      <c r="P27" s="149"/>
      <c r="Q27" s="475" t="str">
        <f>IF(R27="","",'Setup Page'!$W$4)</f>
        <v>$</v>
      </c>
      <c r="R27" s="476">
        <f>IF($B$10="T O T A L",SUMIFS('Income Entry'!$F$11:$F126,'Income Entry'!$L$11:$L126,B27,'Income Entry'!$S$11:$S126,'Setup Page'!$AU$19,'Income Entry'!$T$11:$T126,'Setup Page'!$AV$19),IF($B$10="N E T",SUMIFS('Income Entry'!$H$11:$H126,'Income Entry'!$L$11:$L126,B27,'Income Entry'!$S$11:$S126,'Setup Page'!$AU$19,'Income Entry'!$T$11:$T126,'Setup Page'!$AV$19),IF($B$10="T A X",SUMIFS('Income Entry'!$I$11:$I126,'Income Entry'!$L$11:$L126,B27,'Income Entry'!$S$11:$S126,'Setup Page'!$AU$19,'Income Entry'!$T$11:$T126,'Setup Page'!$AV$19),"")))</f>
        <v>0</v>
      </c>
      <c r="S27" s="148"/>
      <c r="T27" s="148"/>
      <c r="U27" s="149"/>
      <c r="V27" s="475" t="str">
        <f>IF(W27="","",'Setup Page'!$W$4)</f>
        <v>$</v>
      </c>
      <c r="W27" s="476">
        <f>IF($B$10="T O T A L",SUMIFS('Income Entry'!$F$11:$F126,'Income Entry'!$L$11:$L126,B27,'Income Entry'!$S$11:$S126,'Setup Page'!$AU$20,'Income Entry'!$T$11:$T126,'Setup Page'!$AV$20),IF($B$10="N E T",SUMIFS('Income Entry'!$H$11:$H126,'Income Entry'!$L$11:$L126,B27,'Income Entry'!$S$11:$S126,'Setup Page'!$AU$20,'Income Entry'!$T$11:$T126,'Setup Page'!$AV$20),IF($B$10="T A X",SUMIFS('Income Entry'!$I$11:$I126,'Income Entry'!$L$11:$L126,B27,'Income Entry'!$S$11:$S126,'Setup Page'!$AU$20,'Income Entry'!$T$11:$T126,'Setup Page'!$AV$20),"")))</f>
        <v>0</v>
      </c>
      <c r="X27" s="148"/>
      <c r="Y27" s="148"/>
      <c r="Z27" s="149"/>
      <c r="AA27" s="475" t="str">
        <f>IF(AB27="","",'Setup Page'!$W$4)</f>
        <v>$</v>
      </c>
      <c r="AB27" s="476">
        <f>IF($B$10="T O T A L",SUMIFS('Income Entry'!$F$11:$F126,'Income Entry'!$L$11:$L126,B27,'Income Entry'!$S$11:$S126,'Setup Page'!$AU$21,'Income Entry'!$T$11:$T126,'Setup Page'!$AV$21),IF($B$10="N E T",SUMIFS('Income Entry'!$H$11:$H126,'Income Entry'!$L$11:$L126,B27,'Income Entry'!$S$11:$S126,'Setup Page'!$AU$21,'Income Entry'!$T$11:$T126,'Setup Page'!$AV$21),IF($B$10="T A X",SUMIFS('Income Entry'!$I$11:$I126,'Income Entry'!$L$11:$L126,B27,'Income Entry'!$S$11:$S126,'Setup Page'!$AU$21,'Income Entry'!$T$11:$T126,'Setup Page'!$AV$21),"")))</f>
        <v>0</v>
      </c>
      <c r="AC27" s="148"/>
      <c r="AD27" s="148"/>
      <c r="AE27" s="149"/>
      <c r="AF27" s="475" t="str">
        <f>IF(AG27="","",'Setup Page'!$W$4)</f>
        <v>$</v>
      </c>
      <c r="AG27" s="476">
        <f>IF($B$10="T O T A L",SUMIFS('Income Entry'!$F$11:$F126,'Income Entry'!$L$11:$L126,B27,'Income Entry'!$S$11:$S126,'Setup Page'!$AU$22,'Income Entry'!$T$11:$T126,'Setup Page'!$AV$22),IF($B$10="N E T",SUMIFS('Income Entry'!$H$11:$H126,'Income Entry'!$L$11:$L126,B27,'Income Entry'!$S$11:$S126,'Setup Page'!$AU$22,'Income Entry'!$T$11:$T126,'Setup Page'!$AV$22),IF($B$10="T A X",SUMIFS('Income Entry'!$I$11:$I126,'Income Entry'!$L$11:$L126,B27,'Income Entry'!$S$11:$S126,'Setup Page'!$AU$22,'Income Entry'!$T$11:$T126,'Setup Page'!$AV$22),"")))</f>
        <v>0</v>
      </c>
      <c r="AH27" s="148"/>
      <c r="AI27" s="148"/>
      <c r="AJ27" s="149"/>
      <c r="AK27" s="475" t="str">
        <f>IF(AL27="","",'Setup Page'!$W$4)</f>
        <v>$</v>
      </c>
      <c r="AL27" s="476">
        <f>IF($B$10="T O T A L",SUMIFS('Income Entry'!$F$11:$F126,'Income Entry'!$L$11:$L126,B27,'Income Entry'!$S$11:$S126,'Setup Page'!$AU$23,'Income Entry'!$T$11:$T126,'Setup Page'!$AV$23),IF($B$10="N E T",SUMIFS('Income Entry'!$H$11:$H126,'Income Entry'!$L$11:$L126,B27,'Income Entry'!$S$11:$S126,'Setup Page'!$AU$23,'Income Entry'!$T$11:$T126,'Setup Page'!$AV$23),IF($B$10="T A X",SUMIFS('Income Entry'!$I$11:$I126,'Income Entry'!$L$11:$L126,B27,'Income Entry'!$S$11:$S126,'Setup Page'!$AU$23,'Income Entry'!$T$11:$T126,'Setup Page'!$AV$23),"")))</f>
        <v>0</v>
      </c>
      <c r="AM27" s="148"/>
      <c r="AN27" s="148"/>
      <c r="AO27" s="149"/>
      <c r="AP27" s="475" t="str">
        <f>IF(AQ27="","",'Setup Page'!$W$4)</f>
        <v>$</v>
      </c>
      <c r="AQ27" s="476">
        <f>IF($B$10="T O T A L",SUMIFS('Income Entry'!$F$11:$F126,'Income Entry'!$L$11:$L126,B27,'Income Entry'!$S$11:$S126,'Setup Page'!$AU$24,'Income Entry'!$T$11:$T126,'Setup Page'!$AV$24),IF($B$10="N E T",SUMIFS('Income Entry'!$H$11:$H126,'Income Entry'!$L$11:$L126,B27,'Income Entry'!$S$11:$S126,'Setup Page'!$AU$24,'Income Entry'!$T$11:$T126,'Setup Page'!$AV$24),IF($B$10="T A X",SUMIFS('Income Entry'!$I$11:$I126,'Income Entry'!$L$11:$L126,B27,'Income Entry'!$S$11:$S126,'Setup Page'!$AU$24,'Income Entry'!$T$11:$T126,'Setup Page'!$AV$24),"")))</f>
        <v>0</v>
      </c>
      <c r="AR27" s="148"/>
      <c r="AS27" s="148"/>
      <c r="AT27" s="149"/>
      <c r="AU27" s="475" t="str">
        <f>IF(AV27="","",'Setup Page'!$W$4)</f>
        <v>$</v>
      </c>
      <c r="AV27" s="476">
        <f>IF($B$10="T O T A L",SUMIFS('Income Entry'!$F$11:$F126,'Income Entry'!$L$11:$L126,B27,'Income Entry'!$S$11:$S126,'Setup Page'!$AU$25,'Income Entry'!$T$11:$T126,'Setup Page'!$AV$25),IF($B$10="N E T",SUMIFS('Income Entry'!$H$11:$H126,'Income Entry'!$L$11:$L126,B27,'Income Entry'!$S$11:$S126,'Setup Page'!$AU$25,'Income Entry'!$T$11:$T126,'Setup Page'!$AV$25),IF($B$10="T A X",SUMIFS('Income Entry'!$I$11:$I126,'Income Entry'!$L$11:$L126,B27,'Income Entry'!$S$11:$S126,'Setup Page'!$AU$25,'Income Entry'!$T$11:$T126,'Setup Page'!$AV$25),"")))</f>
        <v>0</v>
      </c>
      <c r="AW27" s="148"/>
      <c r="AX27" s="148"/>
      <c r="AY27" s="149"/>
      <c r="AZ27" s="475" t="str">
        <f>IF(BA27="","",'Setup Page'!$W$4)</f>
        <v>$</v>
      </c>
      <c r="BA27" s="476">
        <f>IF($B$10="T O T A L",SUMIFS('Income Entry'!$F$11:$F126,'Income Entry'!$L$11:$L126,B27,'Income Entry'!$S$11:$S126,'Setup Page'!$AU$26,'Income Entry'!$T$11:$T126,'Setup Page'!$AV$26),IF($B$10="N E T",SUMIFS('Income Entry'!$H$11:$H126,'Income Entry'!$L$11:$L126,B27,'Income Entry'!$S$11:$S126,'Setup Page'!$AU$26,'Income Entry'!$T$11:$T126,'Setup Page'!$AV$26),IF($B$10="T A X",SUMIFS('Income Entry'!$I$11:$I126,'Income Entry'!$L$11:$L126,B27,'Income Entry'!$S$11:$S126,'Setup Page'!$AU$26,'Income Entry'!$T$11:$T126,'Setup Page'!$AV$26),"")))</f>
        <v>0</v>
      </c>
      <c r="BB27" s="148"/>
      <c r="BC27" s="148"/>
      <c r="BD27" s="149"/>
      <c r="BE27" s="475" t="str">
        <f>IF(BF27="","",'Setup Page'!$W$4)</f>
        <v>$</v>
      </c>
      <c r="BF27" s="476">
        <f>IF($B$10="T O T A L",SUMIFS('Income Entry'!$F$11:$F126,'Income Entry'!$L$11:$L126,B27,'Income Entry'!$S$11:$S126,'Setup Page'!$AU$27,'Income Entry'!$T$11:$T126,'Setup Page'!$AV$27),IF($B$10="N E T",SUMIFS('Income Entry'!$H$11:$H126,'Income Entry'!$L$11:$L126,B27,'Income Entry'!$S$11:$S126,'Setup Page'!$AU$27,'Income Entry'!$T$11:$T126,'Setup Page'!$AV$27),IF($B$10="T A X",SUMIFS('Income Entry'!$I$11:$I126,'Income Entry'!$L$11:$L126,B27,'Income Entry'!$S$11:$S126,'Setup Page'!$AU$27,'Income Entry'!$T$11:$T126,'Setup Page'!$AV$27),"")))</f>
        <v>0</v>
      </c>
      <c r="BG27" s="148"/>
      <c r="BH27" s="148"/>
      <c r="BI27" s="149"/>
      <c r="BJ27" s="475" t="str">
        <f>IF(BK27="","",'Setup Page'!$W$4)</f>
        <v>$</v>
      </c>
      <c r="BK27" s="476">
        <f>IF($B$10="T O T A L",SUMIFS('Income Entry'!$F$11:$F126,'Income Entry'!$L$11:$L126,B27,'Income Entry'!$S$11:$S126,'Setup Page'!$AU$28,'Income Entry'!$T$11:$T126,'Setup Page'!$AV$28),IF($B$10="N E T",SUMIFS('Income Entry'!$H$11:$H126,'Income Entry'!$L$11:$L126,B27,'Income Entry'!$S$11:$S126,'Setup Page'!$AU$28,'Income Entry'!$T$11:$T126,'Setup Page'!$AV$28),IF($B$10="T A X",SUMIFS('Income Entry'!$I$11:$I126,'Income Entry'!$L$11:$L126,B27,'Income Entry'!$S$11:$S126,'Setup Page'!$AU$28,'Income Entry'!$T$11:$T126,'Setup Page'!$AV$28),"")))</f>
        <v>0</v>
      </c>
      <c r="BL27" s="148"/>
      <c r="BM27" s="148"/>
      <c r="BN27" s="149"/>
      <c r="BO27" s="475" t="str">
        <f>IF(BP27="","",'Setup Page'!$W$4)</f>
        <v>$</v>
      </c>
      <c r="BP27" s="476">
        <f>IF($B$10="T O T A L",SUMIFS('Income Entry'!$F$11:$F126,'Income Entry'!$L$11:$L126,B27,'Income Entry'!$S$11:$S126,'Setup Page'!$AU$29,'Income Entry'!$T$11:$T126,'Setup Page'!$AV$29),IF($B$10="N E T",SUMIFS('Income Entry'!$H$11:$H126,'Income Entry'!$L$11:$L126,B27,'Income Entry'!$S$11:$S126,'Setup Page'!$AU$29,'Income Entry'!$T$11:$T126,'Setup Page'!$AV$29),IF($B$10="T A X",SUMIFS('Income Entry'!$I$11:$I126,'Income Entry'!$L$11:$L126,B27,'Income Entry'!$S$11:$S126,'Setup Page'!$AU$29,'Income Entry'!$T$11:$T126,'Setup Page'!$AV$29),"")))</f>
        <v>0</v>
      </c>
      <c r="BQ27" s="148"/>
      <c r="BR27" s="148"/>
      <c r="BS27" s="149"/>
      <c r="BT27" s="479" t="str">
        <f>IF(BU27="","",'Setup Page'!$W$4)</f>
        <v>$</v>
      </c>
      <c r="BU27" s="478">
        <f t="shared" si="1"/>
        <v>0</v>
      </c>
      <c r="BV27" s="148"/>
      <c r="BW27" s="148"/>
      <c r="BX27" s="152"/>
      <c r="BY27" s="138"/>
    </row>
    <row r="28" ht="18.75" customHeight="1">
      <c r="A28" s="138"/>
      <c r="B28" s="474" t="str">
        <f>'Setup Page'!C25</f>
        <v/>
      </c>
      <c r="C28" s="148"/>
      <c r="D28" s="148"/>
      <c r="E28" s="148"/>
      <c r="F28" s="148"/>
      <c r="G28" s="148"/>
      <c r="H28" s="148"/>
      <c r="I28" s="148"/>
      <c r="J28" s="148"/>
      <c r="K28" s="149"/>
      <c r="L28" s="475" t="str">
        <f>IF(M28="","",'Setup Page'!$W$4)</f>
        <v>$</v>
      </c>
      <c r="M28" s="476">
        <f>IF($B$10="T O T A L",SUMIFS('Income Entry'!$F$11:$F126,'Income Entry'!$L$11:$L126,B28,'Income Entry'!$S$11:$S126,'Setup Page'!$AU$18,'Income Entry'!$T$11:$T126,'Setup Page'!$AV$18),IF($B$10="N E T",SUMIFS('Income Entry'!$H$11:$H126,'Income Entry'!$L$11:$L126,B28,'Income Entry'!$S$11:$S126,'Setup Page'!$AU$18,'Income Entry'!$T$11:$T126,'Setup Page'!$AV$18),IF($B$10="T A X",SUMIFS('Income Entry'!$I$11:$I126,'Income Entry'!$L$11:$L126,B28,'Income Entry'!$S$11:$S126,'Setup Page'!$AU$18,'Income Entry'!$T$11:$T126,'Setup Page'!$AV$18),"")))</f>
        <v>0</v>
      </c>
      <c r="N28" s="148"/>
      <c r="O28" s="148"/>
      <c r="P28" s="149"/>
      <c r="Q28" s="475" t="str">
        <f>IF(R28="","",'Setup Page'!$W$4)</f>
        <v>$</v>
      </c>
      <c r="R28" s="476">
        <f>IF($B$10="T O T A L",SUMIFS('Income Entry'!$F$11:$F126,'Income Entry'!$L$11:$L126,B28,'Income Entry'!$S$11:$S126,'Setup Page'!$AU$19,'Income Entry'!$T$11:$T126,'Setup Page'!$AV$19),IF($B$10="N E T",SUMIFS('Income Entry'!$H$11:$H126,'Income Entry'!$L$11:$L126,B28,'Income Entry'!$S$11:$S126,'Setup Page'!$AU$19,'Income Entry'!$T$11:$T126,'Setup Page'!$AV$19),IF($B$10="T A X",SUMIFS('Income Entry'!$I$11:$I126,'Income Entry'!$L$11:$L126,B28,'Income Entry'!$S$11:$S126,'Setup Page'!$AU$19,'Income Entry'!$T$11:$T126,'Setup Page'!$AV$19),"")))</f>
        <v>0</v>
      </c>
      <c r="S28" s="148"/>
      <c r="T28" s="148"/>
      <c r="U28" s="149"/>
      <c r="V28" s="475" t="str">
        <f>IF(W28="","",'Setup Page'!$W$4)</f>
        <v>$</v>
      </c>
      <c r="W28" s="476">
        <f>IF($B$10="T O T A L",SUMIFS('Income Entry'!$F$11:$F126,'Income Entry'!$L$11:$L126,B28,'Income Entry'!$S$11:$S126,'Setup Page'!$AU$20,'Income Entry'!$T$11:$T126,'Setup Page'!$AV$20),IF($B$10="N E T",SUMIFS('Income Entry'!$H$11:$H126,'Income Entry'!$L$11:$L126,B28,'Income Entry'!$S$11:$S126,'Setup Page'!$AU$20,'Income Entry'!$T$11:$T126,'Setup Page'!$AV$20),IF($B$10="T A X",SUMIFS('Income Entry'!$I$11:$I126,'Income Entry'!$L$11:$L126,B28,'Income Entry'!$S$11:$S126,'Setup Page'!$AU$20,'Income Entry'!$T$11:$T126,'Setup Page'!$AV$20),"")))</f>
        <v>0</v>
      </c>
      <c r="X28" s="148"/>
      <c r="Y28" s="148"/>
      <c r="Z28" s="149"/>
      <c r="AA28" s="475" t="str">
        <f>IF(AB28="","",'Setup Page'!$W$4)</f>
        <v>$</v>
      </c>
      <c r="AB28" s="476">
        <f>IF($B$10="T O T A L",SUMIFS('Income Entry'!$F$11:$F126,'Income Entry'!$L$11:$L126,B28,'Income Entry'!$S$11:$S126,'Setup Page'!$AU$21,'Income Entry'!$T$11:$T126,'Setup Page'!$AV$21),IF($B$10="N E T",SUMIFS('Income Entry'!$H$11:$H126,'Income Entry'!$L$11:$L126,B28,'Income Entry'!$S$11:$S126,'Setup Page'!$AU$21,'Income Entry'!$T$11:$T126,'Setup Page'!$AV$21),IF($B$10="T A X",SUMIFS('Income Entry'!$I$11:$I126,'Income Entry'!$L$11:$L126,B28,'Income Entry'!$S$11:$S126,'Setup Page'!$AU$21,'Income Entry'!$T$11:$T126,'Setup Page'!$AV$21),"")))</f>
        <v>0</v>
      </c>
      <c r="AC28" s="148"/>
      <c r="AD28" s="148"/>
      <c r="AE28" s="149"/>
      <c r="AF28" s="475" t="str">
        <f>IF(AG28="","",'Setup Page'!$W$4)</f>
        <v>$</v>
      </c>
      <c r="AG28" s="476">
        <f>IF($B$10="T O T A L",SUMIFS('Income Entry'!$F$11:$F126,'Income Entry'!$L$11:$L126,B28,'Income Entry'!$S$11:$S126,'Setup Page'!$AU$22,'Income Entry'!$T$11:$T126,'Setup Page'!$AV$22),IF($B$10="N E T",SUMIFS('Income Entry'!$H$11:$H126,'Income Entry'!$L$11:$L126,B28,'Income Entry'!$S$11:$S126,'Setup Page'!$AU$22,'Income Entry'!$T$11:$T126,'Setup Page'!$AV$22),IF($B$10="T A X",SUMIFS('Income Entry'!$I$11:$I126,'Income Entry'!$L$11:$L126,B28,'Income Entry'!$S$11:$S126,'Setup Page'!$AU$22,'Income Entry'!$T$11:$T126,'Setup Page'!$AV$22),"")))</f>
        <v>0</v>
      </c>
      <c r="AH28" s="148"/>
      <c r="AI28" s="148"/>
      <c r="AJ28" s="149"/>
      <c r="AK28" s="475" t="str">
        <f>IF(AL28="","",'Setup Page'!$W$4)</f>
        <v>$</v>
      </c>
      <c r="AL28" s="476">
        <f>IF($B$10="T O T A L",SUMIFS('Income Entry'!$F$11:$F126,'Income Entry'!$L$11:$L126,B28,'Income Entry'!$S$11:$S126,'Setup Page'!$AU$23,'Income Entry'!$T$11:$T126,'Setup Page'!$AV$23),IF($B$10="N E T",SUMIFS('Income Entry'!$H$11:$H126,'Income Entry'!$L$11:$L126,B28,'Income Entry'!$S$11:$S126,'Setup Page'!$AU$23,'Income Entry'!$T$11:$T126,'Setup Page'!$AV$23),IF($B$10="T A X",SUMIFS('Income Entry'!$I$11:$I126,'Income Entry'!$L$11:$L126,B28,'Income Entry'!$S$11:$S126,'Setup Page'!$AU$23,'Income Entry'!$T$11:$T126,'Setup Page'!$AV$23),"")))</f>
        <v>0</v>
      </c>
      <c r="AM28" s="148"/>
      <c r="AN28" s="148"/>
      <c r="AO28" s="149"/>
      <c r="AP28" s="475" t="str">
        <f>IF(AQ28="","",'Setup Page'!$W$4)</f>
        <v>$</v>
      </c>
      <c r="AQ28" s="476">
        <f>IF($B$10="T O T A L",SUMIFS('Income Entry'!$F$11:$F126,'Income Entry'!$L$11:$L126,B28,'Income Entry'!$S$11:$S126,'Setup Page'!$AU$24,'Income Entry'!$T$11:$T126,'Setup Page'!$AV$24),IF($B$10="N E T",SUMIFS('Income Entry'!$H$11:$H126,'Income Entry'!$L$11:$L126,B28,'Income Entry'!$S$11:$S126,'Setup Page'!$AU$24,'Income Entry'!$T$11:$T126,'Setup Page'!$AV$24),IF($B$10="T A X",SUMIFS('Income Entry'!$I$11:$I126,'Income Entry'!$L$11:$L126,B28,'Income Entry'!$S$11:$S126,'Setup Page'!$AU$24,'Income Entry'!$T$11:$T126,'Setup Page'!$AV$24),"")))</f>
        <v>0</v>
      </c>
      <c r="AR28" s="148"/>
      <c r="AS28" s="148"/>
      <c r="AT28" s="149"/>
      <c r="AU28" s="475" t="str">
        <f>IF(AV28="","",'Setup Page'!$W$4)</f>
        <v>$</v>
      </c>
      <c r="AV28" s="476">
        <f>IF($B$10="T O T A L",SUMIFS('Income Entry'!$F$11:$F126,'Income Entry'!$L$11:$L126,B28,'Income Entry'!$S$11:$S126,'Setup Page'!$AU$25,'Income Entry'!$T$11:$T126,'Setup Page'!$AV$25),IF($B$10="N E T",SUMIFS('Income Entry'!$H$11:$H126,'Income Entry'!$L$11:$L126,B28,'Income Entry'!$S$11:$S126,'Setup Page'!$AU$25,'Income Entry'!$T$11:$T126,'Setup Page'!$AV$25),IF($B$10="T A X",SUMIFS('Income Entry'!$I$11:$I126,'Income Entry'!$L$11:$L126,B28,'Income Entry'!$S$11:$S126,'Setup Page'!$AU$25,'Income Entry'!$T$11:$T126,'Setup Page'!$AV$25),"")))</f>
        <v>0</v>
      </c>
      <c r="AW28" s="148"/>
      <c r="AX28" s="148"/>
      <c r="AY28" s="149"/>
      <c r="AZ28" s="475" t="str">
        <f>IF(BA28="","",'Setup Page'!$W$4)</f>
        <v>$</v>
      </c>
      <c r="BA28" s="476">
        <f>IF($B$10="T O T A L",SUMIFS('Income Entry'!$F$11:$F126,'Income Entry'!$L$11:$L126,B28,'Income Entry'!$S$11:$S126,'Setup Page'!$AU$26,'Income Entry'!$T$11:$T126,'Setup Page'!$AV$26),IF($B$10="N E T",SUMIFS('Income Entry'!$H$11:$H126,'Income Entry'!$L$11:$L126,B28,'Income Entry'!$S$11:$S126,'Setup Page'!$AU$26,'Income Entry'!$T$11:$T126,'Setup Page'!$AV$26),IF($B$10="T A X",SUMIFS('Income Entry'!$I$11:$I126,'Income Entry'!$L$11:$L126,B28,'Income Entry'!$S$11:$S126,'Setup Page'!$AU$26,'Income Entry'!$T$11:$T126,'Setup Page'!$AV$26),"")))</f>
        <v>0</v>
      </c>
      <c r="BB28" s="148"/>
      <c r="BC28" s="148"/>
      <c r="BD28" s="149"/>
      <c r="BE28" s="475" t="str">
        <f>IF(BF28="","",'Setup Page'!$W$4)</f>
        <v>$</v>
      </c>
      <c r="BF28" s="476">
        <f>IF($B$10="T O T A L",SUMIFS('Income Entry'!$F$11:$F126,'Income Entry'!$L$11:$L126,B28,'Income Entry'!$S$11:$S126,'Setup Page'!$AU$27,'Income Entry'!$T$11:$T126,'Setup Page'!$AV$27),IF($B$10="N E T",SUMIFS('Income Entry'!$H$11:$H126,'Income Entry'!$L$11:$L126,B28,'Income Entry'!$S$11:$S126,'Setup Page'!$AU$27,'Income Entry'!$T$11:$T126,'Setup Page'!$AV$27),IF($B$10="T A X",SUMIFS('Income Entry'!$I$11:$I126,'Income Entry'!$L$11:$L126,B28,'Income Entry'!$S$11:$S126,'Setup Page'!$AU$27,'Income Entry'!$T$11:$T126,'Setup Page'!$AV$27),"")))</f>
        <v>0</v>
      </c>
      <c r="BG28" s="148"/>
      <c r="BH28" s="148"/>
      <c r="BI28" s="149"/>
      <c r="BJ28" s="475" t="str">
        <f>IF(BK28="","",'Setup Page'!$W$4)</f>
        <v>$</v>
      </c>
      <c r="BK28" s="476">
        <f>IF($B$10="T O T A L",SUMIFS('Income Entry'!$F$11:$F126,'Income Entry'!$L$11:$L126,B28,'Income Entry'!$S$11:$S126,'Setup Page'!$AU$28,'Income Entry'!$T$11:$T126,'Setup Page'!$AV$28),IF($B$10="N E T",SUMIFS('Income Entry'!$H$11:$H126,'Income Entry'!$L$11:$L126,B28,'Income Entry'!$S$11:$S126,'Setup Page'!$AU$28,'Income Entry'!$T$11:$T126,'Setup Page'!$AV$28),IF($B$10="T A X",SUMIFS('Income Entry'!$I$11:$I126,'Income Entry'!$L$11:$L126,B28,'Income Entry'!$S$11:$S126,'Setup Page'!$AU$28,'Income Entry'!$T$11:$T126,'Setup Page'!$AV$28),"")))</f>
        <v>0</v>
      </c>
      <c r="BL28" s="148"/>
      <c r="BM28" s="148"/>
      <c r="BN28" s="149"/>
      <c r="BO28" s="475" t="str">
        <f>IF(BP28="","",'Setup Page'!$W$4)</f>
        <v>$</v>
      </c>
      <c r="BP28" s="476">
        <f>IF($B$10="T O T A L",SUMIFS('Income Entry'!$F$11:$F126,'Income Entry'!$L$11:$L126,B28,'Income Entry'!$S$11:$S126,'Setup Page'!$AU$29,'Income Entry'!$T$11:$T126,'Setup Page'!$AV$29),IF($B$10="N E T",SUMIFS('Income Entry'!$H$11:$H126,'Income Entry'!$L$11:$L126,B28,'Income Entry'!$S$11:$S126,'Setup Page'!$AU$29,'Income Entry'!$T$11:$T126,'Setup Page'!$AV$29),IF($B$10="T A X",SUMIFS('Income Entry'!$I$11:$I126,'Income Entry'!$L$11:$L126,B28,'Income Entry'!$S$11:$S126,'Setup Page'!$AU$29,'Income Entry'!$T$11:$T126,'Setup Page'!$AV$29),"")))</f>
        <v>0</v>
      </c>
      <c r="BQ28" s="148"/>
      <c r="BR28" s="148"/>
      <c r="BS28" s="149"/>
      <c r="BT28" s="479" t="str">
        <f>IF(BU28="","",'Setup Page'!$W$4)</f>
        <v>$</v>
      </c>
      <c r="BU28" s="478">
        <f t="shared" si="1"/>
        <v>0</v>
      </c>
      <c r="BV28" s="148"/>
      <c r="BW28" s="148"/>
      <c r="BX28" s="152"/>
      <c r="BY28" s="138"/>
    </row>
    <row r="29" ht="18.75" customHeight="1">
      <c r="A29" s="138"/>
      <c r="B29" s="474" t="str">
        <f>'Setup Page'!C26</f>
        <v/>
      </c>
      <c r="C29" s="148"/>
      <c r="D29" s="148"/>
      <c r="E29" s="148"/>
      <c r="F29" s="148"/>
      <c r="G29" s="148"/>
      <c r="H29" s="148"/>
      <c r="I29" s="148"/>
      <c r="J29" s="148"/>
      <c r="K29" s="149"/>
      <c r="L29" s="475" t="str">
        <f>IF(M29="","",'Setup Page'!$W$4)</f>
        <v>$</v>
      </c>
      <c r="M29" s="476">
        <f>IF($B$10="T O T A L",SUMIFS('Income Entry'!$F$11:$F126,'Income Entry'!$L$11:$L126,B29,'Income Entry'!$S$11:$S126,'Setup Page'!$AU$18,'Income Entry'!$T$11:$T126,'Setup Page'!$AV$18),IF($B$10="N E T",SUMIFS('Income Entry'!$H$11:$H126,'Income Entry'!$L$11:$L126,B29,'Income Entry'!$S$11:$S126,'Setup Page'!$AU$18,'Income Entry'!$T$11:$T126,'Setup Page'!$AV$18),IF($B$10="T A X",SUMIFS('Income Entry'!$I$11:$I126,'Income Entry'!$L$11:$L126,B29,'Income Entry'!$S$11:$S126,'Setup Page'!$AU$18,'Income Entry'!$T$11:$T126,'Setup Page'!$AV$18),"")))</f>
        <v>0</v>
      </c>
      <c r="N29" s="148"/>
      <c r="O29" s="148"/>
      <c r="P29" s="149"/>
      <c r="Q29" s="475" t="str">
        <f>IF(R29="","",'Setup Page'!$W$4)</f>
        <v>$</v>
      </c>
      <c r="R29" s="476">
        <f>IF($B$10="T O T A L",SUMIFS('Income Entry'!$F$11:$F126,'Income Entry'!$L$11:$L126,B29,'Income Entry'!$S$11:$S126,'Setup Page'!$AU$19,'Income Entry'!$T$11:$T126,'Setup Page'!$AV$19),IF($B$10="N E T",SUMIFS('Income Entry'!$H$11:$H126,'Income Entry'!$L$11:$L126,B29,'Income Entry'!$S$11:$S126,'Setup Page'!$AU$19,'Income Entry'!$T$11:$T126,'Setup Page'!$AV$19),IF($B$10="T A X",SUMIFS('Income Entry'!$I$11:$I126,'Income Entry'!$L$11:$L126,B29,'Income Entry'!$S$11:$S126,'Setup Page'!$AU$19,'Income Entry'!$T$11:$T126,'Setup Page'!$AV$19),"")))</f>
        <v>0</v>
      </c>
      <c r="S29" s="148"/>
      <c r="T29" s="148"/>
      <c r="U29" s="149"/>
      <c r="V29" s="475" t="str">
        <f>IF(W29="","",'Setup Page'!$W$4)</f>
        <v>$</v>
      </c>
      <c r="W29" s="476">
        <f>IF($B$10="T O T A L",SUMIFS('Income Entry'!$F$11:$F126,'Income Entry'!$L$11:$L126,B29,'Income Entry'!$S$11:$S126,'Setup Page'!$AU$20,'Income Entry'!$T$11:$T126,'Setup Page'!$AV$20),IF($B$10="N E T",SUMIFS('Income Entry'!$H$11:$H126,'Income Entry'!$L$11:$L126,B29,'Income Entry'!$S$11:$S126,'Setup Page'!$AU$20,'Income Entry'!$T$11:$T126,'Setup Page'!$AV$20),IF($B$10="T A X",SUMIFS('Income Entry'!$I$11:$I126,'Income Entry'!$L$11:$L126,B29,'Income Entry'!$S$11:$S126,'Setup Page'!$AU$20,'Income Entry'!$T$11:$T126,'Setup Page'!$AV$20),"")))</f>
        <v>0</v>
      </c>
      <c r="X29" s="148"/>
      <c r="Y29" s="148"/>
      <c r="Z29" s="149"/>
      <c r="AA29" s="475" t="str">
        <f>IF(AB29="","",'Setup Page'!$W$4)</f>
        <v>$</v>
      </c>
      <c r="AB29" s="476">
        <f>IF($B$10="T O T A L",SUMIFS('Income Entry'!$F$11:$F126,'Income Entry'!$L$11:$L126,B29,'Income Entry'!$S$11:$S126,'Setup Page'!$AU$21,'Income Entry'!$T$11:$T126,'Setup Page'!$AV$21),IF($B$10="N E T",SUMIFS('Income Entry'!$H$11:$H126,'Income Entry'!$L$11:$L126,B29,'Income Entry'!$S$11:$S126,'Setup Page'!$AU$21,'Income Entry'!$T$11:$T126,'Setup Page'!$AV$21),IF($B$10="T A X",SUMIFS('Income Entry'!$I$11:$I126,'Income Entry'!$L$11:$L126,B29,'Income Entry'!$S$11:$S126,'Setup Page'!$AU$21,'Income Entry'!$T$11:$T126,'Setup Page'!$AV$21),"")))</f>
        <v>0</v>
      </c>
      <c r="AC29" s="148"/>
      <c r="AD29" s="148"/>
      <c r="AE29" s="149"/>
      <c r="AF29" s="475" t="str">
        <f>IF(AG29="","",'Setup Page'!$W$4)</f>
        <v>$</v>
      </c>
      <c r="AG29" s="476">
        <f>IF($B$10="T O T A L",SUMIFS('Income Entry'!$F$11:$F126,'Income Entry'!$L$11:$L126,B29,'Income Entry'!$S$11:$S126,'Setup Page'!$AU$22,'Income Entry'!$T$11:$T126,'Setup Page'!$AV$22),IF($B$10="N E T",SUMIFS('Income Entry'!$H$11:$H126,'Income Entry'!$L$11:$L126,B29,'Income Entry'!$S$11:$S126,'Setup Page'!$AU$22,'Income Entry'!$T$11:$T126,'Setup Page'!$AV$22),IF($B$10="T A X",SUMIFS('Income Entry'!$I$11:$I126,'Income Entry'!$L$11:$L126,B29,'Income Entry'!$S$11:$S126,'Setup Page'!$AU$22,'Income Entry'!$T$11:$T126,'Setup Page'!$AV$22),"")))</f>
        <v>0</v>
      </c>
      <c r="AH29" s="148"/>
      <c r="AI29" s="148"/>
      <c r="AJ29" s="149"/>
      <c r="AK29" s="475" t="str">
        <f>IF(AL29="","",'Setup Page'!$W$4)</f>
        <v>$</v>
      </c>
      <c r="AL29" s="476">
        <f>IF($B$10="T O T A L",SUMIFS('Income Entry'!$F$11:$F126,'Income Entry'!$L$11:$L126,B29,'Income Entry'!$S$11:$S126,'Setup Page'!$AU$23,'Income Entry'!$T$11:$T126,'Setup Page'!$AV$23),IF($B$10="N E T",SUMIFS('Income Entry'!$H$11:$H126,'Income Entry'!$L$11:$L126,B29,'Income Entry'!$S$11:$S126,'Setup Page'!$AU$23,'Income Entry'!$T$11:$T126,'Setup Page'!$AV$23),IF($B$10="T A X",SUMIFS('Income Entry'!$I$11:$I126,'Income Entry'!$L$11:$L126,B29,'Income Entry'!$S$11:$S126,'Setup Page'!$AU$23,'Income Entry'!$T$11:$T126,'Setup Page'!$AV$23),"")))</f>
        <v>0</v>
      </c>
      <c r="AM29" s="148"/>
      <c r="AN29" s="148"/>
      <c r="AO29" s="149"/>
      <c r="AP29" s="475" t="str">
        <f>IF(AQ29="","",'Setup Page'!$W$4)</f>
        <v>$</v>
      </c>
      <c r="AQ29" s="476">
        <f>IF($B$10="T O T A L",SUMIFS('Income Entry'!$F$11:$F126,'Income Entry'!$L$11:$L126,B29,'Income Entry'!$S$11:$S126,'Setup Page'!$AU$24,'Income Entry'!$T$11:$T126,'Setup Page'!$AV$24),IF($B$10="N E T",SUMIFS('Income Entry'!$H$11:$H126,'Income Entry'!$L$11:$L126,B29,'Income Entry'!$S$11:$S126,'Setup Page'!$AU$24,'Income Entry'!$T$11:$T126,'Setup Page'!$AV$24),IF($B$10="T A X",SUMIFS('Income Entry'!$I$11:$I126,'Income Entry'!$L$11:$L126,B29,'Income Entry'!$S$11:$S126,'Setup Page'!$AU$24,'Income Entry'!$T$11:$T126,'Setup Page'!$AV$24),"")))</f>
        <v>0</v>
      </c>
      <c r="AR29" s="148"/>
      <c r="AS29" s="148"/>
      <c r="AT29" s="149"/>
      <c r="AU29" s="475" t="str">
        <f>IF(AV29="","",'Setup Page'!$W$4)</f>
        <v>$</v>
      </c>
      <c r="AV29" s="476">
        <f>IF($B$10="T O T A L",SUMIFS('Income Entry'!$F$11:$F126,'Income Entry'!$L$11:$L126,B29,'Income Entry'!$S$11:$S126,'Setup Page'!$AU$25,'Income Entry'!$T$11:$T126,'Setup Page'!$AV$25),IF($B$10="N E T",SUMIFS('Income Entry'!$H$11:$H126,'Income Entry'!$L$11:$L126,B29,'Income Entry'!$S$11:$S126,'Setup Page'!$AU$25,'Income Entry'!$T$11:$T126,'Setup Page'!$AV$25),IF($B$10="T A X",SUMIFS('Income Entry'!$I$11:$I126,'Income Entry'!$L$11:$L126,B29,'Income Entry'!$S$11:$S126,'Setup Page'!$AU$25,'Income Entry'!$T$11:$T126,'Setup Page'!$AV$25),"")))</f>
        <v>0</v>
      </c>
      <c r="AW29" s="148"/>
      <c r="AX29" s="148"/>
      <c r="AY29" s="149"/>
      <c r="AZ29" s="475" t="str">
        <f>IF(BA29="","",'Setup Page'!$W$4)</f>
        <v>$</v>
      </c>
      <c r="BA29" s="476">
        <f>IF($B$10="T O T A L",SUMIFS('Income Entry'!$F$11:$F126,'Income Entry'!$L$11:$L126,B29,'Income Entry'!$S$11:$S126,'Setup Page'!$AU$26,'Income Entry'!$T$11:$T126,'Setup Page'!$AV$26),IF($B$10="N E T",SUMIFS('Income Entry'!$H$11:$H126,'Income Entry'!$L$11:$L126,B29,'Income Entry'!$S$11:$S126,'Setup Page'!$AU$26,'Income Entry'!$T$11:$T126,'Setup Page'!$AV$26),IF($B$10="T A X",SUMIFS('Income Entry'!$I$11:$I126,'Income Entry'!$L$11:$L126,B29,'Income Entry'!$S$11:$S126,'Setup Page'!$AU$26,'Income Entry'!$T$11:$T126,'Setup Page'!$AV$26),"")))</f>
        <v>0</v>
      </c>
      <c r="BB29" s="148"/>
      <c r="BC29" s="148"/>
      <c r="BD29" s="149"/>
      <c r="BE29" s="475" t="str">
        <f>IF(BF29="","",'Setup Page'!$W$4)</f>
        <v>$</v>
      </c>
      <c r="BF29" s="476">
        <f>IF($B$10="T O T A L",SUMIFS('Income Entry'!$F$11:$F126,'Income Entry'!$L$11:$L126,B29,'Income Entry'!$S$11:$S126,'Setup Page'!$AU$27,'Income Entry'!$T$11:$T126,'Setup Page'!$AV$27),IF($B$10="N E T",SUMIFS('Income Entry'!$H$11:$H126,'Income Entry'!$L$11:$L126,B29,'Income Entry'!$S$11:$S126,'Setup Page'!$AU$27,'Income Entry'!$T$11:$T126,'Setup Page'!$AV$27),IF($B$10="T A X",SUMIFS('Income Entry'!$I$11:$I126,'Income Entry'!$L$11:$L126,B29,'Income Entry'!$S$11:$S126,'Setup Page'!$AU$27,'Income Entry'!$T$11:$T126,'Setup Page'!$AV$27),"")))</f>
        <v>0</v>
      </c>
      <c r="BG29" s="148"/>
      <c r="BH29" s="148"/>
      <c r="BI29" s="149"/>
      <c r="BJ29" s="475" t="str">
        <f>IF(BK29="","",'Setup Page'!$W$4)</f>
        <v>$</v>
      </c>
      <c r="BK29" s="476">
        <f>IF($B$10="T O T A L",SUMIFS('Income Entry'!$F$11:$F126,'Income Entry'!$L$11:$L126,B29,'Income Entry'!$S$11:$S126,'Setup Page'!$AU$28,'Income Entry'!$T$11:$T126,'Setup Page'!$AV$28),IF($B$10="N E T",SUMIFS('Income Entry'!$H$11:$H126,'Income Entry'!$L$11:$L126,B29,'Income Entry'!$S$11:$S126,'Setup Page'!$AU$28,'Income Entry'!$T$11:$T126,'Setup Page'!$AV$28),IF($B$10="T A X",SUMIFS('Income Entry'!$I$11:$I126,'Income Entry'!$L$11:$L126,B29,'Income Entry'!$S$11:$S126,'Setup Page'!$AU$28,'Income Entry'!$T$11:$T126,'Setup Page'!$AV$28),"")))</f>
        <v>0</v>
      </c>
      <c r="BL29" s="148"/>
      <c r="BM29" s="148"/>
      <c r="BN29" s="149"/>
      <c r="BO29" s="475" t="str">
        <f>IF(BP29="","",'Setup Page'!$W$4)</f>
        <v>$</v>
      </c>
      <c r="BP29" s="476">
        <f>IF($B$10="T O T A L",SUMIFS('Income Entry'!$F$11:$F126,'Income Entry'!$L$11:$L126,B29,'Income Entry'!$S$11:$S126,'Setup Page'!$AU$29,'Income Entry'!$T$11:$T126,'Setup Page'!$AV$29),IF($B$10="N E T",SUMIFS('Income Entry'!$H$11:$H126,'Income Entry'!$L$11:$L126,B29,'Income Entry'!$S$11:$S126,'Setup Page'!$AU$29,'Income Entry'!$T$11:$T126,'Setup Page'!$AV$29),IF($B$10="T A X",SUMIFS('Income Entry'!$I$11:$I126,'Income Entry'!$L$11:$L126,B29,'Income Entry'!$S$11:$S126,'Setup Page'!$AU$29,'Income Entry'!$T$11:$T126,'Setup Page'!$AV$29),"")))</f>
        <v>0</v>
      </c>
      <c r="BQ29" s="148"/>
      <c r="BR29" s="148"/>
      <c r="BS29" s="149"/>
      <c r="BT29" s="479" t="str">
        <f>IF(BU29="","",'Setup Page'!$W$4)</f>
        <v>$</v>
      </c>
      <c r="BU29" s="478">
        <f t="shared" si="1"/>
        <v>0</v>
      </c>
      <c r="BV29" s="148"/>
      <c r="BW29" s="148"/>
      <c r="BX29" s="152"/>
      <c r="BY29" s="138"/>
    </row>
    <row r="30" ht="18.75" customHeight="1">
      <c r="A30" s="138"/>
      <c r="B30" s="474" t="str">
        <f>'Setup Page'!C27</f>
        <v/>
      </c>
      <c r="C30" s="148"/>
      <c r="D30" s="148"/>
      <c r="E30" s="148"/>
      <c r="F30" s="148"/>
      <c r="G30" s="148"/>
      <c r="H30" s="148"/>
      <c r="I30" s="148"/>
      <c r="J30" s="148"/>
      <c r="K30" s="149"/>
      <c r="L30" s="475" t="str">
        <f>IF(M30="","",'Setup Page'!$W$4)</f>
        <v>$</v>
      </c>
      <c r="M30" s="476">
        <f>IF($B$10="T O T A L",SUMIFS('Income Entry'!$F$11:$F126,'Income Entry'!$L$11:$L126,B30,'Income Entry'!$S$11:$S126,'Setup Page'!$AU$18,'Income Entry'!$T$11:$T126,'Setup Page'!$AV$18),IF($B$10="N E T",SUMIFS('Income Entry'!$H$11:$H126,'Income Entry'!$L$11:$L126,B30,'Income Entry'!$S$11:$S126,'Setup Page'!$AU$18,'Income Entry'!$T$11:$T126,'Setup Page'!$AV$18),IF($B$10="T A X",SUMIFS('Income Entry'!$I$11:$I126,'Income Entry'!$L$11:$L126,B30,'Income Entry'!$S$11:$S126,'Setup Page'!$AU$18,'Income Entry'!$T$11:$T126,'Setup Page'!$AV$18),"")))</f>
        <v>0</v>
      </c>
      <c r="N30" s="148"/>
      <c r="O30" s="148"/>
      <c r="P30" s="149"/>
      <c r="Q30" s="475" t="str">
        <f>IF(R30="","",'Setup Page'!$W$4)</f>
        <v>$</v>
      </c>
      <c r="R30" s="476">
        <f>IF($B$10="T O T A L",SUMIFS('Income Entry'!$F$11:$F126,'Income Entry'!$L$11:$L126,B30,'Income Entry'!$S$11:$S126,'Setup Page'!$AU$19,'Income Entry'!$T$11:$T126,'Setup Page'!$AV$19),IF($B$10="N E T",SUMIFS('Income Entry'!$H$11:$H126,'Income Entry'!$L$11:$L126,B30,'Income Entry'!$S$11:$S126,'Setup Page'!$AU$19,'Income Entry'!$T$11:$T126,'Setup Page'!$AV$19),IF($B$10="T A X",SUMIFS('Income Entry'!$I$11:$I126,'Income Entry'!$L$11:$L126,B30,'Income Entry'!$S$11:$S126,'Setup Page'!$AU$19,'Income Entry'!$T$11:$T126,'Setup Page'!$AV$19),"")))</f>
        <v>0</v>
      </c>
      <c r="S30" s="148"/>
      <c r="T30" s="148"/>
      <c r="U30" s="149"/>
      <c r="V30" s="475" t="str">
        <f>IF(W30="","",'Setup Page'!$W$4)</f>
        <v>$</v>
      </c>
      <c r="W30" s="476">
        <f>IF($B$10="T O T A L",SUMIFS('Income Entry'!$F$11:$F126,'Income Entry'!$L$11:$L126,B30,'Income Entry'!$S$11:$S126,'Setup Page'!$AU$20,'Income Entry'!$T$11:$T126,'Setup Page'!$AV$20),IF($B$10="N E T",SUMIFS('Income Entry'!$H$11:$H126,'Income Entry'!$L$11:$L126,B30,'Income Entry'!$S$11:$S126,'Setup Page'!$AU$20,'Income Entry'!$T$11:$T126,'Setup Page'!$AV$20),IF($B$10="T A X",SUMIFS('Income Entry'!$I$11:$I126,'Income Entry'!$L$11:$L126,B30,'Income Entry'!$S$11:$S126,'Setup Page'!$AU$20,'Income Entry'!$T$11:$T126,'Setup Page'!$AV$20),"")))</f>
        <v>0</v>
      </c>
      <c r="X30" s="148"/>
      <c r="Y30" s="148"/>
      <c r="Z30" s="149"/>
      <c r="AA30" s="475" t="str">
        <f>IF(AB30="","",'Setup Page'!$W$4)</f>
        <v>$</v>
      </c>
      <c r="AB30" s="476">
        <f>IF($B$10="T O T A L",SUMIFS('Income Entry'!$F$11:$F126,'Income Entry'!$L$11:$L126,B30,'Income Entry'!$S$11:$S126,'Setup Page'!$AU$21,'Income Entry'!$T$11:$T126,'Setup Page'!$AV$21),IF($B$10="N E T",SUMIFS('Income Entry'!$H$11:$H126,'Income Entry'!$L$11:$L126,B30,'Income Entry'!$S$11:$S126,'Setup Page'!$AU$21,'Income Entry'!$T$11:$T126,'Setup Page'!$AV$21),IF($B$10="T A X",SUMIFS('Income Entry'!$I$11:$I126,'Income Entry'!$L$11:$L126,B30,'Income Entry'!$S$11:$S126,'Setup Page'!$AU$21,'Income Entry'!$T$11:$T126,'Setup Page'!$AV$21),"")))</f>
        <v>0</v>
      </c>
      <c r="AC30" s="148"/>
      <c r="AD30" s="148"/>
      <c r="AE30" s="149"/>
      <c r="AF30" s="475" t="str">
        <f>IF(AG30="","",'Setup Page'!$W$4)</f>
        <v>$</v>
      </c>
      <c r="AG30" s="476">
        <f>IF($B$10="T O T A L",SUMIFS('Income Entry'!$F$11:$F126,'Income Entry'!$L$11:$L126,B30,'Income Entry'!$S$11:$S126,'Setup Page'!$AU$22,'Income Entry'!$T$11:$T126,'Setup Page'!$AV$22),IF($B$10="N E T",SUMIFS('Income Entry'!$H$11:$H126,'Income Entry'!$L$11:$L126,B30,'Income Entry'!$S$11:$S126,'Setup Page'!$AU$22,'Income Entry'!$T$11:$T126,'Setup Page'!$AV$22),IF($B$10="T A X",SUMIFS('Income Entry'!$I$11:$I126,'Income Entry'!$L$11:$L126,B30,'Income Entry'!$S$11:$S126,'Setup Page'!$AU$22,'Income Entry'!$T$11:$T126,'Setup Page'!$AV$22),"")))</f>
        <v>0</v>
      </c>
      <c r="AH30" s="148"/>
      <c r="AI30" s="148"/>
      <c r="AJ30" s="149"/>
      <c r="AK30" s="475" t="str">
        <f>IF(AL30="","",'Setup Page'!$W$4)</f>
        <v>$</v>
      </c>
      <c r="AL30" s="476">
        <f>IF($B$10="T O T A L",SUMIFS('Income Entry'!$F$11:$F126,'Income Entry'!$L$11:$L126,B30,'Income Entry'!$S$11:$S126,'Setup Page'!$AU$23,'Income Entry'!$T$11:$T126,'Setup Page'!$AV$23),IF($B$10="N E T",SUMIFS('Income Entry'!$H$11:$H126,'Income Entry'!$L$11:$L126,B30,'Income Entry'!$S$11:$S126,'Setup Page'!$AU$23,'Income Entry'!$T$11:$T126,'Setup Page'!$AV$23),IF($B$10="T A X",SUMIFS('Income Entry'!$I$11:$I126,'Income Entry'!$L$11:$L126,B30,'Income Entry'!$S$11:$S126,'Setup Page'!$AU$23,'Income Entry'!$T$11:$T126,'Setup Page'!$AV$23),"")))</f>
        <v>0</v>
      </c>
      <c r="AM30" s="148"/>
      <c r="AN30" s="148"/>
      <c r="AO30" s="149"/>
      <c r="AP30" s="475" t="str">
        <f>IF(AQ30="","",'Setup Page'!$W$4)</f>
        <v>$</v>
      </c>
      <c r="AQ30" s="476">
        <f>IF($B$10="T O T A L",SUMIFS('Income Entry'!$F$11:$F126,'Income Entry'!$L$11:$L126,B30,'Income Entry'!$S$11:$S126,'Setup Page'!$AU$24,'Income Entry'!$T$11:$T126,'Setup Page'!$AV$24),IF($B$10="N E T",SUMIFS('Income Entry'!$H$11:$H126,'Income Entry'!$L$11:$L126,B30,'Income Entry'!$S$11:$S126,'Setup Page'!$AU$24,'Income Entry'!$T$11:$T126,'Setup Page'!$AV$24),IF($B$10="T A X",SUMIFS('Income Entry'!$I$11:$I126,'Income Entry'!$L$11:$L126,B30,'Income Entry'!$S$11:$S126,'Setup Page'!$AU$24,'Income Entry'!$T$11:$T126,'Setup Page'!$AV$24),"")))</f>
        <v>0</v>
      </c>
      <c r="AR30" s="148"/>
      <c r="AS30" s="148"/>
      <c r="AT30" s="149"/>
      <c r="AU30" s="475" t="str">
        <f>IF(AV30="","",'Setup Page'!$W$4)</f>
        <v>$</v>
      </c>
      <c r="AV30" s="476">
        <f>IF($B$10="T O T A L",SUMIFS('Income Entry'!$F$11:$F126,'Income Entry'!$L$11:$L126,B30,'Income Entry'!$S$11:$S126,'Setup Page'!$AU$25,'Income Entry'!$T$11:$T126,'Setup Page'!$AV$25),IF($B$10="N E T",SUMIFS('Income Entry'!$H$11:$H126,'Income Entry'!$L$11:$L126,B30,'Income Entry'!$S$11:$S126,'Setup Page'!$AU$25,'Income Entry'!$T$11:$T126,'Setup Page'!$AV$25),IF($B$10="T A X",SUMIFS('Income Entry'!$I$11:$I126,'Income Entry'!$L$11:$L126,B30,'Income Entry'!$S$11:$S126,'Setup Page'!$AU$25,'Income Entry'!$T$11:$T126,'Setup Page'!$AV$25),"")))</f>
        <v>0</v>
      </c>
      <c r="AW30" s="148"/>
      <c r="AX30" s="148"/>
      <c r="AY30" s="149"/>
      <c r="AZ30" s="475" t="str">
        <f>IF(BA30="","",'Setup Page'!$W$4)</f>
        <v>$</v>
      </c>
      <c r="BA30" s="476">
        <f>IF($B$10="T O T A L",SUMIFS('Income Entry'!$F$11:$F126,'Income Entry'!$L$11:$L126,B30,'Income Entry'!$S$11:$S126,'Setup Page'!$AU$26,'Income Entry'!$T$11:$T126,'Setup Page'!$AV$26),IF($B$10="N E T",SUMIFS('Income Entry'!$H$11:$H126,'Income Entry'!$L$11:$L126,B30,'Income Entry'!$S$11:$S126,'Setup Page'!$AU$26,'Income Entry'!$T$11:$T126,'Setup Page'!$AV$26),IF($B$10="T A X",SUMIFS('Income Entry'!$I$11:$I126,'Income Entry'!$L$11:$L126,B30,'Income Entry'!$S$11:$S126,'Setup Page'!$AU$26,'Income Entry'!$T$11:$T126,'Setup Page'!$AV$26),"")))</f>
        <v>0</v>
      </c>
      <c r="BB30" s="148"/>
      <c r="BC30" s="148"/>
      <c r="BD30" s="149"/>
      <c r="BE30" s="475" t="str">
        <f>IF(BF30="","",'Setup Page'!$W$4)</f>
        <v>$</v>
      </c>
      <c r="BF30" s="476">
        <f>IF($B$10="T O T A L",SUMIFS('Income Entry'!$F$11:$F126,'Income Entry'!$L$11:$L126,B30,'Income Entry'!$S$11:$S126,'Setup Page'!$AU$27,'Income Entry'!$T$11:$T126,'Setup Page'!$AV$27),IF($B$10="N E T",SUMIFS('Income Entry'!$H$11:$H126,'Income Entry'!$L$11:$L126,B30,'Income Entry'!$S$11:$S126,'Setup Page'!$AU$27,'Income Entry'!$T$11:$T126,'Setup Page'!$AV$27),IF($B$10="T A X",SUMIFS('Income Entry'!$I$11:$I126,'Income Entry'!$L$11:$L126,B30,'Income Entry'!$S$11:$S126,'Setup Page'!$AU$27,'Income Entry'!$T$11:$T126,'Setup Page'!$AV$27),"")))</f>
        <v>0</v>
      </c>
      <c r="BG30" s="148"/>
      <c r="BH30" s="148"/>
      <c r="BI30" s="149"/>
      <c r="BJ30" s="475" t="str">
        <f>IF(BK30="","",'Setup Page'!$W$4)</f>
        <v>$</v>
      </c>
      <c r="BK30" s="476">
        <f>IF($B$10="T O T A L",SUMIFS('Income Entry'!$F$11:$F126,'Income Entry'!$L$11:$L126,B30,'Income Entry'!$S$11:$S126,'Setup Page'!$AU$28,'Income Entry'!$T$11:$T126,'Setup Page'!$AV$28),IF($B$10="N E T",SUMIFS('Income Entry'!$H$11:$H126,'Income Entry'!$L$11:$L126,B30,'Income Entry'!$S$11:$S126,'Setup Page'!$AU$28,'Income Entry'!$T$11:$T126,'Setup Page'!$AV$28),IF($B$10="T A X",SUMIFS('Income Entry'!$I$11:$I126,'Income Entry'!$L$11:$L126,B30,'Income Entry'!$S$11:$S126,'Setup Page'!$AU$28,'Income Entry'!$T$11:$T126,'Setup Page'!$AV$28),"")))</f>
        <v>0</v>
      </c>
      <c r="BL30" s="148"/>
      <c r="BM30" s="148"/>
      <c r="BN30" s="149"/>
      <c r="BO30" s="475" t="str">
        <f>IF(BP30="","",'Setup Page'!$W$4)</f>
        <v>$</v>
      </c>
      <c r="BP30" s="476">
        <f>IF($B$10="T O T A L",SUMIFS('Income Entry'!$F$11:$F126,'Income Entry'!$L$11:$L126,B30,'Income Entry'!$S$11:$S126,'Setup Page'!$AU$29,'Income Entry'!$T$11:$T126,'Setup Page'!$AV$29),IF($B$10="N E T",SUMIFS('Income Entry'!$H$11:$H126,'Income Entry'!$L$11:$L126,B30,'Income Entry'!$S$11:$S126,'Setup Page'!$AU$29,'Income Entry'!$T$11:$T126,'Setup Page'!$AV$29),IF($B$10="T A X",SUMIFS('Income Entry'!$I$11:$I126,'Income Entry'!$L$11:$L126,B30,'Income Entry'!$S$11:$S126,'Setup Page'!$AU$29,'Income Entry'!$T$11:$T126,'Setup Page'!$AV$29),"")))</f>
        <v>0</v>
      </c>
      <c r="BQ30" s="148"/>
      <c r="BR30" s="148"/>
      <c r="BS30" s="149"/>
      <c r="BT30" s="479" t="str">
        <f>IF(BU30="","",'Setup Page'!$W$4)</f>
        <v>$</v>
      </c>
      <c r="BU30" s="478">
        <f t="shared" si="1"/>
        <v>0</v>
      </c>
      <c r="BV30" s="148"/>
      <c r="BW30" s="148"/>
      <c r="BX30" s="152"/>
      <c r="BY30" s="138"/>
    </row>
    <row r="31" ht="18.75" customHeight="1">
      <c r="A31" s="138"/>
      <c r="B31" s="474" t="str">
        <f>'Setup Page'!C28</f>
        <v/>
      </c>
      <c r="C31" s="148"/>
      <c r="D31" s="148"/>
      <c r="E31" s="148"/>
      <c r="F31" s="148"/>
      <c r="G31" s="148"/>
      <c r="H31" s="148"/>
      <c r="I31" s="148"/>
      <c r="J31" s="148"/>
      <c r="K31" s="149"/>
      <c r="L31" s="475" t="str">
        <f>IF(M31="","",'Setup Page'!$W$4)</f>
        <v>$</v>
      </c>
      <c r="M31" s="476">
        <f>IF($B$10="T O T A L",SUMIFS('Income Entry'!$F$11:$F126,'Income Entry'!$L$11:$L126,B31,'Income Entry'!$S$11:$S126,'Setup Page'!$AU$18,'Income Entry'!$T$11:$T126,'Setup Page'!$AV$18),IF($B$10="N E T",SUMIFS('Income Entry'!$H$11:$H126,'Income Entry'!$L$11:$L126,B31,'Income Entry'!$S$11:$S126,'Setup Page'!$AU$18,'Income Entry'!$T$11:$T126,'Setup Page'!$AV$18),IF($B$10="T A X",SUMIFS('Income Entry'!$I$11:$I126,'Income Entry'!$L$11:$L126,B31,'Income Entry'!$S$11:$S126,'Setup Page'!$AU$18,'Income Entry'!$T$11:$T126,'Setup Page'!$AV$18),"")))</f>
        <v>0</v>
      </c>
      <c r="N31" s="148"/>
      <c r="O31" s="148"/>
      <c r="P31" s="149"/>
      <c r="Q31" s="475" t="str">
        <f>IF(R31="","",'Setup Page'!$W$4)</f>
        <v>$</v>
      </c>
      <c r="R31" s="476">
        <f>IF($B$10="T O T A L",SUMIFS('Income Entry'!$F$11:$F126,'Income Entry'!$L$11:$L126,B31,'Income Entry'!$S$11:$S126,'Setup Page'!$AU$19,'Income Entry'!$T$11:$T126,'Setup Page'!$AV$19),IF($B$10="N E T",SUMIFS('Income Entry'!$H$11:$H126,'Income Entry'!$L$11:$L126,B31,'Income Entry'!$S$11:$S126,'Setup Page'!$AU$19,'Income Entry'!$T$11:$T126,'Setup Page'!$AV$19),IF($B$10="T A X",SUMIFS('Income Entry'!$I$11:$I126,'Income Entry'!$L$11:$L126,B31,'Income Entry'!$S$11:$S126,'Setup Page'!$AU$19,'Income Entry'!$T$11:$T126,'Setup Page'!$AV$19),"")))</f>
        <v>0</v>
      </c>
      <c r="S31" s="148"/>
      <c r="T31" s="148"/>
      <c r="U31" s="149"/>
      <c r="V31" s="475" t="str">
        <f>IF(W31="","",'Setup Page'!$W$4)</f>
        <v>$</v>
      </c>
      <c r="W31" s="476">
        <f>IF($B$10="T O T A L",SUMIFS('Income Entry'!$F$11:$F126,'Income Entry'!$L$11:$L126,B31,'Income Entry'!$S$11:$S126,'Setup Page'!$AU$20,'Income Entry'!$T$11:$T126,'Setup Page'!$AV$20),IF($B$10="N E T",SUMIFS('Income Entry'!$H$11:$H126,'Income Entry'!$L$11:$L126,B31,'Income Entry'!$S$11:$S126,'Setup Page'!$AU$20,'Income Entry'!$T$11:$T126,'Setup Page'!$AV$20),IF($B$10="T A X",SUMIFS('Income Entry'!$I$11:$I126,'Income Entry'!$L$11:$L126,B31,'Income Entry'!$S$11:$S126,'Setup Page'!$AU$20,'Income Entry'!$T$11:$T126,'Setup Page'!$AV$20),"")))</f>
        <v>0</v>
      </c>
      <c r="X31" s="148"/>
      <c r="Y31" s="148"/>
      <c r="Z31" s="149"/>
      <c r="AA31" s="475" t="str">
        <f>IF(AB31="","",'Setup Page'!$W$4)</f>
        <v>$</v>
      </c>
      <c r="AB31" s="476">
        <f>IF($B$10="T O T A L",SUMIFS('Income Entry'!$F$11:$F126,'Income Entry'!$L$11:$L126,B31,'Income Entry'!$S$11:$S126,'Setup Page'!$AU$21,'Income Entry'!$T$11:$T126,'Setup Page'!$AV$21),IF($B$10="N E T",SUMIFS('Income Entry'!$H$11:$H126,'Income Entry'!$L$11:$L126,B31,'Income Entry'!$S$11:$S126,'Setup Page'!$AU$21,'Income Entry'!$T$11:$T126,'Setup Page'!$AV$21),IF($B$10="T A X",SUMIFS('Income Entry'!$I$11:$I126,'Income Entry'!$L$11:$L126,B31,'Income Entry'!$S$11:$S126,'Setup Page'!$AU$21,'Income Entry'!$T$11:$T126,'Setup Page'!$AV$21),"")))</f>
        <v>0</v>
      </c>
      <c r="AC31" s="148"/>
      <c r="AD31" s="148"/>
      <c r="AE31" s="149"/>
      <c r="AF31" s="475" t="str">
        <f>IF(AG31="","",'Setup Page'!$W$4)</f>
        <v>$</v>
      </c>
      <c r="AG31" s="476">
        <f>IF($B$10="T O T A L",SUMIFS('Income Entry'!$F$11:$F126,'Income Entry'!$L$11:$L126,B31,'Income Entry'!$S$11:$S126,'Setup Page'!$AU$22,'Income Entry'!$T$11:$T126,'Setup Page'!$AV$22),IF($B$10="N E T",SUMIFS('Income Entry'!$H$11:$H126,'Income Entry'!$L$11:$L126,B31,'Income Entry'!$S$11:$S126,'Setup Page'!$AU$22,'Income Entry'!$T$11:$T126,'Setup Page'!$AV$22),IF($B$10="T A X",SUMIFS('Income Entry'!$I$11:$I126,'Income Entry'!$L$11:$L126,B31,'Income Entry'!$S$11:$S126,'Setup Page'!$AU$22,'Income Entry'!$T$11:$T126,'Setup Page'!$AV$22),"")))</f>
        <v>0</v>
      </c>
      <c r="AH31" s="148"/>
      <c r="AI31" s="148"/>
      <c r="AJ31" s="149"/>
      <c r="AK31" s="475" t="str">
        <f>IF(AL31="","",'Setup Page'!$W$4)</f>
        <v>$</v>
      </c>
      <c r="AL31" s="476">
        <f>IF($B$10="T O T A L",SUMIFS('Income Entry'!$F$11:$F126,'Income Entry'!$L$11:$L126,B31,'Income Entry'!$S$11:$S126,'Setup Page'!$AU$23,'Income Entry'!$T$11:$T126,'Setup Page'!$AV$23),IF($B$10="N E T",SUMIFS('Income Entry'!$H$11:$H126,'Income Entry'!$L$11:$L126,B31,'Income Entry'!$S$11:$S126,'Setup Page'!$AU$23,'Income Entry'!$T$11:$T126,'Setup Page'!$AV$23),IF($B$10="T A X",SUMIFS('Income Entry'!$I$11:$I126,'Income Entry'!$L$11:$L126,B31,'Income Entry'!$S$11:$S126,'Setup Page'!$AU$23,'Income Entry'!$T$11:$T126,'Setup Page'!$AV$23),"")))</f>
        <v>0</v>
      </c>
      <c r="AM31" s="148"/>
      <c r="AN31" s="148"/>
      <c r="AO31" s="149"/>
      <c r="AP31" s="475" t="str">
        <f>IF(AQ31="","",'Setup Page'!$W$4)</f>
        <v>$</v>
      </c>
      <c r="AQ31" s="476">
        <f>IF($B$10="T O T A L",SUMIFS('Income Entry'!$F$11:$F126,'Income Entry'!$L$11:$L126,B31,'Income Entry'!$S$11:$S126,'Setup Page'!$AU$24,'Income Entry'!$T$11:$T126,'Setup Page'!$AV$24),IF($B$10="N E T",SUMIFS('Income Entry'!$H$11:$H126,'Income Entry'!$L$11:$L126,B31,'Income Entry'!$S$11:$S126,'Setup Page'!$AU$24,'Income Entry'!$T$11:$T126,'Setup Page'!$AV$24),IF($B$10="T A X",SUMIFS('Income Entry'!$I$11:$I126,'Income Entry'!$L$11:$L126,B31,'Income Entry'!$S$11:$S126,'Setup Page'!$AU$24,'Income Entry'!$T$11:$T126,'Setup Page'!$AV$24),"")))</f>
        <v>0</v>
      </c>
      <c r="AR31" s="148"/>
      <c r="AS31" s="148"/>
      <c r="AT31" s="149"/>
      <c r="AU31" s="475" t="str">
        <f>IF(AV31="","",'Setup Page'!$W$4)</f>
        <v>$</v>
      </c>
      <c r="AV31" s="476">
        <f>IF($B$10="T O T A L",SUMIFS('Income Entry'!$F$11:$F126,'Income Entry'!$L$11:$L126,B31,'Income Entry'!$S$11:$S126,'Setup Page'!$AU$25,'Income Entry'!$T$11:$T126,'Setup Page'!$AV$25),IF($B$10="N E T",SUMIFS('Income Entry'!$H$11:$H126,'Income Entry'!$L$11:$L126,B31,'Income Entry'!$S$11:$S126,'Setup Page'!$AU$25,'Income Entry'!$T$11:$T126,'Setup Page'!$AV$25),IF($B$10="T A X",SUMIFS('Income Entry'!$I$11:$I126,'Income Entry'!$L$11:$L126,B31,'Income Entry'!$S$11:$S126,'Setup Page'!$AU$25,'Income Entry'!$T$11:$T126,'Setup Page'!$AV$25),"")))</f>
        <v>0</v>
      </c>
      <c r="AW31" s="148"/>
      <c r="AX31" s="148"/>
      <c r="AY31" s="149"/>
      <c r="AZ31" s="475" t="str">
        <f>IF(BA31="","",'Setup Page'!$W$4)</f>
        <v>$</v>
      </c>
      <c r="BA31" s="476">
        <f>IF($B$10="T O T A L",SUMIFS('Income Entry'!$F$11:$F126,'Income Entry'!$L$11:$L126,B31,'Income Entry'!$S$11:$S126,'Setup Page'!$AU$26,'Income Entry'!$T$11:$T126,'Setup Page'!$AV$26),IF($B$10="N E T",SUMIFS('Income Entry'!$H$11:$H126,'Income Entry'!$L$11:$L126,B31,'Income Entry'!$S$11:$S126,'Setup Page'!$AU$26,'Income Entry'!$T$11:$T126,'Setup Page'!$AV$26),IF($B$10="T A X",SUMIFS('Income Entry'!$I$11:$I126,'Income Entry'!$L$11:$L126,B31,'Income Entry'!$S$11:$S126,'Setup Page'!$AU$26,'Income Entry'!$T$11:$T126,'Setup Page'!$AV$26),"")))</f>
        <v>0</v>
      </c>
      <c r="BB31" s="148"/>
      <c r="BC31" s="148"/>
      <c r="BD31" s="149"/>
      <c r="BE31" s="475" t="str">
        <f>IF(BF31="","",'Setup Page'!$W$4)</f>
        <v>$</v>
      </c>
      <c r="BF31" s="476">
        <f>IF($B$10="T O T A L",SUMIFS('Income Entry'!$F$11:$F126,'Income Entry'!$L$11:$L126,B31,'Income Entry'!$S$11:$S126,'Setup Page'!$AU$27,'Income Entry'!$T$11:$T126,'Setup Page'!$AV$27),IF($B$10="N E T",SUMIFS('Income Entry'!$H$11:$H126,'Income Entry'!$L$11:$L126,B31,'Income Entry'!$S$11:$S126,'Setup Page'!$AU$27,'Income Entry'!$T$11:$T126,'Setup Page'!$AV$27),IF($B$10="T A X",SUMIFS('Income Entry'!$I$11:$I126,'Income Entry'!$L$11:$L126,B31,'Income Entry'!$S$11:$S126,'Setup Page'!$AU$27,'Income Entry'!$T$11:$T126,'Setup Page'!$AV$27),"")))</f>
        <v>0</v>
      </c>
      <c r="BG31" s="148"/>
      <c r="BH31" s="148"/>
      <c r="BI31" s="149"/>
      <c r="BJ31" s="475" t="str">
        <f>IF(BK31="","",'Setup Page'!$W$4)</f>
        <v>$</v>
      </c>
      <c r="BK31" s="476">
        <f>IF($B$10="T O T A L",SUMIFS('Income Entry'!$F$11:$F126,'Income Entry'!$L$11:$L126,B31,'Income Entry'!$S$11:$S126,'Setup Page'!$AU$28,'Income Entry'!$T$11:$T126,'Setup Page'!$AV$28),IF($B$10="N E T",SUMIFS('Income Entry'!$H$11:$H126,'Income Entry'!$L$11:$L126,B31,'Income Entry'!$S$11:$S126,'Setup Page'!$AU$28,'Income Entry'!$T$11:$T126,'Setup Page'!$AV$28),IF($B$10="T A X",SUMIFS('Income Entry'!$I$11:$I126,'Income Entry'!$L$11:$L126,B31,'Income Entry'!$S$11:$S126,'Setup Page'!$AU$28,'Income Entry'!$T$11:$T126,'Setup Page'!$AV$28),"")))</f>
        <v>0</v>
      </c>
      <c r="BL31" s="148"/>
      <c r="BM31" s="148"/>
      <c r="BN31" s="149"/>
      <c r="BO31" s="475" t="str">
        <f>IF(BP31="","",'Setup Page'!$W$4)</f>
        <v>$</v>
      </c>
      <c r="BP31" s="476">
        <f>IF($B$10="T O T A L",SUMIFS('Income Entry'!$F$11:$F126,'Income Entry'!$L$11:$L126,B31,'Income Entry'!$S$11:$S126,'Setup Page'!$AU$29,'Income Entry'!$T$11:$T126,'Setup Page'!$AV$29),IF($B$10="N E T",SUMIFS('Income Entry'!$H$11:$H126,'Income Entry'!$L$11:$L126,B31,'Income Entry'!$S$11:$S126,'Setup Page'!$AU$29,'Income Entry'!$T$11:$T126,'Setup Page'!$AV$29),IF($B$10="T A X",SUMIFS('Income Entry'!$I$11:$I126,'Income Entry'!$L$11:$L126,B31,'Income Entry'!$S$11:$S126,'Setup Page'!$AU$29,'Income Entry'!$T$11:$T126,'Setup Page'!$AV$29),"")))</f>
        <v>0</v>
      </c>
      <c r="BQ31" s="148"/>
      <c r="BR31" s="148"/>
      <c r="BS31" s="149"/>
      <c r="BT31" s="479" t="str">
        <f>IF(BU31="","",'Setup Page'!$W$4)</f>
        <v>$</v>
      </c>
      <c r="BU31" s="478">
        <f t="shared" si="1"/>
        <v>0</v>
      </c>
      <c r="BV31" s="148"/>
      <c r="BW31" s="148"/>
      <c r="BX31" s="152"/>
      <c r="BY31" s="138"/>
    </row>
    <row r="32" ht="18.75" customHeight="1">
      <c r="A32" s="138"/>
      <c r="B32" s="474" t="str">
        <f>'Setup Page'!C29</f>
        <v/>
      </c>
      <c r="C32" s="148"/>
      <c r="D32" s="148"/>
      <c r="E32" s="148"/>
      <c r="F32" s="148"/>
      <c r="G32" s="148"/>
      <c r="H32" s="148"/>
      <c r="I32" s="148"/>
      <c r="J32" s="148"/>
      <c r="K32" s="149"/>
      <c r="L32" s="475" t="str">
        <f>IF(M32="","",'Setup Page'!$W$4)</f>
        <v>$</v>
      </c>
      <c r="M32" s="476">
        <f>IF($B$10="T O T A L",SUMIFS('Income Entry'!$F$11:$F126,'Income Entry'!$L$11:$L126,B32,'Income Entry'!$S$11:$S126,'Setup Page'!$AU$18,'Income Entry'!$T$11:$T126,'Setup Page'!$AV$18),IF($B$10="N E T",SUMIFS('Income Entry'!$H$11:$H126,'Income Entry'!$L$11:$L126,B32,'Income Entry'!$S$11:$S126,'Setup Page'!$AU$18,'Income Entry'!$T$11:$T126,'Setup Page'!$AV$18),IF($B$10="T A X",SUMIFS('Income Entry'!$I$11:$I126,'Income Entry'!$L$11:$L126,B32,'Income Entry'!$S$11:$S126,'Setup Page'!$AU$18,'Income Entry'!$T$11:$T126,'Setup Page'!$AV$18),"")))</f>
        <v>0</v>
      </c>
      <c r="N32" s="148"/>
      <c r="O32" s="148"/>
      <c r="P32" s="149"/>
      <c r="Q32" s="475" t="str">
        <f>IF(R32="","",'Setup Page'!$W$4)</f>
        <v>$</v>
      </c>
      <c r="R32" s="476">
        <f>IF($B$10="T O T A L",SUMIFS('Income Entry'!$F$11:$F126,'Income Entry'!$L$11:$L126,B32,'Income Entry'!$S$11:$S126,'Setup Page'!$AU$19,'Income Entry'!$T$11:$T126,'Setup Page'!$AV$19),IF($B$10="N E T",SUMIFS('Income Entry'!$H$11:$H126,'Income Entry'!$L$11:$L126,B32,'Income Entry'!$S$11:$S126,'Setup Page'!$AU$19,'Income Entry'!$T$11:$T126,'Setup Page'!$AV$19),IF($B$10="T A X",SUMIFS('Income Entry'!$I$11:$I126,'Income Entry'!$L$11:$L126,B32,'Income Entry'!$S$11:$S126,'Setup Page'!$AU$19,'Income Entry'!$T$11:$T126,'Setup Page'!$AV$19),"")))</f>
        <v>0</v>
      </c>
      <c r="S32" s="148"/>
      <c r="T32" s="148"/>
      <c r="U32" s="149"/>
      <c r="V32" s="475" t="str">
        <f>IF(W32="","",'Setup Page'!$W$4)</f>
        <v>$</v>
      </c>
      <c r="W32" s="476">
        <f>IF($B$10="T O T A L",SUMIFS('Income Entry'!$F$11:$F126,'Income Entry'!$L$11:$L126,B32,'Income Entry'!$S$11:$S126,'Setup Page'!$AU$20,'Income Entry'!$T$11:$T126,'Setup Page'!$AV$20),IF($B$10="N E T",SUMIFS('Income Entry'!$H$11:$H126,'Income Entry'!$L$11:$L126,B32,'Income Entry'!$S$11:$S126,'Setup Page'!$AU$20,'Income Entry'!$T$11:$T126,'Setup Page'!$AV$20),IF($B$10="T A X",SUMIFS('Income Entry'!$I$11:$I126,'Income Entry'!$L$11:$L126,B32,'Income Entry'!$S$11:$S126,'Setup Page'!$AU$20,'Income Entry'!$T$11:$T126,'Setup Page'!$AV$20),"")))</f>
        <v>0</v>
      </c>
      <c r="X32" s="148"/>
      <c r="Y32" s="148"/>
      <c r="Z32" s="149"/>
      <c r="AA32" s="475" t="str">
        <f>IF(AB32="","",'Setup Page'!$W$4)</f>
        <v>$</v>
      </c>
      <c r="AB32" s="476">
        <f>IF($B$10="T O T A L",SUMIFS('Income Entry'!$F$11:$F126,'Income Entry'!$L$11:$L126,B32,'Income Entry'!$S$11:$S126,'Setup Page'!$AU$21,'Income Entry'!$T$11:$T126,'Setup Page'!$AV$21),IF($B$10="N E T",SUMIFS('Income Entry'!$H$11:$H126,'Income Entry'!$L$11:$L126,B32,'Income Entry'!$S$11:$S126,'Setup Page'!$AU$21,'Income Entry'!$T$11:$T126,'Setup Page'!$AV$21),IF($B$10="T A X",SUMIFS('Income Entry'!$I$11:$I126,'Income Entry'!$L$11:$L126,B32,'Income Entry'!$S$11:$S126,'Setup Page'!$AU$21,'Income Entry'!$T$11:$T126,'Setup Page'!$AV$21),"")))</f>
        <v>0</v>
      </c>
      <c r="AC32" s="148"/>
      <c r="AD32" s="148"/>
      <c r="AE32" s="149"/>
      <c r="AF32" s="475" t="str">
        <f>IF(AG32="","",'Setup Page'!$W$4)</f>
        <v>$</v>
      </c>
      <c r="AG32" s="476">
        <f>IF($B$10="T O T A L",SUMIFS('Income Entry'!$F$11:$F126,'Income Entry'!$L$11:$L126,B32,'Income Entry'!$S$11:$S126,'Setup Page'!$AU$22,'Income Entry'!$T$11:$T126,'Setup Page'!$AV$22),IF($B$10="N E T",SUMIFS('Income Entry'!$H$11:$H126,'Income Entry'!$L$11:$L126,B32,'Income Entry'!$S$11:$S126,'Setup Page'!$AU$22,'Income Entry'!$T$11:$T126,'Setup Page'!$AV$22),IF($B$10="T A X",SUMIFS('Income Entry'!$I$11:$I126,'Income Entry'!$L$11:$L126,B32,'Income Entry'!$S$11:$S126,'Setup Page'!$AU$22,'Income Entry'!$T$11:$T126,'Setup Page'!$AV$22),"")))</f>
        <v>0</v>
      </c>
      <c r="AH32" s="148"/>
      <c r="AI32" s="148"/>
      <c r="AJ32" s="149"/>
      <c r="AK32" s="475" t="str">
        <f>IF(AL32="","",'Setup Page'!$W$4)</f>
        <v>$</v>
      </c>
      <c r="AL32" s="476">
        <f>IF($B$10="T O T A L",SUMIFS('Income Entry'!$F$11:$F126,'Income Entry'!$L$11:$L126,B32,'Income Entry'!$S$11:$S126,'Setup Page'!$AU$23,'Income Entry'!$T$11:$T126,'Setup Page'!$AV$23),IF($B$10="N E T",SUMIFS('Income Entry'!$H$11:$H126,'Income Entry'!$L$11:$L126,B32,'Income Entry'!$S$11:$S126,'Setup Page'!$AU$23,'Income Entry'!$T$11:$T126,'Setup Page'!$AV$23),IF($B$10="T A X",SUMIFS('Income Entry'!$I$11:$I126,'Income Entry'!$L$11:$L126,B32,'Income Entry'!$S$11:$S126,'Setup Page'!$AU$23,'Income Entry'!$T$11:$T126,'Setup Page'!$AV$23),"")))</f>
        <v>0</v>
      </c>
      <c r="AM32" s="148"/>
      <c r="AN32" s="148"/>
      <c r="AO32" s="149"/>
      <c r="AP32" s="475" t="str">
        <f>IF(AQ32="","",'Setup Page'!$W$4)</f>
        <v>$</v>
      </c>
      <c r="AQ32" s="476">
        <f>IF($B$10="T O T A L",SUMIFS('Income Entry'!$F$11:$F126,'Income Entry'!$L$11:$L126,B32,'Income Entry'!$S$11:$S126,'Setup Page'!$AU$24,'Income Entry'!$T$11:$T126,'Setup Page'!$AV$24),IF($B$10="N E T",SUMIFS('Income Entry'!$H$11:$H126,'Income Entry'!$L$11:$L126,B32,'Income Entry'!$S$11:$S126,'Setup Page'!$AU$24,'Income Entry'!$T$11:$T126,'Setup Page'!$AV$24),IF($B$10="T A X",SUMIFS('Income Entry'!$I$11:$I126,'Income Entry'!$L$11:$L126,B32,'Income Entry'!$S$11:$S126,'Setup Page'!$AU$24,'Income Entry'!$T$11:$T126,'Setup Page'!$AV$24),"")))</f>
        <v>0</v>
      </c>
      <c r="AR32" s="148"/>
      <c r="AS32" s="148"/>
      <c r="AT32" s="149"/>
      <c r="AU32" s="475" t="str">
        <f>IF(AV32="","",'Setup Page'!$W$4)</f>
        <v>$</v>
      </c>
      <c r="AV32" s="476">
        <f>IF($B$10="T O T A L",SUMIFS('Income Entry'!$F$11:$F126,'Income Entry'!$L$11:$L126,B32,'Income Entry'!$S$11:$S126,'Setup Page'!$AU$25,'Income Entry'!$T$11:$T126,'Setup Page'!$AV$25),IF($B$10="N E T",SUMIFS('Income Entry'!$H$11:$H126,'Income Entry'!$L$11:$L126,B32,'Income Entry'!$S$11:$S126,'Setup Page'!$AU$25,'Income Entry'!$T$11:$T126,'Setup Page'!$AV$25),IF($B$10="T A X",SUMIFS('Income Entry'!$I$11:$I126,'Income Entry'!$L$11:$L126,B32,'Income Entry'!$S$11:$S126,'Setup Page'!$AU$25,'Income Entry'!$T$11:$T126,'Setup Page'!$AV$25),"")))</f>
        <v>0</v>
      </c>
      <c r="AW32" s="148"/>
      <c r="AX32" s="148"/>
      <c r="AY32" s="149"/>
      <c r="AZ32" s="475" t="str">
        <f>IF(BA32="","",'Setup Page'!$W$4)</f>
        <v>$</v>
      </c>
      <c r="BA32" s="476">
        <f>IF($B$10="T O T A L",SUMIFS('Income Entry'!$F$11:$F126,'Income Entry'!$L$11:$L126,B32,'Income Entry'!$S$11:$S126,'Setup Page'!$AU$26,'Income Entry'!$T$11:$T126,'Setup Page'!$AV$26),IF($B$10="N E T",SUMIFS('Income Entry'!$H$11:$H126,'Income Entry'!$L$11:$L126,B32,'Income Entry'!$S$11:$S126,'Setup Page'!$AU$26,'Income Entry'!$T$11:$T126,'Setup Page'!$AV$26),IF($B$10="T A X",SUMIFS('Income Entry'!$I$11:$I126,'Income Entry'!$L$11:$L126,B32,'Income Entry'!$S$11:$S126,'Setup Page'!$AU$26,'Income Entry'!$T$11:$T126,'Setup Page'!$AV$26),"")))</f>
        <v>0</v>
      </c>
      <c r="BB32" s="148"/>
      <c r="BC32" s="148"/>
      <c r="BD32" s="149"/>
      <c r="BE32" s="475" t="str">
        <f>IF(BF32="","",'Setup Page'!$W$4)</f>
        <v>$</v>
      </c>
      <c r="BF32" s="476">
        <f>IF($B$10="T O T A L",SUMIFS('Income Entry'!$F$11:$F126,'Income Entry'!$L$11:$L126,B32,'Income Entry'!$S$11:$S126,'Setup Page'!$AU$27,'Income Entry'!$T$11:$T126,'Setup Page'!$AV$27),IF($B$10="N E T",SUMIFS('Income Entry'!$H$11:$H126,'Income Entry'!$L$11:$L126,B32,'Income Entry'!$S$11:$S126,'Setup Page'!$AU$27,'Income Entry'!$T$11:$T126,'Setup Page'!$AV$27),IF($B$10="T A X",SUMIFS('Income Entry'!$I$11:$I126,'Income Entry'!$L$11:$L126,B32,'Income Entry'!$S$11:$S126,'Setup Page'!$AU$27,'Income Entry'!$T$11:$T126,'Setup Page'!$AV$27),"")))</f>
        <v>0</v>
      </c>
      <c r="BG32" s="148"/>
      <c r="BH32" s="148"/>
      <c r="BI32" s="149"/>
      <c r="BJ32" s="475" t="str">
        <f>IF(BK32="","",'Setup Page'!$W$4)</f>
        <v>$</v>
      </c>
      <c r="BK32" s="476">
        <f>IF($B$10="T O T A L",SUMIFS('Income Entry'!$F$11:$F126,'Income Entry'!$L$11:$L126,B32,'Income Entry'!$S$11:$S126,'Setup Page'!$AU$28,'Income Entry'!$T$11:$T126,'Setup Page'!$AV$28),IF($B$10="N E T",SUMIFS('Income Entry'!$H$11:$H126,'Income Entry'!$L$11:$L126,B32,'Income Entry'!$S$11:$S126,'Setup Page'!$AU$28,'Income Entry'!$T$11:$T126,'Setup Page'!$AV$28),IF($B$10="T A X",SUMIFS('Income Entry'!$I$11:$I126,'Income Entry'!$L$11:$L126,B32,'Income Entry'!$S$11:$S126,'Setup Page'!$AU$28,'Income Entry'!$T$11:$T126,'Setup Page'!$AV$28),"")))</f>
        <v>0</v>
      </c>
      <c r="BL32" s="148"/>
      <c r="BM32" s="148"/>
      <c r="BN32" s="149"/>
      <c r="BO32" s="475" t="str">
        <f>IF(BP32="","",'Setup Page'!$W$4)</f>
        <v>$</v>
      </c>
      <c r="BP32" s="476">
        <f>IF($B$10="T O T A L",SUMIFS('Income Entry'!$F$11:$F126,'Income Entry'!$L$11:$L126,B32,'Income Entry'!$S$11:$S126,'Setup Page'!$AU$29,'Income Entry'!$T$11:$T126,'Setup Page'!$AV$29),IF($B$10="N E T",SUMIFS('Income Entry'!$H$11:$H126,'Income Entry'!$L$11:$L126,B32,'Income Entry'!$S$11:$S126,'Setup Page'!$AU$29,'Income Entry'!$T$11:$T126,'Setup Page'!$AV$29),IF($B$10="T A X",SUMIFS('Income Entry'!$I$11:$I126,'Income Entry'!$L$11:$L126,B32,'Income Entry'!$S$11:$S126,'Setup Page'!$AU$29,'Income Entry'!$T$11:$T126,'Setup Page'!$AV$29),"")))</f>
        <v>0</v>
      </c>
      <c r="BQ32" s="148"/>
      <c r="BR32" s="148"/>
      <c r="BS32" s="149"/>
      <c r="BT32" s="479" t="str">
        <f>IF(BU32="","",'Setup Page'!$W$4)</f>
        <v>$</v>
      </c>
      <c r="BU32" s="478">
        <f t="shared" si="1"/>
        <v>0</v>
      </c>
      <c r="BV32" s="148"/>
      <c r="BW32" s="148"/>
      <c r="BX32" s="152"/>
      <c r="BY32" s="138"/>
    </row>
    <row r="33" ht="18.75" customHeight="1">
      <c r="A33" s="138"/>
      <c r="B33" s="474" t="str">
        <f>'Setup Page'!C30</f>
        <v/>
      </c>
      <c r="C33" s="148"/>
      <c r="D33" s="148"/>
      <c r="E33" s="148"/>
      <c r="F33" s="148"/>
      <c r="G33" s="148"/>
      <c r="H33" s="148"/>
      <c r="I33" s="148"/>
      <c r="J33" s="148"/>
      <c r="K33" s="149"/>
      <c r="L33" s="475" t="str">
        <f>IF(M33="","",'Setup Page'!$W$4)</f>
        <v>$</v>
      </c>
      <c r="M33" s="476">
        <f>IF($B$10="T O T A L",SUMIFS('Income Entry'!$F$11:$F126,'Income Entry'!$L$11:$L126,B33,'Income Entry'!$S$11:$S126,'Setup Page'!$AU$18,'Income Entry'!$T$11:$T126,'Setup Page'!$AV$18),IF($B$10="N E T",SUMIFS('Income Entry'!$H$11:$H126,'Income Entry'!$L$11:$L126,B33,'Income Entry'!$S$11:$S126,'Setup Page'!$AU$18,'Income Entry'!$T$11:$T126,'Setup Page'!$AV$18),IF($B$10="T A X",SUMIFS('Income Entry'!$I$11:$I126,'Income Entry'!$L$11:$L126,B33,'Income Entry'!$S$11:$S126,'Setup Page'!$AU$18,'Income Entry'!$T$11:$T126,'Setup Page'!$AV$18),"")))</f>
        <v>0</v>
      </c>
      <c r="N33" s="148"/>
      <c r="O33" s="148"/>
      <c r="P33" s="149"/>
      <c r="Q33" s="475" t="str">
        <f>IF(R33="","",'Setup Page'!$W$4)</f>
        <v>$</v>
      </c>
      <c r="R33" s="476">
        <f>IF($B$10="T O T A L",SUMIFS('Income Entry'!$F$11:$F126,'Income Entry'!$L$11:$L126,B33,'Income Entry'!$S$11:$S126,'Setup Page'!$AU$19,'Income Entry'!$T$11:$T126,'Setup Page'!$AV$19),IF($B$10="N E T",SUMIFS('Income Entry'!$H$11:$H126,'Income Entry'!$L$11:$L126,B33,'Income Entry'!$S$11:$S126,'Setup Page'!$AU$19,'Income Entry'!$T$11:$T126,'Setup Page'!$AV$19),IF($B$10="T A X",SUMIFS('Income Entry'!$I$11:$I126,'Income Entry'!$L$11:$L126,B33,'Income Entry'!$S$11:$S126,'Setup Page'!$AU$19,'Income Entry'!$T$11:$T126,'Setup Page'!$AV$19),"")))</f>
        <v>0</v>
      </c>
      <c r="S33" s="148"/>
      <c r="T33" s="148"/>
      <c r="U33" s="149"/>
      <c r="V33" s="475" t="str">
        <f>IF(W33="","",'Setup Page'!$W$4)</f>
        <v>$</v>
      </c>
      <c r="W33" s="476">
        <f>IF($B$10="T O T A L",SUMIFS('Income Entry'!$F$11:$F126,'Income Entry'!$L$11:$L126,B33,'Income Entry'!$S$11:$S126,'Setup Page'!$AU$20,'Income Entry'!$T$11:$T126,'Setup Page'!$AV$20),IF($B$10="N E T",SUMIFS('Income Entry'!$H$11:$H126,'Income Entry'!$L$11:$L126,B33,'Income Entry'!$S$11:$S126,'Setup Page'!$AU$20,'Income Entry'!$T$11:$T126,'Setup Page'!$AV$20),IF($B$10="T A X",SUMIFS('Income Entry'!$I$11:$I126,'Income Entry'!$L$11:$L126,B33,'Income Entry'!$S$11:$S126,'Setup Page'!$AU$20,'Income Entry'!$T$11:$T126,'Setup Page'!$AV$20),"")))</f>
        <v>0</v>
      </c>
      <c r="X33" s="148"/>
      <c r="Y33" s="148"/>
      <c r="Z33" s="149"/>
      <c r="AA33" s="475" t="str">
        <f>IF(AB33="","",'Setup Page'!$W$4)</f>
        <v>$</v>
      </c>
      <c r="AB33" s="476">
        <f>IF($B$10="T O T A L",SUMIFS('Income Entry'!$F$11:$F126,'Income Entry'!$L$11:$L126,B33,'Income Entry'!$S$11:$S126,'Setup Page'!$AU$21,'Income Entry'!$T$11:$T126,'Setup Page'!$AV$21),IF($B$10="N E T",SUMIFS('Income Entry'!$H$11:$H126,'Income Entry'!$L$11:$L126,B33,'Income Entry'!$S$11:$S126,'Setup Page'!$AU$21,'Income Entry'!$T$11:$T126,'Setup Page'!$AV$21),IF($B$10="T A X",SUMIFS('Income Entry'!$I$11:$I126,'Income Entry'!$L$11:$L126,B33,'Income Entry'!$S$11:$S126,'Setup Page'!$AU$21,'Income Entry'!$T$11:$T126,'Setup Page'!$AV$21),"")))</f>
        <v>0</v>
      </c>
      <c r="AC33" s="148"/>
      <c r="AD33" s="148"/>
      <c r="AE33" s="149"/>
      <c r="AF33" s="475" t="str">
        <f>IF(AG33="","",'Setup Page'!$W$4)</f>
        <v>$</v>
      </c>
      <c r="AG33" s="476">
        <f>IF($B$10="T O T A L",SUMIFS('Income Entry'!$F$11:$F126,'Income Entry'!$L$11:$L126,B33,'Income Entry'!$S$11:$S126,'Setup Page'!$AU$22,'Income Entry'!$T$11:$T126,'Setup Page'!$AV$22),IF($B$10="N E T",SUMIFS('Income Entry'!$H$11:$H126,'Income Entry'!$L$11:$L126,B33,'Income Entry'!$S$11:$S126,'Setup Page'!$AU$22,'Income Entry'!$T$11:$T126,'Setup Page'!$AV$22),IF($B$10="T A X",SUMIFS('Income Entry'!$I$11:$I126,'Income Entry'!$L$11:$L126,B33,'Income Entry'!$S$11:$S126,'Setup Page'!$AU$22,'Income Entry'!$T$11:$T126,'Setup Page'!$AV$22),"")))</f>
        <v>0</v>
      </c>
      <c r="AH33" s="148"/>
      <c r="AI33" s="148"/>
      <c r="AJ33" s="149"/>
      <c r="AK33" s="475" t="str">
        <f>IF(AL33="","",'Setup Page'!$W$4)</f>
        <v>$</v>
      </c>
      <c r="AL33" s="476">
        <f>IF($B$10="T O T A L",SUMIFS('Income Entry'!$F$11:$F126,'Income Entry'!$L$11:$L126,B33,'Income Entry'!$S$11:$S126,'Setup Page'!$AU$23,'Income Entry'!$T$11:$T126,'Setup Page'!$AV$23),IF($B$10="N E T",SUMIFS('Income Entry'!$H$11:$H126,'Income Entry'!$L$11:$L126,B33,'Income Entry'!$S$11:$S126,'Setup Page'!$AU$23,'Income Entry'!$T$11:$T126,'Setup Page'!$AV$23),IF($B$10="T A X",SUMIFS('Income Entry'!$I$11:$I126,'Income Entry'!$L$11:$L126,B33,'Income Entry'!$S$11:$S126,'Setup Page'!$AU$23,'Income Entry'!$T$11:$T126,'Setup Page'!$AV$23),"")))</f>
        <v>0</v>
      </c>
      <c r="AM33" s="148"/>
      <c r="AN33" s="148"/>
      <c r="AO33" s="149"/>
      <c r="AP33" s="475" t="str">
        <f>IF(AQ33="","",'Setup Page'!$W$4)</f>
        <v>$</v>
      </c>
      <c r="AQ33" s="476">
        <f>IF($B$10="T O T A L",SUMIFS('Income Entry'!$F$11:$F126,'Income Entry'!$L$11:$L126,B33,'Income Entry'!$S$11:$S126,'Setup Page'!$AU$24,'Income Entry'!$T$11:$T126,'Setup Page'!$AV$24),IF($B$10="N E T",SUMIFS('Income Entry'!$H$11:$H126,'Income Entry'!$L$11:$L126,B33,'Income Entry'!$S$11:$S126,'Setup Page'!$AU$24,'Income Entry'!$T$11:$T126,'Setup Page'!$AV$24),IF($B$10="T A X",SUMIFS('Income Entry'!$I$11:$I126,'Income Entry'!$L$11:$L126,B33,'Income Entry'!$S$11:$S126,'Setup Page'!$AU$24,'Income Entry'!$T$11:$T126,'Setup Page'!$AV$24),"")))</f>
        <v>0</v>
      </c>
      <c r="AR33" s="148"/>
      <c r="AS33" s="148"/>
      <c r="AT33" s="149"/>
      <c r="AU33" s="475" t="str">
        <f>IF(AV33="","",'Setup Page'!$W$4)</f>
        <v>$</v>
      </c>
      <c r="AV33" s="476">
        <f>IF($B$10="T O T A L",SUMIFS('Income Entry'!$F$11:$F126,'Income Entry'!$L$11:$L126,B33,'Income Entry'!$S$11:$S126,'Setup Page'!$AU$25,'Income Entry'!$T$11:$T126,'Setup Page'!$AV$25),IF($B$10="N E T",SUMIFS('Income Entry'!$H$11:$H126,'Income Entry'!$L$11:$L126,B33,'Income Entry'!$S$11:$S126,'Setup Page'!$AU$25,'Income Entry'!$T$11:$T126,'Setup Page'!$AV$25),IF($B$10="T A X",SUMIFS('Income Entry'!$I$11:$I126,'Income Entry'!$L$11:$L126,B33,'Income Entry'!$S$11:$S126,'Setup Page'!$AU$25,'Income Entry'!$T$11:$T126,'Setup Page'!$AV$25),"")))</f>
        <v>0</v>
      </c>
      <c r="AW33" s="148"/>
      <c r="AX33" s="148"/>
      <c r="AY33" s="149"/>
      <c r="AZ33" s="475" t="str">
        <f>IF(BA33="","",'Setup Page'!$W$4)</f>
        <v>$</v>
      </c>
      <c r="BA33" s="476">
        <f>IF($B$10="T O T A L",SUMIFS('Income Entry'!$F$11:$F126,'Income Entry'!$L$11:$L126,B33,'Income Entry'!$S$11:$S126,'Setup Page'!$AU$26,'Income Entry'!$T$11:$T126,'Setup Page'!$AV$26),IF($B$10="N E T",SUMIFS('Income Entry'!$H$11:$H126,'Income Entry'!$L$11:$L126,B33,'Income Entry'!$S$11:$S126,'Setup Page'!$AU$26,'Income Entry'!$T$11:$T126,'Setup Page'!$AV$26),IF($B$10="T A X",SUMIFS('Income Entry'!$I$11:$I126,'Income Entry'!$L$11:$L126,B33,'Income Entry'!$S$11:$S126,'Setup Page'!$AU$26,'Income Entry'!$T$11:$T126,'Setup Page'!$AV$26),"")))</f>
        <v>0</v>
      </c>
      <c r="BB33" s="148"/>
      <c r="BC33" s="148"/>
      <c r="BD33" s="149"/>
      <c r="BE33" s="475" t="str">
        <f>IF(BF33="","",'Setup Page'!$W$4)</f>
        <v>$</v>
      </c>
      <c r="BF33" s="476">
        <f>IF($B$10="T O T A L",SUMIFS('Income Entry'!$F$11:$F126,'Income Entry'!$L$11:$L126,B33,'Income Entry'!$S$11:$S126,'Setup Page'!$AU$27,'Income Entry'!$T$11:$T126,'Setup Page'!$AV$27),IF($B$10="N E T",SUMIFS('Income Entry'!$H$11:$H126,'Income Entry'!$L$11:$L126,B33,'Income Entry'!$S$11:$S126,'Setup Page'!$AU$27,'Income Entry'!$T$11:$T126,'Setup Page'!$AV$27),IF($B$10="T A X",SUMIFS('Income Entry'!$I$11:$I126,'Income Entry'!$L$11:$L126,B33,'Income Entry'!$S$11:$S126,'Setup Page'!$AU$27,'Income Entry'!$T$11:$T126,'Setup Page'!$AV$27),"")))</f>
        <v>0</v>
      </c>
      <c r="BG33" s="148"/>
      <c r="BH33" s="148"/>
      <c r="BI33" s="149"/>
      <c r="BJ33" s="475" t="str">
        <f>IF(BK33="","",'Setup Page'!$W$4)</f>
        <v>$</v>
      </c>
      <c r="BK33" s="476">
        <f>IF($B$10="T O T A L",SUMIFS('Income Entry'!$F$11:$F126,'Income Entry'!$L$11:$L126,B33,'Income Entry'!$S$11:$S126,'Setup Page'!$AU$28,'Income Entry'!$T$11:$T126,'Setup Page'!$AV$28),IF($B$10="N E T",SUMIFS('Income Entry'!$H$11:$H126,'Income Entry'!$L$11:$L126,B33,'Income Entry'!$S$11:$S126,'Setup Page'!$AU$28,'Income Entry'!$T$11:$T126,'Setup Page'!$AV$28),IF($B$10="T A X",SUMIFS('Income Entry'!$I$11:$I126,'Income Entry'!$L$11:$L126,B33,'Income Entry'!$S$11:$S126,'Setup Page'!$AU$28,'Income Entry'!$T$11:$T126,'Setup Page'!$AV$28),"")))</f>
        <v>0</v>
      </c>
      <c r="BL33" s="148"/>
      <c r="BM33" s="148"/>
      <c r="BN33" s="149"/>
      <c r="BO33" s="475" t="str">
        <f>IF(BP33="","",'Setup Page'!$W$4)</f>
        <v>$</v>
      </c>
      <c r="BP33" s="476">
        <f>IF($B$10="T O T A L",SUMIFS('Income Entry'!$F$11:$F126,'Income Entry'!$L$11:$L126,B33,'Income Entry'!$S$11:$S126,'Setup Page'!$AU$29,'Income Entry'!$T$11:$T126,'Setup Page'!$AV$29),IF($B$10="N E T",SUMIFS('Income Entry'!$H$11:$H126,'Income Entry'!$L$11:$L126,B33,'Income Entry'!$S$11:$S126,'Setup Page'!$AU$29,'Income Entry'!$T$11:$T126,'Setup Page'!$AV$29),IF($B$10="T A X",SUMIFS('Income Entry'!$I$11:$I126,'Income Entry'!$L$11:$L126,B33,'Income Entry'!$S$11:$S126,'Setup Page'!$AU$29,'Income Entry'!$T$11:$T126,'Setup Page'!$AV$29),"")))</f>
        <v>0</v>
      </c>
      <c r="BQ33" s="148"/>
      <c r="BR33" s="148"/>
      <c r="BS33" s="149"/>
      <c r="BT33" s="479" t="str">
        <f>IF(BU33="","",'Setup Page'!$W$4)</f>
        <v>$</v>
      </c>
      <c r="BU33" s="478">
        <f t="shared" si="1"/>
        <v>0</v>
      </c>
      <c r="BV33" s="148"/>
      <c r="BW33" s="148"/>
      <c r="BX33" s="152"/>
      <c r="BY33" s="138"/>
    </row>
    <row r="34" ht="18.75" customHeight="1">
      <c r="A34" s="138"/>
      <c r="B34" s="474" t="str">
        <f>'Setup Page'!C31</f>
        <v/>
      </c>
      <c r="C34" s="148"/>
      <c r="D34" s="148"/>
      <c r="E34" s="148"/>
      <c r="F34" s="148"/>
      <c r="G34" s="148"/>
      <c r="H34" s="148"/>
      <c r="I34" s="148"/>
      <c r="J34" s="148"/>
      <c r="K34" s="149"/>
      <c r="L34" s="475" t="str">
        <f>IF(M34="","",'Setup Page'!$W$4)</f>
        <v>$</v>
      </c>
      <c r="M34" s="476">
        <f>IF($B$10="T O T A L",SUMIFS('Income Entry'!$F$11:$F126,'Income Entry'!$L$11:$L126,B34,'Income Entry'!$S$11:$S126,'Setup Page'!$AU$18,'Income Entry'!$T$11:$T126,'Setup Page'!$AV$18),IF($B$10="N E T",SUMIFS('Income Entry'!$H$11:$H126,'Income Entry'!$L$11:$L126,B34,'Income Entry'!$S$11:$S126,'Setup Page'!$AU$18,'Income Entry'!$T$11:$T126,'Setup Page'!$AV$18),IF($B$10="T A X",SUMIFS('Income Entry'!$I$11:$I126,'Income Entry'!$L$11:$L126,B34,'Income Entry'!$S$11:$S126,'Setup Page'!$AU$18,'Income Entry'!$T$11:$T126,'Setup Page'!$AV$18),"")))</f>
        <v>0</v>
      </c>
      <c r="N34" s="148"/>
      <c r="O34" s="148"/>
      <c r="P34" s="149"/>
      <c r="Q34" s="475" t="str">
        <f>IF(R34="","",'Setup Page'!$W$4)</f>
        <v>$</v>
      </c>
      <c r="R34" s="476">
        <f>IF($B$10="T O T A L",SUMIFS('Income Entry'!$F$11:$F126,'Income Entry'!$L$11:$L126,B34,'Income Entry'!$S$11:$S126,'Setup Page'!$AU$19,'Income Entry'!$T$11:$T126,'Setup Page'!$AV$19),IF($B$10="N E T",SUMIFS('Income Entry'!$H$11:$H126,'Income Entry'!$L$11:$L126,B34,'Income Entry'!$S$11:$S126,'Setup Page'!$AU$19,'Income Entry'!$T$11:$T126,'Setup Page'!$AV$19),IF($B$10="T A X",SUMIFS('Income Entry'!$I$11:$I126,'Income Entry'!$L$11:$L126,B34,'Income Entry'!$S$11:$S126,'Setup Page'!$AU$19,'Income Entry'!$T$11:$T126,'Setup Page'!$AV$19),"")))</f>
        <v>0</v>
      </c>
      <c r="S34" s="148"/>
      <c r="T34" s="148"/>
      <c r="U34" s="149"/>
      <c r="V34" s="475" t="str">
        <f>IF(W34="","",'Setup Page'!$W$4)</f>
        <v>$</v>
      </c>
      <c r="W34" s="476">
        <f>IF($B$10="T O T A L",SUMIFS('Income Entry'!$F$11:$F126,'Income Entry'!$L$11:$L126,B34,'Income Entry'!$S$11:$S126,'Setup Page'!$AU$20,'Income Entry'!$T$11:$T126,'Setup Page'!$AV$20),IF($B$10="N E T",SUMIFS('Income Entry'!$H$11:$H126,'Income Entry'!$L$11:$L126,B34,'Income Entry'!$S$11:$S126,'Setup Page'!$AU$20,'Income Entry'!$T$11:$T126,'Setup Page'!$AV$20),IF($B$10="T A X",SUMIFS('Income Entry'!$I$11:$I126,'Income Entry'!$L$11:$L126,B34,'Income Entry'!$S$11:$S126,'Setup Page'!$AU$20,'Income Entry'!$T$11:$T126,'Setup Page'!$AV$20),"")))</f>
        <v>0</v>
      </c>
      <c r="X34" s="148"/>
      <c r="Y34" s="148"/>
      <c r="Z34" s="149"/>
      <c r="AA34" s="475" t="str">
        <f>IF(AB34="","",'Setup Page'!$W$4)</f>
        <v>$</v>
      </c>
      <c r="AB34" s="476">
        <f>IF($B$10="T O T A L",SUMIFS('Income Entry'!$F$11:$F126,'Income Entry'!$L$11:$L126,B34,'Income Entry'!$S$11:$S126,'Setup Page'!$AU$21,'Income Entry'!$T$11:$T126,'Setup Page'!$AV$21),IF($B$10="N E T",SUMIFS('Income Entry'!$H$11:$H126,'Income Entry'!$L$11:$L126,B34,'Income Entry'!$S$11:$S126,'Setup Page'!$AU$21,'Income Entry'!$T$11:$T126,'Setup Page'!$AV$21),IF($B$10="T A X",SUMIFS('Income Entry'!$I$11:$I126,'Income Entry'!$L$11:$L126,B34,'Income Entry'!$S$11:$S126,'Setup Page'!$AU$21,'Income Entry'!$T$11:$T126,'Setup Page'!$AV$21),"")))</f>
        <v>0</v>
      </c>
      <c r="AC34" s="148"/>
      <c r="AD34" s="148"/>
      <c r="AE34" s="149"/>
      <c r="AF34" s="475" t="str">
        <f>IF(AG34="","",'Setup Page'!$W$4)</f>
        <v>$</v>
      </c>
      <c r="AG34" s="476">
        <f>IF($B$10="T O T A L",SUMIFS('Income Entry'!$F$11:$F126,'Income Entry'!$L$11:$L126,B34,'Income Entry'!$S$11:$S126,'Setup Page'!$AU$22,'Income Entry'!$T$11:$T126,'Setup Page'!$AV$22),IF($B$10="N E T",SUMIFS('Income Entry'!$H$11:$H126,'Income Entry'!$L$11:$L126,B34,'Income Entry'!$S$11:$S126,'Setup Page'!$AU$22,'Income Entry'!$T$11:$T126,'Setup Page'!$AV$22),IF($B$10="T A X",SUMIFS('Income Entry'!$I$11:$I126,'Income Entry'!$L$11:$L126,B34,'Income Entry'!$S$11:$S126,'Setup Page'!$AU$22,'Income Entry'!$T$11:$T126,'Setup Page'!$AV$22),"")))</f>
        <v>0</v>
      </c>
      <c r="AH34" s="148"/>
      <c r="AI34" s="148"/>
      <c r="AJ34" s="149"/>
      <c r="AK34" s="475" t="str">
        <f>IF(AL34="","",'Setup Page'!$W$4)</f>
        <v>$</v>
      </c>
      <c r="AL34" s="476">
        <f>IF($B$10="T O T A L",SUMIFS('Income Entry'!$F$11:$F126,'Income Entry'!$L$11:$L126,B34,'Income Entry'!$S$11:$S126,'Setup Page'!$AU$23,'Income Entry'!$T$11:$T126,'Setup Page'!$AV$23),IF($B$10="N E T",SUMIFS('Income Entry'!$H$11:$H126,'Income Entry'!$L$11:$L126,B34,'Income Entry'!$S$11:$S126,'Setup Page'!$AU$23,'Income Entry'!$T$11:$T126,'Setup Page'!$AV$23),IF($B$10="T A X",SUMIFS('Income Entry'!$I$11:$I126,'Income Entry'!$L$11:$L126,B34,'Income Entry'!$S$11:$S126,'Setup Page'!$AU$23,'Income Entry'!$T$11:$T126,'Setup Page'!$AV$23),"")))</f>
        <v>0</v>
      </c>
      <c r="AM34" s="148"/>
      <c r="AN34" s="148"/>
      <c r="AO34" s="149"/>
      <c r="AP34" s="475" t="str">
        <f>IF(AQ34="","",'Setup Page'!$W$4)</f>
        <v>$</v>
      </c>
      <c r="AQ34" s="476">
        <f>IF($B$10="T O T A L",SUMIFS('Income Entry'!$F$11:$F126,'Income Entry'!$L$11:$L126,B34,'Income Entry'!$S$11:$S126,'Setup Page'!$AU$24,'Income Entry'!$T$11:$T126,'Setup Page'!$AV$24),IF($B$10="N E T",SUMIFS('Income Entry'!$H$11:$H126,'Income Entry'!$L$11:$L126,B34,'Income Entry'!$S$11:$S126,'Setup Page'!$AU$24,'Income Entry'!$T$11:$T126,'Setup Page'!$AV$24),IF($B$10="T A X",SUMIFS('Income Entry'!$I$11:$I126,'Income Entry'!$L$11:$L126,B34,'Income Entry'!$S$11:$S126,'Setup Page'!$AU$24,'Income Entry'!$T$11:$T126,'Setup Page'!$AV$24),"")))</f>
        <v>0</v>
      </c>
      <c r="AR34" s="148"/>
      <c r="AS34" s="148"/>
      <c r="AT34" s="149"/>
      <c r="AU34" s="475" t="str">
        <f>IF(AV34="","",'Setup Page'!$W$4)</f>
        <v>$</v>
      </c>
      <c r="AV34" s="476">
        <f>IF($B$10="T O T A L",SUMIFS('Income Entry'!$F$11:$F126,'Income Entry'!$L$11:$L126,B34,'Income Entry'!$S$11:$S126,'Setup Page'!$AU$25,'Income Entry'!$T$11:$T126,'Setup Page'!$AV$25),IF($B$10="N E T",SUMIFS('Income Entry'!$H$11:$H126,'Income Entry'!$L$11:$L126,B34,'Income Entry'!$S$11:$S126,'Setup Page'!$AU$25,'Income Entry'!$T$11:$T126,'Setup Page'!$AV$25),IF($B$10="T A X",SUMIFS('Income Entry'!$I$11:$I126,'Income Entry'!$L$11:$L126,B34,'Income Entry'!$S$11:$S126,'Setup Page'!$AU$25,'Income Entry'!$T$11:$T126,'Setup Page'!$AV$25),"")))</f>
        <v>0</v>
      </c>
      <c r="AW34" s="148"/>
      <c r="AX34" s="148"/>
      <c r="AY34" s="149"/>
      <c r="AZ34" s="475" t="str">
        <f>IF(BA34="","",'Setup Page'!$W$4)</f>
        <v>$</v>
      </c>
      <c r="BA34" s="476">
        <f>IF($B$10="T O T A L",SUMIFS('Income Entry'!$F$11:$F126,'Income Entry'!$L$11:$L126,B34,'Income Entry'!$S$11:$S126,'Setup Page'!$AU$26,'Income Entry'!$T$11:$T126,'Setup Page'!$AV$26),IF($B$10="N E T",SUMIFS('Income Entry'!$H$11:$H126,'Income Entry'!$L$11:$L126,B34,'Income Entry'!$S$11:$S126,'Setup Page'!$AU$26,'Income Entry'!$T$11:$T126,'Setup Page'!$AV$26),IF($B$10="T A X",SUMIFS('Income Entry'!$I$11:$I126,'Income Entry'!$L$11:$L126,B34,'Income Entry'!$S$11:$S126,'Setup Page'!$AU$26,'Income Entry'!$T$11:$T126,'Setup Page'!$AV$26),"")))</f>
        <v>0</v>
      </c>
      <c r="BB34" s="148"/>
      <c r="BC34" s="148"/>
      <c r="BD34" s="149"/>
      <c r="BE34" s="475" t="str">
        <f>IF(BF34="","",'Setup Page'!$W$4)</f>
        <v>$</v>
      </c>
      <c r="BF34" s="476">
        <f>IF($B$10="T O T A L",SUMIFS('Income Entry'!$F$11:$F126,'Income Entry'!$L$11:$L126,B34,'Income Entry'!$S$11:$S126,'Setup Page'!$AU$27,'Income Entry'!$T$11:$T126,'Setup Page'!$AV$27),IF($B$10="N E T",SUMIFS('Income Entry'!$H$11:$H126,'Income Entry'!$L$11:$L126,B34,'Income Entry'!$S$11:$S126,'Setup Page'!$AU$27,'Income Entry'!$T$11:$T126,'Setup Page'!$AV$27),IF($B$10="T A X",SUMIFS('Income Entry'!$I$11:$I126,'Income Entry'!$L$11:$L126,B34,'Income Entry'!$S$11:$S126,'Setup Page'!$AU$27,'Income Entry'!$T$11:$T126,'Setup Page'!$AV$27),"")))</f>
        <v>0</v>
      </c>
      <c r="BG34" s="148"/>
      <c r="BH34" s="148"/>
      <c r="BI34" s="149"/>
      <c r="BJ34" s="475" t="str">
        <f>IF(BK34="","",'Setup Page'!$W$4)</f>
        <v>$</v>
      </c>
      <c r="BK34" s="476">
        <f>IF($B$10="T O T A L",SUMIFS('Income Entry'!$F$11:$F126,'Income Entry'!$L$11:$L126,B34,'Income Entry'!$S$11:$S126,'Setup Page'!$AU$28,'Income Entry'!$T$11:$T126,'Setup Page'!$AV$28),IF($B$10="N E T",SUMIFS('Income Entry'!$H$11:$H126,'Income Entry'!$L$11:$L126,B34,'Income Entry'!$S$11:$S126,'Setup Page'!$AU$28,'Income Entry'!$T$11:$T126,'Setup Page'!$AV$28),IF($B$10="T A X",SUMIFS('Income Entry'!$I$11:$I126,'Income Entry'!$L$11:$L126,B34,'Income Entry'!$S$11:$S126,'Setup Page'!$AU$28,'Income Entry'!$T$11:$T126,'Setup Page'!$AV$28),"")))</f>
        <v>0</v>
      </c>
      <c r="BL34" s="148"/>
      <c r="BM34" s="148"/>
      <c r="BN34" s="149"/>
      <c r="BO34" s="475" t="str">
        <f>IF(BP34="","",'Setup Page'!$W$4)</f>
        <v>$</v>
      </c>
      <c r="BP34" s="476">
        <f>IF($B$10="T O T A L",SUMIFS('Income Entry'!$F$11:$F126,'Income Entry'!$L$11:$L126,B34,'Income Entry'!$S$11:$S126,'Setup Page'!$AU$29,'Income Entry'!$T$11:$T126,'Setup Page'!$AV$29),IF($B$10="N E T",SUMIFS('Income Entry'!$H$11:$H126,'Income Entry'!$L$11:$L126,B34,'Income Entry'!$S$11:$S126,'Setup Page'!$AU$29,'Income Entry'!$T$11:$T126,'Setup Page'!$AV$29),IF($B$10="T A X",SUMIFS('Income Entry'!$I$11:$I126,'Income Entry'!$L$11:$L126,B34,'Income Entry'!$S$11:$S126,'Setup Page'!$AU$29,'Income Entry'!$T$11:$T126,'Setup Page'!$AV$29),"")))</f>
        <v>0</v>
      </c>
      <c r="BQ34" s="148"/>
      <c r="BR34" s="148"/>
      <c r="BS34" s="149"/>
      <c r="BT34" s="479" t="str">
        <f>IF(BU34="","",'Setup Page'!$W$4)</f>
        <v>$</v>
      </c>
      <c r="BU34" s="478">
        <f t="shared" si="1"/>
        <v>0</v>
      </c>
      <c r="BV34" s="148"/>
      <c r="BW34" s="148"/>
      <c r="BX34" s="152"/>
      <c r="BY34" s="138"/>
    </row>
    <row r="35" ht="18.75" customHeight="1">
      <c r="A35" s="138"/>
      <c r="B35" s="474" t="str">
        <f>'Setup Page'!C32</f>
        <v/>
      </c>
      <c r="C35" s="148"/>
      <c r="D35" s="148"/>
      <c r="E35" s="148"/>
      <c r="F35" s="148"/>
      <c r="G35" s="148"/>
      <c r="H35" s="148"/>
      <c r="I35" s="148"/>
      <c r="J35" s="148"/>
      <c r="K35" s="149"/>
      <c r="L35" s="475" t="str">
        <f>IF(M35="","",'Setup Page'!$W$4)</f>
        <v>$</v>
      </c>
      <c r="M35" s="476">
        <f>IF($B$10="T O T A L",SUMIFS('Income Entry'!$F$11:$F126,'Income Entry'!$L$11:$L126,B35,'Income Entry'!$S$11:$S126,'Setup Page'!$AU$18,'Income Entry'!$T$11:$T126,'Setup Page'!$AV$18),IF($B$10="N E T",SUMIFS('Income Entry'!$H$11:$H126,'Income Entry'!$L$11:$L126,B35,'Income Entry'!$S$11:$S126,'Setup Page'!$AU$18,'Income Entry'!$T$11:$T126,'Setup Page'!$AV$18),IF($B$10="T A X",SUMIFS('Income Entry'!$I$11:$I126,'Income Entry'!$L$11:$L126,B35,'Income Entry'!$S$11:$S126,'Setup Page'!$AU$18,'Income Entry'!$T$11:$T126,'Setup Page'!$AV$18),"")))</f>
        <v>0</v>
      </c>
      <c r="N35" s="148"/>
      <c r="O35" s="148"/>
      <c r="P35" s="149"/>
      <c r="Q35" s="475" t="str">
        <f>IF(R35="","",'Setup Page'!$W$4)</f>
        <v>$</v>
      </c>
      <c r="R35" s="476">
        <f>IF($B$10="T O T A L",SUMIFS('Income Entry'!$F$11:$F126,'Income Entry'!$L$11:$L126,B35,'Income Entry'!$S$11:$S126,'Setup Page'!$AU$19,'Income Entry'!$T$11:$T126,'Setup Page'!$AV$19),IF($B$10="N E T",SUMIFS('Income Entry'!$H$11:$H126,'Income Entry'!$L$11:$L126,B35,'Income Entry'!$S$11:$S126,'Setup Page'!$AU$19,'Income Entry'!$T$11:$T126,'Setup Page'!$AV$19),IF($B$10="T A X",SUMIFS('Income Entry'!$I$11:$I126,'Income Entry'!$L$11:$L126,B35,'Income Entry'!$S$11:$S126,'Setup Page'!$AU$19,'Income Entry'!$T$11:$T126,'Setup Page'!$AV$19),"")))</f>
        <v>0</v>
      </c>
      <c r="S35" s="148"/>
      <c r="T35" s="148"/>
      <c r="U35" s="149"/>
      <c r="V35" s="475" t="str">
        <f>IF(W35="","",'Setup Page'!$W$4)</f>
        <v>$</v>
      </c>
      <c r="W35" s="476">
        <f>IF($B$10="T O T A L",SUMIFS('Income Entry'!$F$11:$F126,'Income Entry'!$L$11:$L126,B35,'Income Entry'!$S$11:$S126,'Setup Page'!$AU$20,'Income Entry'!$T$11:$T126,'Setup Page'!$AV$20),IF($B$10="N E T",SUMIFS('Income Entry'!$H$11:$H126,'Income Entry'!$L$11:$L126,B35,'Income Entry'!$S$11:$S126,'Setup Page'!$AU$20,'Income Entry'!$T$11:$T126,'Setup Page'!$AV$20),IF($B$10="T A X",SUMIFS('Income Entry'!$I$11:$I126,'Income Entry'!$L$11:$L126,B35,'Income Entry'!$S$11:$S126,'Setup Page'!$AU$20,'Income Entry'!$T$11:$T126,'Setup Page'!$AV$20),"")))</f>
        <v>0</v>
      </c>
      <c r="X35" s="148"/>
      <c r="Y35" s="148"/>
      <c r="Z35" s="149"/>
      <c r="AA35" s="475" t="str">
        <f>IF(AB35="","",'Setup Page'!$W$4)</f>
        <v>$</v>
      </c>
      <c r="AB35" s="476">
        <f>IF($B$10="T O T A L",SUMIFS('Income Entry'!$F$11:$F126,'Income Entry'!$L$11:$L126,B35,'Income Entry'!$S$11:$S126,'Setup Page'!$AU$21,'Income Entry'!$T$11:$T126,'Setup Page'!$AV$21),IF($B$10="N E T",SUMIFS('Income Entry'!$H$11:$H126,'Income Entry'!$L$11:$L126,B35,'Income Entry'!$S$11:$S126,'Setup Page'!$AU$21,'Income Entry'!$T$11:$T126,'Setup Page'!$AV$21),IF($B$10="T A X",SUMIFS('Income Entry'!$I$11:$I126,'Income Entry'!$L$11:$L126,B35,'Income Entry'!$S$11:$S126,'Setup Page'!$AU$21,'Income Entry'!$T$11:$T126,'Setup Page'!$AV$21),"")))</f>
        <v>0</v>
      </c>
      <c r="AC35" s="148"/>
      <c r="AD35" s="148"/>
      <c r="AE35" s="149"/>
      <c r="AF35" s="475" t="str">
        <f>IF(AG35="","",'Setup Page'!$W$4)</f>
        <v>$</v>
      </c>
      <c r="AG35" s="476">
        <f>IF($B$10="T O T A L",SUMIFS('Income Entry'!$F$11:$F126,'Income Entry'!$L$11:$L126,B35,'Income Entry'!$S$11:$S126,'Setup Page'!$AU$22,'Income Entry'!$T$11:$T126,'Setup Page'!$AV$22),IF($B$10="N E T",SUMIFS('Income Entry'!$H$11:$H126,'Income Entry'!$L$11:$L126,B35,'Income Entry'!$S$11:$S126,'Setup Page'!$AU$22,'Income Entry'!$T$11:$T126,'Setup Page'!$AV$22),IF($B$10="T A X",SUMIFS('Income Entry'!$I$11:$I126,'Income Entry'!$L$11:$L126,B35,'Income Entry'!$S$11:$S126,'Setup Page'!$AU$22,'Income Entry'!$T$11:$T126,'Setup Page'!$AV$22),"")))</f>
        <v>0</v>
      </c>
      <c r="AH35" s="148"/>
      <c r="AI35" s="148"/>
      <c r="AJ35" s="149"/>
      <c r="AK35" s="475" t="str">
        <f>IF(AL35="","",'Setup Page'!$W$4)</f>
        <v>$</v>
      </c>
      <c r="AL35" s="476">
        <f>IF($B$10="T O T A L",SUMIFS('Income Entry'!$F$11:$F126,'Income Entry'!$L$11:$L126,B35,'Income Entry'!$S$11:$S126,'Setup Page'!$AU$23,'Income Entry'!$T$11:$T126,'Setup Page'!$AV$23),IF($B$10="N E T",SUMIFS('Income Entry'!$H$11:$H126,'Income Entry'!$L$11:$L126,B35,'Income Entry'!$S$11:$S126,'Setup Page'!$AU$23,'Income Entry'!$T$11:$T126,'Setup Page'!$AV$23),IF($B$10="T A X",SUMIFS('Income Entry'!$I$11:$I126,'Income Entry'!$L$11:$L126,B35,'Income Entry'!$S$11:$S126,'Setup Page'!$AU$23,'Income Entry'!$T$11:$T126,'Setup Page'!$AV$23),"")))</f>
        <v>0</v>
      </c>
      <c r="AM35" s="148"/>
      <c r="AN35" s="148"/>
      <c r="AO35" s="149"/>
      <c r="AP35" s="475" t="str">
        <f>IF(AQ35="","",'Setup Page'!$W$4)</f>
        <v>$</v>
      </c>
      <c r="AQ35" s="476">
        <f>IF($B$10="T O T A L",SUMIFS('Income Entry'!$F$11:$F126,'Income Entry'!$L$11:$L126,B35,'Income Entry'!$S$11:$S126,'Setup Page'!$AU$24,'Income Entry'!$T$11:$T126,'Setup Page'!$AV$24),IF($B$10="N E T",SUMIFS('Income Entry'!$H$11:$H126,'Income Entry'!$L$11:$L126,B35,'Income Entry'!$S$11:$S126,'Setup Page'!$AU$24,'Income Entry'!$T$11:$T126,'Setup Page'!$AV$24),IF($B$10="T A X",SUMIFS('Income Entry'!$I$11:$I126,'Income Entry'!$L$11:$L126,B35,'Income Entry'!$S$11:$S126,'Setup Page'!$AU$24,'Income Entry'!$T$11:$T126,'Setup Page'!$AV$24),"")))</f>
        <v>0</v>
      </c>
      <c r="AR35" s="148"/>
      <c r="AS35" s="148"/>
      <c r="AT35" s="149"/>
      <c r="AU35" s="475" t="str">
        <f>IF(AV35="","",'Setup Page'!$W$4)</f>
        <v>$</v>
      </c>
      <c r="AV35" s="476">
        <f>IF($B$10="T O T A L",SUMIFS('Income Entry'!$F$11:$F126,'Income Entry'!$L$11:$L126,B35,'Income Entry'!$S$11:$S126,'Setup Page'!$AU$25,'Income Entry'!$T$11:$T126,'Setup Page'!$AV$25),IF($B$10="N E T",SUMIFS('Income Entry'!$H$11:$H126,'Income Entry'!$L$11:$L126,B35,'Income Entry'!$S$11:$S126,'Setup Page'!$AU$25,'Income Entry'!$T$11:$T126,'Setup Page'!$AV$25),IF($B$10="T A X",SUMIFS('Income Entry'!$I$11:$I126,'Income Entry'!$L$11:$L126,B35,'Income Entry'!$S$11:$S126,'Setup Page'!$AU$25,'Income Entry'!$T$11:$T126,'Setup Page'!$AV$25),"")))</f>
        <v>0</v>
      </c>
      <c r="AW35" s="148"/>
      <c r="AX35" s="148"/>
      <c r="AY35" s="149"/>
      <c r="AZ35" s="475" t="str">
        <f>IF(BA35="","",'Setup Page'!$W$4)</f>
        <v>$</v>
      </c>
      <c r="BA35" s="476">
        <f>IF($B$10="T O T A L",SUMIFS('Income Entry'!$F$11:$F126,'Income Entry'!$L$11:$L126,B35,'Income Entry'!$S$11:$S126,'Setup Page'!$AU$26,'Income Entry'!$T$11:$T126,'Setup Page'!$AV$26),IF($B$10="N E T",SUMIFS('Income Entry'!$H$11:$H126,'Income Entry'!$L$11:$L126,B35,'Income Entry'!$S$11:$S126,'Setup Page'!$AU$26,'Income Entry'!$T$11:$T126,'Setup Page'!$AV$26),IF($B$10="T A X",SUMIFS('Income Entry'!$I$11:$I126,'Income Entry'!$L$11:$L126,B35,'Income Entry'!$S$11:$S126,'Setup Page'!$AU$26,'Income Entry'!$T$11:$T126,'Setup Page'!$AV$26),"")))</f>
        <v>0</v>
      </c>
      <c r="BB35" s="148"/>
      <c r="BC35" s="148"/>
      <c r="BD35" s="149"/>
      <c r="BE35" s="475" t="str">
        <f>IF(BF35="","",'Setup Page'!$W$4)</f>
        <v>$</v>
      </c>
      <c r="BF35" s="476">
        <f>IF($B$10="T O T A L",SUMIFS('Income Entry'!$F$11:$F126,'Income Entry'!$L$11:$L126,B35,'Income Entry'!$S$11:$S126,'Setup Page'!$AU$27,'Income Entry'!$T$11:$T126,'Setup Page'!$AV$27),IF($B$10="N E T",SUMIFS('Income Entry'!$H$11:$H126,'Income Entry'!$L$11:$L126,B35,'Income Entry'!$S$11:$S126,'Setup Page'!$AU$27,'Income Entry'!$T$11:$T126,'Setup Page'!$AV$27),IF($B$10="T A X",SUMIFS('Income Entry'!$I$11:$I126,'Income Entry'!$L$11:$L126,B35,'Income Entry'!$S$11:$S126,'Setup Page'!$AU$27,'Income Entry'!$T$11:$T126,'Setup Page'!$AV$27),"")))</f>
        <v>0</v>
      </c>
      <c r="BG35" s="148"/>
      <c r="BH35" s="148"/>
      <c r="BI35" s="149"/>
      <c r="BJ35" s="475" t="str">
        <f>IF(BK35="","",'Setup Page'!$W$4)</f>
        <v>$</v>
      </c>
      <c r="BK35" s="476">
        <f>IF($B$10="T O T A L",SUMIFS('Income Entry'!$F$11:$F126,'Income Entry'!$L$11:$L126,B35,'Income Entry'!$S$11:$S126,'Setup Page'!$AU$28,'Income Entry'!$T$11:$T126,'Setup Page'!$AV$28),IF($B$10="N E T",SUMIFS('Income Entry'!$H$11:$H126,'Income Entry'!$L$11:$L126,B35,'Income Entry'!$S$11:$S126,'Setup Page'!$AU$28,'Income Entry'!$T$11:$T126,'Setup Page'!$AV$28),IF($B$10="T A X",SUMIFS('Income Entry'!$I$11:$I126,'Income Entry'!$L$11:$L126,B35,'Income Entry'!$S$11:$S126,'Setup Page'!$AU$28,'Income Entry'!$T$11:$T126,'Setup Page'!$AV$28),"")))</f>
        <v>0</v>
      </c>
      <c r="BL35" s="148"/>
      <c r="BM35" s="148"/>
      <c r="BN35" s="149"/>
      <c r="BO35" s="475" t="str">
        <f>IF(BP35="","",'Setup Page'!$W$4)</f>
        <v>$</v>
      </c>
      <c r="BP35" s="476">
        <f>IF($B$10="T O T A L",SUMIFS('Income Entry'!$F$11:$F126,'Income Entry'!$L$11:$L126,B35,'Income Entry'!$S$11:$S126,'Setup Page'!$AU$29,'Income Entry'!$T$11:$T126,'Setup Page'!$AV$29),IF($B$10="N E T",SUMIFS('Income Entry'!$H$11:$H126,'Income Entry'!$L$11:$L126,B35,'Income Entry'!$S$11:$S126,'Setup Page'!$AU$29,'Income Entry'!$T$11:$T126,'Setup Page'!$AV$29),IF($B$10="T A X",SUMIFS('Income Entry'!$I$11:$I126,'Income Entry'!$L$11:$L126,B35,'Income Entry'!$S$11:$S126,'Setup Page'!$AU$29,'Income Entry'!$T$11:$T126,'Setup Page'!$AV$29),"")))</f>
        <v>0</v>
      </c>
      <c r="BQ35" s="148"/>
      <c r="BR35" s="148"/>
      <c r="BS35" s="149"/>
      <c r="BT35" s="479" t="str">
        <f>IF(BU35="","",'Setup Page'!$W$4)</f>
        <v>$</v>
      </c>
      <c r="BU35" s="478">
        <f t="shared" si="1"/>
        <v>0</v>
      </c>
      <c r="BV35" s="148"/>
      <c r="BW35" s="148"/>
      <c r="BX35" s="152"/>
      <c r="BY35" s="138"/>
    </row>
    <row r="36" ht="18.75" customHeight="1">
      <c r="A36" s="138"/>
      <c r="B36" s="474" t="str">
        <f>'Setup Page'!C33</f>
        <v/>
      </c>
      <c r="C36" s="148"/>
      <c r="D36" s="148"/>
      <c r="E36" s="148"/>
      <c r="F36" s="148"/>
      <c r="G36" s="148"/>
      <c r="H36" s="148"/>
      <c r="I36" s="148"/>
      <c r="J36" s="148"/>
      <c r="K36" s="149"/>
      <c r="L36" s="475" t="str">
        <f>IF(M36="","",'Setup Page'!$W$4)</f>
        <v>$</v>
      </c>
      <c r="M36" s="476">
        <f>IF($B$10="T O T A L",SUMIFS('Income Entry'!$F$11:$F126,'Income Entry'!$L$11:$L126,B36,'Income Entry'!$S$11:$S126,'Setup Page'!$AU$18,'Income Entry'!$T$11:$T126,'Setup Page'!$AV$18),IF($B$10="N E T",SUMIFS('Income Entry'!$H$11:$H126,'Income Entry'!$L$11:$L126,B36,'Income Entry'!$S$11:$S126,'Setup Page'!$AU$18,'Income Entry'!$T$11:$T126,'Setup Page'!$AV$18),IF($B$10="T A X",SUMIFS('Income Entry'!$I$11:$I126,'Income Entry'!$L$11:$L126,B36,'Income Entry'!$S$11:$S126,'Setup Page'!$AU$18,'Income Entry'!$T$11:$T126,'Setup Page'!$AV$18),"")))</f>
        <v>0</v>
      </c>
      <c r="N36" s="148"/>
      <c r="O36" s="148"/>
      <c r="P36" s="149"/>
      <c r="Q36" s="475" t="str">
        <f>IF(R36="","",'Setup Page'!$W$4)</f>
        <v>$</v>
      </c>
      <c r="R36" s="476">
        <f>IF($B$10="T O T A L",SUMIFS('Income Entry'!$F$11:$F126,'Income Entry'!$L$11:$L126,B36,'Income Entry'!$S$11:$S126,'Setup Page'!$AU$19,'Income Entry'!$T$11:$T126,'Setup Page'!$AV$19),IF($B$10="N E T",SUMIFS('Income Entry'!$H$11:$H126,'Income Entry'!$L$11:$L126,B36,'Income Entry'!$S$11:$S126,'Setup Page'!$AU$19,'Income Entry'!$T$11:$T126,'Setup Page'!$AV$19),IF($B$10="T A X",SUMIFS('Income Entry'!$I$11:$I126,'Income Entry'!$L$11:$L126,B36,'Income Entry'!$S$11:$S126,'Setup Page'!$AU$19,'Income Entry'!$T$11:$T126,'Setup Page'!$AV$19),"")))</f>
        <v>0</v>
      </c>
      <c r="S36" s="148"/>
      <c r="T36" s="148"/>
      <c r="U36" s="149"/>
      <c r="V36" s="475" t="str">
        <f>IF(W36="","",'Setup Page'!$W$4)</f>
        <v>$</v>
      </c>
      <c r="W36" s="476">
        <f>IF($B$10="T O T A L",SUMIFS('Income Entry'!$F$11:$F126,'Income Entry'!$L$11:$L126,B36,'Income Entry'!$S$11:$S126,'Setup Page'!$AU$20,'Income Entry'!$T$11:$T126,'Setup Page'!$AV$20),IF($B$10="N E T",SUMIFS('Income Entry'!$H$11:$H126,'Income Entry'!$L$11:$L126,B36,'Income Entry'!$S$11:$S126,'Setup Page'!$AU$20,'Income Entry'!$T$11:$T126,'Setup Page'!$AV$20),IF($B$10="T A X",SUMIFS('Income Entry'!$I$11:$I126,'Income Entry'!$L$11:$L126,B36,'Income Entry'!$S$11:$S126,'Setup Page'!$AU$20,'Income Entry'!$T$11:$T126,'Setup Page'!$AV$20),"")))</f>
        <v>0</v>
      </c>
      <c r="X36" s="148"/>
      <c r="Y36" s="148"/>
      <c r="Z36" s="149"/>
      <c r="AA36" s="475" t="str">
        <f>IF(AB36="","",'Setup Page'!$W$4)</f>
        <v>$</v>
      </c>
      <c r="AB36" s="476">
        <f>IF($B$10="T O T A L",SUMIFS('Income Entry'!$F$11:$F126,'Income Entry'!$L$11:$L126,B36,'Income Entry'!$S$11:$S126,'Setup Page'!$AU$21,'Income Entry'!$T$11:$T126,'Setup Page'!$AV$21),IF($B$10="N E T",SUMIFS('Income Entry'!$H$11:$H126,'Income Entry'!$L$11:$L126,B36,'Income Entry'!$S$11:$S126,'Setup Page'!$AU$21,'Income Entry'!$T$11:$T126,'Setup Page'!$AV$21),IF($B$10="T A X",SUMIFS('Income Entry'!$I$11:$I126,'Income Entry'!$L$11:$L126,B36,'Income Entry'!$S$11:$S126,'Setup Page'!$AU$21,'Income Entry'!$T$11:$T126,'Setup Page'!$AV$21),"")))</f>
        <v>0</v>
      </c>
      <c r="AC36" s="148"/>
      <c r="AD36" s="148"/>
      <c r="AE36" s="149"/>
      <c r="AF36" s="475" t="str">
        <f>IF(AG36="","",'Setup Page'!$W$4)</f>
        <v>$</v>
      </c>
      <c r="AG36" s="476">
        <f>IF($B$10="T O T A L",SUMIFS('Income Entry'!$F$11:$F126,'Income Entry'!$L$11:$L126,B36,'Income Entry'!$S$11:$S126,'Setup Page'!$AU$22,'Income Entry'!$T$11:$T126,'Setup Page'!$AV$22),IF($B$10="N E T",SUMIFS('Income Entry'!$H$11:$H126,'Income Entry'!$L$11:$L126,B36,'Income Entry'!$S$11:$S126,'Setup Page'!$AU$22,'Income Entry'!$T$11:$T126,'Setup Page'!$AV$22),IF($B$10="T A X",SUMIFS('Income Entry'!$I$11:$I126,'Income Entry'!$L$11:$L126,B36,'Income Entry'!$S$11:$S126,'Setup Page'!$AU$22,'Income Entry'!$T$11:$T126,'Setup Page'!$AV$22),"")))</f>
        <v>0</v>
      </c>
      <c r="AH36" s="148"/>
      <c r="AI36" s="148"/>
      <c r="AJ36" s="149"/>
      <c r="AK36" s="475" t="str">
        <f>IF(AL36="","",'Setup Page'!$W$4)</f>
        <v>$</v>
      </c>
      <c r="AL36" s="476">
        <f>IF($B$10="T O T A L",SUMIFS('Income Entry'!$F$11:$F126,'Income Entry'!$L$11:$L126,B36,'Income Entry'!$S$11:$S126,'Setup Page'!$AU$23,'Income Entry'!$T$11:$T126,'Setup Page'!$AV$23),IF($B$10="N E T",SUMIFS('Income Entry'!$H$11:$H126,'Income Entry'!$L$11:$L126,B36,'Income Entry'!$S$11:$S126,'Setup Page'!$AU$23,'Income Entry'!$T$11:$T126,'Setup Page'!$AV$23),IF($B$10="T A X",SUMIFS('Income Entry'!$I$11:$I126,'Income Entry'!$L$11:$L126,B36,'Income Entry'!$S$11:$S126,'Setup Page'!$AU$23,'Income Entry'!$T$11:$T126,'Setup Page'!$AV$23),"")))</f>
        <v>0</v>
      </c>
      <c r="AM36" s="148"/>
      <c r="AN36" s="148"/>
      <c r="AO36" s="149"/>
      <c r="AP36" s="475" t="str">
        <f>IF(AQ36="","",'Setup Page'!$W$4)</f>
        <v>$</v>
      </c>
      <c r="AQ36" s="476">
        <f>IF($B$10="T O T A L",SUMIFS('Income Entry'!$F$11:$F126,'Income Entry'!$L$11:$L126,B36,'Income Entry'!$S$11:$S126,'Setup Page'!$AU$24,'Income Entry'!$T$11:$T126,'Setup Page'!$AV$24),IF($B$10="N E T",SUMIFS('Income Entry'!$H$11:$H126,'Income Entry'!$L$11:$L126,B36,'Income Entry'!$S$11:$S126,'Setup Page'!$AU$24,'Income Entry'!$T$11:$T126,'Setup Page'!$AV$24),IF($B$10="T A X",SUMIFS('Income Entry'!$I$11:$I126,'Income Entry'!$L$11:$L126,B36,'Income Entry'!$S$11:$S126,'Setup Page'!$AU$24,'Income Entry'!$T$11:$T126,'Setup Page'!$AV$24),"")))</f>
        <v>0</v>
      </c>
      <c r="AR36" s="148"/>
      <c r="AS36" s="148"/>
      <c r="AT36" s="149"/>
      <c r="AU36" s="475" t="str">
        <f>IF(AV36="","",'Setup Page'!$W$4)</f>
        <v>$</v>
      </c>
      <c r="AV36" s="476">
        <f>IF($B$10="T O T A L",SUMIFS('Income Entry'!$F$11:$F126,'Income Entry'!$L$11:$L126,B36,'Income Entry'!$S$11:$S126,'Setup Page'!$AU$25,'Income Entry'!$T$11:$T126,'Setup Page'!$AV$25),IF($B$10="N E T",SUMIFS('Income Entry'!$H$11:$H126,'Income Entry'!$L$11:$L126,B36,'Income Entry'!$S$11:$S126,'Setup Page'!$AU$25,'Income Entry'!$T$11:$T126,'Setup Page'!$AV$25),IF($B$10="T A X",SUMIFS('Income Entry'!$I$11:$I126,'Income Entry'!$L$11:$L126,B36,'Income Entry'!$S$11:$S126,'Setup Page'!$AU$25,'Income Entry'!$T$11:$T126,'Setup Page'!$AV$25),"")))</f>
        <v>0</v>
      </c>
      <c r="AW36" s="148"/>
      <c r="AX36" s="148"/>
      <c r="AY36" s="149"/>
      <c r="AZ36" s="475" t="str">
        <f>IF(BA36="","",'Setup Page'!$W$4)</f>
        <v>$</v>
      </c>
      <c r="BA36" s="476">
        <f>IF($B$10="T O T A L",SUMIFS('Income Entry'!$F$11:$F126,'Income Entry'!$L$11:$L126,B36,'Income Entry'!$S$11:$S126,'Setup Page'!$AU$26,'Income Entry'!$T$11:$T126,'Setup Page'!$AV$26),IF($B$10="N E T",SUMIFS('Income Entry'!$H$11:$H126,'Income Entry'!$L$11:$L126,B36,'Income Entry'!$S$11:$S126,'Setup Page'!$AU$26,'Income Entry'!$T$11:$T126,'Setup Page'!$AV$26),IF($B$10="T A X",SUMIFS('Income Entry'!$I$11:$I126,'Income Entry'!$L$11:$L126,B36,'Income Entry'!$S$11:$S126,'Setup Page'!$AU$26,'Income Entry'!$T$11:$T126,'Setup Page'!$AV$26),"")))</f>
        <v>0</v>
      </c>
      <c r="BB36" s="148"/>
      <c r="BC36" s="148"/>
      <c r="BD36" s="149"/>
      <c r="BE36" s="475" t="str">
        <f>IF(BF36="","",'Setup Page'!$W$4)</f>
        <v>$</v>
      </c>
      <c r="BF36" s="476">
        <f>IF($B$10="T O T A L",SUMIFS('Income Entry'!$F$11:$F126,'Income Entry'!$L$11:$L126,B36,'Income Entry'!$S$11:$S126,'Setup Page'!$AU$27,'Income Entry'!$T$11:$T126,'Setup Page'!$AV$27),IF($B$10="N E T",SUMIFS('Income Entry'!$H$11:$H126,'Income Entry'!$L$11:$L126,B36,'Income Entry'!$S$11:$S126,'Setup Page'!$AU$27,'Income Entry'!$T$11:$T126,'Setup Page'!$AV$27),IF($B$10="T A X",SUMIFS('Income Entry'!$I$11:$I126,'Income Entry'!$L$11:$L126,B36,'Income Entry'!$S$11:$S126,'Setup Page'!$AU$27,'Income Entry'!$T$11:$T126,'Setup Page'!$AV$27),"")))</f>
        <v>0</v>
      </c>
      <c r="BG36" s="148"/>
      <c r="BH36" s="148"/>
      <c r="BI36" s="149"/>
      <c r="BJ36" s="475" t="str">
        <f>IF(BK36="","",'Setup Page'!$W$4)</f>
        <v>$</v>
      </c>
      <c r="BK36" s="476">
        <f>IF($B$10="T O T A L",SUMIFS('Income Entry'!$F$11:$F126,'Income Entry'!$L$11:$L126,B36,'Income Entry'!$S$11:$S126,'Setup Page'!$AU$28,'Income Entry'!$T$11:$T126,'Setup Page'!$AV$28),IF($B$10="N E T",SUMIFS('Income Entry'!$H$11:$H126,'Income Entry'!$L$11:$L126,B36,'Income Entry'!$S$11:$S126,'Setup Page'!$AU$28,'Income Entry'!$T$11:$T126,'Setup Page'!$AV$28),IF($B$10="T A X",SUMIFS('Income Entry'!$I$11:$I126,'Income Entry'!$L$11:$L126,B36,'Income Entry'!$S$11:$S126,'Setup Page'!$AU$28,'Income Entry'!$T$11:$T126,'Setup Page'!$AV$28),"")))</f>
        <v>0</v>
      </c>
      <c r="BL36" s="148"/>
      <c r="BM36" s="148"/>
      <c r="BN36" s="149"/>
      <c r="BO36" s="475" t="str">
        <f>IF(BP36="","",'Setup Page'!$W$4)</f>
        <v>$</v>
      </c>
      <c r="BP36" s="476">
        <f>IF($B$10="T O T A L",SUMIFS('Income Entry'!$F$11:$F126,'Income Entry'!$L$11:$L126,B36,'Income Entry'!$S$11:$S126,'Setup Page'!$AU$29,'Income Entry'!$T$11:$T126,'Setup Page'!$AV$29),IF($B$10="N E T",SUMIFS('Income Entry'!$H$11:$H126,'Income Entry'!$L$11:$L126,B36,'Income Entry'!$S$11:$S126,'Setup Page'!$AU$29,'Income Entry'!$T$11:$T126,'Setup Page'!$AV$29),IF($B$10="T A X",SUMIFS('Income Entry'!$I$11:$I126,'Income Entry'!$L$11:$L126,B36,'Income Entry'!$S$11:$S126,'Setup Page'!$AU$29,'Income Entry'!$T$11:$T126,'Setup Page'!$AV$29),"")))</f>
        <v>0</v>
      </c>
      <c r="BQ36" s="148"/>
      <c r="BR36" s="148"/>
      <c r="BS36" s="149"/>
      <c r="BT36" s="479" t="str">
        <f>IF(BU36="","",'Setup Page'!$W$4)</f>
        <v>$</v>
      </c>
      <c r="BU36" s="478">
        <f t="shared" si="1"/>
        <v>0</v>
      </c>
      <c r="BV36" s="148"/>
      <c r="BW36" s="148"/>
      <c r="BX36" s="152"/>
      <c r="BY36" s="138"/>
    </row>
    <row r="37" ht="18.75" customHeight="1">
      <c r="A37" s="138"/>
      <c r="B37" s="474" t="str">
        <f>'Setup Page'!C34</f>
        <v/>
      </c>
      <c r="C37" s="148"/>
      <c r="D37" s="148"/>
      <c r="E37" s="148"/>
      <c r="F37" s="148"/>
      <c r="G37" s="148"/>
      <c r="H37" s="148"/>
      <c r="I37" s="148"/>
      <c r="J37" s="148"/>
      <c r="K37" s="149"/>
      <c r="L37" s="475" t="str">
        <f>IF(M37="","",'Setup Page'!$W$4)</f>
        <v>$</v>
      </c>
      <c r="M37" s="476">
        <f>IF($B$10="T O T A L",SUMIFS('Income Entry'!$F$11:$F126,'Income Entry'!$L$11:$L126,B37,'Income Entry'!$S$11:$S126,'Setup Page'!$AU$18,'Income Entry'!$T$11:$T126,'Setup Page'!$AV$18),IF($B$10="N E T",SUMIFS('Income Entry'!$H$11:$H126,'Income Entry'!$L$11:$L126,B37,'Income Entry'!$S$11:$S126,'Setup Page'!$AU$18,'Income Entry'!$T$11:$T126,'Setup Page'!$AV$18),IF($B$10="T A X",SUMIFS('Income Entry'!$I$11:$I126,'Income Entry'!$L$11:$L126,B37,'Income Entry'!$S$11:$S126,'Setup Page'!$AU$18,'Income Entry'!$T$11:$T126,'Setup Page'!$AV$18),"")))</f>
        <v>0</v>
      </c>
      <c r="N37" s="148"/>
      <c r="O37" s="148"/>
      <c r="P37" s="149"/>
      <c r="Q37" s="475" t="str">
        <f>IF(R37="","",'Setup Page'!$W$4)</f>
        <v>$</v>
      </c>
      <c r="R37" s="476">
        <f>IF($B$10="T O T A L",SUMIFS('Income Entry'!$F$11:$F126,'Income Entry'!$L$11:$L126,B37,'Income Entry'!$S$11:$S126,'Setup Page'!$AU$19,'Income Entry'!$T$11:$T126,'Setup Page'!$AV$19),IF($B$10="N E T",SUMIFS('Income Entry'!$H$11:$H126,'Income Entry'!$L$11:$L126,B37,'Income Entry'!$S$11:$S126,'Setup Page'!$AU$19,'Income Entry'!$T$11:$T126,'Setup Page'!$AV$19),IF($B$10="T A X",SUMIFS('Income Entry'!$I$11:$I126,'Income Entry'!$L$11:$L126,B37,'Income Entry'!$S$11:$S126,'Setup Page'!$AU$19,'Income Entry'!$T$11:$T126,'Setup Page'!$AV$19),"")))</f>
        <v>0</v>
      </c>
      <c r="S37" s="148"/>
      <c r="T37" s="148"/>
      <c r="U37" s="149"/>
      <c r="V37" s="475" t="str">
        <f>IF(W37="","",'Setup Page'!$W$4)</f>
        <v>$</v>
      </c>
      <c r="W37" s="476">
        <f>IF($B$10="T O T A L",SUMIFS('Income Entry'!$F$11:$F126,'Income Entry'!$L$11:$L126,B37,'Income Entry'!$S$11:$S126,'Setup Page'!$AU$20,'Income Entry'!$T$11:$T126,'Setup Page'!$AV$20),IF($B$10="N E T",SUMIFS('Income Entry'!$H$11:$H126,'Income Entry'!$L$11:$L126,B37,'Income Entry'!$S$11:$S126,'Setup Page'!$AU$20,'Income Entry'!$T$11:$T126,'Setup Page'!$AV$20),IF($B$10="T A X",SUMIFS('Income Entry'!$I$11:$I126,'Income Entry'!$L$11:$L126,B37,'Income Entry'!$S$11:$S126,'Setup Page'!$AU$20,'Income Entry'!$T$11:$T126,'Setup Page'!$AV$20),"")))</f>
        <v>0</v>
      </c>
      <c r="X37" s="148"/>
      <c r="Y37" s="148"/>
      <c r="Z37" s="149"/>
      <c r="AA37" s="475" t="str">
        <f>IF(AB37="","",'Setup Page'!$W$4)</f>
        <v>$</v>
      </c>
      <c r="AB37" s="476">
        <f>IF($B$10="T O T A L",SUMIFS('Income Entry'!$F$11:$F126,'Income Entry'!$L$11:$L126,B37,'Income Entry'!$S$11:$S126,'Setup Page'!$AU$21,'Income Entry'!$T$11:$T126,'Setup Page'!$AV$21),IF($B$10="N E T",SUMIFS('Income Entry'!$H$11:$H126,'Income Entry'!$L$11:$L126,B37,'Income Entry'!$S$11:$S126,'Setup Page'!$AU$21,'Income Entry'!$T$11:$T126,'Setup Page'!$AV$21),IF($B$10="T A X",SUMIFS('Income Entry'!$I$11:$I126,'Income Entry'!$L$11:$L126,B37,'Income Entry'!$S$11:$S126,'Setup Page'!$AU$21,'Income Entry'!$T$11:$T126,'Setup Page'!$AV$21),"")))</f>
        <v>0</v>
      </c>
      <c r="AC37" s="148"/>
      <c r="AD37" s="148"/>
      <c r="AE37" s="149"/>
      <c r="AF37" s="475" t="str">
        <f>IF(AG37="","",'Setup Page'!$W$4)</f>
        <v>$</v>
      </c>
      <c r="AG37" s="476">
        <f>IF($B$10="T O T A L",SUMIFS('Income Entry'!$F$11:$F126,'Income Entry'!$L$11:$L126,B37,'Income Entry'!$S$11:$S126,'Setup Page'!$AU$22,'Income Entry'!$T$11:$T126,'Setup Page'!$AV$22),IF($B$10="N E T",SUMIFS('Income Entry'!$H$11:$H126,'Income Entry'!$L$11:$L126,B37,'Income Entry'!$S$11:$S126,'Setup Page'!$AU$22,'Income Entry'!$T$11:$T126,'Setup Page'!$AV$22),IF($B$10="T A X",SUMIFS('Income Entry'!$I$11:$I126,'Income Entry'!$L$11:$L126,B37,'Income Entry'!$S$11:$S126,'Setup Page'!$AU$22,'Income Entry'!$T$11:$T126,'Setup Page'!$AV$22),"")))</f>
        <v>0</v>
      </c>
      <c r="AH37" s="148"/>
      <c r="AI37" s="148"/>
      <c r="AJ37" s="149"/>
      <c r="AK37" s="475" t="str">
        <f>IF(AL37="","",'Setup Page'!$W$4)</f>
        <v>$</v>
      </c>
      <c r="AL37" s="476">
        <f>IF($B$10="T O T A L",SUMIFS('Income Entry'!$F$11:$F126,'Income Entry'!$L$11:$L126,B37,'Income Entry'!$S$11:$S126,'Setup Page'!$AU$23,'Income Entry'!$T$11:$T126,'Setup Page'!$AV$23),IF($B$10="N E T",SUMIFS('Income Entry'!$H$11:$H126,'Income Entry'!$L$11:$L126,B37,'Income Entry'!$S$11:$S126,'Setup Page'!$AU$23,'Income Entry'!$T$11:$T126,'Setup Page'!$AV$23),IF($B$10="T A X",SUMIFS('Income Entry'!$I$11:$I126,'Income Entry'!$L$11:$L126,B37,'Income Entry'!$S$11:$S126,'Setup Page'!$AU$23,'Income Entry'!$T$11:$T126,'Setup Page'!$AV$23),"")))</f>
        <v>0</v>
      </c>
      <c r="AM37" s="148"/>
      <c r="AN37" s="148"/>
      <c r="AO37" s="149"/>
      <c r="AP37" s="475" t="str">
        <f>IF(AQ37="","",'Setup Page'!$W$4)</f>
        <v>$</v>
      </c>
      <c r="AQ37" s="476">
        <f>IF($B$10="T O T A L",SUMIFS('Income Entry'!$F$11:$F126,'Income Entry'!$L$11:$L126,B37,'Income Entry'!$S$11:$S126,'Setup Page'!$AU$24,'Income Entry'!$T$11:$T126,'Setup Page'!$AV$24),IF($B$10="N E T",SUMIFS('Income Entry'!$H$11:$H126,'Income Entry'!$L$11:$L126,B37,'Income Entry'!$S$11:$S126,'Setup Page'!$AU$24,'Income Entry'!$T$11:$T126,'Setup Page'!$AV$24),IF($B$10="T A X",SUMIFS('Income Entry'!$I$11:$I126,'Income Entry'!$L$11:$L126,B37,'Income Entry'!$S$11:$S126,'Setup Page'!$AU$24,'Income Entry'!$T$11:$T126,'Setup Page'!$AV$24),"")))</f>
        <v>0</v>
      </c>
      <c r="AR37" s="148"/>
      <c r="AS37" s="148"/>
      <c r="AT37" s="149"/>
      <c r="AU37" s="475" t="str">
        <f>IF(AV37="","",'Setup Page'!$W$4)</f>
        <v>$</v>
      </c>
      <c r="AV37" s="476">
        <f>IF($B$10="T O T A L",SUMIFS('Income Entry'!$F$11:$F126,'Income Entry'!$L$11:$L126,B37,'Income Entry'!$S$11:$S126,'Setup Page'!$AU$25,'Income Entry'!$T$11:$T126,'Setup Page'!$AV$25),IF($B$10="N E T",SUMIFS('Income Entry'!$H$11:$H126,'Income Entry'!$L$11:$L126,B37,'Income Entry'!$S$11:$S126,'Setup Page'!$AU$25,'Income Entry'!$T$11:$T126,'Setup Page'!$AV$25),IF($B$10="T A X",SUMIFS('Income Entry'!$I$11:$I126,'Income Entry'!$L$11:$L126,B37,'Income Entry'!$S$11:$S126,'Setup Page'!$AU$25,'Income Entry'!$T$11:$T126,'Setup Page'!$AV$25),"")))</f>
        <v>0</v>
      </c>
      <c r="AW37" s="148"/>
      <c r="AX37" s="148"/>
      <c r="AY37" s="149"/>
      <c r="AZ37" s="475" t="str">
        <f>IF(BA37="","",'Setup Page'!$W$4)</f>
        <v>$</v>
      </c>
      <c r="BA37" s="476">
        <f>IF($B$10="T O T A L",SUMIFS('Income Entry'!$F$11:$F126,'Income Entry'!$L$11:$L126,B37,'Income Entry'!$S$11:$S126,'Setup Page'!$AU$26,'Income Entry'!$T$11:$T126,'Setup Page'!$AV$26),IF($B$10="N E T",SUMIFS('Income Entry'!$H$11:$H126,'Income Entry'!$L$11:$L126,B37,'Income Entry'!$S$11:$S126,'Setup Page'!$AU$26,'Income Entry'!$T$11:$T126,'Setup Page'!$AV$26),IF($B$10="T A X",SUMIFS('Income Entry'!$I$11:$I126,'Income Entry'!$L$11:$L126,B37,'Income Entry'!$S$11:$S126,'Setup Page'!$AU$26,'Income Entry'!$T$11:$T126,'Setup Page'!$AV$26),"")))</f>
        <v>0</v>
      </c>
      <c r="BB37" s="148"/>
      <c r="BC37" s="148"/>
      <c r="BD37" s="149"/>
      <c r="BE37" s="475" t="str">
        <f>IF(BF37="","",'Setup Page'!$W$4)</f>
        <v>$</v>
      </c>
      <c r="BF37" s="476">
        <f>IF($B$10="T O T A L",SUMIFS('Income Entry'!$F$11:$F126,'Income Entry'!$L$11:$L126,B37,'Income Entry'!$S$11:$S126,'Setup Page'!$AU$27,'Income Entry'!$T$11:$T126,'Setup Page'!$AV$27),IF($B$10="N E T",SUMIFS('Income Entry'!$H$11:$H126,'Income Entry'!$L$11:$L126,B37,'Income Entry'!$S$11:$S126,'Setup Page'!$AU$27,'Income Entry'!$T$11:$T126,'Setup Page'!$AV$27),IF($B$10="T A X",SUMIFS('Income Entry'!$I$11:$I126,'Income Entry'!$L$11:$L126,B37,'Income Entry'!$S$11:$S126,'Setup Page'!$AU$27,'Income Entry'!$T$11:$T126,'Setup Page'!$AV$27),"")))</f>
        <v>0</v>
      </c>
      <c r="BG37" s="148"/>
      <c r="BH37" s="148"/>
      <c r="BI37" s="149"/>
      <c r="BJ37" s="475" t="str">
        <f>IF(BK37="","",'Setup Page'!$W$4)</f>
        <v>$</v>
      </c>
      <c r="BK37" s="476">
        <f>IF($B$10="T O T A L",SUMIFS('Income Entry'!$F$11:$F126,'Income Entry'!$L$11:$L126,B37,'Income Entry'!$S$11:$S126,'Setup Page'!$AU$28,'Income Entry'!$T$11:$T126,'Setup Page'!$AV$28),IF($B$10="N E T",SUMIFS('Income Entry'!$H$11:$H126,'Income Entry'!$L$11:$L126,B37,'Income Entry'!$S$11:$S126,'Setup Page'!$AU$28,'Income Entry'!$T$11:$T126,'Setup Page'!$AV$28),IF($B$10="T A X",SUMIFS('Income Entry'!$I$11:$I126,'Income Entry'!$L$11:$L126,B37,'Income Entry'!$S$11:$S126,'Setup Page'!$AU$28,'Income Entry'!$T$11:$T126,'Setup Page'!$AV$28),"")))</f>
        <v>0</v>
      </c>
      <c r="BL37" s="148"/>
      <c r="BM37" s="148"/>
      <c r="BN37" s="149"/>
      <c r="BO37" s="475" t="str">
        <f>IF(BP37="","",'Setup Page'!$W$4)</f>
        <v>$</v>
      </c>
      <c r="BP37" s="476">
        <f>IF($B$10="T O T A L",SUMIFS('Income Entry'!$F$11:$F126,'Income Entry'!$L$11:$L126,B37,'Income Entry'!$S$11:$S126,'Setup Page'!$AU$29,'Income Entry'!$T$11:$T126,'Setup Page'!$AV$29),IF($B$10="N E T",SUMIFS('Income Entry'!$H$11:$H126,'Income Entry'!$L$11:$L126,B37,'Income Entry'!$S$11:$S126,'Setup Page'!$AU$29,'Income Entry'!$T$11:$T126,'Setup Page'!$AV$29),IF($B$10="T A X",SUMIFS('Income Entry'!$I$11:$I126,'Income Entry'!$L$11:$L126,B37,'Income Entry'!$S$11:$S126,'Setup Page'!$AU$29,'Income Entry'!$T$11:$T126,'Setup Page'!$AV$29),"")))</f>
        <v>0</v>
      </c>
      <c r="BQ37" s="148"/>
      <c r="BR37" s="148"/>
      <c r="BS37" s="149"/>
      <c r="BT37" s="479" t="str">
        <f>IF(BU37="","",'Setup Page'!$W$4)</f>
        <v>$</v>
      </c>
      <c r="BU37" s="478">
        <f t="shared" si="1"/>
        <v>0</v>
      </c>
      <c r="BV37" s="148"/>
      <c r="BW37" s="148"/>
      <c r="BX37" s="152"/>
      <c r="BY37" s="138"/>
    </row>
    <row r="38" ht="18.75" customHeight="1">
      <c r="A38" s="138"/>
      <c r="B38" s="474" t="str">
        <f>'Setup Page'!C35</f>
        <v/>
      </c>
      <c r="C38" s="148"/>
      <c r="D38" s="148"/>
      <c r="E38" s="148"/>
      <c r="F38" s="148"/>
      <c r="G38" s="148"/>
      <c r="H38" s="148"/>
      <c r="I38" s="148"/>
      <c r="J38" s="148"/>
      <c r="K38" s="149"/>
      <c r="L38" s="475" t="str">
        <f>IF(M38="","",'Setup Page'!$W$4)</f>
        <v>$</v>
      </c>
      <c r="M38" s="476">
        <f>IF($B$10="T O T A L",SUMIFS('Income Entry'!$F$11:$F126,'Income Entry'!$L$11:$L126,B38,'Income Entry'!$S$11:$S126,'Setup Page'!$AU$18,'Income Entry'!$T$11:$T126,'Setup Page'!$AV$18),IF($B$10="N E T",SUMIFS('Income Entry'!$H$11:$H126,'Income Entry'!$L$11:$L126,B38,'Income Entry'!$S$11:$S126,'Setup Page'!$AU$18,'Income Entry'!$T$11:$T126,'Setup Page'!$AV$18),IF($B$10="T A X",SUMIFS('Income Entry'!$I$11:$I126,'Income Entry'!$L$11:$L126,B38,'Income Entry'!$S$11:$S126,'Setup Page'!$AU$18,'Income Entry'!$T$11:$T126,'Setup Page'!$AV$18),"")))</f>
        <v>0</v>
      </c>
      <c r="N38" s="148"/>
      <c r="O38" s="148"/>
      <c r="P38" s="149"/>
      <c r="Q38" s="475" t="str">
        <f>IF(R38="","",'Setup Page'!$W$4)</f>
        <v>$</v>
      </c>
      <c r="R38" s="476">
        <f>IF($B$10="T O T A L",SUMIFS('Income Entry'!$F$11:$F126,'Income Entry'!$L$11:$L126,B38,'Income Entry'!$S$11:$S126,'Setup Page'!$AU$19,'Income Entry'!$T$11:$T126,'Setup Page'!$AV$19),IF($B$10="N E T",SUMIFS('Income Entry'!$H$11:$H126,'Income Entry'!$L$11:$L126,B38,'Income Entry'!$S$11:$S126,'Setup Page'!$AU$19,'Income Entry'!$T$11:$T126,'Setup Page'!$AV$19),IF($B$10="T A X",SUMIFS('Income Entry'!$I$11:$I126,'Income Entry'!$L$11:$L126,B38,'Income Entry'!$S$11:$S126,'Setup Page'!$AU$19,'Income Entry'!$T$11:$T126,'Setup Page'!$AV$19),"")))</f>
        <v>0</v>
      </c>
      <c r="S38" s="148"/>
      <c r="T38" s="148"/>
      <c r="U38" s="149"/>
      <c r="V38" s="475" t="str">
        <f>IF(W38="","",'Setup Page'!$W$4)</f>
        <v>$</v>
      </c>
      <c r="W38" s="476">
        <f>IF($B$10="T O T A L",SUMIFS('Income Entry'!$F$11:$F126,'Income Entry'!$L$11:$L126,B38,'Income Entry'!$S$11:$S126,'Setup Page'!$AU$20,'Income Entry'!$T$11:$T126,'Setup Page'!$AV$20),IF($B$10="N E T",SUMIFS('Income Entry'!$H$11:$H126,'Income Entry'!$L$11:$L126,B38,'Income Entry'!$S$11:$S126,'Setup Page'!$AU$20,'Income Entry'!$T$11:$T126,'Setup Page'!$AV$20),IF($B$10="T A X",SUMIFS('Income Entry'!$I$11:$I126,'Income Entry'!$L$11:$L126,B38,'Income Entry'!$S$11:$S126,'Setup Page'!$AU$20,'Income Entry'!$T$11:$T126,'Setup Page'!$AV$20),"")))</f>
        <v>0</v>
      </c>
      <c r="X38" s="148"/>
      <c r="Y38" s="148"/>
      <c r="Z38" s="149"/>
      <c r="AA38" s="475" t="str">
        <f>IF(AB38="","",'Setup Page'!$W$4)</f>
        <v>$</v>
      </c>
      <c r="AB38" s="476">
        <f>IF($B$10="T O T A L",SUMIFS('Income Entry'!$F$11:$F126,'Income Entry'!$L$11:$L126,B38,'Income Entry'!$S$11:$S126,'Setup Page'!$AU$21,'Income Entry'!$T$11:$T126,'Setup Page'!$AV$21),IF($B$10="N E T",SUMIFS('Income Entry'!$H$11:$H126,'Income Entry'!$L$11:$L126,B38,'Income Entry'!$S$11:$S126,'Setup Page'!$AU$21,'Income Entry'!$T$11:$T126,'Setup Page'!$AV$21),IF($B$10="T A X",SUMIFS('Income Entry'!$I$11:$I126,'Income Entry'!$L$11:$L126,B38,'Income Entry'!$S$11:$S126,'Setup Page'!$AU$21,'Income Entry'!$T$11:$T126,'Setup Page'!$AV$21),"")))</f>
        <v>0</v>
      </c>
      <c r="AC38" s="148"/>
      <c r="AD38" s="148"/>
      <c r="AE38" s="149"/>
      <c r="AF38" s="475" t="str">
        <f>IF(AG38="","",'Setup Page'!$W$4)</f>
        <v>$</v>
      </c>
      <c r="AG38" s="476">
        <f>IF($B$10="T O T A L",SUMIFS('Income Entry'!$F$11:$F126,'Income Entry'!$L$11:$L126,B38,'Income Entry'!$S$11:$S126,'Setup Page'!$AU$22,'Income Entry'!$T$11:$T126,'Setup Page'!$AV$22),IF($B$10="N E T",SUMIFS('Income Entry'!$H$11:$H126,'Income Entry'!$L$11:$L126,B38,'Income Entry'!$S$11:$S126,'Setup Page'!$AU$22,'Income Entry'!$T$11:$T126,'Setup Page'!$AV$22),IF($B$10="T A X",SUMIFS('Income Entry'!$I$11:$I126,'Income Entry'!$L$11:$L126,B38,'Income Entry'!$S$11:$S126,'Setup Page'!$AU$22,'Income Entry'!$T$11:$T126,'Setup Page'!$AV$22),"")))</f>
        <v>0</v>
      </c>
      <c r="AH38" s="148"/>
      <c r="AI38" s="148"/>
      <c r="AJ38" s="149"/>
      <c r="AK38" s="475" t="str">
        <f>IF(AL38="","",'Setup Page'!$W$4)</f>
        <v>$</v>
      </c>
      <c r="AL38" s="476">
        <f>IF($B$10="T O T A L",SUMIFS('Income Entry'!$F$11:$F126,'Income Entry'!$L$11:$L126,B38,'Income Entry'!$S$11:$S126,'Setup Page'!$AU$23,'Income Entry'!$T$11:$T126,'Setup Page'!$AV$23),IF($B$10="N E T",SUMIFS('Income Entry'!$H$11:$H126,'Income Entry'!$L$11:$L126,B38,'Income Entry'!$S$11:$S126,'Setup Page'!$AU$23,'Income Entry'!$T$11:$T126,'Setup Page'!$AV$23),IF($B$10="T A X",SUMIFS('Income Entry'!$I$11:$I126,'Income Entry'!$L$11:$L126,B38,'Income Entry'!$S$11:$S126,'Setup Page'!$AU$23,'Income Entry'!$T$11:$T126,'Setup Page'!$AV$23),"")))</f>
        <v>0</v>
      </c>
      <c r="AM38" s="148"/>
      <c r="AN38" s="148"/>
      <c r="AO38" s="149"/>
      <c r="AP38" s="475" t="str">
        <f>IF(AQ38="","",'Setup Page'!$W$4)</f>
        <v>$</v>
      </c>
      <c r="AQ38" s="476">
        <f>IF($B$10="T O T A L",SUMIFS('Income Entry'!$F$11:$F126,'Income Entry'!$L$11:$L126,B38,'Income Entry'!$S$11:$S126,'Setup Page'!$AU$24,'Income Entry'!$T$11:$T126,'Setup Page'!$AV$24),IF($B$10="N E T",SUMIFS('Income Entry'!$H$11:$H126,'Income Entry'!$L$11:$L126,B38,'Income Entry'!$S$11:$S126,'Setup Page'!$AU$24,'Income Entry'!$T$11:$T126,'Setup Page'!$AV$24),IF($B$10="T A X",SUMIFS('Income Entry'!$I$11:$I126,'Income Entry'!$L$11:$L126,B38,'Income Entry'!$S$11:$S126,'Setup Page'!$AU$24,'Income Entry'!$T$11:$T126,'Setup Page'!$AV$24),"")))</f>
        <v>0</v>
      </c>
      <c r="AR38" s="148"/>
      <c r="AS38" s="148"/>
      <c r="AT38" s="149"/>
      <c r="AU38" s="475" t="str">
        <f>IF(AV38="","",'Setup Page'!$W$4)</f>
        <v>$</v>
      </c>
      <c r="AV38" s="476">
        <f>IF($B$10="T O T A L",SUMIFS('Income Entry'!$F$11:$F126,'Income Entry'!$L$11:$L126,B38,'Income Entry'!$S$11:$S126,'Setup Page'!$AU$25,'Income Entry'!$T$11:$T126,'Setup Page'!$AV$25),IF($B$10="N E T",SUMIFS('Income Entry'!$H$11:$H126,'Income Entry'!$L$11:$L126,B38,'Income Entry'!$S$11:$S126,'Setup Page'!$AU$25,'Income Entry'!$T$11:$T126,'Setup Page'!$AV$25),IF($B$10="T A X",SUMIFS('Income Entry'!$I$11:$I126,'Income Entry'!$L$11:$L126,B38,'Income Entry'!$S$11:$S126,'Setup Page'!$AU$25,'Income Entry'!$T$11:$T126,'Setup Page'!$AV$25),"")))</f>
        <v>0</v>
      </c>
      <c r="AW38" s="148"/>
      <c r="AX38" s="148"/>
      <c r="AY38" s="149"/>
      <c r="AZ38" s="475" t="str">
        <f>IF(BA38="","",'Setup Page'!$W$4)</f>
        <v>$</v>
      </c>
      <c r="BA38" s="476">
        <f>IF($B$10="T O T A L",SUMIFS('Income Entry'!$F$11:$F126,'Income Entry'!$L$11:$L126,B38,'Income Entry'!$S$11:$S126,'Setup Page'!$AU$26,'Income Entry'!$T$11:$T126,'Setup Page'!$AV$26),IF($B$10="N E T",SUMIFS('Income Entry'!$H$11:$H126,'Income Entry'!$L$11:$L126,B38,'Income Entry'!$S$11:$S126,'Setup Page'!$AU$26,'Income Entry'!$T$11:$T126,'Setup Page'!$AV$26),IF($B$10="T A X",SUMIFS('Income Entry'!$I$11:$I126,'Income Entry'!$L$11:$L126,B38,'Income Entry'!$S$11:$S126,'Setup Page'!$AU$26,'Income Entry'!$T$11:$T126,'Setup Page'!$AV$26),"")))</f>
        <v>0</v>
      </c>
      <c r="BB38" s="148"/>
      <c r="BC38" s="148"/>
      <c r="BD38" s="149"/>
      <c r="BE38" s="475" t="str">
        <f>IF(BF38="","",'Setup Page'!$W$4)</f>
        <v>$</v>
      </c>
      <c r="BF38" s="476">
        <f>IF($B$10="T O T A L",SUMIFS('Income Entry'!$F$11:$F126,'Income Entry'!$L$11:$L126,B38,'Income Entry'!$S$11:$S126,'Setup Page'!$AU$27,'Income Entry'!$T$11:$T126,'Setup Page'!$AV$27),IF($B$10="N E T",SUMIFS('Income Entry'!$H$11:$H126,'Income Entry'!$L$11:$L126,B38,'Income Entry'!$S$11:$S126,'Setup Page'!$AU$27,'Income Entry'!$T$11:$T126,'Setup Page'!$AV$27),IF($B$10="T A X",SUMIFS('Income Entry'!$I$11:$I126,'Income Entry'!$L$11:$L126,B38,'Income Entry'!$S$11:$S126,'Setup Page'!$AU$27,'Income Entry'!$T$11:$T126,'Setup Page'!$AV$27),"")))</f>
        <v>0</v>
      </c>
      <c r="BG38" s="148"/>
      <c r="BH38" s="148"/>
      <c r="BI38" s="149"/>
      <c r="BJ38" s="475" t="str">
        <f>IF(BK38="","",'Setup Page'!$W$4)</f>
        <v>$</v>
      </c>
      <c r="BK38" s="476">
        <f>IF($B$10="T O T A L",SUMIFS('Income Entry'!$F$11:$F126,'Income Entry'!$L$11:$L126,B38,'Income Entry'!$S$11:$S126,'Setup Page'!$AU$28,'Income Entry'!$T$11:$T126,'Setup Page'!$AV$28),IF($B$10="N E T",SUMIFS('Income Entry'!$H$11:$H126,'Income Entry'!$L$11:$L126,B38,'Income Entry'!$S$11:$S126,'Setup Page'!$AU$28,'Income Entry'!$T$11:$T126,'Setup Page'!$AV$28),IF($B$10="T A X",SUMIFS('Income Entry'!$I$11:$I126,'Income Entry'!$L$11:$L126,B38,'Income Entry'!$S$11:$S126,'Setup Page'!$AU$28,'Income Entry'!$T$11:$T126,'Setup Page'!$AV$28),"")))</f>
        <v>0</v>
      </c>
      <c r="BL38" s="148"/>
      <c r="BM38" s="148"/>
      <c r="BN38" s="149"/>
      <c r="BO38" s="475" t="str">
        <f>IF(BP38="","",'Setup Page'!$W$4)</f>
        <v>$</v>
      </c>
      <c r="BP38" s="476">
        <f>IF($B$10="T O T A L",SUMIFS('Income Entry'!$F$11:$F126,'Income Entry'!$L$11:$L126,B38,'Income Entry'!$S$11:$S126,'Setup Page'!$AU$29,'Income Entry'!$T$11:$T126,'Setup Page'!$AV$29),IF($B$10="N E T",SUMIFS('Income Entry'!$H$11:$H126,'Income Entry'!$L$11:$L126,B38,'Income Entry'!$S$11:$S126,'Setup Page'!$AU$29,'Income Entry'!$T$11:$T126,'Setup Page'!$AV$29),IF($B$10="T A X",SUMIFS('Income Entry'!$I$11:$I126,'Income Entry'!$L$11:$L126,B38,'Income Entry'!$S$11:$S126,'Setup Page'!$AU$29,'Income Entry'!$T$11:$T126,'Setup Page'!$AV$29),"")))</f>
        <v>0</v>
      </c>
      <c r="BQ38" s="148"/>
      <c r="BR38" s="148"/>
      <c r="BS38" s="149"/>
      <c r="BT38" s="479" t="str">
        <f>IF(BU38="","",'Setup Page'!$W$4)</f>
        <v>$</v>
      </c>
      <c r="BU38" s="478">
        <f t="shared" si="1"/>
        <v>0</v>
      </c>
      <c r="BV38" s="148"/>
      <c r="BW38" s="148"/>
      <c r="BX38" s="152"/>
      <c r="BY38" s="138"/>
    </row>
    <row r="39" ht="18.75" customHeight="1">
      <c r="A39" s="138"/>
      <c r="B39" s="474" t="str">
        <f>'Setup Page'!C36</f>
        <v/>
      </c>
      <c r="C39" s="148"/>
      <c r="D39" s="148"/>
      <c r="E39" s="148"/>
      <c r="F39" s="148"/>
      <c r="G39" s="148"/>
      <c r="H39" s="148"/>
      <c r="I39" s="148"/>
      <c r="J39" s="148"/>
      <c r="K39" s="149"/>
      <c r="L39" s="475" t="str">
        <f>IF(M39="","",'Setup Page'!$W$4)</f>
        <v>$</v>
      </c>
      <c r="M39" s="476">
        <f>IF($B$10="T O T A L",SUMIFS('Income Entry'!$F$11:$F126,'Income Entry'!$L$11:$L126,B39,'Income Entry'!$S$11:$S126,'Setup Page'!$AU$18,'Income Entry'!$T$11:$T126,'Setup Page'!$AV$18),IF($B$10="N E T",SUMIFS('Income Entry'!$H$11:$H126,'Income Entry'!$L$11:$L126,B39,'Income Entry'!$S$11:$S126,'Setup Page'!$AU$18,'Income Entry'!$T$11:$T126,'Setup Page'!$AV$18),IF($B$10="T A X",SUMIFS('Income Entry'!$I$11:$I126,'Income Entry'!$L$11:$L126,B39,'Income Entry'!$S$11:$S126,'Setup Page'!$AU$18,'Income Entry'!$T$11:$T126,'Setup Page'!$AV$18),"")))</f>
        <v>0</v>
      </c>
      <c r="N39" s="148"/>
      <c r="O39" s="148"/>
      <c r="P39" s="149"/>
      <c r="Q39" s="475" t="str">
        <f>IF(R39="","",'Setup Page'!$W$4)</f>
        <v>$</v>
      </c>
      <c r="R39" s="476">
        <f>IF($B$10="T O T A L",SUMIFS('Income Entry'!$F$11:$F126,'Income Entry'!$L$11:$L126,B39,'Income Entry'!$S$11:$S126,'Setup Page'!$AU$19,'Income Entry'!$T$11:$T126,'Setup Page'!$AV$19),IF($B$10="N E T",SUMIFS('Income Entry'!$H$11:$H126,'Income Entry'!$L$11:$L126,B39,'Income Entry'!$S$11:$S126,'Setup Page'!$AU$19,'Income Entry'!$T$11:$T126,'Setup Page'!$AV$19),IF($B$10="T A X",SUMIFS('Income Entry'!$I$11:$I126,'Income Entry'!$L$11:$L126,B39,'Income Entry'!$S$11:$S126,'Setup Page'!$AU$19,'Income Entry'!$T$11:$T126,'Setup Page'!$AV$19),"")))</f>
        <v>0</v>
      </c>
      <c r="S39" s="148"/>
      <c r="T39" s="148"/>
      <c r="U39" s="149"/>
      <c r="V39" s="475" t="str">
        <f>IF(W39="","",'Setup Page'!$W$4)</f>
        <v>$</v>
      </c>
      <c r="W39" s="476">
        <f>IF($B$10="T O T A L",SUMIFS('Income Entry'!$F$11:$F126,'Income Entry'!$L$11:$L126,B39,'Income Entry'!$S$11:$S126,'Setup Page'!$AU$20,'Income Entry'!$T$11:$T126,'Setup Page'!$AV$20),IF($B$10="N E T",SUMIFS('Income Entry'!$H$11:$H126,'Income Entry'!$L$11:$L126,B39,'Income Entry'!$S$11:$S126,'Setup Page'!$AU$20,'Income Entry'!$T$11:$T126,'Setup Page'!$AV$20),IF($B$10="T A X",SUMIFS('Income Entry'!$I$11:$I126,'Income Entry'!$L$11:$L126,B39,'Income Entry'!$S$11:$S126,'Setup Page'!$AU$20,'Income Entry'!$T$11:$T126,'Setup Page'!$AV$20),"")))</f>
        <v>0</v>
      </c>
      <c r="X39" s="148"/>
      <c r="Y39" s="148"/>
      <c r="Z39" s="149"/>
      <c r="AA39" s="475" t="str">
        <f>IF(AB39="","",'Setup Page'!$W$4)</f>
        <v>$</v>
      </c>
      <c r="AB39" s="476">
        <f>IF($B$10="T O T A L",SUMIFS('Income Entry'!$F$11:$F126,'Income Entry'!$L$11:$L126,B39,'Income Entry'!$S$11:$S126,'Setup Page'!$AU$21,'Income Entry'!$T$11:$T126,'Setup Page'!$AV$21),IF($B$10="N E T",SUMIFS('Income Entry'!$H$11:$H126,'Income Entry'!$L$11:$L126,B39,'Income Entry'!$S$11:$S126,'Setup Page'!$AU$21,'Income Entry'!$T$11:$T126,'Setup Page'!$AV$21),IF($B$10="T A X",SUMIFS('Income Entry'!$I$11:$I126,'Income Entry'!$L$11:$L126,B39,'Income Entry'!$S$11:$S126,'Setup Page'!$AU$21,'Income Entry'!$T$11:$T126,'Setup Page'!$AV$21),"")))</f>
        <v>0</v>
      </c>
      <c r="AC39" s="148"/>
      <c r="AD39" s="148"/>
      <c r="AE39" s="149"/>
      <c r="AF39" s="475" t="str">
        <f>IF(AG39="","",'Setup Page'!$W$4)</f>
        <v>$</v>
      </c>
      <c r="AG39" s="476">
        <f>IF($B$10="T O T A L",SUMIFS('Income Entry'!$F$11:$F126,'Income Entry'!$L$11:$L126,B39,'Income Entry'!$S$11:$S126,'Setup Page'!$AU$22,'Income Entry'!$T$11:$T126,'Setup Page'!$AV$22),IF($B$10="N E T",SUMIFS('Income Entry'!$H$11:$H126,'Income Entry'!$L$11:$L126,B39,'Income Entry'!$S$11:$S126,'Setup Page'!$AU$22,'Income Entry'!$T$11:$T126,'Setup Page'!$AV$22),IF($B$10="T A X",SUMIFS('Income Entry'!$I$11:$I126,'Income Entry'!$L$11:$L126,B39,'Income Entry'!$S$11:$S126,'Setup Page'!$AU$22,'Income Entry'!$T$11:$T126,'Setup Page'!$AV$22),"")))</f>
        <v>0</v>
      </c>
      <c r="AH39" s="148"/>
      <c r="AI39" s="148"/>
      <c r="AJ39" s="149"/>
      <c r="AK39" s="475" t="str">
        <f>IF(AL39="","",'Setup Page'!$W$4)</f>
        <v>$</v>
      </c>
      <c r="AL39" s="476">
        <f>IF($B$10="T O T A L",SUMIFS('Income Entry'!$F$11:$F126,'Income Entry'!$L$11:$L126,B39,'Income Entry'!$S$11:$S126,'Setup Page'!$AU$23,'Income Entry'!$T$11:$T126,'Setup Page'!$AV$23),IF($B$10="N E T",SUMIFS('Income Entry'!$H$11:$H126,'Income Entry'!$L$11:$L126,B39,'Income Entry'!$S$11:$S126,'Setup Page'!$AU$23,'Income Entry'!$T$11:$T126,'Setup Page'!$AV$23),IF($B$10="T A X",SUMIFS('Income Entry'!$I$11:$I126,'Income Entry'!$L$11:$L126,B39,'Income Entry'!$S$11:$S126,'Setup Page'!$AU$23,'Income Entry'!$T$11:$T126,'Setup Page'!$AV$23),"")))</f>
        <v>0</v>
      </c>
      <c r="AM39" s="148"/>
      <c r="AN39" s="148"/>
      <c r="AO39" s="149"/>
      <c r="AP39" s="475" t="str">
        <f>IF(AQ39="","",'Setup Page'!$W$4)</f>
        <v>$</v>
      </c>
      <c r="AQ39" s="476">
        <f>IF($B$10="T O T A L",SUMIFS('Income Entry'!$F$11:$F126,'Income Entry'!$L$11:$L126,B39,'Income Entry'!$S$11:$S126,'Setup Page'!$AU$24,'Income Entry'!$T$11:$T126,'Setup Page'!$AV$24),IF($B$10="N E T",SUMIFS('Income Entry'!$H$11:$H126,'Income Entry'!$L$11:$L126,B39,'Income Entry'!$S$11:$S126,'Setup Page'!$AU$24,'Income Entry'!$T$11:$T126,'Setup Page'!$AV$24),IF($B$10="T A X",SUMIFS('Income Entry'!$I$11:$I126,'Income Entry'!$L$11:$L126,B39,'Income Entry'!$S$11:$S126,'Setup Page'!$AU$24,'Income Entry'!$T$11:$T126,'Setup Page'!$AV$24),"")))</f>
        <v>0</v>
      </c>
      <c r="AR39" s="148"/>
      <c r="AS39" s="148"/>
      <c r="AT39" s="149"/>
      <c r="AU39" s="475" t="str">
        <f>IF(AV39="","",'Setup Page'!$W$4)</f>
        <v>$</v>
      </c>
      <c r="AV39" s="476">
        <f>IF($B$10="T O T A L",SUMIFS('Income Entry'!$F$11:$F126,'Income Entry'!$L$11:$L126,B39,'Income Entry'!$S$11:$S126,'Setup Page'!$AU$25,'Income Entry'!$T$11:$T126,'Setup Page'!$AV$25),IF($B$10="N E T",SUMIFS('Income Entry'!$H$11:$H126,'Income Entry'!$L$11:$L126,B39,'Income Entry'!$S$11:$S126,'Setup Page'!$AU$25,'Income Entry'!$T$11:$T126,'Setup Page'!$AV$25),IF($B$10="T A X",SUMIFS('Income Entry'!$I$11:$I126,'Income Entry'!$L$11:$L126,B39,'Income Entry'!$S$11:$S126,'Setup Page'!$AU$25,'Income Entry'!$T$11:$T126,'Setup Page'!$AV$25),"")))</f>
        <v>0</v>
      </c>
      <c r="AW39" s="148"/>
      <c r="AX39" s="148"/>
      <c r="AY39" s="149"/>
      <c r="AZ39" s="475" t="str">
        <f>IF(BA39="","",'Setup Page'!$W$4)</f>
        <v>$</v>
      </c>
      <c r="BA39" s="476">
        <f>IF($B$10="T O T A L",SUMIFS('Income Entry'!$F$11:$F126,'Income Entry'!$L$11:$L126,B39,'Income Entry'!$S$11:$S126,'Setup Page'!$AU$26,'Income Entry'!$T$11:$T126,'Setup Page'!$AV$26),IF($B$10="N E T",SUMIFS('Income Entry'!$H$11:$H126,'Income Entry'!$L$11:$L126,B39,'Income Entry'!$S$11:$S126,'Setup Page'!$AU$26,'Income Entry'!$T$11:$T126,'Setup Page'!$AV$26),IF($B$10="T A X",SUMIFS('Income Entry'!$I$11:$I126,'Income Entry'!$L$11:$L126,B39,'Income Entry'!$S$11:$S126,'Setup Page'!$AU$26,'Income Entry'!$T$11:$T126,'Setup Page'!$AV$26),"")))</f>
        <v>0</v>
      </c>
      <c r="BB39" s="148"/>
      <c r="BC39" s="148"/>
      <c r="BD39" s="149"/>
      <c r="BE39" s="475" t="str">
        <f>IF(BF39="","",'Setup Page'!$W$4)</f>
        <v>$</v>
      </c>
      <c r="BF39" s="476">
        <f>IF($B$10="T O T A L",SUMIFS('Income Entry'!$F$11:$F126,'Income Entry'!$L$11:$L126,B39,'Income Entry'!$S$11:$S126,'Setup Page'!$AU$27,'Income Entry'!$T$11:$T126,'Setup Page'!$AV$27),IF($B$10="N E T",SUMIFS('Income Entry'!$H$11:$H126,'Income Entry'!$L$11:$L126,B39,'Income Entry'!$S$11:$S126,'Setup Page'!$AU$27,'Income Entry'!$T$11:$T126,'Setup Page'!$AV$27),IF($B$10="T A X",SUMIFS('Income Entry'!$I$11:$I126,'Income Entry'!$L$11:$L126,B39,'Income Entry'!$S$11:$S126,'Setup Page'!$AU$27,'Income Entry'!$T$11:$T126,'Setup Page'!$AV$27),"")))</f>
        <v>0</v>
      </c>
      <c r="BG39" s="148"/>
      <c r="BH39" s="148"/>
      <c r="BI39" s="149"/>
      <c r="BJ39" s="475" t="str">
        <f>IF(BK39="","",'Setup Page'!$W$4)</f>
        <v>$</v>
      </c>
      <c r="BK39" s="476">
        <f>IF($B$10="T O T A L",SUMIFS('Income Entry'!$F$11:$F126,'Income Entry'!$L$11:$L126,B39,'Income Entry'!$S$11:$S126,'Setup Page'!$AU$28,'Income Entry'!$T$11:$T126,'Setup Page'!$AV$28),IF($B$10="N E T",SUMIFS('Income Entry'!$H$11:$H126,'Income Entry'!$L$11:$L126,B39,'Income Entry'!$S$11:$S126,'Setup Page'!$AU$28,'Income Entry'!$T$11:$T126,'Setup Page'!$AV$28),IF($B$10="T A X",SUMIFS('Income Entry'!$I$11:$I126,'Income Entry'!$L$11:$L126,B39,'Income Entry'!$S$11:$S126,'Setup Page'!$AU$28,'Income Entry'!$T$11:$T126,'Setup Page'!$AV$28),"")))</f>
        <v>0</v>
      </c>
      <c r="BL39" s="148"/>
      <c r="BM39" s="148"/>
      <c r="BN39" s="149"/>
      <c r="BO39" s="475" t="str">
        <f>IF(BP39="","",'Setup Page'!$W$4)</f>
        <v>$</v>
      </c>
      <c r="BP39" s="476">
        <f>IF($B$10="T O T A L",SUMIFS('Income Entry'!$F$11:$F126,'Income Entry'!$L$11:$L126,B39,'Income Entry'!$S$11:$S126,'Setup Page'!$AU$29,'Income Entry'!$T$11:$T126,'Setup Page'!$AV$29),IF($B$10="N E T",SUMIFS('Income Entry'!$H$11:$H126,'Income Entry'!$L$11:$L126,B39,'Income Entry'!$S$11:$S126,'Setup Page'!$AU$29,'Income Entry'!$T$11:$T126,'Setup Page'!$AV$29),IF($B$10="T A X",SUMIFS('Income Entry'!$I$11:$I126,'Income Entry'!$L$11:$L126,B39,'Income Entry'!$S$11:$S126,'Setup Page'!$AU$29,'Income Entry'!$T$11:$T126,'Setup Page'!$AV$29),"")))</f>
        <v>0</v>
      </c>
      <c r="BQ39" s="148"/>
      <c r="BR39" s="148"/>
      <c r="BS39" s="149"/>
      <c r="BT39" s="479" t="str">
        <f>IF(BU39="","",'Setup Page'!$W$4)</f>
        <v>$</v>
      </c>
      <c r="BU39" s="478">
        <f t="shared" si="1"/>
        <v>0</v>
      </c>
      <c r="BV39" s="148"/>
      <c r="BW39" s="148"/>
      <c r="BX39" s="152"/>
      <c r="BY39" s="138"/>
    </row>
    <row r="40" ht="18.75" customHeight="1">
      <c r="A40" s="138"/>
      <c r="B40" s="480" t="str">
        <f>'Setup Page'!C37</f>
        <v/>
      </c>
      <c r="C40" s="481"/>
      <c r="D40" s="481"/>
      <c r="E40" s="481"/>
      <c r="F40" s="481"/>
      <c r="G40" s="481"/>
      <c r="H40" s="481"/>
      <c r="I40" s="481"/>
      <c r="J40" s="481"/>
      <c r="K40" s="482"/>
      <c r="L40" s="483" t="str">
        <f>IF(M40="","",'Setup Page'!$W$4)</f>
        <v>$</v>
      </c>
      <c r="M40" s="476">
        <f>IF($B$10="T O T A L",SUMIFS('Income Entry'!$F$11:$F126,'Income Entry'!$L$11:$L126,B40,'Income Entry'!$S$11:$S126,'Setup Page'!$AU$18,'Income Entry'!$T$11:$T126,'Setup Page'!$AV$18),IF($B$10="N E T",SUMIFS('Income Entry'!$H$11:$H126,'Income Entry'!$L$11:$L126,B40,'Income Entry'!$S$11:$S126,'Setup Page'!$AU$18,'Income Entry'!$T$11:$T126,'Setup Page'!$AV$18),IF($B$10="T A X",SUMIFS('Income Entry'!$I$11:$I126,'Income Entry'!$L$11:$L126,B40,'Income Entry'!$S$11:$S126,'Setup Page'!$AU$18,'Income Entry'!$T$11:$T126,'Setup Page'!$AV$18),"")))</f>
        <v>0</v>
      </c>
      <c r="N40" s="148"/>
      <c r="O40" s="148"/>
      <c r="P40" s="149"/>
      <c r="Q40" s="475" t="str">
        <f>IF(R40="","",'Setup Page'!$W$4)</f>
        <v>$</v>
      </c>
      <c r="R40" s="476">
        <f>IF($B$10="T O T A L",SUMIFS('Income Entry'!$F$11:$F126,'Income Entry'!$L$11:$L126,B40,'Income Entry'!$S$11:$S126,'Setup Page'!$AU$19,'Income Entry'!$T$11:$T126,'Setup Page'!$AV$19),IF($B$10="N E T",SUMIFS('Income Entry'!$H$11:$H126,'Income Entry'!$L$11:$L126,B40,'Income Entry'!$S$11:$S126,'Setup Page'!$AU$19,'Income Entry'!$T$11:$T126,'Setup Page'!$AV$19),IF($B$10="T A X",SUMIFS('Income Entry'!$I$11:$I126,'Income Entry'!$L$11:$L126,B40,'Income Entry'!$S$11:$S126,'Setup Page'!$AU$19,'Income Entry'!$T$11:$T126,'Setup Page'!$AV$19),"")))</f>
        <v>0</v>
      </c>
      <c r="S40" s="148"/>
      <c r="T40" s="148"/>
      <c r="U40" s="149"/>
      <c r="V40" s="475" t="str">
        <f>IF(W40="","",'Setup Page'!$W$4)</f>
        <v>$</v>
      </c>
      <c r="W40" s="476">
        <f>IF($B$10="T O T A L",SUMIFS('Income Entry'!$F$11:$F126,'Income Entry'!$L$11:$L126,B40,'Income Entry'!$S$11:$S126,'Setup Page'!$AU$20,'Income Entry'!$T$11:$T126,'Setup Page'!$AV$20),IF($B$10="N E T",SUMIFS('Income Entry'!$H$11:$H126,'Income Entry'!$L$11:$L126,B40,'Income Entry'!$S$11:$S126,'Setup Page'!$AU$20,'Income Entry'!$T$11:$T126,'Setup Page'!$AV$20),IF($B$10="T A X",SUMIFS('Income Entry'!$I$11:$I126,'Income Entry'!$L$11:$L126,B40,'Income Entry'!$S$11:$S126,'Setup Page'!$AU$20,'Income Entry'!$T$11:$T126,'Setup Page'!$AV$20),"")))</f>
        <v>0</v>
      </c>
      <c r="X40" s="148"/>
      <c r="Y40" s="148"/>
      <c r="Z40" s="149"/>
      <c r="AA40" s="475" t="str">
        <f>IF(AB40="","",'Setup Page'!$W$4)</f>
        <v>$</v>
      </c>
      <c r="AB40" s="476">
        <f>IF($B$10="T O T A L",SUMIFS('Income Entry'!$F$11:$F126,'Income Entry'!$L$11:$L126,B40,'Income Entry'!$S$11:$S126,'Setup Page'!$AU$21,'Income Entry'!$T$11:$T126,'Setup Page'!$AV$21),IF($B$10="N E T",SUMIFS('Income Entry'!$H$11:$H126,'Income Entry'!$L$11:$L126,B40,'Income Entry'!$S$11:$S126,'Setup Page'!$AU$21,'Income Entry'!$T$11:$T126,'Setup Page'!$AV$21),IF($B$10="T A X",SUMIFS('Income Entry'!$I$11:$I126,'Income Entry'!$L$11:$L126,B40,'Income Entry'!$S$11:$S126,'Setup Page'!$AU$21,'Income Entry'!$T$11:$T126,'Setup Page'!$AV$21),"")))</f>
        <v>0</v>
      </c>
      <c r="AC40" s="148"/>
      <c r="AD40" s="148"/>
      <c r="AE40" s="149"/>
      <c r="AF40" s="475" t="str">
        <f>IF(AG40="","",'Setup Page'!$W$4)</f>
        <v>$</v>
      </c>
      <c r="AG40" s="476">
        <f>IF($B$10="T O T A L",SUMIFS('Income Entry'!$F$11:$F126,'Income Entry'!$L$11:$L126,B40,'Income Entry'!$S$11:$S126,'Setup Page'!$AU$22,'Income Entry'!$T$11:$T126,'Setup Page'!$AV$22),IF($B$10="N E T",SUMIFS('Income Entry'!$H$11:$H126,'Income Entry'!$L$11:$L126,B40,'Income Entry'!$S$11:$S126,'Setup Page'!$AU$22,'Income Entry'!$T$11:$T126,'Setup Page'!$AV$22),IF($B$10="T A X",SUMIFS('Income Entry'!$I$11:$I126,'Income Entry'!$L$11:$L126,B40,'Income Entry'!$S$11:$S126,'Setup Page'!$AU$22,'Income Entry'!$T$11:$T126,'Setup Page'!$AV$22),"")))</f>
        <v>0</v>
      </c>
      <c r="AH40" s="148"/>
      <c r="AI40" s="148"/>
      <c r="AJ40" s="149"/>
      <c r="AK40" s="475" t="str">
        <f>IF(AL40="","",'Setup Page'!$W$4)</f>
        <v>$</v>
      </c>
      <c r="AL40" s="476">
        <f>IF($B$10="T O T A L",SUMIFS('Income Entry'!$F$11:$F126,'Income Entry'!$L$11:$L126,B40,'Income Entry'!$S$11:$S126,'Setup Page'!$AU$23,'Income Entry'!$T$11:$T126,'Setup Page'!$AV$23),IF($B$10="N E T",SUMIFS('Income Entry'!$H$11:$H126,'Income Entry'!$L$11:$L126,B40,'Income Entry'!$S$11:$S126,'Setup Page'!$AU$23,'Income Entry'!$T$11:$T126,'Setup Page'!$AV$23),IF($B$10="T A X",SUMIFS('Income Entry'!$I$11:$I126,'Income Entry'!$L$11:$L126,B40,'Income Entry'!$S$11:$S126,'Setup Page'!$AU$23,'Income Entry'!$T$11:$T126,'Setup Page'!$AV$23),"")))</f>
        <v>0</v>
      </c>
      <c r="AM40" s="148"/>
      <c r="AN40" s="148"/>
      <c r="AO40" s="149"/>
      <c r="AP40" s="475" t="str">
        <f>IF(AQ40="","",'Setup Page'!$W$4)</f>
        <v>$</v>
      </c>
      <c r="AQ40" s="476">
        <f>IF($B$10="T O T A L",SUMIFS('Income Entry'!$F$11:$F126,'Income Entry'!$L$11:$L126,B40,'Income Entry'!$S$11:$S126,'Setup Page'!$AU$24,'Income Entry'!$T$11:$T126,'Setup Page'!$AV$24),IF($B$10="N E T",SUMIFS('Income Entry'!$H$11:$H126,'Income Entry'!$L$11:$L126,B40,'Income Entry'!$S$11:$S126,'Setup Page'!$AU$24,'Income Entry'!$T$11:$T126,'Setup Page'!$AV$24),IF($B$10="T A X",SUMIFS('Income Entry'!$I$11:$I126,'Income Entry'!$L$11:$L126,B40,'Income Entry'!$S$11:$S126,'Setup Page'!$AU$24,'Income Entry'!$T$11:$T126,'Setup Page'!$AV$24),"")))</f>
        <v>0</v>
      </c>
      <c r="AR40" s="148"/>
      <c r="AS40" s="148"/>
      <c r="AT40" s="149"/>
      <c r="AU40" s="475" t="str">
        <f>IF(AV40="","",'Setup Page'!$W$4)</f>
        <v>$</v>
      </c>
      <c r="AV40" s="476">
        <f>IF($B$10="T O T A L",SUMIFS('Income Entry'!$F$11:$F126,'Income Entry'!$L$11:$L126,B40,'Income Entry'!$S$11:$S126,'Setup Page'!$AU$25,'Income Entry'!$T$11:$T126,'Setup Page'!$AV$25),IF($B$10="N E T",SUMIFS('Income Entry'!$H$11:$H126,'Income Entry'!$L$11:$L126,B40,'Income Entry'!$S$11:$S126,'Setup Page'!$AU$25,'Income Entry'!$T$11:$T126,'Setup Page'!$AV$25),IF($B$10="T A X",SUMIFS('Income Entry'!$I$11:$I126,'Income Entry'!$L$11:$L126,B40,'Income Entry'!$S$11:$S126,'Setup Page'!$AU$25,'Income Entry'!$T$11:$T126,'Setup Page'!$AV$25),"")))</f>
        <v>0</v>
      </c>
      <c r="AW40" s="148"/>
      <c r="AX40" s="148"/>
      <c r="AY40" s="149"/>
      <c r="AZ40" s="475" t="str">
        <f>IF(BA40="","",'Setup Page'!$W$4)</f>
        <v>$</v>
      </c>
      <c r="BA40" s="476">
        <f>IF($B$10="T O T A L",SUMIFS('Income Entry'!$F$11:$F126,'Income Entry'!$L$11:$L126,B40,'Income Entry'!$S$11:$S126,'Setup Page'!$AU$26,'Income Entry'!$T$11:$T126,'Setup Page'!$AV$26),IF($B$10="N E T",SUMIFS('Income Entry'!$H$11:$H126,'Income Entry'!$L$11:$L126,B40,'Income Entry'!$S$11:$S126,'Setup Page'!$AU$26,'Income Entry'!$T$11:$T126,'Setup Page'!$AV$26),IF($B$10="T A X",SUMIFS('Income Entry'!$I$11:$I126,'Income Entry'!$L$11:$L126,B40,'Income Entry'!$S$11:$S126,'Setup Page'!$AU$26,'Income Entry'!$T$11:$T126,'Setup Page'!$AV$26),"")))</f>
        <v>0</v>
      </c>
      <c r="BB40" s="148"/>
      <c r="BC40" s="148"/>
      <c r="BD40" s="149"/>
      <c r="BE40" s="475" t="str">
        <f>IF(BF40="","",'Setup Page'!$W$4)</f>
        <v>$</v>
      </c>
      <c r="BF40" s="476">
        <f>IF($B$10="T O T A L",SUMIFS('Income Entry'!$F$11:$F126,'Income Entry'!$L$11:$L126,B40,'Income Entry'!$S$11:$S126,'Setup Page'!$AU$27,'Income Entry'!$T$11:$T126,'Setup Page'!$AV$27),IF($B$10="N E T",SUMIFS('Income Entry'!$H$11:$H126,'Income Entry'!$L$11:$L126,B40,'Income Entry'!$S$11:$S126,'Setup Page'!$AU$27,'Income Entry'!$T$11:$T126,'Setup Page'!$AV$27),IF($B$10="T A X",SUMIFS('Income Entry'!$I$11:$I126,'Income Entry'!$L$11:$L126,B40,'Income Entry'!$S$11:$S126,'Setup Page'!$AU$27,'Income Entry'!$T$11:$T126,'Setup Page'!$AV$27),"")))</f>
        <v>0</v>
      </c>
      <c r="BG40" s="148"/>
      <c r="BH40" s="148"/>
      <c r="BI40" s="149"/>
      <c r="BJ40" s="475" t="str">
        <f>IF(BK40="","",'Setup Page'!$W$4)</f>
        <v>$</v>
      </c>
      <c r="BK40" s="476">
        <f>IF($B$10="T O T A L",SUMIFS('Income Entry'!$F$11:$F126,'Income Entry'!$L$11:$L126,B40,'Income Entry'!$S$11:$S126,'Setup Page'!$AU$28,'Income Entry'!$T$11:$T126,'Setup Page'!$AV$28),IF($B$10="N E T",SUMIFS('Income Entry'!$H$11:$H126,'Income Entry'!$L$11:$L126,B40,'Income Entry'!$S$11:$S126,'Setup Page'!$AU$28,'Income Entry'!$T$11:$T126,'Setup Page'!$AV$28),IF($B$10="T A X",SUMIFS('Income Entry'!$I$11:$I126,'Income Entry'!$L$11:$L126,B40,'Income Entry'!$S$11:$S126,'Setup Page'!$AU$28,'Income Entry'!$T$11:$T126,'Setup Page'!$AV$28),"")))</f>
        <v>0</v>
      </c>
      <c r="BL40" s="148"/>
      <c r="BM40" s="148"/>
      <c r="BN40" s="149"/>
      <c r="BO40" s="475" t="str">
        <f>IF(BP40="","",'Setup Page'!$W$4)</f>
        <v>$</v>
      </c>
      <c r="BP40" s="476">
        <f>IF($B$10="T O T A L",SUMIFS('Income Entry'!$F$11:$F126,'Income Entry'!$L$11:$L126,B40,'Income Entry'!$S$11:$S126,'Setup Page'!$AU$29,'Income Entry'!$T$11:$T126,'Setup Page'!$AV$29),IF($B$10="N E T",SUMIFS('Income Entry'!$H$11:$H126,'Income Entry'!$L$11:$L126,B40,'Income Entry'!$S$11:$S126,'Setup Page'!$AU$29,'Income Entry'!$T$11:$T126,'Setup Page'!$AV$29),IF($B$10="T A X",SUMIFS('Income Entry'!$I$11:$I126,'Income Entry'!$L$11:$L126,B40,'Income Entry'!$S$11:$S126,'Setup Page'!$AU$29,'Income Entry'!$T$11:$T126,'Setup Page'!$AV$29),"")))</f>
        <v>0</v>
      </c>
      <c r="BQ40" s="148"/>
      <c r="BR40" s="148"/>
      <c r="BS40" s="149"/>
      <c r="BT40" s="484" t="str">
        <f>IF(BU40="","",'Setup Page'!$W$4)</f>
        <v>$</v>
      </c>
      <c r="BU40" s="485">
        <f t="shared" si="1"/>
        <v>0</v>
      </c>
      <c r="BV40" s="481"/>
      <c r="BW40" s="481"/>
      <c r="BX40" s="486"/>
      <c r="BY40" s="138"/>
    </row>
    <row r="41" ht="18.75" customHeight="1">
      <c r="A41" s="138"/>
      <c r="B41" s="480" t="str">
        <f>'Setup Page'!C38</f>
        <v/>
      </c>
      <c r="C41" s="481"/>
      <c r="D41" s="481"/>
      <c r="E41" s="481"/>
      <c r="F41" s="481"/>
      <c r="G41" s="481"/>
      <c r="H41" s="481"/>
      <c r="I41" s="481"/>
      <c r="J41" s="481"/>
      <c r="K41" s="482"/>
      <c r="L41" s="483" t="str">
        <f>IF(M41="","",'Setup Page'!$W$4)</f>
        <v>$</v>
      </c>
      <c r="M41" s="476">
        <f>IF($B$10="T O T A L",SUMIFS('Income Entry'!$F$11:$F126,'Income Entry'!$L$11:$L126,B41,'Income Entry'!$S$11:$S126,'Setup Page'!$AU$18,'Income Entry'!$T$11:$T126,'Setup Page'!$AV$18),IF($B$10="N E T",SUMIFS('Income Entry'!$H$11:$H126,'Income Entry'!$L$11:$L126,B41,'Income Entry'!$S$11:$S126,'Setup Page'!$AU$18,'Income Entry'!$T$11:$T126,'Setup Page'!$AV$18),IF($B$10="T A X",SUMIFS('Income Entry'!$I$11:$I126,'Income Entry'!$L$11:$L126,B41,'Income Entry'!$S$11:$S126,'Setup Page'!$AU$18,'Income Entry'!$T$11:$T126,'Setup Page'!$AV$18),"")))</f>
        <v>0</v>
      </c>
      <c r="N41" s="148"/>
      <c r="O41" s="148"/>
      <c r="P41" s="149"/>
      <c r="Q41" s="475" t="str">
        <f>IF(R41="","",'Setup Page'!$W$4)</f>
        <v>$</v>
      </c>
      <c r="R41" s="476">
        <f>IF($B$10="T O T A L",SUMIFS('Income Entry'!$F$11:$F126,'Income Entry'!$L$11:$L126,B41,'Income Entry'!$S$11:$S126,'Setup Page'!$AU$19,'Income Entry'!$T$11:$T126,'Setup Page'!$AV$19),IF($B$10="N E T",SUMIFS('Income Entry'!$H$11:$H126,'Income Entry'!$L$11:$L126,B41,'Income Entry'!$S$11:$S126,'Setup Page'!$AU$19,'Income Entry'!$T$11:$T126,'Setup Page'!$AV$19),IF($B$10="T A X",SUMIFS('Income Entry'!$I$11:$I126,'Income Entry'!$L$11:$L126,B41,'Income Entry'!$S$11:$S126,'Setup Page'!$AU$19,'Income Entry'!$T$11:$T126,'Setup Page'!$AV$19),"")))</f>
        <v>0</v>
      </c>
      <c r="S41" s="148"/>
      <c r="T41" s="148"/>
      <c r="U41" s="149"/>
      <c r="V41" s="475" t="str">
        <f>IF(W41="","",'Setup Page'!$W$4)</f>
        <v>$</v>
      </c>
      <c r="W41" s="476">
        <f>IF($B$10="T O T A L",SUMIFS('Income Entry'!$F$11:$F126,'Income Entry'!$L$11:$L126,B41,'Income Entry'!$S$11:$S126,'Setup Page'!$AU$20,'Income Entry'!$T$11:$T126,'Setup Page'!$AV$20),IF($B$10="N E T",SUMIFS('Income Entry'!$H$11:$H126,'Income Entry'!$L$11:$L126,B41,'Income Entry'!$S$11:$S126,'Setup Page'!$AU$20,'Income Entry'!$T$11:$T126,'Setup Page'!$AV$20),IF($B$10="T A X",SUMIFS('Income Entry'!$I$11:$I126,'Income Entry'!$L$11:$L126,B41,'Income Entry'!$S$11:$S126,'Setup Page'!$AU$20,'Income Entry'!$T$11:$T126,'Setup Page'!$AV$20),"")))</f>
        <v>0</v>
      </c>
      <c r="X41" s="148"/>
      <c r="Y41" s="148"/>
      <c r="Z41" s="149"/>
      <c r="AA41" s="475" t="str">
        <f>IF(AB41="","",'Setup Page'!$W$4)</f>
        <v>$</v>
      </c>
      <c r="AB41" s="476">
        <f>IF($B$10="T O T A L",SUMIFS('Income Entry'!$F$11:$F126,'Income Entry'!$L$11:$L126,B41,'Income Entry'!$S$11:$S126,'Setup Page'!$AU$21,'Income Entry'!$T$11:$T126,'Setup Page'!$AV$21),IF($B$10="N E T",SUMIFS('Income Entry'!$H$11:$H126,'Income Entry'!$L$11:$L126,B41,'Income Entry'!$S$11:$S126,'Setup Page'!$AU$21,'Income Entry'!$T$11:$T126,'Setup Page'!$AV$21),IF($B$10="T A X",SUMIFS('Income Entry'!$I$11:$I126,'Income Entry'!$L$11:$L126,B41,'Income Entry'!$S$11:$S126,'Setup Page'!$AU$21,'Income Entry'!$T$11:$T126,'Setup Page'!$AV$21),"")))</f>
        <v>0</v>
      </c>
      <c r="AC41" s="148"/>
      <c r="AD41" s="148"/>
      <c r="AE41" s="149"/>
      <c r="AF41" s="475" t="str">
        <f>IF(AG41="","",'Setup Page'!$W$4)</f>
        <v>$</v>
      </c>
      <c r="AG41" s="476">
        <f>IF($B$10="T O T A L",SUMIFS('Income Entry'!$F$11:$F126,'Income Entry'!$L$11:$L126,B41,'Income Entry'!$S$11:$S126,'Setup Page'!$AU$22,'Income Entry'!$T$11:$T126,'Setup Page'!$AV$22),IF($B$10="N E T",SUMIFS('Income Entry'!$H$11:$H126,'Income Entry'!$L$11:$L126,B41,'Income Entry'!$S$11:$S126,'Setup Page'!$AU$22,'Income Entry'!$T$11:$T126,'Setup Page'!$AV$22),IF($B$10="T A X",SUMIFS('Income Entry'!$I$11:$I126,'Income Entry'!$L$11:$L126,B41,'Income Entry'!$S$11:$S126,'Setup Page'!$AU$22,'Income Entry'!$T$11:$T126,'Setup Page'!$AV$22),"")))</f>
        <v>0</v>
      </c>
      <c r="AH41" s="148"/>
      <c r="AI41" s="148"/>
      <c r="AJ41" s="149"/>
      <c r="AK41" s="475" t="str">
        <f>IF(AL41="","",'Setup Page'!$W$4)</f>
        <v>$</v>
      </c>
      <c r="AL41" s="476">
        <f>IF($B$10="T O T A L",SUMIFS('Income Entry'!$F$11:$F126,'Income Entry'!$L$11:$L126,B41,'Income Entry'!$S$11:$S126,'Setup Page'!$AU$23,'Income Entry'!$T$11:$T126,'Setup Page'!$AV$23),IF($B$10="N E T",SUMIFS('Income Entry'!$H$11:$H126,'Income Entry'!$L$11:$L126,B41,'Income Entry'!$S$11:$S126,'Setup Page'!$AU$23,'Income Entry'!$T$11:$T126,'Setup Page'!$AV$23),IF($B$10="T A X",SUMIFS('Income Entry'!$I$11:$I126,'Income Entry'!$L$11:$L126,B41,'Income Entry'!$S$11:$S126,'Setup Page'!$AU$23,'Income Entry'!$T$11:$T126,'Setup Page'!$AV$23),"")))</f>
        <v>0</v>
      </c>
      <c r="AM41" s="148"/>
      <c r="AN41" s="148"/>
      <c r="AO41" s="149"/>
      <c r="AP41" s="475" t="str">
        <f>IF(AQ41="","",'Setup Page'!$W$4)</f>
        <v>$</v>
      </c>
      <c r="AQ41" s="476">
        <f>IF($B$10="T O T A L",SUMIFS('Income Entry'!$F$11:$F126,'Income Entry'!$L$11:$L126,B41,'Income Entry'!$S$11:$S126,'Setup Page'!$AU$24,'Income Entry'!$T$11:$T126,'Setup Page'!$AV$24),IF($B$10="N E T",SUMIFS('Income Entry'!$H$11:$H126,'Income Entry'!$L$11:$L126,B41,'Income Entry'!$S$11:$S126,'Setup Page'!$AU$24,'Income Entry'!$T$11:$T126,'Setup Page'!$AV$24),IF($B$10="T A X",SUMIFS('Income Entry'!$I$11:$I126,'Income Entry'!$L$11:$L126,B41,'Income Entry'!$S$11:$S126,'Setup Page'!$AU$24,'Income Entry'!$T$11:$T126,'Setup Page'!$AV$24),"")))</f>
        <v>0</v>
      </c>
      <c r="AR41" s="148"/>
      <c r="AS41" s="148"/>
      <c r="AT41" s="149"/>
      <c r="AU41" s="475" t="str">
        <f>IF(AV41="","",'Setup Page'!$W$4)</f>
        <v>$</v>
      </c>
      <c r="AV41" s="476">
        <f>IF($B$10="T O T A L",SUMIFS('Income Entry'!$F$11:$F126,'Income Entry'!$L$11:$L126,B41,'Income Entry'!$S$11:$S126,'Setup Page'!$AU$25,'Income Entry'!$T$11:$T126,'Setup Page'!$AV$25),IF($B$10="N E T",SUMIFS('Income Entry'!$H$11:$H126,'Income Entry'!$L$11:$L126,B41,'Income Entry'!$S$11:$S126,'Setup Page'!$AU$25,'Income Entry'!$T$11:$T126,'Setup Page'!$AV$25),IF($B$10="T A X",SUMIFS('Income Entry'!$I$11:$I126,'Income Entry'!$L$11:$L126,B41,'Income Entry'!$S$11:$S126,'Setup Page'!$AU$25,'Income Entry'!$T$11:$T126,'Setup Page'!$AV$25),"")))</f>
        <v>0</v>
      </c>
      <c r="AW41" s="148"/>
      <c r="AX41" s="148"/>
      <c r="AY41" s="149"/>
      <c r="AZ41" s="475" t="str">
        <f>IF(BA41="","",'Setup Page'!$W$4)</f>
        <v>$</v>
      </c>
      <c r="BA41" s="476">
        <f>IF($B$10="T O T A L",SUMIFS('Income Entry'!$F$11:$F126,'Income Entry'!$L$11:$L126,B41,'Income Entry'!$S$11:$S126,'Setup Page'!$AU$26,'Income Entry'!$T$11:$T126,'Setup Page'!$AV$26),IF($B$10="N E T",SUMIFS('Income Entry'!$H$11:$H126,'Income Entry'!$L$11:$L126,B41,'Income Entry'!$S$11:$S126,'Setup Page'!$AU$26,'Income Entry'!$T$11:$T126,'Setup Page'!$AV$26),IF($B$10="T A X",SUMIFS('Income Entry'!$I$11:$I126,'Income Entry'!$L$11:$L126,B41,'Income Entry'!$S$11:$S126,'Setup Page'!$AU$26,'Income Entry'!$T$11:$T126,'Setup Page'!$AV$26),"")))</f>
        <v>0</v>
      </c>
      <c r="BB41" s="148"/>
      <c r="BC41" s="148"/>
      <c r="BD41" s="149"/>
      <c r="BE41" s="475" t="str">
        <f>IF(BF41="","",'Setup Page'!$W$4)</f>
        <v>$</v>
      </c>
      <c r="BF41" s="476">
        <f>IF($B$10="T O T A L",SUMIFS('Income Entry'!$F$11:$F126,'Income Entry'!$L$11:$L126,B41,'Income Entry'!$S$11:$S126,'Setup Page'!$AU$27,'Income Entry'!$T$11:$T126,'Setup Page'!$AV$27),IF($B$10="N E T",SUMIFS('Income Entry'!$H$11:$H126,'Income Entry'!$L$11:$L126,B41,'Income Entry'!$S$11:$S126,'Setup Page'!$AU$27,'Income Entry'!$T$11:$T126,'Setup Page'!$AV$27),IF($B$10="T A X",SUMIFS('Income Entry'!$I$11:$I126,'Income Entry'!$L$11:$L126,B41,'Income Entry'!$S$11:$S126,'Setup Page'!$AU$27,'Income Entry'!$T$11:$T126,'Setup Page'!$AV$27),"")))</f>
        <v>0</v>
      </c>
      <c r="BG41" s="148"/>
      <c r="BH41" s="148"/>
      <c r="BI41" s="149"/>
      <c r="BJ41" s="475" t="str">
        <f>IF(BK41="","",'Setup Page'!$W$4)</f>
        <v>$</v>
      </c>
      <c r="BK41" s="476">
        <f>IF($B$10="T O T A L",SUMIFS('Income Entry'!$F$11:$F126,'Income Entry'!$L$11:$L126,B41,'Income Entry'!$S$11:$S126,'Setup Page'!$AU$28,'Income Entry'!$T$11:$T126,'Setup Page'!$AV$28),IF($B$10="N E T",SUMIFS('Income Entry'!$H$11:$H126,'Income Entry'!$L$11:$L126,B41,'Income Entry'!$S$11:$S126,'Setup Page'!$AU$28,'Income Entry'!$T$11:$T126,'Setup Page'!$AV$28),IF($B$10="T A X",SUMIFS('Income Entry'!$I$11:$I126,'Income Entry'!$L$11:$L126,B41,'Income Entry'!$S$11:$S126,'Setup Page'!$AU$28,'Income Entry'!$T$11:$T126,'Setup Page'!$AV$28),"")))</f>
        <v>0</v>
      </c>
      <c r="BL41" s="148"/>
      <c r="BM41" s="148"/>
      <c r="BN41" s="149"/>
      <c r="BO41" s="475" t="str">
        <f>IF(BP41="","",'Setup Page'!$W$4)</f>
        <v>$</v>
      </c>
      <c r="BP41" s="476">
        <f>IF($B$10="T O T A L",SUMIFS('Income Entry'!$F$11:$F126,'Income Entry'!$L$11:$L126,B41,'Income Entry'!$S$11:$S126,'Setup Page'!$AU$29,'Income Entry'!$T$11:$T126,'Setup Page'!$AV$29),IF($B$10="N E T",SUMIFS('Income Entry'!$H$11:$H126,'Income Entry'!$L$11:$L126,B41,'Income Entry'!$S$11:$S126,'Setup Page'!$AU$29,'Income Entry'!$T$11:$T126,'Setup Page'!$AV$29),IF($B$10="T A X",SUMIFS('Income Entry'!$I$11:$I126,'Income Entry'!$L$11:$L126,B41,'Income Entry'!$S$11:$S126,'Setup Page'!$AU$29,'Income Entry'!$T$11:$T126,'Setup Page'!$AV$29),"")))</f>
        <v>0</v>
      </c>
      <c r="BQ41" s="148"/>
      <c r="BR41" s="148"/>
      <c r="BS41" s="149"/>
      <c r="BT41" s="484" t="str">
        <f>IF(BU41="","",'Setup Page'!$W$4)</f>
        <v>$</v>
      </c>
      <c r="BU41" s="485">
        <f t="shared" si="1"/>
        <v>0</v>
      </c>
      <c r="BV41" s="481"/>
      <c r="BW41" s="481"/>
      <c r="BX41" s="486"/>
      <c r="BY41" s="138"/>
    </row>
    <row r="42" ht="18.75" customHeight="1">
      <c r="A42" s="138"/>
      <c r="B42" s="480" t="str">
        <f>'Setup Page'!C39</f>
        <v/>
      </c>
      <c r="C42" s="481"/>
      <c r="D42" s="481"/>
      <c r="E42" s="481"/>
      <c r="F42" s="481"/>
      <c r="G42" s="481"/>
      <c r="H42" s="481"/>
      <c r="I42" s="481"/>
      <c r="J42" s="481"/>
      <c r="K42" s="482"/>
      <c r="L42" s="483" t="str">
        <f>IF(M42="","",'Setup Page'!$W$4)</f>
        <v>$</v>
      </c>
      <c r="M42" s="476">
        <f>IF($B$10="T O T A L",SUMIFS('Income Entry'!$F$11:$F126,'Income Entry'!$L$11:$L126,B42,'Income Entry'!$S$11:$S126,'Setup Page'!$AU$18,'Income Entry'!$T$11:$T126,'Setup Page'!$AV$18),IF($B$10="N E T",SUMIFS('Income Entry'!$H$11:$H126,'Income Entry'!$L$11:$L126,B42,'Income Entry'!$S$11:$S126,'Setup Page'!$AU$18,'Income Entry'!$T$11:$T126,'Setup Page'!$AV$18),IF($B$10="T A X",SUMIFS('Income Entry'!$I$11:$I126,'Income Entry'!$L$11:$L126,B42,'Income Entry'!$S$11:$S126,'Setup Page'!$AU$18,'Income Entry'!$T$11:$T126,'Setup Page'!$AV$18),"")))</f>
        <v>0</v>
      </c>
      <c r="N42" s="148"/>
      <c r="O42" s="148"/>
      <c r="P42" s="149"/>
      <c r="Q42" s="475" t="str">
        <f>IF(R42="","",'Setup Page'!$W$4)</f>
        <v>$</v>
      </c>
      <c r="R42" s="476">
        <f>IF($B$10="T O T A L",SUMIFS('Income Entry'!$F$11:$F126,'Income Entry'!$L$11:$L126,B42,'Income Entry'!$S$11:$S126,'Setup Page'!$AU$19,'Income Entry'!$T$11:$T126,'Setup Page'!$AV$19),IF($B$10="N E T",SUMIFS('Income Entry'!$H$11:$H126,'Income Entry'!$L$11:$L126,B42,'Income Entry'!$S$11:$S126,'Setup Page'!$AU$19,'Income Entry'!$T$11:$T126,'Setup Page'!$AV$19),IF($B$10="T A X",SUMIFS('Income Entry'!$I$11:$I126,'Income Entry'!$L$11:$L126,B42,'Income Entry'!$S$11:$S126,'Setup Page'!$AU$19,'Income Entry'!$T$11:$T126,'Setup Page'!$AV$19),"")))</f>
        <v>0</v>
      </c>
      <c r="S42" s="148"/>
      <c r="T42" s="148"/>
      <c r="U42" s="149"/>
      <c r="V42" s="475" t="str">
        <f>IF(W42="","",'Setup Page'!$W$4)</f>
        <v>$</v>
      </c>
      <c r="W42" s="476">
        <f>IF($B$10="T O T A L",SUMIFS('Income Entry'!$F$11:$F126,'Income Entry'!$L$11:$L126,B42,'Income Entry'!$S$11:$S126,'Setup Page'!$AU$20,'Income Entry'!$T$11:$T126,'Setup Page'!$AV$20),IF($B$10="N E T",SUMIFS('Income Entry'!$H$11:$H126,'Income Entry'!$L$11:$L126,B42,'Income Entry'!$S$11:$S126,'Setup Page'!$AU$20,'Income Entry'!$T$11:$T126,'Setup Page'!$AV$20),IF($B$10="T A X",SUMIFS('Income Entry'!$I$11:$I126,'Income Entry'!$L$11:$L126,B42,'Income Entry'!$S$11:$S126,'Setup Page'!$AU$20,'Income Entry'!$T$11:$T126,'Setup Page'!$AV$20),"")))</f>
        <v>0</v>
      </c>
      <c r="X42" s="148"/>
      <c r="Y42" s="148"/>
      <c r="Z42" s="149"/>
      <c r="AA42" s="475" t="str">
        <f>IF(AB42="","",'Setup Page'!$W$4)</f>
        <v>$</v>
      </c>
      <c r="AB42" s="476">
        <f>IF($B$10="T O T A L",SUMIFS('Income Entry'!$F$11:$F126,'Income Entry'!$L$11:$L126,B42,'Income Entry'!$S$11:$S126,'Setup Page'!$AU$21,'Income Entry'!$T$11:$T126,'Setup Page'!$AV$21),IF($B$10="N E T",SUMIFS('Income Entry'!$H$11:$H126,'Income Entry'!$L$11:$L126,B42,'Income Entry'!$S$11:$S126,'Setup Page'!$AU$21,'Income Entry'!$T$11:$T126,'Setup Page'!$AV$21),IF($B$10="T A X",SUMIFS('Income Entry'!$I$11:$I126,'Income Entry'!$L$11:$L126,B42,'Income Entry'!$S$11:$S126,'Setup Page'!$AU$21,'Income Entry'!$T$11:$T126,'Setup Page'!$AV$21),"")))</f>
        <v>0</v>
      </c>
      <c r="AC42" s="148"/>
      <c r="AD42" s="148"/>
      <c r="AE42" s="149"/>
      <c r="AF42" s="475" t="str">
        <f>IF(AG42="","",'Setup Page'!$W$4)</f>
        <v>$</v>
      </c>
      <c r="AG42" s="476">
        <f>IF($B$10="T O T A L",SUMIFS('Income Entry'!$F$11:$F126,'Income Entry'!$L$11:$L126,B42,'Income Entry'!$S$11:$S126,'Setup Page'!$AU$22,'Income Entry'!$T$11:$T126,'Setup Page'!$AV$22),IF($B$10="N E T",SUMIFS('Income Entry'!$H$11:$H126,'Income Entry'!$L$11:$L126,B42,'Income Entry'!$S$11:$S126,'Setup Page'!$AU$22,'Income Entry'!$T$11:$T126,'Setup Page'!$AV$22),IF($B$10="T A X",SUMIFS('Income Entry'!$I$11:$I126,'Income Entry'!$L$11:$L126,B42,'Income Entry'!$S$11:$S126,'Setup Page'!$AU$22,'Income Entry'!$T$11:$T126,'Setup Page'!$AV$22),"")))</f>
        <v>0</v>
      </c>
      <c r="AH42" s="148"/>
      <c r="AI42" s="148"/>
      <c r="AJ42" s="149"/>
      <c r="AK42" s="475" t="str">
        <f>IF(AL42="","",'Setup Page'!$W$4)</f>
        <v>$</v>
      </c>
      <c r="AL42" s="476">
        <f>IF($B$10="T O T A L",SUMIFS('Income Entry'!$F$11:$F126,'Income Entry'!$L$11:$L126,B42,'Income Entry'!$S$11:$S126,'Setup Page'!$AU$23,'Income Entry'!$T$11:$T126,'Setup Page'!$AV$23),IF($B$10="N E T",SUMIFS('Income Entry'!$H$11:$H126,'Income Entry'!$L$11:$L126,B42,'Income Entry'!$S$11:$S126,'Setup Page'!$AU$23,'Income Entry'!$T$11:$T126,'Setup Page'!$AV$23),IF($B$10="T A X",SUMIFS('Income Entry'!$I$11:$I126,'Income Entry'!$L$11:$L126,B42,'Income Entry'!$S$11:$S126,'Setup Page'!$AU$23,'Income Entry'!$T$11:$T126,'Setup Page'!$AV$23),"")))</f>
        <v>0</v>
      </c>
      <c r="AM42" s="148"/>
      <c r="AN42" s="148"/>
      <c r="AO42" s="149"/>
      <c r="AP42" s="475" t="str">
        <f>IF(AQ42="","",'Setup Page'!$W$4)</f>
        <v>$</v>
      </c>
      <c r="AQ42" s="476">
        <f>IF($B$10="T O T A L",SUMIFS('Income Entry'!$F$11:$F126,'Income Entry'!$L$11:$L126,B42,'Income Entry'!$S$11:$S126,'Setup Page'!$AU$24,'Income Entry'!$T$11:$T126,'Setup Page'!$AV$24),IF($B$10="N E T",SUMIFS('Income Entry'!$H$11:$H126,'Income Entry'!$L$11:$L126,B42,'Income Entry'!$S$11:$S126,'Setup Page'!$AU$24,'Income Entry'!$T$11:$T126,'Setup Page'!$AV$24),IF($B$10="T A X",SUMIFS('Income Entry'!$I$11:$I126,'Income Entry'!$L$11:$L126,B42,'Income Entry'!$S$11:$S126,'Setup Page'!$AU$24,'Income Entry'!$T$11:$T126,'Setup Page'!$AV$24),"")))</f>
        <v>0</v>
      </c>
      <c r="AR42" s="148"/>
      <c r="AS42" s="148"/>
      <c r="AT42" s="149"/>
      <c r="AU42" s="475" t="str">
        <f>IF(AV42="","",'Setup Page'!$W$4)</f>
        <v>$</v>
      </c>
      <c r="AV42" s="476">
        <f>IF($B$10="T O T A L",SUMIFS('Income Entry'!$F$11:$F126,'Income Entry'!$L$11:$L126,B42,'Income Entry'!$S$11:$S126,'Setup Page'!$AU$25,'Income Entry'!$T$11:$T126,'Setup Page'!$AV$25),IF($B$10="N E T",SUMIFS('Income Entry'!$H$11:$H126,'Income Entry'!$L$11:$L126,B42,'Income Entry'!$S$11:$S126,'Setup Page'!$AU$25,'Income Entry'!$T$11:$T126,'Setup Page'!$AV$25),IF($B$10="T A X",SUMIFS('Income Entry'!$I$11:$I126,'Income Entry'!$L$11:$L126,B42,'Income Entry'!$S$11:$S126,'Setup Page'!$AU$25,'Income Entry'!$T$11:$T126,'Setup Page'!$AV$25),"")))</f>
        <v>0</v>
      </c>
      <c r="AW42" s="148"/>
      <c r="AX42" s="148"/>
      <c r="AY42" s="149"/>
      <c r="AZ42" s="475" t="str">
        <f>IF(BA42="","",'Setup Page'!$W$4)</f>
        <v>$</v>
      </c>
      <c r="BA42" s="476">
        <f>IF($B$10="T O T A L",SUMIFS('Income Entry'!$F$11:$F126,'Income Entry'!$L$11:$L126,B42,'Income Entry'!$S$11:$S126,'Setup Page'!$AU$26,'Income Entry'!$T$11:$T126,'Setup Page'!$AV$26),IF($B$10="N E T",SUMIFS('Income Entry'!$H$11:$H126,'Income Entry'!$L$11:$L126,B42,'Income Entry'!$S$11:$S126,'Setup Page'!$AU$26,'Income Entry'!$T$11:$T126,'Setup Page'!$AV$26),IF($B$10="T A X",SUMIFS('Income Entry'!$I$11:$I126,'Income Entry'!$L$11:$L126,B42,'Income Entry'!$S$11:$S126,'Setup Page'!$AU$26,'Income Entry'!$T$11:$T126,'Setup Page'!$AV$26),"")))</f>
        <v>0</v>
      </c>
      <c r="BB42" s="148"/>
      <c r="BC42" s="148"/>
      <c r="BD42" s="149"/>
      <c r="BE42" s="475" t="str">
        <f>IF(BF42="","",'Setup Page'!$W$4)</f>
        <v>$</v>
      </c>
      <c r="BF42" s="476">
        <f>IF($B$10="T O T A L",SUMIFS('Income Entry'!$F$11:$F126,'Income Entry'!$L$11:$L126,B42,'Income Entry'!$S$11:$S126,'Setup Page'!$AU$27,'Income Entry'!$T$11:$T126,'Setup Page'!$AV$27),IF($B$10="N E T",SUMIFS('Income Entry'!$H$11:$H126,'Income Entry'!$L$11:$L126,B42,'Income Entry'!$S$11:$S126,'Setup Page'!$AU$27,'Income Entry'!$T$11:$T126,'Setup Page'!$AV$27),IF($B$10="T A X",SUMIFS('Income Entry'!$I$11:$I126,'Income Entry'!$L$11:$L126,B42,'Income Entry'!$S$11:$S126,'Setup Page'!$AU$27,'Income Entry'!$T$11:$T126,'Setup Page'!$AV$27),"")))</f>
        <v>0</v>
      </c>
      <c r="BG42" s="148"/>
      <c r="BH42" s="148"/>
      <c r="BI42" s="149"/>
      <c r="BJ42" s="475" t="str">
        <f>IF(BK42="","",'Setup Page'!$W$4)</f>
        <v>$</v>
      </c>
      <c r="BK42" s="476">
        <f>IF($B$10="T O T A L",SUMIFS('Income Entry'!$F$11:$F126,'Income Entry'!$L$11:$L126,B42,'Income Entry'!$S$11:$S126,'Setup Page'!$AU$28,'Income Entry'!$T$11:$T126,'Setup Page'!$AV$28),IF($B$10="N E T",SUMIFS('Income Entry'!$H$11:$H126,'Income Entry'!$L$11:$L126,B42,'Income Entry'!$S$11:$S126,'Setup Page'!$AU$28,'Income Entry'!$T$11:$T126,'Setup Page'!$AV$28),IF($B$10="T A X",SUMIFS('Income Entry'!$I$11:$I126,'Income Entry'!$L$11:$L126,B42,'Income Entry'!$S$11:$S126,'Setup Page'!$AU$28,'Income Entry'!$T$11:$T126,'Setup Page'!$AV$28),"")))</f>
        <v>0</v>
      </c>
      <c r="BL42" s="148"/>
      <c r="BM42" s="148"/>
      <c r="BN42" s="149"/>
      <c r="BO42" s="475" t="str">
        <f>IF(BP42="","",'Setup Page'!$W$4)</f>
        <v>$</v>
      </c>
      <c r="BP42" s="476">
        <f>IF($B$10="T O T A L",SUMIFS('Income Entry'!$F$11:$F126,'Income Entry'!$L$11:$L126,B42,'Income Entry'!$S$11:$S126,'Setup Page'!$AU$29,'Income Entry'!$T$11:$T126,'Setup Page'!$AV$29),IF($B$10="N E T",SUMIFS('Income Entry'!$H$11:$H126,'Income Entry'!$L$11:$L126,B42,'Income Entry'!$S$11:$S126,'Setup Page'!$AU$29,'Income Entry'!$T$11:$T126,'Setup Page'!$AV$29),IF($B$10="T A X",SUMIFS('Income Entry'!$I$11:$I126,'Income Entry'!$L$11:$L126,B42,'Income Entry'!$S$11:$S126,'Setup Page'!$AU$29,'Income Entry'!$T$11:$T126,'Setup Page'!$AV$29),"")))</f>
        <v>0</v>
      </c>
      <c r="BQ42" s="148"/>
      <c r="BR42" s="148"/>
      <c r="BS42" s="149"/>
      <c r="BT42" s="484" t="str">
        <f>IF(BU42="","",'Setup Page'!$W$4)</f>
        <v>$</v>
      </c>
      <c r="BU42" s="485">
        <f t="shared" si="1"/>
        <v>0</v>
      </c>
      <c r="BV42" s="481"/>
      <c r="BW42" s="481"/>
      <c r="BX42" s="486"/>
      <c r="BY42" s="138"/>
    </row>
    <row r="43" ht="18.75" customHeight="1">
      <c r="A43" s="138"/>
      <c r="B43" s="480" t="str">
        <f>'Setup Page'!C40</f>
        <v/>
      </c>
      <c r="C43" s="481"/>
      <c r="D43" s="481"/>
      <c r="E43" s="481"/>
      <c r="F43" s="481"/>
      <c r="G43" s="481"/>
      <c r="H43" s="481"/>
      <c r="I43" s="481"/>
      <c r="J43" s="481"/>
      <c r="K43" s="482"/>
      <c r="L43" s="483" t="str">
        <f>IF(M43="","",'Setup Page'!$W$4)</f>
        <v>$</v>
      </c>
      <c r="M43" s="476">
        <f>IF($B$10="T O T A L",SUMIFS('Income Entry'!$F$11:$F126,'Income Entry'!$L$11:$L126,B43,'Income Entry'!$S$11:$S126,'Setup Page'!$AU$18,'Income Entry'!$T$11:$T126,'Setup Page'!$AV$18),IF($B$10="N E T",SUMIFS('Income Entry'!$H$11:$H126,'Income Entry'!$L$11:$L126,B43,'Income Entry'!$S$11:$S126,'Setup Page'!$AU$18,'Income Entry'!$T$11:$T126,'Setup Page'!$AV$18),IF($B$10="T A X",SUMIFS('Income Entry'!$I$11:$I126,'Income Entry'!$L$11:$L126,B43,'Income Entry'!$S$11:$S126,'Setup Page'!$AU$18,'Income Entry'!$T$11:$T126,'Setup Page'!$AV$18),"")))</f>
        <v>0</v>
      </c>
      <c r="N43" s="148"/>
      <c r="O43" s="148"/>
      <c r="P43" s="149"/>
      <c r="Q43" s="475" t="str">
        <f>IF(R43="","",'Setup Page'!$W$4)</f>
        <v>$</v>
      </c>
      <c r="R43" s="476">
        <f>IF($B$10="T O T A L",SUMIFS('Income Entry'!$F$11:$F126,'Income Entry'!$L$11:$L126,B43,'Income Entry'!$S$11:$S126,'Setup Page'!$AU$19,'Income Entry'!$T$11:$T126,'Setup Page'!$AV$19),IF($B$10="N E T",SUMIFS('Income Entry'!$H$11:$H126,'Income Entry'!$L$11:$L126,B43,'Income Entry'!$S$11:$S126,'Setup Page'!$AU$19,'Income Entry'!$T$11:$T126,'Setup Page'!$AV$19),IF($B$10="T A X",SUMIFS('Income Entry'!$I$11:$I126,'Income Entry'!$L$11:$L126,B43,'Income Entry'!$S$11:$S126,'Setup Page'!$AU$19,'Income Entry'!$T$11:$T126,'Setup Page'!$AV$19),"")))</f>
        <v>0</v>
      </c>
      <c r="S43" s="148"/>
      <c r="T43" s="148"/>
      <c r="U43" s="149"/>
      <c r="V43" s="475" t="str">
        <f>IF(W43="","",'Setup Page'!$W$4)</f>
        <v>$</v>
      </c>
      <c r="W43" s="476">
        <f>IF($B$10="T O T A L",SUMIFS('Income Entry'!$F$11:$F126,'Income Entry'!$L$11:$L126,B43,'Income Entry'!$S$11:$S126,'Setup Page'!$AU$20,'Income Entry'!$T$11:$T126,'Setup Page'!$AV$20),IF($B$10="N E T",SUMIFS('Income Entry'!$H$11:$H126,'Income Entry'!$L$11:$L126,B43,'Income Entry'!$S$11:$S126,'Setup Page'!$AU$20,'Income Entry'!$T$11:$T126,'Setup Page'!$AV$20),IF($B$10="T A X",SUMIFS('Income Entry'!$I$11:$I126,'Income Entry'!$L$11:$L126,B43,'Income Entry'!$S$11:$S126,'Setup Page'!$AU$20,'Income Entry'!$T$11:$T126,'Setup Page'!$AV$20),"")))</f>
        <v>0</v>
      </c>
      <c r="X43" s="148"/>
      <c r="Y43" s="148"/>
      <c r="Z43" s="149"/>
      <c r="AA43" s="475" t="str">
        <f>IF(AB43="","",'Setup Page'!$W$4)</f>
        <v>$</v>
      </c>
      <c r="AB43" s="476">
        <f>IF($B$10="T O T A L",SUMIFS('Income Entry'!$F$11:$F126,'Income Entry'!$L$11:$L126,B43,'Income Entry'!$S$11:$S126,'Setup Page'!$AU$21,'Income Entry'!$T$11:$T126,'Setup Page'!$AV$21),IF($B$10="N E T",SUMIFS('Income Entry'!$H$11:$H126,'Income Entry'!$L$11:$L126,B43,'Income Entry'!$S$11:$S126,'Setup Page'!$AU$21,'Income Entry'!$T$11:$T126,'Setup Page'!$AV$21),IF($B$10="T A X",SUMIFS('Income Entry'!$I$11:$I126,'Income Entry'!$L$11:$L126,B43,'Income Entry'!$S$11:$S126,'Setup Page'!$AU$21,'Income Entry'!$T$11:$T126,'Setup Page'!$AV$21),"")))</f>
        <v>0</v>
      </c>
      <c r="AC43" s="148"/>
      <c r="AD43" s="148"/>
      <c r="AE43" s="149"/>
      <c r="AF43" s="475" t="str">
        <f>IF(AG43="","",'Setup Page'!$W$4)</f>
        <v>$</v>
      </c>
      <c r="AG43" s="476">
        <f>IF($B$10="T O T A L",SUMIFS('Income Entry'!$F$11:$F126,'Income Entry'!$L$11:$L126,B43,'Income Entry'!$S$11:$S126,'Setup Page'!$AU$22,'Income Entry'!$T$11:$T126,'Setup Page'!$AV$22),IF($B$10="N E T",SUMIFS('Income Entry'!$H$11:$H126,'Income Entry'!$L$11:$L126,B43,'Income Entry'!$S$11:$S126,'Setup Page'!$AU$22,'Income Entry'!$T$11:$T126,'Setup Page'!$AV$22),IF($B$10="T A X",SUMIFS('Income Entry'!$I$11:$I126,'Income Entry'!$L$11:$L126,B43,'Income Entry'!$S$11:$S126,'Setup Page'!$AU$22,'Income Entry'!$T$11:$T126,'Setup Page'!$AV$22),"")))</f>
        <v>0</v>
      </c>
      <c r="AH43" s="148"/>
      <c r="AI43" s="148"/>
      <c r="AJ43" s="149"/>
      <c r="AK43" s="475" t="str">
        <f>IF(AL43="","",'Setup Page'!$W$4)</f>
        <v>$</v>
      </c>
      <c r="AL43" s="476">
        <f>IF($B$10="T O T A L",SUMIFS('Income Entry'!$F$11:$F126,'Income Entry'!$L$11:$L126,B43,'Income Entry'!$S$11:$S126,'Setup Page'!$AU$23,'Income Entry'!$T$11:$T126,'Setup Page'!$AV$23),IF($B$10="N E T",SUMIFS('Income Entry'!$H$11:$H126,'Income Entry'!$L$11:$L126,B43,'Income Entry'!$S$11:$S126,'Setup Page'!$AU$23,'Income Entry'!$T$11:$T126,'Setup Page'!$AV$23),IF($B$10="T A X",SUMIFS('Income Entry'!$I$11:$I126,'Income Entry'!$L$11:$L126,B43,'Income Entry'!$S$11:$S126,'Setup Page'!$AU$23,'Income Entry'!$T$11:$T126,'Setup Page'!$AV$23),"")))</f>
        <v>0</v>
      </c>
      <c r="AM43" s="148"/>
      <c r="AN43" s="148"/>
      <c r="AO43" s="149"/>
      <c r="AP43" s="475" t="str">
        <f>IF(AQ43="","",'Setup Page'!$W$4)</f>
        <v>$</v>
      </c>
      <c r="AQ43" s="476">
        <f>IF($B$10="T O T A L",SUMIFS('Income Entry'!$F$11:$F126,'Income Entry'!$L$11:$L126,B43,'Income Entry'!$S$11:$S126,'Setup Page'!$AU$24,'Income Entry'!$T$11:$T126,'Setup Page'!$AV$24),IF($B$10="N E T",SUMIFS('Income Entry'!$H$11:$H126,'Income Entry'!$L$11:$L126,B43,'Income Entry'!$S$11:$S126,'Setup Page'!$AU$24,'Income Entry'!$T$11:$T126,'Setup Page'!$AV$24),IF($B$10="T A X",SUMIFS('Income Entry'!$I$11:$I126,'Income Entry'!$L$11:$L126,B43,'Income Entry'!$S$11:$S126,'Setup Page'!$AU$24,'Income Entry'!$T$11:$T126,'Setup Page'!$AV$24),"")))</f>
        <v>0</v>
      </c>
      <c r="AR43" s="148"/>
      <c r="AS43" s="148"/>
      <c r="AT43" s="149"/>
      <c r="AU43" s="475" t="str">
        <f>IF(AV43="","",'Setup Page'!$W$4)</f>
        <v>$</v>
      </c>
      <c r="AV43" s="476">
        <f>IF($B$10="T O T A L",SUMIFS('Income Entry'!$F$11:$F126,'Income Entry'!$L$11:$L126,B43,'Income Entry'!$S$11:$S126,'Setup Page'!$AU$25,'Income Entry'!$T$11:$T126,'Setup Page'!$AV$25),IF($B$10="N E T",SUMIFS('Income Entry'!$H$11:$H126,'Income Entry'!$L$11:$L126,B43,'Income Entry'!$S$11:$S126,'Setup Page'!$AU$25,'Income Entry'!$T$11:$T126,'Setup Page'!$AV$25),IF($B$10="T A X",SUMIFS('Income Entry'!$I$11:$I126,'Income Entry'!$L$11:$L126,B43,'Income Entry'!$S$11:$S126,'Setup Page'!$AU$25,'Income Entry'!$T$11:$T126,'Setup Page'!$AV$25),"")))</f>
        <v>0</v>
      </c>
      <c r="AW43" s="148"/>
      <c r="AX43" s="148"/>
      <c r="AY43" s="149"/>
      <c r="AZ43" s="475" t="str">
        <f>IF(BA43="","",'Setup Page'!$W$4)</f>
        <v>$</v>
      </c>
      <c r="BA43" s="476">
        <f>IF($B$10="T O T A L",SUMIFS('Income Entry'!$F$11:$F126,'Income Entry'!$L$11:$L126,B43,'Income Entry'!$S$11:$S126,'Setup Page'!$AU$26,'Income Entry'!$T$11:$T126,'Setup Page'!$AV$26),IF($B$10="N E T",SUMIFS('Income Entry'!$H$11:$H126,'Income Entry'!$L$11:$L126,B43,'Income Entry'!$S$11:$S126,'Setup Page'!$AU$26,'Income Entry'!$T$11:$T126,'Setup Page'!$AV$26),IF($B$10="T A X",SUMIFS('Income Entry'!$I$11:$I126,'Income Entry'!$L$11:$L126,B43,'Income Entry'!$S$11:$S126,'Setup Page'!$AU$26,'Income Entry'!$T$11:$T126,'Setup Page'!$AV$26),"")))</f>
        <v>0</v>
      </c>
      <c r="BB43" s="148"/>
      <c r="BC43" s="148"/>
      <c r="BD43" s="149"/>
      <c r="BE43" s="475" t="str">
        <f>IF(BF43="","",'Setup Page'!$W$4)</f>
        <v>$</v>
      </c>
      <c r="BF43" s="476">
        <f>IF($B$10="T O T A L",SUMIFS('Income Entry'!$F$11:$F126,'Income Entry'!$L$11:$L126,B43,'Income Entry'!$S$11:$S126,'Setup Page'!$AU$27,'Income Entry'!$T$11:$T126,'Setup Page'!$AV$27),IF($B$10="N E T",SUMIFS('Income Entry'!$H$11:$H126,'Income Entry'!$L$11:$L126,B43,'Income Entry'!$S$11:$S126,'Setup Page'!$AU$27,'Income Entry'!$T$11:$T126,'Setup Page'!$AV$27),IF($B$10="T A X",SUMIFS('Income Entry'!$I$11:$I126,'Income Entry'!$L$11:$L126,B43,'Income Entry'!$S$11:$S126,'Setup Page'!$AU$27,'Income Entry'!$T$11:$T126,'Setup Page'!$AV$27),"")))</f>
        <v>0</v>
      </c>
      <c r="BG43" s="148"/>
      <c r="BH43" s="148"/>
      <c r="BI43" s="149"/>
      <c r="BJ43" s="475" t="str">
        <f>IF(BK43="","",'Setup Page'!$W$4)</f>
        <v>$</v>
      </c>
      <c r="BK43" s="476">
        <f>IF($B$10="T O T A L",SUMIFS('Income Entry'!$F$11:$F126,'Income Entry'!$L$11:$L126,B43,'Income Entry'!$S$11:$S126,'Setup Page'!$AU$28,'Income Entry'!$T$11:$T126,'Setup Page'!$AV$28),IF($B$10="N E T",SUMIFS('Income Entry'!$H$11:$H126,'Income Entry'!$L$11:$L126,B43,'Income Entry'!$S$11:$S126,'Setup Page'!$AU$28,'Income Entry'!$T$11:$T126,'Setup Page'!$AV$28),IF($B$10="T A X",SUMIFS('Income Entry'!$I$11:$I126,'Income Entry'!$L$11:$L126,B43,'Income Entry'!$S$11:$S126,'Setup Page'!$AU$28,'Income Entry'!$T$11:$T126,'Setup Page'!$AV$28),"")))</f>
        <v>0</v>
      </c>
      <c r="BL43" s="148"/>
      <c r="BM43" s="148"/>
      <c r="BN43" s="149"/>
      <c r="BO43" s="475" t="str">
        <f>IF(BP43="","",'Setup Page'!$W$4)</f>
        <v>$</v>
      </c>
      <c r="BP43" s="476">
        <f>IF($B$10="T O T A L",SUMIFS('Income Entry'!$F$11:$F126,'Income Entry'!$L$11:$L126,B43,'Income Entry'!$S$11:$S126,'Setup Page'!$AU$29,'Income Entry'!$T$11:$T126,'Setup Page'!$AV$29),IF($B$10="N E T",SUMIFS('Income Entry'!$H$11:$H126,'Income Entry'!$L$11:$L126,B43,'Income Entry'!$S$11:$S126,'Setup Page'!$AU$29,'Income Entry'!$T$11:$T126,'Setup Page'!$AV$29),IF($B$10="T A X",SUMIFS('Income Entry'!$I$11:$I126,'Income Entry'!$L$11:$L126,B43,'Income Entry'!$S$11:$S126,'Setup Page'!$AU$29,'Income Entry'!$T$11:$T126,'Setup Page'!$AV$29),"")))</f>
        <v>0</v>
      </c>
      <c r="BQ43" s="148"/>
      <c r="BR43" s="148"/>
      <c r="BS43" s="149"/>
      <c r="BT43" s="484" t="str">
        <f>IF(BU43="","",'Setup Page'!$W$4)</f>
        <v>$</v>
      </c>
      <c r="BU43" s="485">
        <f t="shared" si="1"/>
        <v>0</v>
      </c>
      <c r="BV43" s="481"/>
      <c r="BW43" s="481"/>
      <c r="BX43" s="486"/>
      <c r="BY43" s="138"/>
    </row>
    <row r="44" ht="18.75" customHeight="1">
      <c r="A44" s="138"/>
      <c r="B44" s="480" t="str">
        <f>'Setup Page'!C41</f>
        <v/>
      </c>
      <c r="C44" s="481"/>
      <c r="D44" s="481"/>
      <c r="E44" s="481"/>
      <c r="F44" s="481"/>
      <c r="G44" s="481"/>
      <c r="H44" s="481"/>
      <c r="I44" s="481"/>
      <c r="J44" s="481"/>
      <c r="K44" s="482"/>
      <c r="L44" s="483" t="str">
        <f>IF(M44="","",'Setup Page'!$W$4)</f>
        <v>$</v>
      </c>
      <c r="M44" s="476">
        <f>IF($B$10="T O T A L",SUMIFS('Income Entry'!$F$11:$F126,'Income Entry'!$L$11:$L126,B44,'Income Entry'!$S$11:$S126,'Setup Page'!$AU$18,'Income Entry'!$T$11:$T126,'Setup Page'!$AV$18),IF($B$10="N E T",SUMIFS('Income Entry'!$H$11:$H126,'Income Entry'!$L$11:$L126,B44,'Income Entry'!$S$11:$S126,'Setup Page'!$AU$18,'Income Entry'!$T$11:$T126,'Setup Page'!$AV$18),IF($B$10="T A X",SUMIFS('Income Entry'!$I$11:$I126,'Income Entry'!$L$11:$L126,B44,'Income Entry'!$S$11:$S126,'Setup Page'!$AU$18,'Income Entry'!$T$11:$T126,'Setup Page'!$AV$18),"")))</f>
        <v>0</v>
      </c>
      <c r="N44" s="148"/>
      <c r="O44" s="148"/>
      <c r="P44" s="149"/>
      <c r="Q44" s="475" t="str">
        <f>IF(R44="","",'Setup Page'!$W$4)</f>
        <v>$</v>
      </c>
      <c r="R44" s="476">
        <f>IF($B$10="T O T A L",SUMIFS('Income Entry'!$F$11:$F126,'Income Entry'!$L$11:$L126,B44,'Income Entry'!$S$11:$S126,'Setup Page'!$AU$19,'Income Entry'!$T$11:$T126,'Setup Page'!$AV$19),IF($B$10="N E T",SUMIFS('Income Entry'!$H$11:$H126,'Income Entry'!$L$11:$L126,B44,'Income Entry'!$S$11:$S126,'Setup Page'!$AU$19,'Income Entry'!$T$11:$T126,'Setup Page'!$AV$19),IF($B$10="T A X",SUMIFS('Income Entry'!$I$11:$I126,'Income Entry'!$L$11:$L126,B44,'Income Entry'!$S$11:$S126,'Setup Page'!$AU$19,'Income Entry'!$T$11:$T126,'Setup Page'!$AV$19),"")))</f>
        <v>0</v>
      </c>
      <c r="S44" s="148"/>
      <c r="T44" s="148"/>
      <c r="U44" s="149"/>
      <c r="V44" s="475" t="str">
        <f>IF(W44="","",'Setup Page'!$W$4)</f>
        <v>$</v>
      </c>
      <c r="W44" s="476">
        <f>IF($B$10="T O T A L",SUMIFS('Income Entry'!$F$11:$F126,'Income Entry'!$L$11:$L126,B44,'Income Entry'!$S$11:$S126,'Setup Page'!$AU$20,'Income Entry'!$T$11:$T126,'Setup Page'!$AV$20),IF($B$10="N E T",SUMIFS('Income Entry'!$H$11:$H126,'Income Entry'!$L$11:$L126,B44,'Income Entry'!$S$11:$S126,'Setup Page'!$AU$20,'Income Entry'!$T$11:$T126,'Setup Page'!$AV$20),IF($B$10="T A X",SUMIFS('Income Entry'!$I$11:$I126,'Income Entry'!$L$11:$L126,B44,'Income Entry'!$S$11:$S126,'Setup Page'!$AU$20,'Income Entry'!$T$11:$T126,'Setup Page'!$AV$20),"")))</f>
        <v>0</v>
      </c>
      <c r="X44" s="148"/>
      <c r="Y44" s="148"/>
      <c r="Z44" s="149"/>
      <c r="AA44" s="475" t="str">
        <f>IF(AB44="","",'Setup Page'!$W$4)</f>
        <v>$</v>
      </c>
      <c r="AB44" s="476">
        <f>IF($B$10="T O T A L",SUMIFS('Income Entry'!$F$11:$F126,'Income Entry'!$L$11:$L126,B44,'Income Entry'!$S$11:$S126,'Setup Page'!$AU$21,'Income Entry'!$T$11:$T126,'Setup Page'!$AV$21),IF($B$10="N E T",SUMIFS('Income Entry'!$H$11:$H126,'Income Entry'!$L$11:$L126,B44,'Income Entry'!$S$11:$S126,'Setup Page'!$AU$21,'Income Entry'!$T$11:$T126,'Setup Page'!$AV$21),IF($B$10="T A X",SUMIFS('Income Entry'!$I$11:$I126,'Income Entry'!$L$11:$L126,B44,'Income Entry'!$S$11:$S126,'Setup Page'!$AU$21,'Income Entry'!$T$11:$T126,'Setup Page'!$AV$21),"")))</f>
        <v>0</v>
      </c>
      <c r="AC44" s="148"/>
      <c r="AD44" s="148"/>
      <c r="AE44" s="149"/>
      <c r="AF44" s="475" t="str">
        <f>IF(AG44="","",'Setup Page'!$W$4)</f>
        <v>$</v>
      </c>
      <c r="AG44" s="476">
        <f>IF($B$10="T O T A L",SUMIFS('Income Entry'!$F$11:$F126,'Income Entry'!$L$11:$L126,B44,'Income Entry'!$S$11:$S126,'Setup Page'!$AU$22,'Income Entry'!$T$11:$T126,'Setup Page'!$AV$22),IF($B$10="N E T",SUMIFS('Income Entry'!$H$11:$H126,'Income Entry'!$L$11:$L126,B44,'Income Entry'!$S$11:$S126,'Setup Page'!$AU$22,'Income Entry'!$T$11:$T126,'Setup Page'!$AV$22),IF($B$10="T A X",SUMIFS('Income Entry'!$I$11:$I126,'Income Entry'!$L$11:$L126,B44,'Income Entry'!$S$11:$S126,'Setup Page'!$AU$22,'Income Entry'!$T$11:$T126,'Setup Page'!$AV$22),"")))</f>
        <v>0</v>
      </c>
      <c r="AH44" s="148"/>
      <c r="AI44" s="148"/>
      <c r="AJ44" s="149"/>
      <c r="AK44" s="475" t="str">
        <f>IF(AL44="","",'Setup Page'!$W$4)</f>
        <v>$</v>
      </c>
      <c r="AL44" s="476">
        <f>IF($B$10="T O T A L",SUMIFS('Income Entry'!$F$11:$F126,'Income Entry'!$L$11:$L126,B44,'Income Entry'!$S$11:$S126,'Setup Page'!$AU$23,'Income Entry'!$T$11:$T126,'Setup Page'!$AV$23),IF($B$10="N E T",SUMIFS('Income Entry'!$H$11:$H126,'Income Entry'!$L$11:$L126,B44,'Income Entry'!$S$11:$S126,'Setup Page'!$AU$23,'Income Entry'!$T$11:$T126,'Setup Page'!$AV$23),IF($B$10="T A X",SUMIFS('Income Entry'!$I$11:$I126,'Income Entry'!$L$11:$L126,B44,'Income Entry'!$S$11:$S126,'Setup Page'!$AU$23,'Income Entry'!$T$11:$T126,'Setup Page'!$AV$23),"")))</f>
        <v>0</v>
      </c>
      <c r="AM44" s="148"/>
      <c r="AN44" s="148"/>
      <c r="AO44" s="149"/>
      <c r="AP44" s="475" t="str">
        <f>IF(AQ44="","",'Setup Page'!$W$4)</f>
        <v>$</v>
      </c>
      <c r="AQ44" s="476">
        <f>IF($B$10="T O T A L",SUMIFS('Income Entry'!$F$11:$F126,'Income Entry'!$L$11:$L126,B44,'Income Entry'!$S$11:$S126,'Setup Page'!$AU$24,'Income Entry'!$T$11:$T126,'Setup Page'!$AV$24),IF($B$10="N E T",SUMIFS('Income Entry'!$H$11:$H126,'Income Entry'!$L$11:$L126,B44,'Income Entry'!$S$11:$S126,'Setup Page'!$AU$24,'Income Entry'!$T$11:$T126,'Setup Page'!$AV$24),IF($B$10="T A X",SUMIFS('Income Entry'!$I$11:$I126,'Income Entry'!$L$11:$L126,B44,'Income Entry'!$S$11:$S126,'Setup Page'!$AU$24,'Income Entry'!$T$11:$T126,'Setup Page'!$AV$24),"")))</f>
        <v>0</v>
      </c>
      <c r="AR44" s="148"/>
      <c r="AS44" s="148"/>
      <c r="AT44" s="149"/>
      <c r="AU44" s="475" t="str">
        <f>IF(AV44="","",'Setup Page'!$W$4)</f>
        <v>$</v>
      </c>
      <c r="AV44" s="476">
        <f>IF($B$10="T O T A L",SUMIFS('Income Entry'!$F$11:$F126,'Income Entry'!$L$11:$L126,B44,'Income Entry'!$S$11:$S126,'Setup Page'!$AU$25,'Income Entry'!$T$11:$T126,'Setup Page'!$AV$25),IF($B$10="N E T",SUMIFS('Income Entry'!$H$11:$H126,'Income Entry'!$L$11:$L126,B44,'Income Entry'!$S$11:$S126,'Setup Page'!$AU$25,'Income Entry'!$T$11:$T126,'Setup Page'!$AV$25),IF($B$10="T A X",SUMIFS('Income Entry'!$I$11:$I126,'Income Entry'!$L$11:$L126,B44,'Income Entry'!$S$11:$S126,'Setup Page'!$AU$25,'Income Entry'!$T$11:$T126,'Setup Page'!$AV$25),"")))</f>
        <v>0</v>
      </c>
      <c r="AW44" s="148"/>
      <c r="AX44" s="148"/>
      <c r="AY44" s="149"/>
      <c r="AZ44" s="475" t="str">
        <f>IF(BA44="","",'Setup Page'!$W$4)</f>
        <v>$</v>
      </c>
      <c r="BA44" s="476">
        <f>IF($B$10="T O T A L",SUMIFS('Income Entry'!$F$11:$F126,'Income Entry'!$L$11:$L126,B44,'Income Entry'!$S$11:$S126,'Setup Page'!$AU$26,'Income Entry'!$T$11:$T126,'Setup Page'!$AV$26),IF($B$10="N E T",SUMIFS('Income Entry'!$H$11:$H126,'Income Entry'!$L$11:$L126,B44,'Income Entry'!$S$11:$S126,'Setup Page'!$AU$26,'Income Entry'!$T$11:$T126,'Setup Page'!$AV$26),IF($B$10="T A X",SUMIFS('Income Entry'!$I$11:$I126,'Income Entry'!$L$11:$L126,B44,'Income Entry'!$S$11:$S126,'Setup Page'!$AU$26,'Income Entry'!$T$11:$T126,'Setup Page'!$AV$26),"")))</f>
        <v>0</v>
      </c>
      <c r="BB44" s="148"/>
      <c r="BC44" s="148"/>
      <c r="BD44" s="149"/>
      <c r="BE44" s="475" t="str">
        <f>IF(BF44="","",'Setup Page'!$W$4)</f>
        <v>$</v>
      </c>
      <c r="BF44" s="476">
        <f>IF($B$10="T O T A L",SUMIFS('Income Entry'!$F$11:$F126,'Income Entry'!$L$11:$L126,B44,'Income Entry'!$S$11:$S126,'Setup Page'!$AU$27,'Income Entry'!$T$11:$T126,'Setup Page'!$AV$27),IF($B$10="N E T",SUMIFS('Income Entry'!$H$11:$H126,'Income Entry'!$L$11:$L126,B44,'Income Entry'!$S$11:$S126,'Setup Page'!$AU$27,'Income Entry'!$T$11:$T126,'Setup Page'!$AV$27),IF($B$10="T A X",SUMIFS('Income Entry'!$I$11:$I126,'Income Entry'!$L$11:$L126,B44,'Income Entry'!$S$11:$S126,'Setup Page'!$AU$27,'Income Entry'!$T$11:$T126,'Setup Page'!$AV$27),"")))</f>
        <v>0</v>
      </c>
      <c r="BG44" s="148"/>
      <c r="BH44" s="148"/>
      <c r="BI44" s="149"/>
      <c r="BJ44" s="475" t="str">
        <f>IF(BK44="","",'Setup Page'!$W$4)</f>
        <v>$</v>
      </c>
      <c r="BK44" s="476">
        <f>IF($B$10="T O T A L",SUMIFS('Income Entry'!$F$11:$F126,'Income Entry'!$L$11:$L126,B44,'Income Entry'!$S$11:$S126,'Setup Page'!$AU$28,'Income Entry'!$T$11:$T126,'Setup Page'!$AV$28),IF($B$10="N E T",SUMIFS('Income Entry'!$H$11:$H126,'Income Entry'!$L$11:$L126,B44,'Income Entry'!$S$11:$S126,'Setup Page'!$AU$28,'Income Entry'!$T$11:$T126,'Setup Page'!$AV$28),IF($B$10="T A X",SUMIFS('Income Entry'!$I$11:$I126,'Income Entry'!$L$11:$L126,B44,'Income Entry'!$S$11:$S126,'Setup Page'!$AU$28,'Income Entry'!$T$11:$T126,'Setup Page'!$AV$28),"")))</f>
        <v>0</v>
      </c>
      <c r="BL44" s="148"/>
      <c r="BM44" s="148"/>
      <c r="BN44" s="149"/>
      <c r="BO44" s="475" t="str">
        <f>IF(BP44="","",'Setup Page'!$W$4)</f>
        <v>$</v>
      </c>
      <c r="BP44" s="476">
        <f>IF($B$10="T O T A L",SUMIFS('Income Entry'!$F$11:$F126,'Income Entry'!$L$11:$L126,B44,'Income Entry'!$S$11:$S126,'Setup Page'!$AU$29,'Income Entry'!$T$11:$T126,'Setup Page'!$AV$29),IF($B$10="N E T",SUMIFS('Income Entry'!$H$11:$H126,'Income Entry'!$L$11:$L126,B44,'Income Entry'!$S$11:$S126,'Setup Page'!$AU$29,'Income Entry'!$T$11:$T126,'Setup Page'!$AV$29),IF($B$10="T A X",SUMIFS('Income Entry'!$I$11:$I126,'Income Entry'!$L$11:$L126,B44,'Income Entry'!$S$11:$S126,'Setup Page'!$AU$29,'Income Entry'!$T$11:$T126,'Setup Page'!$AV$29),"")))</f>
        <v>0</v>
      </c>
      <c r="BQ44" s="148"/>
      <c r="BR44" s="148"/>
      <c r="BS44" s="149"/>
      <c r="BT44" s="484" t="str">
        <f>IF(BU44="","",'Setup Page'!$W$4)</f>
        <v>$</v>
      </c>
      <c r="BU44" s="485">
        <f t="shared" si="1"/>
        <v>0</v>
      </c>
      <c r="BV44" s="481"/>
      <c r="BW44" s="481"/>
      <c r="BX44" s="486"/>
      <c r="BY44" s="138"/>
    </row>
    <row r="45" ht="18.75" customHeight="1">
      <c r="A45" s="138"/>
      <c r="B45" s="480" t="str">
        <f>'Setup Page'!C42</f>
        <v/>
      </c>
      <c r="C45" s="481"/>
      <c r="D45" s="481"/>
      <c r="E45" s="481"/>
      <c r="F45" s="481"/>
      <c r="G45" s="481"/>
      <c r="H45" s="481"/>
      <c r="I45" s="481"/>
      <c r="J45" s="481"/>
      <c r="K45" s="482"/>
      <c r="L45" s="483" t="str">
        <f>IF(M45="","",'Setup Page'!$W$4)</f>
        <v>$</v>
      </c>
      <c r="M45" s="476">
        <f>IF($B$10="T O T A L",SUMIFS('Income Entry'!$F$11:$F126,'Income Entry'!$L$11:$L126,B45,'Income Entry'!$S$11:$S126,'Setup Page'!$AU$18,'Income Entry'!$T$11:$T126,'Setup Page'!$AV$18),IF($B$10="N E T",SUMIFS('Income Entry'!$H$11:$H126,'Income Entry'!$L$11:$L126,B45,'Income Entry'!$S$11:$S126,'Setup Page'!$AU$18,'Income Entry'!$T$11:$T126,'Setup Page'!$AV$18),IF($B$10="T A X",SUMIFS('Income Entry'!$I$11:$I126,'Income Entry'!$L$11:$L126,B45,'Income Entry'!$S$11:$S126,'Setup Page'!$AU$18,'Income Entry'!$T$11:$T126,'Setup Page'!$AV$18),"")))</f>
        <v>0</v>
      </c>
      <c r="N45" s="148"/>
      <c r="O45" s="148"/>
      <c r="P45" s="149"/>
      <c r="Q45" s="475" t="str">
        <f>IF(R45="","",'Setup Page'!$W$4)</f>
        <v>$</v>
      </c>
      <c r="R45" s="476">
        <f>IF($B$10="T O T A L",SUMIFS('Income Entry'!$F$11:$F126,'Income Entry'!$L$11:$L126,B45,'Income Entry'!$S$11:$S126,'Setup Page'!$AU$19,'Income Entry'!$T$11:$T126,'Setup Page'!$AV$19),IF($B$10="N E T",SUMIFS('Income Entry'!$H$11:$H126,'Income Entry'!$L$11:$L126,B45,'Income Entry'!$S$11:$S126,'Setup Page'!$AU$19,'Income Entry'!$T$11:$T126,'Setup Page'!$AV$19),IF($B$10="T A X",SUMIFS('Income Entry'!$I$11:$I126,'Income Entry'!$L$11:$L126,B45,'Income Entry'!$S$11:$S126,'Setup Page'!$AU$19,'Income Entry'!$T$11:$T126,'Setup Page'!$AV$19),"")))</f>
        <v>0</v>
      </c>
      <c r="S45" s="148"/>
      <c r="T45" s="148"/>
      <c r="U45" s="149"/>
      <c r="V45" s="475" t="str">
        <f>IF(W45="","",'Setup Page'!$W$4)</f>
        <v>$</v>
      </c>
      <c r="W45" s="476">
        <f>IF($B$10="T O T A L",SUMIFS('Income Entry'!$F$11:$F126,'Income Entry'!$L$11:$L126,B45,'Income Entry'!$S$11:$S126,'Setup Page'!$AU$20,'Income Entry'!$T$11:$T126,'Setup Page'!$AV$20),IF($B$10="N E T",SUMIFS('Income Entry'!$H$11:$H126,'Income Entry'!$L$11:$L126,B45,'Income Entry'!$S$11:$S126,'Setup Page'!$AU$20,'Income Entry'!$T$11:$T126,'Setup Page'!$AV$20),IF($B$10="T A X",SUMIFS('Income Entry'!$I$11:$I126,'Income Entry'!$L$11:$L126,B45,'Income Entry'!$S$11:$S126,'Setup Page'!$AU$20,'Income Entry'!$T$11:$T126,'Setup Page'!$AV$20),"")))</f>
        <v>0</v>
      </c>
      <c r="X45" s="148"/>
      <c r="Y45" s="148"/>
      <c r="Z45" s="149"/>
      <c r="AA45" s="475" t="str">
        <f>IF(AB45="","",'Setup Page'!$W$4)</f>
        <v>$</v>
      </c>
      <c r="AB45" s="476">
        <f>IF($B$10="T O T A L",SUMIFS('Income Entry'!$F$11:$F126,'Income Entry'!$L$11:$L126,B45,'Income Entry'!$S$11:$S126,'Setup Page'!$AU$21,'Income Entry'!$T$11:$T126,'Setup Page'!$AV$21),IF($B$10="N E T",SUMIFS('Income Entry'!$H$11:$H126,'Income Entry'!$L$11:$L126,B45,'Income Entry'!$S$11:$S126,'Setup Page'!$AU$21,'Income Entry'!$T$11:$T126,'Setup Page'!$AV$21),IF($B$10="T A X",SUMIFS('Income Entry'!$I$11:$I126,'Income Entry'!$L$11:$L126,B45,'Income Entry'!$S$11:$S126,'Setup Page'!$AU$21,'Income Entry'!$T$11:$T126,'Setup Page'!$AV$21),"")))</f>
        <v>0</v>
      </c>
      <c r="AC45" s="148"/>
      <c r="AD45" s="148"/>
      <c r="AE45" s="149"/>
      <c r="AF45" s="475" t="str">
        <f>IF(AG45="","",'Setup Page'!$W$4)</f>
        <v>$</v>
      </c>
      <c r="AG45" s="476">
        <f>IF($B$10="T O T A L",SUMIFS('Income Entry'!$F$11:$F126,'Income Entry'!$L$11:$L126,B45,'Income Entry'!$S$11:$S126,'Setup Page'!$AU$22,'Income Entry'!$T$11:$T126,'Setup Page'!$AV$22),IF($B$10="N E T",SUMIFS('Income Entry'!$H$11:$H126,'Income Entry'!$L$11:$L126,B45,'Income Entry'!$S$11:$S126,'Setup Page'!$AU$22,'Income Entry'!$T$11:$T126,'Setup Page'!$AV$22),IF($B$10="T A X",SUMIFS('Income Entry'!$I$11:$I126,'Income Entry'!$L$11:$L126,B45,'Income Entry'!$S$11:$S126,'Setup Page'!$AU$22,'Income Entry'!$T$11:$T126,'Setup Page'!$AV$22),"")))</f>
        <v>0</v>
      </c>
      <c r="AH45" s="148"/>
      <c r="AI45" s="148"/>
      <c r="AJ45" s="149"/>
      <c r="AK45" s="475" t="str">
        <f>IF(AL45="","",'Setup Page'!$W$4)</f>
        <v>$</v>
      </c>
      <c r="AL45" s="476">
        <f>IF($B$10="T O T A L",SUMIFS('Income Entry'!$F$11:$F126,'Income Entry'!$L$11:$L126,B45,'Income Entry'!$S$11:$S126,'Setup Page'!$AU$23,'Income Entry'!$T$11:$T126,'Setup Page'!$AV$23),IF($B$10="N E T",SUMIFS('Income Entry'!$H$11:$H126,'Income Entry'!$L$11:$L126,B45,'Income Entry'!$S$11:$S126,'Setup Page'!$AU$23,'Income Entry'!$T$11:$T126,'Setup Page'!$AV$23),IF($B$10="T A X",SUMIFS('Income Entry'!$I$11:$I126,'Income Entry'!$L$11:$L126,B45,'Income Entry'!$S$11:$S126,'Setup Page'!$AU$23,'Income Entry'!$T$11:$T126,'Setup Page'!$AV$23),"")))</f>
        <v>0</v>
      </c>
      <c r="AM45" s="148"/>
      <c r="AN45" s="148"/>
      <c r="AO45" s="149"/>
      <c r="AP45" s="475" t="str">
        <f>IF(AQ45="","",'Setup Page'!$W$4)</f>
        <v>$</v>
      </c>
      <c r="AQ45" s="476">
        <f>IF($B$10="T O T A L",SUMIFS('Income Entry'!$F$11:$F126,'Income Entry'!$L$11:$L126,B45,'Income Entry'!$S$11:$S126,'Setup Page'!$AU$24,'Income Entry'!$T$11:$T126,'Setup Page'!$AV$24),IF($B$10="N E T",SUMIFS('Income Entry'!$H$11:$H126,'Income Entry'!$L$11:$L126,B45,'Income Entry'!$S$11:$S126,'Setup Page'!$AU$24,'Income Entry'!$T$11:$T126,'Setup Page'!$AV$24),IF($B$10="T A X",SUMIFS('Income Entry'!$I$11:$I126,'Income Entry'!$L$11:$L126,B45,'Income Entry'!$S$11:$S126,'Setup Page'!$AU$24,'Income Entry'!$T$11:$T126,'Setup Page'!$AV$24),"")))</f>
        <v>0</v>
      </c>
      <c r="AR45" s="148"/>
      <c r="AS45" s="148"/>
      <c r="AT45" s="149"/>
      <c r="AU45" s="475" t="str">
        <f>IF(AV45="","",'Setup Page'!$W$4)</f>
        <v>$</v>
      </c>
      <c r="AV45" s="476">
        <f>IF($B$10="T O T A L",SUMIFS('Income Entry'!$F$11:$F126,'Income Entry'!$L$11:$L126,B45,'Income Entry'!$S$11:$S126,'Setup Page'!$AU$25,'Income Entry'!$T$11:$T126,'Setup Page'!$AV$25),IF($B$10="N E T",SUMIFS('Income Entry'!$H$11:$H126,'Income Entry'!$L$11:$L126,B45,'Income Entry'!$S$11:$S126,'Setup Page'!$AU$25,'Income Entry'!$T$11:$T126,'Setup Page'!$AV$25),IF($B$10="T A X",SUMIFS('Income Entry'!$I$11:$I126,'Income Entry'!$L$11:$L126,B45,'Income Entry'!$S$11:$S126,'Setup Page'!$AU$25,'Income Entry'!$T$11:$T126,'Setup Page'!$AV$25),"")))</f>
        <v>0</v>
      </c>
      <c r="AW45" s="148"/>
      <c r="AX45" s="148"/>
      <c r="AY45" s="149"/>
      <c r="AZ45" s="475" t="str">
        <f>IF(BA45="","",'Setup Page'!$W$4)</f>
        <v>$</v>
      </c>
      <c r="BA45" s="476">
        <f>IF($B$10="T O T A L",SUMIFS('Income Entry'!$F$11:$F126,'Income Entry'!$L$11:$L126,B45,'Income Entry'!$S$11:$S126,'Setup Page'!$AU$26,'Income Entry'!$T$11:$T126,'Setup Page'!$AV$26),IF($B$10="N E T",SUMIFS('Income Entry'!$H$11:$H126,'Income Entry'!$L$11:$L126,B45,'Income Entry'!$S$11:$S126,'Setup Page'!$AU$26,'Income Entry'!$T$11:$T126,'Setup Page'!$AV$26),IF($B$10="T A X",SUMIFS('Income Entry'!$I$11:$I126,'Income Entry'!$L$11:$L126,B45,'Income Entry'!$S$11:$S126,'Setup Page'!$AU$26,'Income Entry'!$T$11:$T126,'Setup Page'!$AV$26),"")))</f>
        <v>0</v>
      </c>
      <c r="BB45" s="148"/>
      <c r="BC45" s="148"/>
      <c r="BD45" s="149"/>
      <c r="BE45" s="475" t="str">
        <f>IF(BF45="","",'Setup Page'!$W$4)</f>
        <v>$</v>
      </c>
      <c r="BF45" s="476">
        <f>IF($B$10="T O T A L",SUMIFS('Income Entry'!$F$11:$F126,'Income Entry'!$L$11:$L126,B45,'Income Entry'!$S$11:$S126,'Setup Page'!$AU$27,'Income Entry'!$T$11:$T126,'Setup Page'!$AV$27),IF($B$10="N E T",SUMIFS('Income Entry'!$H$11:$H126,'Income Entry'!$L$11:$L126,B45,'Income Entry'!$S$11:$S126,'Setup Page'!$AU$27,'Income Entry'!$T$11:$T126,'Setup Page'!$AV$27),IF($B$10="T A X",SUMIFS('Income Entry'!$I$11:$I126,'Income Entry'!$L$11:$L126,B45,'Income Entry'!$S$11:$S126,'Setup Page'!$AU$27,'Income Entry'!$T$11:$T126,'Setup Page'!$AV$27),"")))</f>
        <v>0</v>
      </c>
      <c r="BG45" s="148"/>
      <c r="BH45" s="148"/>
      <c r="BI45" s="149"/>
      <c r="BJ45" s="475" t="str">
        <f>IF(BK45="","",'Setup Page'!$W$4)</f>
        <v>$</v>
      </c>
      <c r="BK45" s="476">
        <f>IF($B$10="T O T A L",SUMIFS('Income Entry'!$F$11:$F126,'Income Entry'!$L$11:$L126,B45,'Income Entry'!$S$11:$S126,'Setup Page'!$AU$28,'Income Entry'!$T$11:$T126,'Setup Page'!$AV$28),IF($B$10="N E T",SUMIFS('Income Entry'!$H$11:$H126,'Income Entry'!$L$11:$L126,B45,'Income Entry'!$S$11:$S126,'Setup Page'!$AU$28,'Income Entry'!$T$11:$T126,'Setup Page'!$AV$28),IF($B$10="T A X",SUMIFS('Income Entry'!$I$11:$I126,'Income Entry'!$L$11:$L126,B45,'Income Entry'!$S$11:$S126,'Setup Page'!$AU$28,'Income Entry'!$T$11:$T126,'Setup Page'!$AV$28),"")))</f>
        <v>0</v>
      </c>
      <c r="BL45" s="148"/>
      <c r="BM45" s="148"/>
      <c r="BN45" s="149"/>
      <c r="BO45" s="475" t="str">
        <f>IF(BP45="","",'Setup Page'!$W$4)</f>
        <v>$</v>
      </c>
      <c r="BP45" s="476">
        <f>IF($B$10="T O T A L",SUMIFS('Income Entry'!$F$11:$F126,'Income Entry'!$L$11:$L126,B45,'Income Entry'!$S$11:$S126,'Setup Page'!$AU$29,'Income Entry'!$T$11:$T126,'Setup Page'!$AV$29),IF($B$10="N E T",SUMIFS('Income Entry'!$H$11:$H126,'Income Entry'!$L$11:$L126,B45,'Income Entry'!$S$11:$S126,'Setup Page'!$AU$29,'Income Entry'!$T$11:$T126,'Setup Page'!$AV$29),IF($B$10="T A X",SUMIFS('Income Entry'!$I$11:$I126,'Income Entry'!$L$11:$L126,B45,'Income Entry'!$S$11:$S126,'Setup Page'!$AU$29,'Income Entry'!$T$11:$T126,'Setup Page'!$AV$29),"")))</f>
        <v>0</v>
      </c>
      <c r="BQ45" s="148"/>
      <c r="BR45" s="148"/>
      <c r="BS45" s="149"/>
      <c r="BT45" s="484" t="str">
        <f>IF(BU45="","",'Setup Page'!$W$4)</f>
        <v>$</v>
      </c>
      <c r="BU45" s="485">
        <f t="shared" si="1"/>
        <v>0</v>
      </c>
      <c r="BV45" s="481"/>
      <c r="BW45" s="481"/>
      <c r="BX45" s="486"/>
      <c r="BY45" s="138"/>
    </row>
    <row r="46" ht="18.75" customHeight="1">
      <c r="A46" s="138"/>
      <c r="B46" s="480" t="str">
        <f>'Setup Page'!C43</f>
        <v/>
      </c>
      <c r="C46" s="481"/>
      <c r="D46" s="481"/>
      <c r="E46" s="481"/>
      <c r="F46" s="481"/>
      <c r="G46" s="481"/>
      <c r="H46" s="481"/>
      <c r="I46" s="481"/>
      <c r="J46" s="481"/>
      <c r="K46" s="482"/>
      <c r="L46" s="483" t="str">
        <f>IF(M46="","",'Setup Page'!$W$4)</f>
        <v>$</v>
      </c>
      <c r="M46" s="476">
        <f>IF($B$10="T O T A L",SUMIFS('Income Entry'!$F$11:$F126,'Income Entry'!$L$11:$L126,B46,'Income Entry'!$S$11:$S126,'Setup Page'!$AU$18,'Income Entry'!$T$11:$T126,'Setup Page'!$AV$18),IF($B$10="N E T",SUMIFS('Income Entry'!$H$11:$H126,'Income Entry'!$L$11:$L126,B46,'Income Entry'!$S$11:$S126,'Setup Page'!$AU$18,'Income Entry'!$T$11:$T126,'Setup Page'!$AV$18),IF($B$10="T A X",SUMIFS('Income Entry'!$I$11:$I126,'Income Entry'!$L$11:$L126,B46,'Income Entry'!$S$11:$S126,'Setup Page'!$AU$18,'Income Entry'!$T$11:$T126,'Setup Page'!$AV$18),"")))</f>
        <v>0</v>
      </c>
      <c r="N46" s="148"/>
      <c r="O46" s="148"/>
      <c r="P46" s="149"/>
      <c r="Q46" s="475" t="str">
        <f>IF(R46="","",'Setup Page'!$W$4)</f>
        <v>$</v>
      </c>
      <c r="R46" s="476">
        <f>IF($B$10="T O T A L",SUMIFS('Income Entry'!$F$11:$F126,'Income Entry'!$L$11:$L126,B46,'Income Entry'!$S$11:$S126,'Setup Page'!$AU$19,'Income Entry'!$T$11:$T126,'Setup Page'!$AV$19),IF($B$10="N E T",SUMIFS('Income Entry'!$H$11:$H126,'Income Entry'!$L$11:$L126,B46,'Income Entry'!$S$11:$S126,'Setup Page'!$AU$19,'Income Entry'!$T$11:$T126,'Setup Page'!$AV$19),IF($B$10="T A X",SUMIFS('Income Entry'!$I$11:$I126,'Income Entry'!$L$11:$L126,B46,'Income Entry'!$S$11:$S126,'Setup Page'!$AU$19,'Income Entry'!$T$11:$T126,'Setup Page'!$AV$19),"")))</f>
        <v>0</v>
      </c>
      <c r="S46" s="148"/>
      <c r="T46" s="148"/>
      <c r="U46" s="149"/>
      <c r="V46" s="475" t="str">
        <f>IF(W46="","",'Setup Page'!$W$4)</f>
        <v>$</v>
      </c>
      <c r="W46" s="476">
        <f>IF($B$10="T O T A L",SUMIFS('Income Entry'!$F$11:$F126,'Income Entry'!$L$11:$L126,B46,'Income Entry'!$S$11:$S126,'Setup Page'!$AU$20,'Income Entry'!$T$11:$T126,'Setup Page'!$AV$20),IF($B$10="N E T",SUMIFS('Income Entry'!$H$11:$H126,'Income Entry'!$L$11:$L126,B46,'Income Entry'!$S$11:$S126,'Setup Page'!$AU$20,'Income Entry'!$T$11:$T126,'Setup Page'!$AV$20),IF($B$10="T A X",SUMIFS('Income Entry'!$I$11:$I126,'Income Entry'!$L$11:$L126,B46,'Income Entry'!$S$11:$S126,'Setup Page'!$AU$20,'Income Entry'!$T$11:$T126,'Setup Page'!$AV$20),"")))</f>
        <v>0</v>
      </c>
      <c r="X46" s="148"/>
      <c r="Y46" s="148"/>
      <c r="Z46" s="149"/>
      <c r="AA46" s="475" t="str">
        <f>IF(AB46="","",'Setup Page'!$W$4)</f>
        <v>$</v>
      </c>
      <c r="AB46" s="476">
        <f>IF($B$10="T O T A L",SUMIFS('Income Entry'!$F$11:$F126,'Income Entry'!$L$11:$L126,B46,'Income Entry'!$S$11:$S126,'Setup Page'!$AU$21,'Income Entry'!$T$11:$T126,'Setup Page'!$AV$21),IF($B$10="N E T",SUMIFS('Income Entry'!$H$11:$H126,'Income Entry'!$L$11:$L126,B46,'Income Entry'!$S$11:$S126,'Setup Page'!$AU$21,'Income Entry'!$T$11:$T126,'Setup Page'!$AV$21),IF($B$10="T A X",SUMIFS('Income Entry'!$I$11:$I126,'Income Entry'!$L$11:$L126,B46,'Income Entry'!$S$11:$S126,'Setup Page'!$AU$21,'Income Entry'!$T$11:$T126,'Setup Page'!$AV$21),"")))</f>
        <v>0</v>
      </c>
      <c r="AC46" s="148"/>
      <c r="AD46" s="148"/>
      <c r="AE46" s="149"/>
      <c r="AF46" s="475" t="str">
        <f>IF(AG46="","",'Setup Page'!$W$4)</f>
        <v>$</v>
      </c>
      <c r="AG46" s="476">
        <f>IF($B$10="T O T A L",SUMIFS('Income Entry'!$F$11:$F126,'Income Entry'!$L$11:$L126,B46,'Income Entry'!$S$11:$S126,'Setup Page'!$AU$22,'Income Entry'!$T$11:$T126,'Setup Page'!$AV$22),IF($B$10="N E T",SUMIFS('Income Entry'!$H$11:$H126,'Income Entry'!$L$11:$L126,B46,'Income Entry'!$S$11:$S126,'Setup Page'!$AU$22,'Income Entry'!$T$11:$T126,'Setup Page'!$AV$22),IF($B$10="T A X",SUMIFS('Income Entry'!$I$11:$I126,'Income Entry'!$L$11:$L126,B46,'Income Entry'!$S$11:$S126,'Setup Page'!$AU$22,'Income Entry'!$T$11:$T126,'Setup Page'!$AV$22),"")))</f>
        <v>0</v>
      </c>
      <c r="AH46" s="148"/>
      <c r="AI46" s="148"/>
      <c r="AJ46" s="149"/>
      <c r="AK46" s="475" t="str">
        <f>IF(AL46="","",'Setup Page'!$W$4)</f>
        <v>$</v>
      </c>
      <c r="AL46" s="476">
        <f>IF($B$10="T O T A L",SUMIFS('Income Entry'!$F$11:$F126,'Income Entry'!$L$11:$L126,B46,'Income Entry'!$S$11:$S126,'Setup Page'!$AU$23,'Income Entry'!$T$11:$T126,'Setup Page'!$AV$23),IF($B$10="N E T",SUMIFS('Income Entry'!$H$11:$H126,'Income Entry'!$L$11:$L126,B46,'Income Entry'!$S$11:$S126,'Setup Page'!$AU$23,'Income Entry'!$T$11:$T126,'Setup Page'!$AV$23),IF($B$10="T A X",SUMIFS('Income Entry'!$I$11:$I126,'Income Entry'!$L$11:$L126,B46,'Income Entry'!$S$11:$S126,'Setup Page'!$AU$23,'Income Entry'!$T$11:$T126,'Setup Page'!$AV$23),"")))</f>
        <v>0</v>
      </c>
      <c r="AM46" s="148"/>
      <c r="AN46" s="148"/>
      <c r="AO46" s="149"/>
      <c r="AP46" s="475" t="str">
        <f>IF(AQ46="","",'Setup Page'!$W$4)</f>
        <v>$</v>
      </c>
      <c r="AQ46" s="476">
        <f>IF($B$10="T O T A L",SUMIFS('Income Entry'!$F$11:$F126,'Income Entry'!$L$11:$L126,B46,'Income Entry'!$S$11:$S126,'Setup Page'!$AU$24,'Income Entry'!$T$11:$T126,'Setup Page'!$AV$24),IF($B$10="N E T",SUMIFS('Income Entry'!$H$11:$H126,'Income Entry'!$L$11:$L126,B46,'Income Entry'!$S$11:$S126,'Setup Page'!$AU$24,'Income Entry'!$T$11:$T126,'Setup Page'!$AV$24),IF($B$10="T A X",SUMIFS('Income Entry'!$I$11:$I126,'Income Entry'!$L$11:$L126,B46,'Income Entry'!$S$11:$S126,'Setup Page'!$AU$24,'Income Entry'!$T$11:$T126,'Setup Page'!$AV$24),"")))</f>
        <v>0</v>
      </c>
      <c r="AR46" s="148"/>
      <c r="AS46" s="148"/>
      <c r="AT46" s="149"/>
      <c r="AU46" s="475" t="str">
        <f>IF(AV46="","",'Setup Page'!$W$4)</f>
        <v>$</v>
      </c>
      <c r="AV46" s="476">
        <f>IF($B$10="T O T A L",SUMIFS('Income Entry'!$F$11:$F126,'Income Entry'!$L$11:$L126,B46,'Income Entry'!$S$11:$S126,'Setup Page'!$AU$25,'Income Entry'!$T$11:$T126,'Setup Page'!$AV$25),IF($B$10="N E T",SUMIFS('Income Entry'!$H$11:$H126,'Income Entry'!$L$11:$L126,B46,'Income Entry'!$S$11:$S126,'Setup Page'!$AU$25,'Income Entry'!$T$11:$T126,'Setup Page'!$AV$25),IF($B$10="T A X",SUMIFS('Income Entry'!$I$11:$I126,'Income Entry'!$L$11:$L126,B46,'Income Entry'!$S$11:$S126,'Setup Page'!$AU$25,'Income Entry'!$T$11:$T126,'Setup Page'!$AV$25),"")))</f>
        <v>0</v>
      </c>
      <c r="AW46" s="148"/>
      <c r="AX46" s="148"/>
      <c r="AY46" s="149"/>
      <c r="AZ46" s="475" t="str">
        <f>IF(BA46="","",'Setup Page'!$W$4)</f>
        <v>$</v>
      </c>
      <c r="BA46" s="476">
        <f>IF($B$10="T O T A L",SUMIFS('Income Entry'!$F$11:$F126,'Income Entry'!$L$11:$L126,B46,'Income Entry'!$S$11:$S126,'Setup Page'!$AU$26,'Income Entry'!$T$11:$T126,'Setup Page'!$AV$26),IF($B$10="N E T",SUMIFS('Income Entry'!$H$11:$H126,'Income Entry'!$L$11:$L126,B46,'Income Entry'!$S$11:$S126,'Setup Page'!$AU$26,'Income Entry'!$T$11:$T126,'Setup Page'!$AV$26),IF($B$10="T A X",SUMIFS('Income Entry'!$I$11:$I126,'Income Entry'!$L$11:$L126,B46,'Income Entry'!$S$11:$S126,'Setup Page'!$AU$26,'Income Entry'!$T$11:$T126,'Setup Page'!$AV$26),"")))</f>
        <v>0</v>
      </c>
      <c r="BB46" s="148"/>
      <c r="BC46" s="148"/>
      <c r="BD46" s="149"/>
      <c r="BE46" s="475" t="str">
        <f>IF(BF46="","",'Setup Page'!$W$4)</f>
        <v>$</v>
      </c>
      <c r="BF46" s="476">
        <f>IF($B$10="T O T A L",SUMIFS('Income Entry'!$F$11:$F126,'Income Entry'!$L$11:$L126,B46,'Income Entry'!$S$11:$S126,'Setup Page'!$AU$27,'Income Entry'!$T$11:$T126,'Setup Page'!$AV$27),IF($B$10="N E T",SUMIFS('Income Entry'!$H$11:$H126,'Income Entry'!$L$11:$L126,B46,'Income Entry'!$S$11:$S126,'Setup Page'!$AU$27,'Income Entry'!$T$11:$T126,'Setup Page'!$AV$27),IF($B$10="T A X",SUMIFS('Income Entry'!$I$11:$I126,'Income Entry'!$L$11:$L126,B46,'Income Entry'!$S$11:$S126,'Setup Page'!$AU$27,'Income Entry'!$T$11:$T126,'Setup Page'!$AV$27),"")))</f>
        <v>0</v>
      </c>
      <c r="BG46" s="148"/>
      <c r="BH46" s="148"/>
      <c r="BI46" s="149"/>
      <c r="BJ46" s="475" t="str">
        <f>IF(BK46="","",'Setup Page'!$W$4)</f>
        <v>$</v>
      </c>
      <c r="BK46" s="476">
        <f>IF($B$10="T O T A L",SUMIFS('Income Entry'!$F$11:$F126,'Income Entry'!$L$11:$L126,B46,'Income Entry'!$S$11:$S126,'Setup Page'!$AU$28,'Income Entry'!$T$11:$T126,'Setup Page'!$AV$28),IF($B$10="N E T",SUMIFS('Income Entry'!$H$11:$H126,'Income Entry'!$L$11:$L126,B46,'Income Entry'!$S$11:$S126,'Setup Page'!$AU$28,'Income Entry'!$T$11:$T126,'Setup Page'!$AV$28),IF($B$10="T A X",SUMIFS('Income Entry'!$I$11:$I126,'Income Entry'!$L$11:$L126,B46,'Income Entry'!$S$11:$S126,'Setup Page'!$AU$28,'Income Entry'!$T$11:$T126,'Setup Page'!$AV$28),"")))</f>
        <v>0</v>
      </c>
      <c r="BL46" s="148"/>
      <c r="BM46" s="148"/>
      <c r="BN46" s="149"/>
      <c r="BO46" s="475" t="str">
        <f>IF(BP46="","",'Setup Page'!$W$4)</f>
        <v>$</v>
      </c>
      <c r="BP46" s="476">
        <f>IF($B$10="T O T A L",SUMIFS('Income Entry'!$F$11:$F126,'Income Entry'!$L$11:$L126,B46,'Income Entry'!$S$11:$S126,'Setup Page'!$AU$29,'Income Entry'!$T$11:$T126,'Setup Page'!$AV$29),IF($B$10="N E T",SUMIFS('Income Entry'!$H$11:$H126,'Income Entry'!$L$11:$L126,B46,'Income Entry'!$S$11:$S126,'Setup Page'!$AU$29,'Income Entry'!$T$11:$T126,'Setup Page'!$AV$29),IF($B$10="T A X",SUMIFS('Income Entry'!$I$11:$I126,'Income Entry'!$L$11:$L126,B46,'Income Entry'!$S$11:$S126,'Setup Page'!$AU$29,'Income Entry'!$T$11:$T126,'Setup Page'!$AV$29),"")))</f>
        <v>0</v>
      </c>
      <c r="BQ46" s="148"/>
      <c r="BR46" s="148"/>
      <c r="BS46" s="149"/>
      <c r="BT46" s="484" t="str">
        <f>IF(BU46="","",'Setup Page'!$W$4)</f>
        <v>$</v>
      </c>
      <c r="BU46" s="485">
        <f t="shared" si="1"/>
        <v>0</v>
      </c>
      <c r="BV46" s="481"/>
      <c r="BW46" s="481"/>
      <c r="BX46" s="486"/>
      <c r="BY46" s="138"/>
    </row>
    <row r="47" ht="18.75" customHeight="1">
      <c r="A47" s="138"/>
      <c r="B47" s="480" t="str">
        <f>'Setup Page'!C44</f>
        <v/>
      </c>
      <c r="C47" s="481"/>
      <c r="D47" s="481"/>
      <c r="E47" s="481"/>
      <c r="F47" s="481"/>
      <c r="G47" s="481"/>
      <c r="H47" s="481"/>
      <c r="I47" s="481"/>
      <c r="J47" s="481"/>
      <c r="K47" s="482"/>
      <c r="L47" s="483" t="str">
        <f>IF(M47="","",'Setup Page'!$W$4)</f>
        <v>$</v>
      </c>
      <c r="M47" s="476">
        <f>IF($B$10="T O T A L",SUMIFS('Income Entry'!$F$11:$F126,'Income Entry'!$L$11:$L126,B47,'Income Entry'!$S$11:$S126,'Setup Page'!$AU$18,'Income Entry'!$T$11:$T126,'Setup Page'!$AV$18),IF($B$10="N E T",SUMIFS('Income Entry'!$H$11:$H126,'Income Entry'!$L$11:$L126,B47,'Income Entry'!$S$11:$S126,'Setup Page'!$AU$18,'Income Entry'!$T$11:$T126,'Setup Page'!$AV$18),IF($B$10="T A X",SUMIFS('Income Entry'!$I$11:$I126,'Income Entry'!$L$11:$L126,B47,'Income Entry'!$S$11:$S126,'Setup Page'!$AU$18,'Income Entry'!$T$11:$T126,'Setup Page'!$AV$18),"")))</f>
        <v>0</v>
      </c>
      <c r="N47" s="148"/>
      <c r="O47" s="148"/>
      <c r="P47" s="149"/>
      <c r="Q47" s="475" t="str">
        <f>IF(R47="","",'Setup Page'!$W$4)</f>
        <v>$</v>
      </c>
      <c r="R47" s="476">
        <f>IF($B$10="T O T A L",SUMIFS('Income Entry'!$F$11:$F126,'Income Entry'!$L$11:$L126,B47,'Income Entry'!$S$11:$S126,'Setup Page'!$AU$19,'Income Entry'!$T$11:$T126,'Setup Page'!$AV$19),IF($B$10="N E T",SUMIFS('Income Entry'!$H$11:$H126,'Income Entry'!$L$11:$L126,B47,'Income Entry'!$S$11:$S126,'Setup Page'!$AU$19,'Income Entry'!$T$11:$T126,'Setup Page'!$AV$19),IF($B$10="T A X",SUMIFS('Income Entry'!$I$11:$I126,'Income Entry'!$L$11:$L126,B47,'Income Entry'!$S$11:$S126,'Setup Page'!$AU$19,'Income Entry'!$T$11:$T126,'Setup Page'!$AV$19),"")))</f>
        <v>0</v>
      </c>
      <c r="S47" s="148"/>
      <c r="T47" s="148"/>
      <c r="U47" s="149"/>
      <c r="V47" s="475" t="str">
        <f>IF(W47="","",'Setup Page'!$W$4)</f>
        <v>$</v>
      </c>
      <c r="W47" s="476">
        <f>IF($B$10="T O T A L",SUMIFS('Income Entry'!$F$11:$F126,'Income Entry'!$L$11:$L126,B47,'Income Entry'!$S$11:$S126,'Setup Page'!$AU$20,'Income Entry'!$T$11:$T126,'Setup Page'!$AV$20),IF($B$10="N E T",SUMIFS('Income Entry'!$H$11:$H126,'Income Entry'!$L$11:$L126,B47,'Income Entry'!$S$11:$S126,'Setup Page'!$AU$20,'Income Entry'!$T$11:$T126,'Setup Page'!$AV$20),IF($B$10="T A X",SUMIFS('Income Entry'!$I$11:$I126,'Income Entry'!$L$11:$L126,B47,'Income Entry'!$S$11:$S126,'Setup Page'!$AU$20,'Income Entry'!$T$11:$T126,'Setup Page'!$AV$20),"")))</f>
        <v>0</v>
      </c>
      <c r="X47" s="148"/>
      <c r="Y47" s="148"/>
      <c r="Z47" s="149"/>
      <c r="AA47" s="475" t="str">
        <f>IF(AB47="","",'Setup Page'!$W$4)</f>
        <v>$</v>
      </c>
      <c r="AB47" s="476">
        <f>IF($B$10="T O T A L",SUMIFS('Income Entry'!$F$11:$F126,'Income Entry'!$L$11:$L126,B47,'Income Entry'!$S$11:$S126,'Setup Page'!$AU$21,'Income Entry'!$T$11:$T126,'Setup Page'!$AV$21),IF($B$10="N E T",SUMIFS('Income Entry'!$H$11:$H126,'Income Entry'!$L$11:$L126,B47,'Income Entry'!$S$11:$S126,'Setup Page'!$AU$21,'Income Entry'!$T$11:$T126,'Setup Page'!$AV$21),IF($B$10="T A X",SUMIFS('Income Entry'!$I$11:$I126,'Income Entry'!$L$11:$L126,B47,'Income Entry'!$S$11:$S126,'Setup Page'!$AU$21,'Income Entry'!$T$11:$T126,'Setup Page'!$AV$21),"")))</f>
        <v>0</v>
      </c>
      <c r="AC47" s="148"/>
      <c r="AD47" s="148"/>
      <c r="AE47" s="149"/>
      <c r="AF47" s="475" t="str">
        <f>IF(AG47="","",'Setup Page'!$W$4)</f>
        <v>$</v>
      </c>
      <c r="AG47" s="476">
        <f>IF($B$10="T O T A L",SUMIFS('Income Entry'!$F$11:$F126,'Income Entry'!$L$11:$L126,B47,'Income Entry'!$S$11:$S126,'Setup Page'!$AU$22,'Income Entry'!$T$11:$T126,'Setup Page'!$AV$22),IF($B$10="N E T",SUMIFS('Income Entry'!$H$11:$H126,'Income Entry'!$L$11:$L126,B47,'Income Entry'!$S$11:$S126,'Setup Page'!$AU$22,'Income Entry'!$T$11:$T126,'Setup Page'!$AV$22),IF($B$10="T A X",SUMIFS('Income Entry'!$I$11:$I126,'Income Entry'!$L$11:$L126,B47,'Income Entry'!$S$11:$S126,'Setup Page'!$AU$22,'Income Entry'!$T$11:$T126,'Setup Page'!$AV$22),"")))</f>
        <v>0</v>
      </c>
      <c r="AH47" s="148"/>
      <c r="AI47" s="148"/>
      <c r="AJ47" s="149"/>
      <c r="AK47" s="475" t="str">
        <f>IF(AL47="","",'Setup Page'!$W$4)</f>
        <v>$</v>
      </c>
      <c r="AL47" s="476">
        <f>IF($B$10="T O T A L",SUMIFS('Income Entry'!$F$11:$F126,'Income Entry'!$L$11:$L126,B47,'Income Entry'!$S$11:$S126,'Setup Page'!$AU$23,'Income Entry'!$T$11:$T126,'Setup Page'!$AV$23),IF($B$10="N E T",SUMIFS('Income Entry'!$H$11:$H126,'Income Entry'!$L$11:$L126,B47,'Income Entry'!$S$11:$S126,'Setup Page'!$AU$23,'Income Entry'!$T$11:$T126,'Setup Page'!$AV$23),IF($B$10="T A X",SUMIFS('Income Entry'!$I$11:$I126,'Income Entry'!$L$11:$L126,B47,'Income Entry'!$S$11:$S126,'Setup Page'!$AU$23,'Income Entry'!$T$11:$T126,'Setup Page'!$AV$23),"")))</f>
        <v>0</v>
      </c>
      <c r="AM47" s="148"/>
      <c r="AN47" s="148"/>
      <c r="AO47" s="149"/>
      <c r="AP47" s="475" t="str">
        <f>IF(AQ47="","",'Setup Page'!$W$4)</f>
        <v>$</v>
      </c>
      <c r="AQ47" s="476">
        <f>IF($B$10="T O T A L",SUMIFS('Income Entry'!$F$11:$F126,'Income Entry'!$L$11:$L126,B47,'Income Entry'!$S$11:$S126,'Setup Page'!$AU$24,'Income Entry'!$T$11:$T126,'Setup Page'!$AV$24),IF($B$10="N E T",SUMIFS('Income Entry'!$H$11:$H126,'Income Entry'!$L$11:$L126,B47,'Income Entry'!$S$11:$S126,'Setup Page'!$AU$24,'Income Entry'!$T$11:$T126,'Setup Page'!$AV$24),IF($B$10="T A X",SUMIFS('Income Entry'!$I$11:$I126,'Income Entry'!$L$11:$L126,B47,'Income Entry'!$S$11:$S126,'Setup Page'!$AU$24,'Income Entry'!$T$11:$T126,'Setup Page'!$AV$24),"")))</f>
        <v>0</v>
      </c>
      <c r="AR47" s="148"/>
      <c r="AS47" s="148"/>
      <c r="AT47" s="149"/>
      <c r="AU47" s="475" t="str">
        <f>IF(AV47="","",'Setup Page'!$W$4)</f>
        <v>$</v>
      </c>
      <c r="AV47" s="476">
        <f>IF($B$10="T O T A L",SUMIFS('Income Entry'!$F$11:$F126,'Income Entry'!$L$11:$L126,B47,'Income Entry'!$S$11:$S126,'Setup Page'!$AU$25,'Income Entry'!$T$11:$T126,'Setup Page'!$AV$25),IF($B$10="N E T",SUMIFS('Income Entry'!$H$11:$H126,'Income Entry'!$L$11:$L126,B47,'Income Entry'!$S$11:$S126,'Setup Page'!$AU$25,'Income Entry'!$T$11:$T126,'Setup Page'!$AV$25),IF($B$10="T A X",SUMIFS('Income Entry'!$I$11:$I126,'Income Entry'!$L$11:$L126,B47,'Income Entry'!$S$11:$S126,'Setup Page'!$AU$25,'Income Entry'!$T$11:$T126,'Setup Page'!$AV$25),"")))</f>
        <v>0</v>
      </c>
      <c r="AW47" s="148"/>
      <c r="AX47" s="148"/>
      <c r="AY47" s="149"/>
      <c r="AZ47" s="475" t="str">
        <f>IF(BA47="","",'Setup Page'!$W$4)</f>
        <v>$</v>
      </c>
      <c r="BA47" s="476">
        <f>IF($B$10="T O T A L",SUMIFS('Income Entry'!$F$11:$F126,'Income Entry'!$L$11:$L126,B47,'Income Entry'!$S$11:$S126,'Setup Page'!$AU$26,'Income Entry'!$T$11:$T126,'Setup Page'!$AV$26),IF($B$10="N E T",SUMIFS('Income Entry'!$H$11:$H126,'Income Entry'!$L$11:$L126,B47,'Income Entry'!$S$11:$S126,'Setup Page'!$AU$26,'Income Entry'!$T$11:$T126,'Setup Page'!$AV$26),IF($B$10="T A X",SUMIFS('Income Entry'!$I$11:$I126,'Income Entry'!$L$11:$L126,B47,'Income Entry'!$S$11:$S126,'Setup Page'!$AU$26,'Income Entry'!$T$11:$T126,'Setup Page'!$AV$26),"")))</f>
        <v>0</v>
      </c>
      <c r="BB47" s="148"/>
      <c r="BC47" s="148"/>
      <c r="BD47" s="149"/>
      <c r="BE47" s="475" t="str">
        <f>IF(BF47="","",'Setup Page'!$W$4)</f>
        <v>$</v>
      </c>
      <c r="BF47" s="476">
        <f>IF($B$10="T O T A L",SUMIFS('Income Entry'!$F$11:$F126,'Income Entry'!$L$11:$L126,B47,'Income Entry'!$S$11:$S126,'Setup Page'!$AU$27,'Income Entry'!$T$11:$T126,'Setup Page'!$AV$27),IF($B$10="N E T",SUMIFS('Income Entry'!$H$11:$H126,'Income Entry'!$L$11:$L126,B47,'Income Entry'!$S$11:$S126,'Setup Page'!$AU$27,'Income Entry'!$T$11:$T126,'Setup Page'!$AV$27),IF($B$10="T A X",SUMIFS('Income Entry'!$I$11:$I126,'Income Entry'!$L$11:$L126,B47,'Income Entry'!$S$11:$S126,'Setup Page'!$AU$27,'Income Entry'!$T$11:$T126,'Setup Page'!$AV$27),"")))</f>
        <v>0</v>
      </c>
      <c r="BG47" s="148"/>
      <c r="BH47" s="148"/>
      <c r="BI47" s="149"/>
      <c r="BJ47" s="475" t="str">
        <f>IF(BK47="","",'Setup Page'!$W$4)</f>
        <v>$</v>
      </c>
      <c r="BK47" s="476">
        <f>IF($B$10="T O T A L",SUMIFS('Income Entry'!$F$11:$F126,'Income Entry'!$L$11:$L126,B47,'Income Entry'!$S$11:$S126,'Setup Page'!$AU$28,'Income Entry'!$T$11:$T126,'Setup Page'!$AV$28),IF($B$10="N E T",SUMIFS('Income Entry'!$H$11:$H126,'Income Entry'!$L$11:$L126,B47,'Income Entry'!$S$11:$S126,'Setup Page'!$AU$28,'Income Entry'!$T$11:$T126,'Setup Page'!$AV$28),IF($B$10="T A X",SUMIFS('Income Entry'!$I$11:$I126,'Income Entry'!$L$11:$L126,B47,'Income Entry'!$S$11:$S126,'Setup Page'!$AU$28,'Income Entry'!$T$11:$T126,'Setup Page'!$AV$28),"")))</f>
        <v>0</v>
      </c>
      <c r="BL47" s="148"/>
      <c r="BM47" s="148"/>
      <c r="BN47" s="149"/>
      <c r="BO47" s="475" t="str">
        <f>IF(BP47="","",'Setup Page'!$W$4)</f>
        <v>$</v>
      </c>
      <c r="BP47" s="476">
        <f>IF($B$10="T O T A L",SUMIFS('Income Entry'!$F$11:$F126,'Income Entry'!$L$11:$L126,B47,'Income Entry'!$S$11:$S126,'Setup Page'!$AU$29,'Income Entry'!$T$11:$T126,'Setup Page'!$AV$29),IF($B$10="N E T",SUMIFS('Income Entry'!$H$11:$H126,'Income Entry'!$L$11:$L126,B47,'Income Entry'!$S$11:$S126,'Setup Page'!$AU$29,'Income Entry'!$T$11:$T126,'Setup Page'!$AV$29),IF($B$10="T A X",SUMIFS('Income Entry'!$I$11:$I126,'Income Entry'!$L$11:$L126,B47,'Income Entry'!$S$11:$S126,'Setup Page'!$AU$29,'Income Entry'!$T$11:$T126,'Setup Page'!$AV$29),"")))</f>
        <v>0</v>
      </c>
      <c r="BQ47" s="148"/>
      <c r="BR47" s="148"/>
      <c r="BS47" s="149"/>
      <c r="BT47" s="484" t="str">
        <f>IF(BU47="","",'Setup Page'!$W$4)</f>
        <v>$</v>
      </c>
      <c r="BU47" s="485">
        <f t="shared" si="1"/>
        <v>0</v>
      </c>
      <c r="BV47" s="481"/>
      <c r="BW47" s="481"/>
      <c r="BX47" s="486"/>
      <c r="BY47" s="138"/>
    </row>
    <row r="48" ht="18.75" customHeight="1">
      <c r="A48" s="138"/>
      <c r="B48" s="480" t="str">
        <f>'Setup Page'!C45</f>
        <v/>
      </c>
      <c r="C48" s="481"/>
      <c r="D48" s="481"/>
      <c r="E48" s="481"/>
      <c r="F48" s="481"/>
      <c r="G48" s="481"/>
      <c r="H48" s="481"/>
      <c r="I48" s="481"/>
      <c r="J48" s="481"/>
      <c r="K48" s="482"/>
      <c r="L48" s="483" t="str">
        <f>IF(M48="","",'Setup Page'!$W$4)</f>
        <v>$</v>
      </c>
      <c r="M48" s="476">
        <f>IF($B$10="T O T A L",SUMIFS('Income Entry'!$F$11:$F126,'Income Entry'!$L$11:$L126,B48,'Income Entry'!$S$11:$S126,'Setup Page'!$AU$18,'Income Entry'!$T$11:$T126,'Setup Page'!$AV$18),IF($B$10="N E T",SUMIFS('Income Entry'!$H$11:$H126,'Income Entry'!$L$11:$L126,B48,'Income Entry'!$S$11:$S126,'Setup Page'!$AU$18,'Income Entry'!$T$11:$T126,'Setup Page'!$AV$18),IF($B$10="T A X",SUMIFS('Income Entry'!$I$11:$I126,'Income Entry'!$L$11:$L126,B48,'Income Entry'!$S$11:$S126,'Setup Page'!$AU$18,'Income Entry'!$T$11:$T126,'Setup Page'!$AV$18),"")))</f>
        <v>0</v>
      </c>
      <c r="N48" s="148"/>
      <c r="O48" s="148"/>
      <c r="P48" s="149"/>
      <c r="Q48" s="475" t="str">
        <f>IF(R48="","",'Setup Page'!$W$4)</f>
        <v>$</v>
      </c>
      <c r="R48" s="476">
        <f>IF($B$10="T O T A L",SUMIFS('Income Entry'!$F$11:$F126,'Income Entry'!$L$11:$L126,B48,'Income Entry'!$S$11:$S126,'Setup Page'!$AU$19,'Income Entry'!$T$11:$T126,'Setup Page'!$AV$19),IF($B$10="N E T",SUMIFS('Income Entry'!$H$11:$H126,'Income Entry'!$L$11:$L126,B48,'Income Entry'!$S$11:$S126,'Setup Page'!$AU$19,'Income Entry'!$T$11:$T126,'Setup Page'!$AV$19),IF($B$10="T A X",SUMIFS('Income Entry'!$I$11:$I126,'Income Entry'!$L$11:$L126,B48,'Income Entry'!$S$11:$S126,'Setup Page'!$AU$19,'Income Entry'!$T$11:$T126,'Setup Page'!$AV$19),"")))</f>
        <v>0</v>
      </c>
      <c r="S48" s="148"/>
      <c r="T48" s="148"/>
      <c r="U48" s="149"/>
      <c r="V48" s="475" t="str">
        <f>IF(W48="","",'Setup Page'!$W$4)</f>
        <v>$</v>
      </c>
      <c r="W48" s="476">
        <f>IF($B$10="T O T A L",SUMIFS('Income Entry'!$F$11:$F126,'Income Entry'!$L$11:$L126,B48,'Income Entry'!$S$11:$S126,'Setup Page'!$AU$20,'Income Entry'!$T$11:$T126,'Setup Page'!$AV$20),IF($B$10="N E T",SUMIFS('Income Entry'!$H$11:$H126,'Income Entry'!$L$11:$L126,B48,'Income Entry'!$S$11:$S126,'Setup Page'!$AU$20,'Income Entry'!$T$11:$T126,'Setup Page'!$AV$20),IF($B$10="T A X",SUMIFS('Income Entry'!$I$11:$I126,'Income Entry'!$L$11:$L126,B48,'Income Entry'!$S$11:$S126,'Setup Page'!$AU$20,'Income Entry'!$T$11:$T126,'Setup Page'!$AV$20),"")))</f>
        <v>0</v>
      </c>
      <c r="X48" s="148"/>
      <c r="Y48" s="148"/>
      <c r="Z48" s="149"/>
      <c r="AA48" s="475" t="str">
        <f>IF(AB48="","",'Setup Page'!$W$4)</f>
        <v>$</v>
      </c>
      <c r="AB48" s="476">
        <f>IF($B$10="T O T A L",SUMIFS('Income Entry'!$F$11:$F126,'Income Entry'!$L$11:$L126,B48,'Income Entry'!$S$11:$S126,'Setup Page'!$AU$21,'Income Entry'!$T$11:$T126,'Setup Page'!$AV$21),IF($B$10="N E T",SUMIFS('Income Entry'!$H$11:$H126,'Income Entry'!$L$11:$L126,B48,'Income Entry'!$S$11:$S126,'Setup Page'!$AU$21,'Income Entry'!$T$11:$T126,'Setup Page'!$AV$21),IF($B$10="T A X",SUMIFS('Income Entry'!$I$11:$I126,'Income Entry'!$L$11:$L126,B48,'Income Entry'!$S$11:$S126,'Setup Page'!$AU$21,'Income Entry'!$T$11:$T126,'Setup Page'!$AV$21),"")))</f>
        <v>0</v>
      </c>
      <c r="AC48" s="148"/>
      <c r="AD48" s="148"/>
      <c r="AE48" s="149"/>
      <c r="AF48" s="475" t="str">
        <f>IF(AG48="","",'Setup Page'!$W$4)</f>
        <v>$</v>
      </c>
      <c r="AG48" s="476">
        <f>IF($B$10="T O T A L",SUMIFS('Income Entry'!$F$11:$F126,'Income Entry'!$L$11:$L126,B48,'Income Entry'!$S$11:$S126,'Setup Page'!$AU$22,'Income Entry'!$T$11:$T126,'Setup Page'!$AV$22),IF($B$10="N E T",SUMIFS('Income Entry'!$H$11:$H126,'Income Entry'!$L$11:$L126,B48,'Income Entry'!$S$11:$S126,'Setup Page'!$AU$22,'Income Entry'!$T$11:$T126,'Setup Page'!$AV$22),IF($B$10="T A X",SUMIFS('Income Entry'!$I$11:$I126,'Income Entry'!$L$11:$L126,B48,'Income Entry'!$S$11:$S126,'Setup Page'!$AU$22,'Income Entry'!$T$11:$T126,'Setup Page'!$AV$22),"")))</f>
        <v>0</v>
      </c>
      <c r="AH48" s="148"/>
      <c r="AI48" s="148"/>
      <c r="AJ48" s="149"/>
      <c r="AK48" s="475" t="str">
        <f>IF(AL48="","",'Setup Page'!$W$4)</f>
        <v>$</v>
      </c>
      <c r="AL48" s="476">
        <f>IF($B$10="T O T A L",SUMIFS('Income Entry'!$F$11:$F126,'Income Entry'!$L$11:$L126,B48,'Income Entry'!$S$11:$S126,'Setup Page'!$AU$23,'Income Entry'!$T$11:$T126,'Setup Page'!$AV$23),IF($B$10="N E T",SUMIFS('Income Entry'!$H$11:$H126,'Income Entry'!$L$11:$L126,B48,'Income Entry'!$S$11:$S126,'Setup Page'!$AU$23,'Income Entry'!$T$11:$T126,'Setup Page'!$AV$23),IF($B$10="T A X",SUMIFS('Income Entry'!$I$11:$I126,'Income Entry'!$L$11:$L126,B48,'Income Entry'!$S$11:$S126,'Setup Page'!$AU$23,'Income Entry'!$T$11:$T126,'Setup Page'!$AV$23),"")))</f>
        <v>0</v>
      </c>
      <c r="AM48" s="148"/>
      <c r="AN48" s="148"/>
      <c r="AO48" s="149"/>
      <c r="AP48" s="475" t="str">
        <f>IF(AQ48="","",'Setup Page'!$W$4)</f>
        <v>$</v>
      </c>
      <c r="AQ48" s="476">
        <f>IF($B$10="T O T A L",SUMIFS('Income Entry'!$F$11:$F126,'Income Entry'!$L$11:$L126,B48,'Income Entry'!$S$11:$S126,'Setup Page'!$AU$24,'Income Entry'!$T$11:$T126,'Setup Page'!$AV$24),IF($B$10="N E T",SUMIFS('Income Entry'!$H$11:$H126,'Income Entry'!$L$11:$L126,B48,'Income Entry'!$S$11:$S126,'Setup Page'!$AU$24,'Income Entry'!$T$11:$T126,'Setup Page'!$AV$24),IF($B$10="T A X",SUMIFS('Income Entry'!$I$11:$I126,'Income Entry'!$L$11:$L126,B48,'Income Entry'!$S$11:$S126,'Setup Page'!$AU$24,'Income Entry'!$T$11:$T126,'Setup Page'!$AV$24),"")))</f>
        <v>0</v>
      </c>
      <c r="AR48" s="148"/>
      <c r="AS48" s="148"/>
      <c r="AT48" s="149"/>
      <c r="AU48" s="475" t="str">
        <f>IF(AV48="","",'Setup Page'!$W$4)</f>
        <v>$</v>
      </c>
      <c r="AV48" s="476">
        <f>IF($B$10="T O T A L",SUMIFS('Income Entry'!$F$11:$F126,'Income Entry'!$L$11:$L126,B48,'Income Entry'!$S$11:$S126,'Setup Page'!$AU$25,'Income Entry'!$T$11:$T126,'Setup Page'!$AV$25),IF($B$10="N E T",SUMIFS('Income Entry'!$H$11:$H126,'Income Entry'!$L$11:$L126,B48,'Income Entry'!$S$11:$S126,'Setup Page'!$AU$25,'Income Entry'!$T$11:$T126,'Setup Page'!$AV$25),IF($B$10="T A X",SUMIFS('Income Entry'!$I$11:$I126,'Income Entry'!$L$11:$L126,B48,'Income Entry'!$S$11:$S126,'Setup Page'!$AU$25,'Income Entry'!$T$11:$T126,'Setup Page'!$AV$25),"")))</f>
        <v>0</v>
      </c>
      <c r="AW48" s="148"/>
      <c r="AX48" s="148"/>
      <c r="AY48" s="149"/>
      <c r="AZ48" s="475" t="str">
        <f>IF(BA48="","",'Setup Page'!$W$4)</f>
        <v>$</v>
      </c>
      <c r="BA48" s="476">
        <f>IF($B$10="T O T A L",SUMIFS('Income Entry'!$F$11:$F126,'Income Entry'!$L$11:$L126,B48,'Income Entry'!$S$11:$S126,'Setup Page'!$AU$26,'Income Entry'!$T$11:$T126,'Setup Page'!$AV$26),IF($B$10="N E T",SUMIFS('Income Entry'!$H$11:$H126,'Income Entry'!$L$11:$L126,B48,'Income Entry'!$S$11:$S126,'Setup Page'!$AU$26,'Income Entry'!$T$11:$T126,'Setup Page'!$AV$26),IF($B$10="T A X",SUMIFS('Income Entry'!$I$11:$I126,'Income Entry'!$L$11:$L126,B48,'Income Entry'!$S$11:$S126,'Setup Page'!$AU$26,'Income Entry'!$T$11:$T126,'Setup Page'!$AV$26),"")))</f>
        <v>0</v>
      </c>
      <c r="BB48" s="148"/>
      <c r="BC48" s="148"/>
      <c r="BD48" s="149"/>
      <c r="BE48" s="475" t="str">
        <f>IF(BF48="","",'Setup Page'!$W$4)</f>
        <v>$</v>
      </c>
      <c r="BF48" s="476">
        <f>IF($B$10="T O T A L",SUMIFS('Income Entry'!$F$11:$F126,'Income Entry'!$L$11:$L126,B48,'Income Entry'!$S$11:$S126,'Setup Page'!$AU$27,'Income Entry'!$T$11:$T126,'Setup Page'!$AV$27),IF($B$10="N E T",SUMIFS('Income Entry'!$H$11:$H126,'Income Entry'!$L$11:$L126,B48,'Income Entry'!$S$11:$S126,'Setup Page'!$AU$27,'Income Entry'!$T$11:$T126,'Setup Page'!$AV$27),IF($B$10="T A X",SUMIFS('Income Entry'!$I$11:$I126,'Income Entry'!$L$11:$L126,B48,'Income Entry'!$S$11:$S126,'Setup Page'!$AU$27,'Income Entry'!$T$11:$T126,'Setup Page'!$AV$27),"")))</f>
        <v>0</v>
      </c>
      <c r="BG48" s="148"/>
      <c r="BH48" s="148"/>
      <c r="BI48" s="149"/>
      <c r="BJ48" s="475" t="str">
        <f>IF(BK48="","",'Setup Page'!$W$4)</f>
        <v>$</v>
      </c>
      <c r="BK48" s="476">
        <f>IF($B$10="T O T A L",SUMIFS('Income Entry'!$F$11:$F126,'Income Entry'!$L$11:$L126,B48,'Income Entry'!$S$11:$S126,'Setup Page'!$AU$28,'Income Entry'!$T$11:$T126,'Setup Page'!$AV$28),IF($B$10="N E T",SUMIFS('Income Entry'!$H$11:$H126,'Income Entry'!$L$11:$L126,B48,'Income Entry'!$S$11:$S126,'Setup Page'!$AU$28,'Income Entry'!$T$11:$T126,'Setup Page'!$AV$28),IF($B$10="T A X",SUMIFS('Income Entry'!$I$11:$I126,'Income Entry'!$L$11:$L126,B48,'Income Entry'!$S$11:$S126,'Setup Page'!$AU$28,'Income Entry'!$T$11:$T126,'Setup Page'!$AV$28),"")))</f>
        <v>0</v>
      </c>
      <c r="BL48" s="148"/>
      <c r="BM48" s="148"/>
      <c r="BN48" s="149"/>
      <c r="BO48" s="475" t="str">
        <f>IF(BP48="","",'Setup Page'!$W$4)</f>
        <v>$</v>
      </c>
      <c r="BP48" s="476">
        <f>IF($B$10="T O T A L",SUMIFS('Income Entry'!$F$11:$F126,'Income Entry'!$L$11:$L126,B48,'Income Entry'!$S$11:$S126,'Setup Page'!$AU$29,'Income Entry'!$T$11:$T126,'Setup Page'!$AV$29),IF($B$10="N E T",SUMIFS('Income Entry'!$H$11:$H126,'Income Entry'!$L$11:$L126,B48,'Income Entry'!$S$11:$S126,'Setup Page'!$AU$29,'Income Entry'!$T$11:$T126,'Setup Page'!$AV$29),IF($B$10="T A X",SUMIFS('Income Entry'!$I$11:$I126,'Income Entry'!$L$11:$L126,B48,'Income Entry'!$S$11:$S126,'Setup Page'!$AU$29,'Income Entry'!$T$11:$T126,'Setup Page'!$AV$29),"")))</f>
        <v>0</v>
      </c>
      <c r="BQ48" s="148"/>
      <c r="BR48" s="148"/>
      <c r="BS48" s="149"/>
      <c r="BT48" s="484" t="str">
        <f>IF(BU48="","",'Setup Page'!$W$4)</f>
        <v>$</v>
      </c>
      <c r="BU48" s="485">
        <f t="shared" si="1"/>
        <v>0</v>
      </c>
      <c r="BV48" s="481"/>
      <c r="BW48" s="481"/>
      <c r="BX48" s="486"/>
      <c r="BY48" s="138"/>
    </row>
    <row r="49" ht="18.75" customHeight="1">
      <c r="A49" s="138"/>
      <c r="B49" s="480" t="str">
        <f>'Setup Page'!C46</f>
        <v/>
      </c>
      <c r="C49" s="481"/>
      <c r="D49" s="481"/>
      <c r="E49" s="481"/>
      <c r="F49" s="481"/>
      <c r="G49" s="481"/>
      <c r="H49" s="481"/>
      <c r="I49" s="481"/>
      <c r="J49" s="481"/>
      <c r="K49" s="482"/>
      <c r="L49" s="483" t="str">
        <f>IF(M49="","",'Setup Page'!$W$4)</f>
        <v>$</v>
      </c>
      <c r="M49" s="476">
        <f>IF($B$10="T O T A L",SUMIFS('Income Entry'!$F$11:$F126,'Income Entry'!$L$11:$L126,B49,'Income Entry'!$S$11:$S126,'Setup Page'!$AU$18,'Income Entry'!$T$11:$T126,'Setup Page'!$AV$18),IF($B$10="N E T",SUMIFS('Income Entry'!$H$11:$H126,'Income Entry'!$L$11:$L126,B49,'Income Entry'!$S$11:$S126,'Setup Page'!$AU$18,'Income Entry'!$T$11:$T126,'Setup Page'!$AV$18),IF($B$10="T A X",SUMIFS('Income Entry'!$I$11:$I126,'Income Entry'!$L$11:$L126,B49,'Income Entry'!$S$11:$S126,'Setup Page'!$AU$18,'Income Entry'!$T$11:$T126,'Setup Page'!$AV$18),"")))</f>
        <v>0</v>
      </c>
      <c r="N49" s="148"/>
      <c r="O49" s="148"/>
      <c r="P49" s="149"/>
      <c r="Q49" s="475" t="str">
        <f>IF(R49="","",'Setup Page'!$W$4)</f>
        <v>$</v>
      </c>
      <c r="R49" s="476">
        <f>IF($B$10="T O T A L",SUMIFS('Income Entry'!$F$11:$F126,'Income Entry'!$L$11:$L126,B49,'Income Entry'!$S$11:$S126,'Setup Page'!$AU$19,'Income Entry'!$T$11:$T126,'Setup Page'!$AV$19),IF($B$10="N E T",SUMIFS('Income Entry'!$H$11:$H126,'Income Entry'!$L$11:$L126,B49,'Income Entry'!$S$11:$S126,'Setup Page'!$AU$19,'Income Entry'!$T$11:$T126,'Setup Page'!$AV$19),IF($B$10="T A X",SUMIFS('Income Entry'!$I$11:$I126,'Income Entry'!$L$11:$L126,B49,'Income Entry'!$S$11:$S126,'Setup Page'!$AU$19,'Income Entry'!$T$11:$T126,'Setup Page'!$AV$19),"")))</f>
        <v>0</v>
      </c>
      <c r="S49" s="148"/>
      <c r="T49" s="148"/>
      <c r="U49" s="149"/>
      <c r="V49" s="475" t="str">
        <f>IF(W49="","",'Setup Page'!$W$4)</f>
        <v>$</v>
      </c>
      <c r="W49" s="476">
        <f>IF($B$10="T O T A L",SUMIFS('Income Entry'!$F$11:$F126,'Income Entry'!$L$11:$L126,B49,'Income Entry'!$S$11:$S126,'Setup Page'!$AU$20,'Income Entry'!$T$11:$T126,'Setup Page'!$AV$20),IF($B$10="N E T",SUMIFS('Income Entry'!$H$11:$H126,'Income Entry'!$L$11:$L126,B49,'Income Entry'!$S$11:$S126,'Setup Page'!$AU$20,'Income Entry'!$T$11:$T126,'Setup Page'!$AV$20),IF($B$10="T A X",SUMIFS('Income Entry'!$I$11:$I126,'Income Entry'!$L$11:$L126,B49,'Income Entry'!$S$11:$S126,'Setup Page'!$AU$20,'Income Entry'!$T$11:$T126,'Setup Page'!$AV$20),"")))</f>
        <v>0</v>
      </c>
      <c r="X49" s="148"/>
      <c r="Y49" s="148"/>
      <c r="Z49" s="149"/>
      <c r="AA49" s="475" t="str">
        <f>IF(AB49="","",'Setup Page'!$W$4)</f>
        <v>$</v>
      </c>
      <c r="AB49" s="476">
        <f>IF($B$10="T O T A L",SUMIFS('Income Entry'!$F$11:$F126,'Income Entry'!$L$11:$L126,B49,'Income Entry'!$S$11:$S126,'Setup Page'!$AU$21,'Income Entry'!$T$11:$T126,'Setup Page'!$AV$21),IF($B$10="N E T",SUMIFS('Income Entry'!$H$11:$H126,'Income Entry'!$L$11:$L126,B49,'Income Entry'!$S$11:$S126,'Setup Page'!$AU$21,'Income Entry'!$T$11:$T126,'Setup Page'!$AV$21),IF($B$10="T A X",SUMIFS('Income Entry'!$I$11:$I126,'Income Entry'!$L$11:$L126,B49,'Income Entry'!$S$11:$S126,'Setup Page'!$AU$21,'Income Entry'!$T$11:$T126,'Setup Page'!$AV$21),"")))</f>
        <v>0</v>
      </c>
      <c r="AC49" s="148"/>
      <c r="AD49" s="148"/>
      <c r="AE49" s="149"/>
      <c r="AF49" s="475" t="str">
        <f>IF(AG49="","",'Setup Page'!$W$4)</f>
        <v>$</v>
      </c>
      <c r="AG49" s="476">
        <f>IF($B$10="T O T A L",SUMIFS('Income Entry'!$F$11:$F126,'Income Entry'!$L$11:$L126,B49,'Income Entry'!$S$11:$S126,'Setup Page'!$AU$22,'Income Entry'!$T$11:$T126,'Setup Page'!$AV$22),IF($B$10="N E T",SUMIFS('Income Entry'!$H$11:$H126,'Income Entry'!$L$11:$L126,B49,'Income Entry'!$S$11:$S126,'Setup Page'!$AU$22,'Income Entry'!$T$11:$T126,'Setup Page'!$AV$22),IF($B$10="T A X",SUMIFS('Income Entry'!$I$11:$I126,'Income Entry'!$L$11:$L126,B49,'Income Entry'!$S$11:$S126,'Setup Page'!$AU$22,'Income Entry'!$T$11:$T126,'Setup Page'!$AV$22),"")))</f>
        <v>0</v>
      </c>
      <c r="AH49" s="148"/>
      <c r="AI49" s="148"/>
      <c r="AJ49" s="149"/>
      <c r="AK49" s="475" t="str">
        <f>IF(AL49="","",'Setup Page'!$W$4)</f>
        <v>$</v>
      </c>
      <c r="AL49" s="476">
        <f>IF($B$10="T O T A L",SUMIFS('Income Entry'!$F$11:$F126,'Income Entry'!$L$11:$L126,B49,'Income Entry'!$S$11:$S126,'Setup Page'!$AU$23,'Income Entry'!$T$11:$T126,'Setup Page'!$AV$23),IF($B$10="N E T",SUMIFS('Income Entry'!$H$11:$H126,'Income Entry'!$L$11:$L126,B49,'Income Entry'!$S$11:$S126,'Setup Page'!$AU$23,'Income Entry'!$T$11:$T126,'Setup Page'!$AV$23),IF($B$10="T A X",SUMIFS('Income Entry'!$I$11:$I126,'Income Entry'!$L$11:$L126,B49,'Income Entry'!$S$11:$S126,'Setup Page'!$AU$23,'Income Entry'!$T$11:$T126,'Setup Page'!$AV$23),"")))</f>
        <v>0</v>
      </c>
      <c r="AM49" s="148"/>
      <c r="AN49" s="148"/>
      <c r="AO49" s="149"/>
      <c r="AP49" s="475" t="str">
        <f>IF(AQ49="","",'Setup Page'!$W$4)</f>
        <v>$</v>
      </c>
      <c r="AQ49" s="476">
        <f>IF($B$10="T O T A L",SUMIFS('Income Entry'!$F$11:$F126,'Income Entry'!$L$11:$L126,B49,'Income Entry'!$S$11:$S126,'Setup Page'!$AU$24,'Income Entry'!$T$11:$T126,'Setup Page'!$AV$24),IF($B$10="N E T",SUMIFS('Income Entry'!$H$11:$H126,'Income Entry'!$L$11:$L126,B49,'Income Entry'!$S$11:$S126,'Setup Page'!$AU$24,'Income Entry'!$T$11:$T126,'Setup Page'!$AV$24),IF($B$10="T A X",SUMIFS('Income Entry'!$I$11:$I126,'Income Entry'!$L$11:$L126,B49,'Income Entry'!$S$11:$S126,'Setup Page'!$AU$24,'Income Entry'!$T$11:$T126,'Setup Page'!$AV$24),"")))</f>
        <v>0</v>
      </c>
      <c r="AR49" s="148"/>
      <c r="AS49" s="148"/>
      <c r="AT49" s="149"/>
      <c r="AU49" s="475" t="str">
        <f>IF(AV49="","",'Setup Page'!$W$4)</f>
        <v>$</v>
      </c>
      <c r="AV49" s="476">
        <f>IF($B$10="T O T A L",SUMIFS('Income Entry'!$F$11:$F126,'Income Entry'!$L$11:$L126,B49,'Income Entry'!$S$11:$S126,'Setup Page'!$AU$25,'Income Entry'!$T$11:$T126,'Setup Page'!$AV$25),IF($B$10="N E T",SUMIFS('Income Entry'!$H$11:$H126,'Income Entry'!$L$11:$L126,B49,'Income Entry'!$S$11:$S126,'Setup Page'!$AU$25,'Income Entry'!$T$11:$T126,'Setup Page'!$AV$25),IF($B$10="T A X",SUMIFS('Income Entry'!$I$11:$I126,'Income Entry'!$L$11:$L126,B49,'Income Entry'!$S$11:$S126,'Setup Page'!$AU$25,'Income Entry'!$T$11:$T126,'Setup Page'!$AV$25),"")))</f>
        <v>0</v>
      </c>
      <c r="AW49" s="148"/>
      <c r="AX49" s="148"/>
      <c r="AY49" s="149"/>
      <c r="AZ49" s="475" t="str">
        <f>IF(BA49="","",'Setup Page'!$W$4)</f>
        <v>$</v>
      </c>
      <c r="BA49" s="476">
        <f>IF($B$10="T O T A L",SUMIFS('Income Entry'!$F$11:$F126,'Income Entry'!$L$11:$L126,B49,'Income Entry'!$S$11:$S126,'Setup Page'!$AU$26,'Income Entry'!$T$11:$T126,'Setup Page'!$AV$26),IF($B$10="N E T",SUMIFS('Income Entry'!$H$11:$H126,'Income Entry'!$L$11:$L126,B49,'Income Entry'!$S$11:$S126,'Setup Page'!$AU$26,'Income Entry'!$T$11:$T126,'Setup Page'!$AV$26),IF($B$10="T A X",SUMIFS('Income Entry'!$I$11:$I126,'Income Entry'!$L$11:$L126,B49,'Income Entry'!$S$11:$S126,'Setup Page'!$AU$26,'Income Entry'!$T$11:$T126,'Setup Page'!$AV$26),"")))</f>
        <v>0</v>
      </c>
      <c r="BB49" s="148"/>
      <c r="BC49" s="148"/>
      <c r="BD49" s="149"/>
      <c r="BE49" s="475" t="str">
        <f>IF(BF49="","",'Setup Page'!$W$4)</f>
        <v>$</v>
      </c>
      <c r="BF49" s="476">
        <f>IF($B$10="T O T A L",SUMIFS('Income Entry'!$F$11:$F126,'Income Entry'!$L$11:$L126,B49,'Income Entry'!$S$11:$S126,'Setup Page'!$AU$27,'Income Entry'!$T$11:$T126,'Setup Page'!$AV$27),IF($B$10="N E T",SUMIFS('Income Entry'!$H$11:$H126,'Income Entry'!$L$11:$L126,B49,'Income Entry'!$S$11:$S126,'Setup Page'!$AU$27,'Income Entry'!$T$11:$T126,'Setup Page'!$AV$27),IF($B$10="T A X",SUMIFS('Income Entry'!$I$11:$I126,'Income Entry'!$L$11:$L126,B49,'Income Entry'!$S$11:$S126,'Setup Page'!$AU$27,'Income Entry'!$T$11:$T126,'Setup Page'!$AV$27),"")))</f>
        <v>0</v>
      </c>
      <c r="BG49" s="148"/>
      <c r="BH49" s="148"/>
      <c r="BI49" s="149"/>
      <c r="BJ49" s="475" t="str">
        <f>IF(BK49="","",'Setup Page'!$W$4)</f>
        <v>$</v>
      </c>
      <c r="BK49" s="476">
        <f>IF($B$10="T O T A L",SUMIFS('Income Entry'!$F$11:$F126,'Income Entry'!$L$11:$L126,B49,'Income Entry'!$S$11:$S126,'Setup Page'!$AU$28,'Income Entry'!$T$11:$T126,'Setup Page'!$AV$28),IF($B$10="N E T",SUMIFS('Income Entry'!$H$11:$H126,'Income Entry'!$L$11:$L126,B49,'Income Entry'!$S$11:$S126,'Setup Page'!$AU$28,'Income Entry'!$T$11:$T126,'Setup Page'!$AV$28),IF($B$10="T A X",SUMIFS('Income Entry'!$I$11:$I126,'Income Entry'!$L$11:$L126,B49,'Income Entry'!$S$11:$S126,'Setup Page'!$AU$28,'Income Entry'!$T$11:$T126,'Setup Page'!$AV$28),"")))</f>
        <v>0</v>
      </c>
      <c r="BL49" s="148"/>
      <c r="BM49" s="148"/>
      <c r="BN49" s="149"/>
      <c r="BO49" s="475" t="str">
        <f>IF(BP49="","",'Setup Page'!$W$4)</f>
        <v>$</v>
      </c>
      <c r="BP49" s="476">
        <f>IF($B$10="T O T A L",SUMIFS('Income Entry'!$F$11:$F126,'Income Entry'!$L$11:$L126,B49,'Income Entry'!$S$11:$S126,'Setup Page'!$AU$29,'Income Entry'!$T$11:$T126,'Setup Page'!$AV$29),IF($B$10="N E T",SUMIFS('Income Entry'!$H$11:$H126,'Income Entry'!$L$11:$L126,B49,'Income Entry'!$S$11:$S126,'Setup Page'!$AU$29,'Income Entry'!$T$11:$T126,'Setup Page'!$AV$29),IF($B$10="T A X",SUMIFS('Income Entry'!$I$11:$I126,'Income Entry'!$L$11:$L126,B49,'Income Entry'!$S$11:$S126,'Setup Page'!$AU$29,'Income Entry'!$T$11:$T126,'Setup Page'!$AV$29),"")))</f>
        <v>0</v>
      </c>
      <c r="BQ49" s="148"/>
      <c r="BR49" s="148"/>
      <c r="BS49" s="149"/>
      <c r="BT49" s="484" t="str">
        <f>IF(BU49="","",'Setup Page'!$W$4)</f>
        <v>$</v>
      </c>
      <c r="BU49" s="485">
        <f t="shared" si="1"/>
        <v>0</v>
      </c>
      <c r="BV49" s="481"/>
      <c r="BW49" s="481"/>
      <c r="BX49" s="486"/>
      <c r="BY49" s="138"/>
    </row>
    <row r="50" ht="18.75" customHeight="1">
      <c r="A50" s="138"/>
      <c r="B50" s="480" t="str">
        <f>'Setup Page'!C47</f>
        <v/>
      </c>
      <c r="C50" s="481"/>
      <c r="D50" s="481"/>
      <c r="E50" s="481"/>
      <c r="F50" s="481"/>
      <c r="G50" s="481"/>
      <c r="H50" s="481"/>
      <c r="I50" s="481"/>
      <c r="J50" s="481"/>
      <c r="K50" s="482"/>
      <c r="L50" s="483" t="str">
        <f>IF(M50="","",'Setup Page'!$W$4)</f>
        <v>$</v>
      </c>
      <c r="M50" s="476">
        <f>IF($B$10="T O T A L",SUMIFS('Income Entry'!$F$11:$F126,'Income Entry'!$L$11:$L126,B50,'Income Entry'!$S$11:$S126,'Setup Page'!$AU$18,'Income Entry'!$T$11:$T126,'Setup Page'!$AV$18),IF($B$10="N E T",SUMIFS('Income Entry'!$H$11:$H126,'Income Entry'!$L$11:$L126,B50,'Income Entry'!$S$11:$S126,'Setup Page'!$AU$18,'Income Entry'!$T$11:$T126,'Setup Page'!$AV$18),IF($B$10="T A X",SUMIFS('Income Entry'!$I$11:$I126,'Income Entry'!$L$11:$L126,B50,'Income Entry'!$S$11:$S126,'Setup Page'!$AU$18,'Income Entry'!$T$11:$T126,'Setup Page'!$AV$18),"")))</f>
        <v>0</v>
      </c>
      <c r="N50" s="148"/>
      <c r="O50" s="148"/>
      <c r="P50" s="149"/>
      <c r="Q50" s="475" t="str">
        <f>IF(R50="","",'Setup Page'!$W$4)</f>
        <v>$</v>
      </c>
      <c r="R50" s="476">
        <f>IF($B$10="T O T A L",SUMIFS('Income Entry'!$F$11:$F126,'Income Entry'!$L$11:$L126,B50,'Income Entry'!$S$11:$S126,'Setup Page'!$AU$19,'Income Entry'!$T$11:$T126,'Setup Page'!$AV$19),IF($B$10="N E T",SUMIFS('Income Entry'!$H$11:$H126,'Income Entry'!$L$11:$L126,B50,'Income Entry'!$S$11:$S126,'Setup Page'!$AU$19,'Income Entry'!$T$11:$T126,'Setup Page'!$AV$19),IF($B$10="T A X",SUMIFS('Income Entry'!$I$11:$I126,'Income Entry'!$L$11:$L126,B50,'Income Entry'!$S$11:$S126,'Setup Page'!$AU$19,'Income Entry'!$T$11:$T126,'Setup Page'!$AV$19),"")))</f>
        <v>0</v>
      </c>
      <c r="S50" s="148"/>
      <c r="T50" s="148"/>
      <c r="U50" s="149"/>
      <c r="V50" s="475" t="str">
        <f>IF(W50="","",'Setup Page'!$W$4)</f>
        <v>$</v>
      </c>
      <c r="W50" s="476">
        <f>IF($B$10="T O T A L",SUMIFS('Income Entry'!$F$11:$F126,'Income Entry'!$L$11:$L126,B50,'Income Entry'!$S$11:$S126,'Setup Page'!$AU$20,'Income Entry'!$T$11:$T126,'Setup Page'!$AV$20),IF($B$10="N E T",SUMIFS('Income Entry'!$H$11:$H126,'Income Entry'!$L$11:$L126,B50,'Income Entry'!$S$11:$S126,'Setup Page'!$AU$20,'Income Entry'!$T$11:$T126,'Setup Page'!$AV$20),IF($B$10="T A X",SUMIFS('Income Entry'!$I$11:$I126,'Income Entry'!$L$11:$L126,B50,'Income Entry'!$S$11:$S126,'Setup Page'!$AU$20,'Income Entry'!$T$11:$T126,'Setup Page'!$AV$20),"")))</f>
        <v>0</v>
      </c>
      <c r="X50" s="148"/>
      <c r="Y50" s="148"/>
      <c r="Z50" s="149"/>
      <c r="AA50" s="475" t="str">
        <f>IF(AB50="","",'Setup Page'!$W$4)</f>
        <v>$</v>
      </c>
      <c r="AB50" s="476">
        <f>IF($B$10="T O T A L",SUMIFS('Income Entry'!$F$11:$F126,'Income Entry'!$L$11:$L126,B50,'Income Entry'!$S$11:$S126,'Setup Page'!$AU$21,'Income Entry'!$T$11:$T126,'Setup Page'!$AV$21),IF($B$10="N E T",SUMIFS('Income Entry'!$H$11:$H126,'Income Entry'!$L$11:$L126,B50,'Income Entry'!$S$11:$S126,'Setup Page'!$AU$21,'Income Entry'!$T$11:$T126,'Setup Page'!$AV$21),IF($B$10="T A X",SUMIFS('Income Entry'!$I$11:$I126,'Income Entry'!$L$11:$L126,B50,'Income Entry'!$S$11:$S126,'Setup Page'!$AU$21,'Income Entry'!$T$11:$T126,'Setup Page'!$AV$21),"")))</f>
        <v>0</v>
      </c>
      <c r="AC50" s="148"/>
      <c r="AD50" s="148"/>
      <c r="AE50" s="149"/>
      <c r="AF50" s="475" t="str">
        <f>IF(AG50="","",'Setup Page'!$W$4)</f>
        <v>$</v>
      </c>
      <c r="AG50" s="476">
        <f>IF($B$10="T O T A L",SUMIFS('Income Entry'!$F$11:$F126,'Income Entry'!$L$11:$L126,B50,'Income Entry'!$S$11:$S126,'Setup Page'!$AU$22,'Income Entry'!$T$11:$T126,'Setup Page'!$AV$22),IF($B$10="N E T",SUMIFS('Income Entry'!$H$11:$H126,'Income Entry'!$L$11:$L126,B50,'Income Entry'!$S$11:$S126,'Setup Page'!$AU$22,'Income Entry'!$T$11:$T126,'Setup Page'!$AV$22),IF($B$10="T A X",SUMIFS('Income Entry'!$I$11:$I126,'Income Entry'!$L$11:$L126,B50,'Income Entry'!$S$11:$S126,'Setup Page'!$AU$22,'Income Entry'!$T$11:$T126,'Setup Page'!$AV$22),"")))</f>
        <v>0</v>
      </c>
      <c r="AH50" s="148"/>
      <c r="AI50" s="148"/>
      <c r="AJ50" s="149"/>
      <c r="AK50" s="475" t="str">
        <f>IF(AL50="","",'Setup Page'!$W$4)</f>
        <v>$</v>
      </c>
      <c r="AL50" s="476">
        <f>IF($B$10="T O T A L",SUMIFS('Income Entry'!$F$11:$F126,'Income Entry'!$L$11:$L126,B50,'Income Entry'!$S$11:$S126,'Setup Page'!$AU$23,'Income Entry'!$T$11:$T126,'Setup Page'!$AV$23),IF($B$10="N E T",SUMIFS('Income Entry'!$H$11:$H126,'Income Entry'!$L$11:$L126,B50,'Income Entry'!$S$11:$S126,'Setup Page'!$AU$23,'Income Entry'!$T$11:$T126,'Setup Page'!$AV$23),IF($B$10="T A X",SUMIFS('Income Entry'!$I$11:$I126,'Income Entry'!$L$11:$L126,B50,'Income Entry'!$S$11:$S126,'Setup Page'!$AU$23,'Income Entry'!$T$11:$T126,'Setup Page'!$AV$23),"")))</f>
        <v>0</v>
      </c>
      <c r="AM50" s="148"/>
      <c r="AN50" s="148"/>
      <c r="AO50" s="149"/>
      <c r="AP50" s="475" t="str">
        <f>IF(AQ50="","",'Setup Page'!$W$4)</f>
        <v>$</v>
      </c>
      <c r="AQ50" s="476">
        <f>IF($B$10="T O T A L",SUMIFS('Income Entry'!$F$11:$F126,'Income Entry'!$L$11:$L126,B50,'Income Entry'!$S$11:$S126,'Setup Page'!$AU$24,'Income Entry'!$T$11:$T126,'Setup Page'!$AV$24),IF($B$10="N E T",SUMIFS('Income Entry'!$H$11:$H126,'Income Entry'!$L$11:$L126,B50,'Income Entry'!$S$11:$S126,'Setup Page'!$AU$24,'Income Entry'!$T$11:$T126,'Setup Page'!$AV$24),IF($B$10="T A X",SUMIFS('Income Entry'!$I$11:$I126,'Income Entry'!$L$11:$L126,B50,'Income Entry'!$S$11:$S126,'Setup Page'!$AU$24,'Income Entry'!$T$11:$T126,'Setup Page'!$AV$24),"")))</f>
        <v>0</v>
      </c>
      <c r="AR50" s="148"/>
      <c r="AS50" s="148"/>
      <c r="AT50" s="149"/>
      <c r="AU50" s="475" t="str">
        <f>IF(AV50="","",'Setup Page'!$W$4)</f>
        <v>$</v>
      </c>
      <c r="AV50" s="476">
        <f>IF($B$10="T O T A L",SUMIFS('Income Entry'!$F$11:$F126,'Income Entry'!$L$11:$L126,B50,'Income Entry'!$S$11:$S126,'Setup Page'!$AU$25,'Income Entry'!$T$11:$T126,'Setup Page'!$AV$25),IF($B$10="N E T",SUMIFS('Income Entry'!$H$11:$H126,'Income Entry'!$L$11:$L126,B50,'Income Entry'!$S$11:$S126,'Setup Page'!$AU$25,'Income Entry'!$T$11:$T126,'Setup Page'!$AV$25),IF($B$10="T A X",SUMIFS('Income Entry'!$I$11:$I126,'Income Entry'!$L$11:$L126,B50,'Income Entry'!$S$11:$S126,'Setup Page'!$AU$25,'Income Entry'!$T$11:$T126,'Setup Page'!$AV$25),"")))</f>
        <v>0</v>
      </c>
      <c r="AW50" s="148"/>
      <c r="AX50" s="148"/>
      <c r="AY50" s="149"/>
      <c r="AZ50" s="475" t="str">
        <f>IF(BA50="","",'Setup Page'!$W$4)</f>
        <v>$</v>
      </c>
      <c r="BA50" s="476">
        <f>IF($B$10="T O T A L",SUMIFS('Income Entry'!$F$11:$F126,'Income Entry'!$L$11:$L126,B50,'Income Entry'!$S$11:$S126,'Setup Page'!$AU$26,'Income Entry'!$T$11:$T126,'Setup Page'!$AV$26),IF($B$10="N E T",SUMIFS('Income Entry'!$H$11:$H126,'Income Entry'!$L$11:$L126,B50,'Income Entry'!$S$11:$S126,'Setup Page'!$AU$26,'Income Entry'!$T$11:$T126,'Setup Page'!$AV$26),IF($B$10="T A X",SUMIFS('Income Entry'!$I$11:$I126,'Income Entry'!$L$11:$L126,B50,'Income Entry'!$S$11:$S126,'Setup Page'!$AU$26,'Income Entry'!$T$11:$T126,'Setup Page'!$AV$26),"")))</f>
        <v>0</v>
      </c>
      <c r="BB50" s="148"/>
      <c r="BC50" s="148"/>
      <c r="BD50" s="149"/>
      <c r="BE50" s="475" t="str">
        <f>IF(BF50="","",'Setup Page'!$W$4)</f>
        <v>$</v>
      </c>
      <c r="BF50" s="476">
        <f>IF($B$10="T O T A L",SUMIFS('Income Entry'!$F$11:$F126,'Income Entry'!$L$11:$L126,B50,'Income Entry'!$S$11:$S126,'Setup Page'!$AU$27,'Income Entry'!$T$11:$T126,'Setup Page'!$AV$27),IF($B$10="N E T",SUMIFS('Income Entry'!$H$11:$H126,'Income Entry'!$L$11:$L126,B50,'Income Entry'!$S$11:$S126,'Setup Page'!$AU$27,'Income Entry'!$T$11:$T126,'Setup Page'!$AV$27),IF($B$10="T A X",SUMIFS('Income Entry'!$I$11:$I126,'Income Entry'!$L$11:$L126,B50,'Income Entry'!$S$11:$S126,'Setup Page'!$AU$27,'Income Entry'!$T$11:$T126,'Setup Page'!$AV$27),"")))</f>
        <v>0</v>
      </c>
      <c r="BG50" s="148"/>
      <c r="BH50" s="148"/>
      <c r="BI50" s="149"/>
      <c r="BJ50" s="475" t="str">
        <f>IF(BK50="","",'Setup Page'!$W$4)</f>
        <v>$</v>
      </c>
      <c r="BK50" s="476">
        <f>IF($B$10="T O T A L",SUMIFS('Income Entry'!$F$11:$F126,'Income Entry'!$L$11:$L126,B50,'Income Entry'!$S$11:$S126,'Setup Page'!$AU$28,'Income Entry'!$T$11:$T126,'Setup Page'!$AV$28),IF($B$10="N E T",SUMIFS('Income Entry'!$H$11:$H126,'Income Entry'!$L$11:$L126,B50,'Income Entry'!$S$11:$S126,'Setup Page'!$AU$28,'Income Entry'!$T$11:$T126,'Setup Page'!$AV$28),IF($B$10="T A X",SUMIFS('Income Entry'!$I$11:$I126,'Income Entry'!$L$11:$L126,B50,'Income Entry'!$S$11:$S126,'Setup Page'!$AU$28,'Income Entry'!$T$11:$T126,'Setup Page'!$AV$28),"")))</f>
        <v>0</v>
      </c>
      <c r="BL50" s="148"/>
      <c r="BM50" s="148"/>
      <c r="BN50" s="149"/>
      <c r="BO50" s="475" t="str">
        <f>IF(BP50="","",'Setup Page'!$W$4)</f>
        <v>$</v>
      </c>
      <c r="BP50" s="476">
        <f>IF($B$10="T O T A L",SUMIFS('Income Entry'!$F$11:$F126,'Income Entry'!$L$11:$L126,B50,'Income Entry'!$S$11:$S126,'Setup Page'!$AU$29,'Income Entry'!$T$11:$T126,'Setup Page'!$AV$29),IF($B$10="N E T",SUMIFS('Income Entry'!$H$11:$H126,'Income Entry'!$L$11:$L126,B50,'Income Entry'!$S$11:$S126,'Setup Page'!$AU$29,'Income Entry'!$T$11:$T126,'Setup Page'!$AV$29),IF($B$10="T A X",SUMIFS('Income Entry'!$I$11:$I126,'Income Entry'!$L$11:$L126,B50,'Income Entry'!$S$11:$S126,'Setup Page'!$AU$29,'Income Entry'!$T$11:$T126,'Setup Page'!$AV$29),"")))</f>
        <v>0</v>
      </c>
      <c r="BQ50" s="148"/>
      <c r="BR50" s="148"/>
      <c r="BS50" s="149"/>
      <c r="BT50" s="484" t="str">
        <f>IF(BU50="","",'Setup Page'!$W$4)</f>
        <v>$</v>
      </c>
      <c r="BU50" s="485">
        <f t="shared" si="1"/>
        <v>0</v>
      </c>
      <c r="BV50" s="481"/>
      <c r="BW50" s="481"/>
      <c r="BX50" s="486"/>
      <c r="BY50" s="138"/>
    </row>
    <row r="51" ht="18.75" customHeight="1">
      <c r="A51" s="138"/>
      <c r="B51" s="480" t="str">
        <f>'Setup Page'!C48</f>
        <v/>
      </c>
      <c r="C51" s="481"/>
      <c r="D51" s="481"/>
      <c r="E51" s="481"/>
      <c r="F51" s="481"/>
      <c r="G51" s="481"/>
      <c r="H51" s="481"/>
      <c r="I51" s="481"/>
      <c r="J51" s="481"/>
      <c r="K51" s="482"/>
      <c r="L51" s="483" t="str">
        <f>IF(M51="","",'Setup Page'!$W$4)</f>
        <v>$</v>
      </c>
      <c r="M51" s="476">
        <f>IF($B$10="T O T A L",SUMIFS('Income Entry'!$F$11:$F126,'Income Entry'!$L$11:$L126,B51,'Income Entry'!$S$11:$S126,'Setup Page'!$AU$18,'Income Entry'!$T$11:$T126,'Setup Page'!$AV$18),IF($B$10="N E T",SUMIFS('Income Entry'!$H$11:$H126,'Income Entry'!$L$11:$L126,B51,'Income Entry'!$S$11:$S126,'Setup Page'!$AU$18,'Income Entry'!$T$11:$T126,'Setup Page'!$AV$18),IF($B$10="T A X",SUMIFS('Income Entry'!$I$11:$I126,'Income Entry'!$L$11:$L126,B51,'Income Entry'!$S$11:$S126,'Setup Page'!$AU$18,'Income Entry'!$T$11:$T126,'Setup Page'!$AV$18),"")))</f>
        <v>0</v>
      </c>
      <c r="N51" s="148"/>
      <c r="O51" s="148"/>
      <c r="P51" s="149"/>
      <c r="Q51" s="475" t="str">
        <f>IF(R51="","",'Setup Page'!$W$4)</f>
        <v>$</v>
      </c>
      <c r="R51" s="476">
        <f>IF($B$10="T O T A L",SUMIFS('Income Entry'!$F$11:$F126,'Income Entry'!$L$11:$L126,B51,'Income Entry'!$S$11:$S126,'Setup Page'!$AU$19,'Income Entry'!$T$11:$T126,'Setup Page'!$AV$19),IF($B$10="N E T",SUMIFS('Income Entry'!$H$11:$H126,'Income Entry'!$L$11:$L126,B51,'Income Entry'!$S$11:$S126,'Setup Page'!$AU$19,'Income Entry'!$T$11:$T126,'Setup Page'!$AV$19),IF($B$10="T A X",SUMIFS('Income Entry'!$I$11:$I126,'Income Entry'!$L$11:$L126,B51,'Income Entry'!$S$11:$S126,'Setup Page'!$AU$19,'Income Entry'!$T$11:$T126,'Setup Page'!$AV$19),"")))</f>
        <v>0</v>
      </c>
      <c r="S51" s="148"/>
      <c r="T51" s="148"/>
      <c r="U51" s="149"/>
      <c r="V51" s="475" t="str">
        <f>IF(W51="","",'Setup Page'!$W$4)</f>
        <v>$</v>
      </c>
      <c r="W51" s="476">
        <f>IF($B$10="T O T A L",SUMIFS('Income Entry'!$F$11:$F126,'Income Entry'!$L$11:$L126,B51,'Income Entry'!$S$11:$S126,'Setup Page'!$AU$20,'Income Entry'!$T$11:$T126,'Setup Page'!$AV$20),IF($B$10="N E T",SUMIFS('Income Entry'!$H$11:$H126,'Income Entry'!$L$11:$L126,B51,'Income Entry'!$S$11:$S126,'Setup Page'!$AU$20,'Income Entry'!$T$11:$T126,'Setup Page'!$AV$20),IF($B$10="T A X",SUMIFS('Income Entry'!$I$11:$I126,'Income Entry'!$L$11:$L126,B51,'Income Entry'!$S$11:$S126,'Setup Page'!$AU$20,'Income Entry'!$T$11:$T126,'Setup Page'!$AV$20),"")))</f>
        <v>0</v>
      </c>
      <c r="X51" s="148"/>
      <c r="Y51" s="148"/>
      <c r="Z51" s="149"/>
      <c r="AA51" s="475" t="str">
        <f>IF(AB51="","",'Setup Page'!$W$4)</f>
        <v>$</v>
      </c>
      <c r="AB51" s="476">
        <f>IF($B$10="T O T A L",SUMIFS('Income Entry'!$F$11:$F126,'Income Entry'!$L$11:$L126,B51,'Income Entry'!$S$11:$S126,'Setup Page'!$AU$21,'Income Entry'!$T$11:$T126,'Setup Page'!$AV$21),IF($B$10="N E T",SUMIFS('Income Entry'!$H$11:$H126,'Income Entry'!$L$11:$L126,B51,'Income Entry'!$S$11:$S126,'Setup Page'!$AU$21,'Income Entry'!$T$11:$T126,'Setup Page'!$AV$21),IF($B$10="T A X",SUMIFS('Income Entry'!$I$11:$I126,'Income Entry'!$L$11:$L126,B51,'Income Entry'!$S$11:$S126,'Setup Page'!$AU$21,'Income Entry'!$T$11:$T126,'Setup Page'!$AV$21),"")))</f>
        <v>0</v>
      </c>
      <c r="AC51" s="148"/>
      <c r="AD51" s="148"/>
      <c r="AE51" s="149"/>
      <c r="AF51" s="475" t="str">
        <f>IF(AG51="","",'Setup Page'!$W$4)</f>
        <v>$</v>
      </c>
      <c r="AG51" s="476">
        <f>IF($B$10="T O T A L",SUMIFS('Income Entry'!$F$11:$F126,'Income Entry'!$L$11:$L126,B51,'Income Entry'!$S$11:$S126,'Setup Page'!$AU$22,'Income Entry'!$T$11:$T126,'Setup Page'!$AV$22),IF($B$10="N E T",SUMIFS('Income Entry'!$H$11:$H126,'Income Entry'!$L$11:$L126,B51,'Income Entry'!$S$11:$S126,'Setup Page'!$AU$22,'Income Entry'!$T$11:$T126,'Setup Page'!$AV$22),IF($B$10="T A X",SUMIFS('Income Entry'!$I$11:$I126,'Income Entry'!$L$11:$L126,B51,'Income Entry'!$S$11:$S126,'Setup Page'!$AU$22,'Income Entry'!$T$11:$T126,'Setup Page'!$AV$22),"")))</f>
        <v>0</v>
      </c>
      <c r="AH51" s="148"/>
      <c r="AI51" s="148"/>
      <c r="AJ51" s="149"/>
      <c r="AK51" s="475" t="str">
        <f>IF(AL51="","",'Setup Page'!$W$4)</f>
        <v>$</v>
      </c>
      <c r="AL51" s="476">
        <f>IF($B$10="T O T A L",SUMIFS('Income Entry'!$F$11:$F126,'Income Entry'!$L$11:$L126,B51,'Income Entry'!$S$11:$S126,'Setup Page'!$AU$23,'Income Entry'!$T$11:$T126,'Setup Page'!$AV$23),IF($B$10="N E T",SUMIFS('Income Entry'!$H$11:$H126,'Income Entry'!$L$11:$L126,B51,'Income Entry'!$S$11:$S126,'Setup Page'!$AU$23,'Income Entry'!$T$11:$T126,'Setup Page'!$AV$23),IF($B$10="T A X",SUMIFS('Income Entry'!$I$11:$I126,'Income Entry'!$L$11:$L126,B51,'Income Entry'!$S$11:$S126,'Setup Page'!$AU$23,'Income Entry'!$T$11:$T126,'Setup Page'!$AV$23),"")))</f>
        <v>0</v>
      </c>
      <c r="AM51" s="148"/>
      <c r="AN51" s="148"/>
      <c r="AO51" s="149"/>
      <c r="AP51" s="475" t="str">
        <f>IF(AQ51="","",'Setup Page'!$W$4)</f>
        <v>$</v>
      </c>
      <c r="AQ51" s="476">
        <f>IF($B$10="T O T A L",SUMIFS('Income Entry'!$F$11:$F126,'Income Entry'!$L$11:$L126,B51,'Income Entry'!$S$11:$S126,'Setup Page'!$AU$24,'Income Entry'!$T$11:$T126,'Setup Page'!$AV$24),IF($B$10="N E T",SUMIFS('Income Entry'!$H$11:$H126,'Income Entry'!$L$11:$L126,B51,'Income Entry'!$S$11:$S126,'Setup Page'!$AU$24,'Income Entry'!$T$11:$T126,'Setup Page'!$AV$24),IF($B$10="T A X",SUMIFS('Income Entry'!$I$11:$I126,'Income Entry'!$L$11:$L126,B51,'Income Entry'!$S$11:$S126,'Setup Page'!$AU$24,'Income Entry'!$T$11:$T126,'Setup Page'!$AV$24),"")))</f>
        <v>0</v>
      </c>
      <c r="AR51" s="148"/>
      <c r="AS51" s="148"/>
      <c r="AT51" s="149"/>
      <c r="AU51" s="475" t="str">
        <f>IF(AV51="","",'Setup Page'!$W$4)</f>
        <v>$</v>
      </c>
      <c r="AV51" s="476">
        <f>IF($B$10="T O T A L",SUMIFS('Income Entry'!$F$11:$F126,'Income Entry'!$L$11:$L126,B51,'Income Entry'!$S$11:$S126,'Setup Page'!$AU$25,'Income Entry'!$T$11:$T126,'Setup Page'!$AV$25),IF($B$10="N E T",SUMIFS('Income Entry'!$H$11:$H126,'Income Entry'!$L$11:$L126,B51,'Income Entry'!$S$11:$S126,'Setup Page'!$AU$25,'Income Entry'!$T$11:$T126,'Setup Page'!$AV$25),IF($B$10="T A X",SUMIFS('Income Entry'!$I$11:$I126,'Income Entry'!$L$11:$L126,B51,'Income Entry'!$S$11:$S126,'Setup Page'!$AU$25,'Income Entry'!$T$11:$T126,'Setup Page'!$AV$25),"")))</f>
        <v>0</v>
      </c>
      <c r="AW51" s="148"/>
      <c r="AX51" s="148"/>
      <c r="AY51" s="149"/>
      <c r="AZ51" s="475" t="str">
        <f>IF(BA51="","",'Setup Page'!$W$4)</f>
        <v>$</v>
      </c>
      <c r="BA51" s="476">
        <f>IF($B$10="T O T A L",SUMIFS('Income Entry'!$F$11:$F126,'Income Entry'!$L$11:$L126,B51,'Income Entry'!$S$11:$S126,'Setup Page'!$AU$26,'Income Entry'!$T$11:$T126,'Setup Page'!$AV$26),IF($B$10="N E T",SUMIFS('Income Entry'!$H$11:$H126,'Income Entry'!$L$11:$L126,B51,'Income Entry'!$S$11:$S126,'Setup Page'!$AU$26,'Income Entry'!$T$11:$T126,'Setup Page'!$AV$26),IF($B$10="T A X",SUMIFS('Income Entry'!$I$11:$I126,'Income Entry'!$L$11:$L126,B51,'Income Entry'!$S$11:$S126,'Setup Page'!$AU$26,'Income Entry'!$T$11:$T126,'Setup Page'!$AV$26),"")))</f>
        <v>0</v>
      </c>
      <c r="BB51" s="148"/>
      <c r="BC51" s="148"/>
      <c r="BD51" s="149"/>
      <c r="BE51" s="475" t="str">
        <f>IF(BF51="","",'Setup Page'!$W$4)</f>
        <v>$</v>
      </c>
      <c r="BF51" s="476">
        <f>IF($B$10="T O T A L",SUMIFS('Income Entry'!$F$11:$F126,'Income Entry'!$L$11:$L126,B51,'Income Entry'!$S$11:$S126,'Setup Page'!$AU$27,'Income Entry'!$T$11:$T126,'Setup Page'!$AV$27),IF($B$10="N E T",SUMIFS('Income Entry'!$H$11:$H126,'Income Entry'!$L$11:$L126,B51,'Income Entry'!$S$11:$S126,'Setup Page'!$AU$27,'Income Entry'!$T$11:$T126,'Setup Page'!$AV$27),IF($B$10="T A X",SUMIFS('Income Entry'!$I$11:$I126,'Income Entry'!$L$11:$L126,B51,'Income Entry'!$S$11:$S126,'Setup Page'!$AU$27,'Income Entry'!$T$11:$T126,'Setup Page'!$AV$27),"")))</f>
        <v>0</v>
      </c>
      <c r="BG51" s="148"/>
      <c r="BH51" s="148"/>
      <c r="BI51" s="149"/>
      <c r="BJ51" s="475" t="str">
        <f>IF(BK51="","",'Setup Page'!$W$4)</f>
        <v>$</v>
      </c>
      <c r="BK51" s="476">
        <f>IF($B$10="T O T A L",SUMIFS('Income Entry'!$F$11:$F126,'Income Entry'!$L$11:$L126,B51,'Income Entry'!$S$11:$S126,'Setup Page'!$AU$28,'Income Entry'!$T$11:$T126,'Setup Page'!$AV$28),IF($B$10="N E T",SUMIFS('Income Entry'!$H$11:$H126,'Income Entry'!$L$11:$L126,B51,'Income Entry'!$S$11:$S126,'Setup Page'!$AU$28,'Income Entry'!$T$11:$T126,'Setup Page'!$AV$28),IF($B$10="T A X",SUMIFS('Income Entry'!$I$11:$I126,'Income Entry'!$L$11:$L126,B51,'Income Entry'!$S$11:$S126,'Setup Page'!$AU$28,'Income Entry'!$T$11:$T126,'Setup Page'!$AV$28),"")))</f>
        <v>0</v>
      </c>
      <c r="BL51" s="148"/>
      <c r="BM51" s="148"/>
      <c r="BN51" s="149"/>
      <c r="BO51" s="475" t="str">
        <f>IF(BP51="","",'Setup Page'!$W$4)</f>
        <v>$</v>
      </c>
      <c r="BP51" s="476">
        <f>IF($B$10="T O T A L",SUMIFS('Income Entry'!$F$11:$F126,'Income Entry'!$L$11:$L126,B51,'Income Entry'!$S$11:$S126,'Setup Page'!$AU$29,'Income Entry'!$T$11:$T126,'Setup Page'!$AV$29),IF($B$10="N E T",SUMIFS('Income Entry'!$H$11:$H126,'Income Entry'!$L$11:$L126,B51,'Income Entry'!$S$11:$S126,'Setup Page'!$AU$29,'Income Entry'!$T$11:$T126,'Setup Page'!$AV$29),IF($B$10="T A X",SUMIFS('Income Entry'!$I$11:$I126,'Income Entry'!$L$11:$L126,B51,'Income Entry'!$S$11:$S126,'Setup Page'!$AU$29,'Income Entry'!$T$11:$T126,'Setup Page'!$AV$29),"")))</f>
        <v>0</v>
      </c>
      <c r="BQ51" s="148"/>
      <c r="BR51" s="148"/>
      <c r="BS51" s="149"/>
      <c r="BT51" s="484" t="str">
        <f>IF(BU51="","",'Setup Page'!$W$4)</f>
        <v>$</v>
      </c>
      <c r="BU51" s="485">
        <f t="shared" si="1"/>
        <v>0</v>
      </c>
      <c r="BV51" s="481"/>
      <c r="BW51" s="481"/>
      <c r="BX51" s="486"/>
      <c r="BY51" s="138"/>
    </row>
    <row r="52" ht="18.75" customHeight="1">
      <c r="A52" s="138"/>
      <c r="B52" s="480" t="str">
        <f>'Setup Page'!C49</f>
        <v/>
      </c>
      <c r="C52" s="481"/>
      <c r="D52" s="481"/>
      <c r="E52" s="481"/>
      <c r="F52" s="481"/>
      <c r="G52" s="481"/>
      <c r="H52" s="481"/>
      <c r="I52" s="481"/>
      <c r="J52" s="481"/>
      <c r="K52" s="482"/>
      <c r="L52" s="483" t="str">
        <f>IF(M52="","",'Setup Page'!$W$4)</f>
        <v>$</v>
      </c>
      <c r="M52" s="476">
        <f>IF($B$10="T O T A L",SUMIFS('Income Entry'!$F$11:$F126,'Income Entry'!$L$11:$L126,B52,'Income Entry'!$S$11:$S126,'Setup Page'!$AU$18,'Income Entry'!$T$11:$T126,'Setup Page'!$AV$18),IF($B$10="N E T",SUMIFS('Income Entry'!$H$11:$H126,'Income Entry'!$L$11:$L126,B52,'Income Entry'!$S$11:$S126,'Setup Page'!$AU$18,'Income Entry'!$T$11:$T126,'Setup Page'!$AV$18),IF($B$10="T A X",SUMIFS('Income Entry'!$I$11:$I126,'Income Entry'!$L$11:$L126,B52,'Income Entry'!$S$11:$S126,'Setup Page'!$AU$18,'Income Entry'!$T$11:$T126,'Setup Page'!$AV$18),"")))</f>
        <v>0</v>
      </c>
      <c r="N52" s="148"/>
      <c r="O52" s="148"/>
      <c r="P52" s="149"/>
      <c r="Q52" s="475" t="str">
        <f>IF(R52="","",'Setup Page'!$W$4)</f>
        <v>$</v>
      </c>
      <c r="R52" s="476">
        <f>IF($B$10="T O T A L",SUMIFS('Income Entry'!$F$11:$F126,'Income Entry'!$L$11:$L126,B52,'Income Entry'!$S$11:$S126,'Setup Page'!$AU$19,'Income Entry'!$T$11:$T126,'Setup Page'!$AV$19),IF($B$10="N E T",SUMIFS('Income Entry'!$H$11:$H126,'Income Entry'!$L$11:$L126,B52,'Income Entry'!$S$11:$S126,'Setup Page'!$AU$19,'Income Entry'!$T$11:$T126,'Setup Page'!$AV$19),IF($B$10="T A X",SUMIFS('Income Entry'!$I$11:$I126,'Income Entry'!$L$11:$L126,B52,'Income Entry'!$S$11:$S126,'Setup Page'!$AU$19,'Income Entry'!$T$11:$T126,'Setup Page'!$AV$19),"")))</f>
        <v>0</v>
      </c>
      <c r="S52" s="148"/>
      <c r="T52" s="148"/>
      <c r="U52" s="149"/>
      <c r="V52" s="475" t="str">
        <f>IF(W52="","",'Setup Page'!$W$4)</f>
        <v>$</v>
      </c>
      <c r="W52" s="476">
        <f>IF($B$10="T O T A L",SUMIFS('Income Entry'!$F$11:$F126,'Income Entry'!$L$11:$L126,B52,'Income Entry'!$S$11:$S126,'Setup Page'!$AU$20,'Income Entry'!$T$11:$T126,'Setup Page'!$AV$20),IF($B$10="N E T",SUMIFS('Income Entry'!$H$11:$H126,'Income Entry'!$L$11:$L126,B52,'Income Entry'!$S$11:$S126,'Setup Page'!$AU$20,'Income Entry'!$T$11:$T126,'Setup Page'!$AV$20),IF($B$10="T A X",SUMIFS('Income Entry'!$I$11:$I126,'Income Entry'!$L$11:$L126,B52,'Income Entry'!$S$11:$S126,'Setup Page'!$AU$20,'Income Entry'!$T$11:$T126,'Setup Page'!$AV$20),"")))</f>
        <v>0</v>
      </c>
      <c r="X52" s="148"/>
      <c r="Y52" s="148"/>
      <c r="Z52" s="149"/>
      <c r="AA52" s="475" t="str">
        <f>IF(AB52="","",'Setup Page'!$W$4)</f>
        <v>$</v>
      </c>
      <c r="AB52" s="476">
        <f>IF($B$10="T O T A L",SUMIFS('Income Entry'!$F$11:$F126,'Income Entry'!$L$11:$L126,B52,'Income Entry'!$S$11:$S126,'Setup Page'!$AU$21,'Income Entry'!$T$11:$T126,'Setup Page'!$AV$21),IF($B$10="N E T",SUMIFS('Income Entry'!$H$11:$H126,'Income Entry'!$L$11:$L126,B52,'Income Entry'!$S$11:$S126,'Setup Page'!$AU$21,'Income Entry'!$T$11:$T126,'Setup Page'!$AV$21),IF($B$10="T A X",SUMIFS('Income Entry'!$I$11:$I126,'Income Entry'!$L$11:$L126,B52,'Income Entry'!$S$11:$S126,'Setup Page'!$AU$21,'Income Entry'!$T$11:$T126,'Setup Page'!$AV$21),"")))</f>
        <v>0</v>
      </c>
      <c r="AC52" s="148"/>
      <c r="AD52" s="148"/>
      <c r="AE52" s="149"/>
      <c r="AF52" s="475" t="str">
        <f>IF(AG52="","",'Setup Page'!$W$4)</f>
        <v>$</v>
      </c>
      <c r="AG52" s="476">
        <f>IF($B$10="T O T A L",SUMIFS('Income Entry'!$F$11:$F126,'Income Entry'!$L$11:$L126,B52,'Income Entry'!$S$11:$S126,'Setup Page'!$AU$22,'Income Entry'!$T$11:$T126,'Setup Page'!$AV$22),IF($B$10="N E T",SUMIFS('Income Entry'!$H$11:$H126,'Income Entry'!$L$11:$L126,B52,'Income Entry'!$S$11:$S126,'Setup Page'!$AU$22,'Income Entry'!$T$11:$T126,'Setup Page'!$AV$22),IF($B$10="T A X",SUMIFS('Income Entry'!$I$11:$I126,'Income Entry'!$L$11:$L126,B52,'Income Entry'!$S$11:$S126,'Setup Page'!$AU$22,'Income Entry'!$T$11:$T126,'Setup Page'!$AV$22),"")))</f>
        <v>0</v>
      </c>
      <c r="AH52" s="148"/>
      <c r="AI52" s="148"/>
      <c r="AJ52" s="149"/>
      <c r="AK52" s="475" t="str">
        <f>IF(AL52="","",'Setup Page'!$W$4)</f>
        <v>$</v>
      </c>
      <c r="AL52" s="476">
        <f>IF($B$10="T O T A L",SUMIFS('Income Entry'!$F$11:$F126,'Income Entry'!$L$11:$L126,B52,'Income Entry'!$S$11:$S126,'Setup Page'!$AU$23,'Income Entry'!$T$11:$T126,'Setup Page'!$AV$23),IF($B$10="N E T",SUMIFS('Income Entry'!$H$11:$H126,'Income Entry'!$L$11:$L126,B52,'Income Entry'!$S$11:$S126,'Setup Page'!$AU$23,'Income Entry'!$T$11:$T126,'Setup Page'!$AV$23),IF($B$10="T A X",SUMIFS('Income Entry'!$I$11:$I126,'Income Entry'!$L$11:$L126,B52,'Income Entry'!$S$11:$S126,'Setup Page'!$AU$23,'Income Entry'!$T$11:$T126,'Setup Page'!$AV$23),"")))</f>
        <v>0</v>
      </c>
      <c r="AM52" s="148"/>
      <c r="AN52" s="148"/>
      <c r="AO52" s="149"/>
      <c r="AP52" s="475" t="str">
        <f>IF(AQ52="","",'Setup Page'!$W$4)</f>
        <v>$</v>
      </c>
      <c r="AQ52" s="476">
        <f>IF($B$10="T O T A L",SUMIFS('Income Entry'!$F$11:$F126,'Income Entry'!$L$11:$L126,B52,'Income Entry'!$S$11:$S126,'Setup Page'!$AU$24,'Income Entry'!$T$11:$T126,'Setup Page'!$AV$24),IF($B$10="N E T",SUMIFS('Income Entry'!$H$11:$H126,'Income Entry'!$L$11:$L126,B52,'Income Entry'!$S$11:$S126,'Setup Page'!$AU$24,'Income Entry'!$T$11:$T126,'Setup Page'!$AV$24),IF($B$10="T A X",SUMIFS('Income Entry'!$I$11:$I126,'Income Entry'!$L$11:$L126,B52,'Income Entry'!$S$11:$S126,'Setup Page'!$AU$24,'Income Entry'!$T$11:$T126,'Setup Page'!$AV$24),"")))</f>
        <v>0</v>
      </c>
      <c r="AR52" s="148"/>
      <c r="AS52" s="148"/>
      <c r="AT52" s="149"/>
      <c r="AU52" s="475" t="str">
        <f>IF(AV52="","",'Setup Page'!$W$4)</f>
        <v>$</v>
      </c>
      <c r="AV52" s="476">
        <f>IF($B$10="T O T A L",SUMIFS('Income Entry'!$F$11:$F126,'Income Entry'!$L$11:$L126,B52,'Income Entry'!$S$11:$S126,'Setup Page'!$AU$25,'Income Entry'!$T$11:$T126,'Setup Page'!$AV$25),IF($B$10="N E T",SUMIFS('Income Entry'!$H$11:$H126,'Income Entry'!$L$11:$L126,B52,'Income Entry'!$S$11:$S126,'Setup Page'!$AU$25,'Income Entry'!$T$11:$T126,'Setup Page'!$AV$25),IF($B$10="T A X",SUMIFS('Income Entry'!$I$11:$I126,'Income Entry'!$L$11:$L126,B52,'Income Entry'!$S$11:$S126,'Setup Page'!$AU$25,'Income Entry'!$T$11:$T126,'Setup Page'!$AV$25),"")))</f>
        <v>0</v>
      </c>
      <c r="AW52" s="148"/>
      <c r="AX52" s="148"/>
      <c r="AY52" s="149"/>
      <c r="AZ52" s="475" t="str">
        <f>IF(BA52="","",'Setup Page'!$W$4)</f>
        <v>$</v>
      </c>
      <c r="BA52" s="476">
        <f>IF($B$10="T O T A L",SUMIFS('Income Entry'!$F$11:$F126,'Income Entry'!$L$11:$L126,B52,'Income Entry'!$S$11:$S126,'Setup Page'!$AU$26,'Income Entry'!$T$11:$T126,'Setup Page'!$AV$26),IF($B$10="N E T",SUMIFS('Income Entry'!$H$11:$H126,'Income Entry'!$L$11:$L126,B52,'Income Entry'!$S$11:$S126,'Setup Page'!$AU$26,'Income Entry'!$T$11:$T126,'Setup Page'!$AV$26),IF($B$10="T A X",SUMIFS('Income Entry'!$I$11:$I126,'Income Entry'!$L$11:$L126,B52,'Income Entry'!$S$11:$S126,'Setup Page'!$AU$26,'Income Entry'!$T$11:$T126,'Setup Page'!$AV$26),"")))</f>
        <v>0</v>
      </c>
      <c r="BB52" s="148"/>
      <c r="BC52" s="148"/>
      <c r="BD52" s="149"/>
      <c r="BE52" s="475" t="str">
        <f>IF(BF52="","",'Setup Page'!$W$4)</f>
        <v>$</v>
      </c>
      <c r="BF52" s="476">
        <f>IF($B$10="T O T A L",SUMIFS('Income Entry'!$F$11:$F126,'Income Entry'!$L$11:$L126,B52,'Income Entry'!$S$11:$S126,'Setup Page'!$AU$27,'Income Entry'!$T$11:$T126,'Setup Page'!$AV$27),IF($B$10="N E T",SUMIFS('Income Entry'!$H$11:$H126,'Income Entry'!$L$11:$L126,B52,'Income Entry'!$S$11:$S126,'Setup Page'!$AU$27,'Income Entry'!$T$11:$T126,'Setup Page'!$AV$27),IF($B$10="T A X",SUMIFS('Income Entry'!$I$11:$I126,'Income Entry'!$L$11:$L126,B52,'Income Entry'!$S$11:$S126,'Setup Page'!$AU$27,'Income Entry'!$T$11:$T126,'Setup Page'!$AV$27),"")))</f>
        <v>0</v>
      </c>
      <c r="BG52" s="148"/>
      <c r="BH52" s="148"/>
      <c r="BI52" s="149"/>
      <c r="BJ52" s="475" t="str">
        <f>IF(BK52="","",'Setup Page'!$W$4)</f>
        <v>$</v>
      </c>
      <c r="BK52" s="476">
        <f>IF($B$10="T O T A L",SUMIFS('Income Entry'!$F$11:$F126,'Income Entry'!$L$11:$L126,B52,'Income Entry'!$S$11:$S126,'Setup Page'!$AU$28,'Income Entry'!$T$11:$T126,'Setup Page'!$AV$28),IF($B$10="N E T",SUMIFS('Income Entry'!$H$11:$H126,'Income Entry'!$L$11:$L126,B52,'Income Entry'!$S$11:$S126,'Setup Page'!$AU$28,'Income Entry'!$T$11:$T126,'Setup Page'!$AV$28),IF($B$10="T A X",SUMIFS('Income Entry'!$I$11:$I126,'Income Entry'!$L$11:$L126,B52,'Income Entry'!$S$11:$S126,'Setup Page'!$AU$28,'Income Entry'!$T$11:$T126,'Setup Page'!$AV$28),"")))</f>
        <v>0</v>
      </c>
      <c r="BL52" s="148"/>
      <c r="BM52" s="148"/>
      <c r="BN52" s="149"/>
      <c r="BO52" s="475" t="str">
        <f>IF(BP52="","",'Setup Page'!$W$4)</f>
        <v>$</v>
      </c>
      <c r="BP52" s="476">
        <f>IF($B$10="T O T A L",SUMIFS('Income Entry'!$F$11:$F126,'Income Entry'!$L$11:$L126,B52,'Income Entry'!$S$11:$S126,'Setup Page'!$AU$29,'Income Entry'!$T$11:$T126,'Setup Page'!$AV$29),IF($B$10="N E T",SUMIFS('Income Entry'!$H$11:$H126,'Income Entry'!$L$11:$L126,B52,'Income Entry'!$S$11:$S126,'Setup Page'!$AU$29,'Income Entry'!$T$11:$T126,'Setup Page'!$AV$29),IF($B$10="T A X",SUMIFS('Income Entry'!$I$11:$I126,'Income Entry'!$L$11:$L126,B52,'Income Entry'!$S$11:$S126,'Setup Page'!$AU$29,'Income Entry'!$T$11:$T126,'Setup Page'!$AV$29),"")))</f>
        <v>0</v>
      </c>
      <c r="BQ52" s="148"/>
      <c r="BR52" s="148"/>
      <c r="BS52" s="149"/>
      <c r="BT52" s="484" t="str">
        <f>IF(BU52="","",'Setup Page'!$W$4)</f>
        <v>$</v>
      </c>
      <c r="BU52" s="485">
        <f t="shared" si="1"/>
        <v>0</v>
      </c>
      <c r="BV52" s="481"/>
      <c r="BW52" s="481"/>
      <c r="BX52" s="486"/>
      <c r="BY52" s="138"/>
    </row>
    <row r="53" ht="18.75" customHeight="1">
      <c r="A53" s="138"/>
      <c r="B53" s="480" t="str">
        <f>'Setup Page'!C50</f>
        <v/>
      </c>
      <c r="C53" s="481"/>
      <c r="D53" s="481"/>
      <c r="E53" s="481"/>
      <c r="F53" s="481"/>
      <c r="G53" s="481"/>
      <c r="H53" s="481"/>
      <c r="I53" s="481"/>
      <c r="J53" s="481"/>
      <c r="K53" s="482"/>
      <c r="L53" s="483" t="str">
        <f>IF(M53="","",'Setup Page'!$W$4)</f>
        <v>$</v>
      </c>
      <c r="M53" s="476">
        <f>IF($B$10="T O T A L",SUMIFS('Income Entry'!$F$11:$F126,'Income Entry'!$L$11:$L126,B53,'Income Entry'!$S$11:$S126,'Setup Page'!$AU$18,'Income Entry'!$T$11:$T126,'Setup Page'!$AV$18),IF($B$10="N E T",SUMIFS('Income Entry'!$H$11:$H126,'Income Entry'!$L$11:$L126,B53,'Income Entry'!$S$11:$S126,'Setup Page'!$AU$18,'Income Entry'!$T$11:$T126,'Setup Page'!$AV$18),IF($B$10="T A X",SUMIFS('Income Entry'!$I$11:$I126,'Income Entry'!$L$11:$L126,B53,'Income Entry'!$S$11:$S126,'Setup Page'!$AU$18,'Income Entry'!$T$11:$T126,'Setup Page'!$AV$18),"")))</f>
        <v>0</v>
      </c>
      <c r="N53" s="148"/>
      <c r="O53" s="148"/>
      <c r="P53" s="149"/>
      <c r="Q53" s="475" t="str">
        <f>IF(R53="","",'Setup Page'!$W$4)</f>
        <v>$</v>
      </c>
      <c r="R53" s="476">
        <f>IF($B$10="T O T A L",SUMIFS('Income Entry'!$F$11:$F126,'Income Entry'!$L$11:$L126,B53,'Income Entry'!$S$11:$S126,'Setup Page'!$AU$19,'Income Entry'!$T$11:$T126,'Setup Page'!$AV$19),IF($B$10="N E T",SUMIFS('Income Entry'!$H$11:$H126,'Income Entry'!$L$11:$L126,B53,'Income Entry'!$S$11:$S126,'Setup Page'!$AU$19,'Income Entry'!$T$11:$T126,'Setup Page'!$AV$19),IF($B$10="T A X",SUMIFS('Income Entry'!$I$11:$I126,'Income Entry'!$L$11:$L126,B53,'Income Entry'!$S$11:$S126,'Setup Page'!$AU$19,'Income Entry'!$T$11:$T126,'Setup Page'!$AV$19),"")))</f>
        <v>0</v>
      </c>
      <c r="S53" s="148"/>
      <c r="T53" s="148"/>
      <c r="U53" s="149"/>
      <c r="V53" s="475" t="str">
        <f>IF(W53="","",'Setup Page'!$W$4)</f>
        <v>$</v>
      </c>
      <c r="W53" s="476">
        <f>IF($B$10="T O T A L",SUMIFS('Income Entry'!$F$11:$F126,'Income Entry'!$L$11:$L126,B53,'Income Entry'!$S$11:$S126,'Setup Page'!$AU$20,'Income Entry'!$T$11:$T126,'Setup Page'!$AV$20),IF($B$10="N E T",SUMIFS('Income Entry'!$H$11:$H126,'Income Entry'!$L$11:$L126,B53,'Income Entry'!$S$11:$S126,'Setup Page'!$AU$20,'Income Entry'!$T$11:$T126,'Setup Page'!$AV$20),IF($B$10="T A X",SUMIFS('Income Entry'!$I$11:$I126,'Income Entry'!$L$11:$L126,B53,'Income Entry'!$S$11:$S126,'Setup Page'!$AU$20,'Income Entry'!$T$11:$T126,'Setup Page'!$AV$20),"")))</f>
        <v>0</v>
      </c>
      <c r="X53" s="148"/>
      <c r="Y53" s="148"/>
      <c r="Z53" s="149"/>
      <c r="AA53" s="475" t="str">
        <f>IF(AB53="","",'Setup Page'!$W$4)</f>
        <v>$</v>
      </c>
      <c r="AB53" s="476">
        <f>IF($B$10="T O T A L",SUMIFS('Income Entry'!$F$11:$F126,'Income Entry'!$L$11:$L126,B53,'Income Entry'!$S$11:$S126,'Setup Page'!$AU$21,'Income Entry'!$T$11:$T126,'Setup Page'!$AV$21),IF($B$10="N E T",SUMIFS('Income Entry'!$H$11:$H126,'Income Entry'!$L$11:$L126,B53,'Income Entry'!$S$11:$S126,'Setup Page'!$AU$21,'Income Entry'!$T$11:$T126,'Setup Page'!$AV$21),IF($B$10="T A X",SUMIFS('Income Entry'!$I$11:$I126,'Income Entry'!$L$11:$L126,B53,'Income Entry'!$S$11:$S126,'Setup Page'!$AU$21,'Income Entry'!$T$11:$T126,'Setup Page'!$AV$21),"")))</f>
        <v>0</v>
      </c>
      <c r="AC53" s="148"/>
      <c r="AD53" s="148"/>
      <c r="AE53" s="149"/>
      <c r="AF53" s="475" t="str">
        <f>IF(AG53="","",'Setup Page'!$W$4)</f>
        <v>$</v>
      </c>
      <c r="AG53" s="476">
        <f>IF($B$10="T O T A L",SUMIFS('Income Entry'!$F$11:$F126,'Income Entry'!$L$11:$L126,B53,'Income Entry'!$S$11:$S126,'Setup Page'!$AU$22,'Income Entry'!$T$11:$T126,'Setup Page'!$AV$22),IF($B$10="N E T",SUMIFS('Income Entry'!$H$11:$H126,'Income Entry'!$L$11:$L126,B53,'Income Entry'!$S$11:$S126,'Setup Page'!$AU$22,'Income Entry'!$T$11:$T126,'Setup Page'!$AV$22),IF($B$10="T A X",SUMIFS('Income Entry'!$I$11:$I126,'Income Entry'!$L$11:$L126,B53,'Income Entry'!$S$11:$S126,'Setup Page'!$AU$22,'Income Entry'!$T$11:$T126,'Setup Page'!$AV$22),"")))</f>
        <v>0</v>
      </c>
      <c r="AH53" s="148"/>
      <c r="AI53" s="148"/>
      <c r="AJ53" s="149"/>
      <c r="AK53" s="475" t="str">
        <f>IF(AL53="","",'Setup Page'!$W$4)</f>
        <v>$</v>
      </c>
      <c r="AL53" s="476">
        <f>IF($B$10="T O T A L",SUMIFS('Income Entry'!$F$11:$F126,'Income Entry'!$L$11:$L126,B53,'Income Entry'!$S$11:$S126,'Setup Page'!$AU$23,'Income Entry'!$T$11:$T126,'Setup Page'!$AV$23),IF($B$10="N E T",SUMIFS('Income Entry'!$H$11:$H126,'Income Entry'!$L$11:$L126,B53,'Income Entry'!$S$11:$S126,'Setup Page'!$AU$23,'Income Entry'!$T$11:$T126,'Setup Page'!$AV$23),IF($B$10="T A X",SUMIFS('Income Entry'!$I$11:$I126,'Income Entry'!$L$11:$L126,B53,'Income Entry'!$S$11:$S126,'Setup Page'!$AU$23,'Income Entry'!$T$11:$T126,'Setup Page'!$AV$23),"")))</f>
        <v>0</v>
      </c>
      <c r="AM53" s="148"/>
      <c r="AN53" s="148"/>
      <c r="AO53" s="149"/>
      <c r="AP53" s="475" t="str">
        <f>IF(AQ53="","",'Setup Page'!$W$4)</f>
        <v>$</v>
      </c>
      <c r="AQ53" s="476">
        <f>IF($B$10="T O T A L",SUMIFS('Income Entry'!$F$11:$F126,'Income Entry'!$L$11:$L126,B53,'Income Entry'!$S$11:$S126,'Setup Page'!$AU$24,'Income Entry'!$T$11:$T126,'Setup Page'!$AV$24),IF($B$10="N E T",SUMIFS('Income Entry'!$H$11:$H126,'Income Entry'!$L$11:$L126,B53,'Income Entry'!$S$11:$S126,'Setup Page'!$AU$24,'Income Entry'!$T$11:$T126,'Setup Page'!$AV$24),IF($B$10="T A X",SUMIFS('Income Entry'!$I$11:$I126,'Income Entry'!$L$11:$L126,B53,'Income Entry'!$S$11:$S126,'Setup Page'!$AU$24,'Income Entry'!$T$11:$T126,'Setup Page'!$AV$24),"")))</f>
        <v>0</v>
      </c>
      <c r="AR53" s="148"/>
      <c r="AS53" s="148"/>
      <c r="AT53" s="149"/>
      <c r="AU53" s="475" t="str">
        <f>IF(AV53="","",'Setup Page'!$W$4)</f>
        <v>$</v>
      </c>
      <c r="AV53" s="476">
        <f>IF($B$10="T O T A L",SUMIFS('Income Entry'!$F$11:$F126,'Income Entry'!$L$11:$L126,B53,'Income Entry'!$S$11:$S126,'Setup Page'!$AU$25,'Income Entry'!$T$11:$T126,'Setup Page'!$AV$25),IF($B$10="N E T",SUMIFS('Income Entry'!$H$11:$H126,'Income Entry'!$L$11:$L126,B53,'Income Entry'!$S$11:$S126,'Setup Page'!$AU$25,'Income Entry'!$T$11:$T126,'Setup Page'!$AV$25),IF($B$10="T A X",SUMIFS('Income Entry'!$I$11:$I126,'Income Entry'!$L$11:$L126,B53,'Income Entry'!$S$11:$S126,'Setup Page'!$AU$25,'Income Entry'!$T$11:$T126,'Setup Page'!$AV$25),"")))</f>
        <v>0</v>
      </c>
      <c r="AW53" s="148"/>
      <c r="AX53" s="148"/>
      <c r="AY53" s="149"/>
      <c r="AZ53" s="475" t="str">
        <f>IF(BA53="","",'Setup Page'!$W$4)</f>
        <v>$</v>
      </c>
      <c r="BA53" s="476">
        <f>IF($B$10="T O T A L",SUMIFS('Income Entry'!$F$11:$F126,'Income Entry'!$L$11:$L126,B53,'Income Entry'!$S$11:$S126,'Setup Page'!$AU$26,'Income Entry'!$T$11:$T126,'Setup Page'!$AV$26),IF($B$10="N E T",SUMIFS('Income Entry'!$H$11:$H126,'Income Entry'!$L$11:$L126,B53,'Income Entry'!$S$11:$S126,'Setup Page'!$AU$26,'Income Entry'!$T$11:$T126,'Setup Page'!$AV$26),IF($B$10="T A X",SUMIFS('Income Entry'!$I$11:$I126,'Income Entry'!$L$11:$L126,B53,'Income Entry'!$S$11:$S126,'Setup Page'!$AU$26,'Income Entry'!$T$11:$T126,'Setup Page'!$AV$26),"")))</f>
        <v>0</v>
      </c>
      <c r="BB53" s="148"/>
      <c r="BC53" s="148"/>
      <c r="BD53" s="149"/>
      <c r="BE53" s="475" t="str">
        <f>IF(BF53="","",'Setup Page'!$W$4)</f>
        <v>$</v>
      </c>
      <c r="BF53" s="476">
        <f>IF($B$10="T O T A L",SUMIFS('Income Entry'!$F$11:$F126,'Income Entry'!$L$11:$L126,B53,'Income Entry'!$S$11:$S126,'Setup Page'!$AU$27,'Income Entry'!$T$11:$T126,'Setup Page'!$AV$27),IF($B$10="N E T",SUMIFS('Income Entry'!$H$11:$H126,'Income Entry'!$L$11:$L126,B53,'Income Entry'!$S$11:$S126,'Setup Page'!$AU$27,'Income Entry'!$T$11:$T126,'Setup Page'!$AV$27),IF($B$10="T A X",SUMIFS('Income Entry'!$I$11:$I126,'Income Entry'!$L$11:$L126,B53,'Income Entry'!$S$11:$S126,'Setup Page'!$AU$27,'Income Entry'!$T$11:$T126,'Setup Page'!$AV$27),"")))</f>
        <v>0</v>
      </c>
      <c r="BG53" s="148"/>
      <c r="BH53" s="148"/>
      <c r="BI53" s="149"/>
      <c r="BJ53" s="475" t="str">
        <f>IF(BK53="","",'Setup Page'!$W$4)</f>
        <v>$</v>
      </c>
      <c r="BK53" s="476">
        <f>IF($B$10="T O T A L",SUMIFS('Income Entry'!$F$11:$F126,'Income Entry'!$L$11:$L126,B53,'Income Entry'!$S$11:$S126,'Setup Page'!$AU$28,'Income Entry'!$T$11:$T126,'Setup Page'!$AV$28),IF($B$10="N E T",SUMIFS('Income Entry'!$H$11:$H126,'Income Entry'!$L$11:$L126,B53,'Income Entry'!$S$11:$S126,'Setup Page'!$AU$28,'Income Entry'!$T$11:$T126,'Setup Page'!$AV$28),IF($B$10="T A X",SUMIFS('Income Entry'!$I$11:$I126,'Income Entry'!$L$11:$L126,B53,'Income Entry'!$S$11:$S126,'Setup Page'!$AU$28,'Income Entry'!$T$11:$T126,'Setup Page'!$AV$28),"")))</f>
        <v>0</v>
      </c>
      <c r="BL53" s="148"/>
      <c r="BM53" s="148"/>
      <c r="BN53" s="149"/>
      <c r="BO53" s="475" t="str">
        <f>IF(BP53="","",'Setup Page'!$W$4)</f>
        <v>$</v>
      </c>
      <c r="BP53" s="476">
        <f>IF($B$10="T O T A L",SUMIFS('Income Entry'!$F$11:$F126,'Income Entry'!$L$11:$L126,B53,'Income Entry'!$S$11:$S126,'Setup Page'!$AU$29,'Income Entry'!$T$11:$T126,'Setup Page'!$AV$29),IF($B$10="N E T",SUMIFS('Income Entry'!$H$11:$H126,'Income Entry'!$L$11:$L126,B53,'Income Entry'!$S$11:$S126,'Setup Page'!$AU$29,'Income Entry'!$T$11:$T126,'Setup Page'!$AV$29),IF($B$10="T A X",SUMIFS('Income Entry'!$I$11:$I126,'Income Entry'!$L$11:$L126,B53,'Income Entry'!$S$11:$S126,'Setup Page'!$AU$29,'Income Entry'!$T$11:$T126,'Setup Page'!$AV$29),"")))</f>
        <v>0</v>
      </c>
      <c r="BQ53" s="148"/>
      <c r="BR53" s="148"/>
      <c r="BS53" s="149"/>
      <c r="BT53" s="484" t="str">
        <f>IF(BU53="","",'Setup Page'!$W$4)</f>
        <v>$</v>
      </c>
      <c r="BU53" s="485">
        <f t="shared" si="1"/>
        <v>0</v>
      </c>
      <c r="BV53" s="481"/>
      <c r="BW53" s="481"/>
      <c r="BX53" s="486"/>
      <c r="BY53" s="138"/>
    </row>
    <row r="54" ht="18.75" customHeight="1">
      <c r="A54" s="138"/>
      <c r="B54" s="480" t="str">
        <f>'Setup Page'!C51</f>
        <v/>
      </c>
      <c r="C54" s="481"/>
      <c r="D54" s="481"/>
      <c r="E54" s="481"/>
      <c r="F54" s="481"/>
      <c r="G54" s="481"/>
      <c r="H54" s="481"/>
      <c r="I54" s="481"/>
      <c r="J54" s="481"/>
      <c r="K54" s="482"/>
      <c r="L54" s="483" t="str">
        <f>IF(M54="","",'Setup Page'!$W$4)</f>
        <v>$</v>
      </c>
      <c r="M54" s="476">
        <f>IF($B$10="T O T A L",SUMIFS('Income Entry'!$F$11:$F126,'Income Entry'!$L$11:$L126,B54,'Income Entry'!$S$11:$S126,'Setup Page'!$AU$18,'Income Entry'!$T$11:$T126,'Setup Page'!$AV$18),IF($B$10="N E T",SUMIFS('Income Entry'!$H$11:$H126,'Income Entry'!$L$11:$L126,B54,'Income Entry'!$S$11:$S126,'Setup Page'!$AU$18,'Income Entry'!$T$11:$T126,'Setup Page'!$AV$18),IF($B$10="T A X",SUMIFS('Income Entry'!$I$11:$I126,'Income Entry'!$L$11:$L126,B54,'Income Entry'!$S$11:$S126,'Setup Page'!$AU$18,'Income Entry'!$T$11:$T126,'Setup Page'!$AV$18),"")))</f>
        <v>0</v>
      </c>
      <c r="N54" s="148"/>
      <c r="O54" s="148"/>
      <c r="P54" s="149"/>
      <c r="Q54" s="475" t="str">
        <f>IF(R54="","",'Setup Page'!$W$4)</f>
        <v>$</v>
      </c>
      <c r="R54" s="476">
        <f>IF($B$10="T O T A L",SUMIFS('Income Entry'!$F$11:$F126,'Income Entry'!$L$11:$L126,B54,'Income Entry'!$S$11:$S126,'Setup Page'!$AU$19,'Income Entry'!$T$11:$T126,'Setup Page'!$AV$19),IF($B$10="N E T",SUMIFS('Income Entry'!$H$11:$H126,'Income Entry'!$L$11:$L126,B54,'Income Entry'!$S$11:$S126,'Setup Page'!$AU$19,'Income Entry'!$T$11:$T126,'Setup Page'!$AV$19),IF($B$10="T A X",SUMIFS('Income Entry'!$I$11:$I126,'Income Entry'!$L$11:$L126,B54,'Income Entry'!$S$11:$S126,'Setup Page'!$AU$19,'Income Entry'!$T$11:$T126,'Setup Page'!$AV$19),"")))</f>
        <v>0</v>
      </c>
      <c r="S54" s="148"/>
      <c r="T54" s="148"/>
      <c r="U54" s="149"/>
      <c r="V54" s="475" t="str">
        <f>IF(W54="","",'Setup Page'!$W$4)</f>
        <v>$</v>
      </c>
      <c r="W54" s="476">
        <f>IF($B$10="T O T A L",SUMIFS('Income Entry'!$F$11:$F126,'Income Entry'!$L$11:$L126,B54,'Income Entry'!$S$11:$S126,'Setup Page'!$AU$20,'Income Entry'!$T$11:$T126,'Setup Page'!$AV$20),IF($B$10="N E T",SUMIFS('Income Entry'!$H$11:$H126,'Income Entry'!$L$11:$L126,B54,'Income Entry'!$S$11:$S126,'Setup Page'!$AU$20,'Income Entry'!$T$11:$T126,'Setup Page'!$AV$20),IF($B$10="T A X",SUMIFS('Income Entry'!$I$11:$I126,'Income Entry'!$L$11:$L126,B54,'Income Entry'!$S$11:$S126,'Setup Page'!$AU$20,'Income Entry'!$T$11:$T126,'Setup Page'!$AV$20),"")))</f>
        <v>0</v>
      </c>
      <c r="X54" s="148"/>
      <c r="Y54" s="148"/>
      <c r="Z54" s="149"/>
      <c r="AA54" s="475" t="str">
        <f>IF(AB54="","",'Setup Page'!$W$4)</f>
        <v>$</v>
      </c>
      <c r="AB54" s="476">
        <f>IF($B$10="T O T A L",SUMIFS('Income Entry'!$F$11:$F126,'Income Entry'!$L$11:$L126,B54,'Income Entry'!$S$11:$S126,'Setup Page'!$AU$21,'Income Entry'!$T$11:$T126,'Setup Page'!$AV$21),IF($B$10="N E T",SUMIFS('Income Entry'!$H$11:$H126,'Income Entry'!$L$11:$L126,B54,'Income Entry'!$S$11:$S126,'Setup Page'!$AU$21,'Income Entry'!$T$11:$T126,'Setup Page'!$AV$21),IF($B$10="T A X",SUMIFS('Income Entry'!$I$11:$I126,'Income Entry'!$L$11:$L126,B54,'Income Entry'!$S$11:$S126,'Setup Page'!$AU$21,'Income Entry'!$T$11:$T126,'Setup Page'!$AV$21),"")))</f>
        <v>0</v>
      </c>
      <c r="AC54" s="148"/>
      <c r="AD54" s="148"/>
      <c r="AE54" s="149"/>
      <c r="AF54" s="475" t="str">
        <f>IF(AG54="","",'Setup Page'!$W$4)</f>
        <v>$</v>
      </c>
      <c r="AG54" s="476">
        <f>IF($B$10="T O T A L",SUMIFS('Income Entry'!$F$11:$F126,'Income Entry'!$L$11:$L126,B54,'Income Entry'!$S$11:$S126,'Setup Page'!$AU$22,'Income Entry'!$T$11:$T126,'Setup Page'!$AV$22),IF($B$10="N E T",SUMIFS('Income Entry'!$H$11:$H126,'Income Entry'!$L$11:$L126,B54,'Income Entry'!$S$11:$S126,'Setup Page'!$AU$22,'Income Entry'!$T$11:$T126,'Setup Page'!$AV$22),IF($B$10="T A X",SUMIFS('Income Entry'!$I$11:$I126,'Income Entry'!$L$11:$L126,B54,'Income Entry'!$S$11:$S126,'Setup Page'!$AU$22,'Income Entry'!$T$11:$T126,'Setup Page'!$AV$22),"")))</f>
        <v>0</v>
      </c>
      <c r="AH54" s="148"/>
      <c r="AI54" s="148"/>
      <c r="AJ54" s="149"/>
      <c r="AK54" s="475" t="str">
        <f>IF(AL54="","",'Setup Page'!$W$4)</f>
        <v>$</v>
      </c>
      <c r="AL54" s="476">
        <f>IF($B$10="T O T A L",SUMIFS('Income Entry'!$F$11:$F126,'Income Entry'!$L$11:$L126,B54,'Income Entry'!$S$11:$S126,'Setup Page'!$AU$23,'Income Entry'!$T$11:$T126,'Setup Page'!$AV$23),IF($B$10="N E T",SUMIFS('Income Entry'!$H$11:$H126,'Income Entry'!$L$11:$L126,B54,'Income Entry'!$S$11:$S126,'Setup Page'!$AU$23,'Income Entry'!$T$11:$T126,'Setup Page'!$AV$23),IF($B$10="T A X",SUMIFS('Income Entry'!$I$11:$I126,'Income Entry'!$L$11:$L126,B54,'Income Entry'!$S$11:$S126,'Setup Page'!$AU$23,'Income Entry'!$T$11:$T126,'Setup Page'!$AV$23),"")))</f>
        <v>0</v>
      </c>
      <c r="AM54" s="148"/>
      <c r="AN54" s="148"/>
      <c r="AO54" s="149"/>
      <c r="AP54" s="475" t="str">
        <f>IF(AQ54="","",'Setup Page'!$W$4)</f>
        <v>$</v>
      </c>
      <c r="AQ54" s="476">
        <f>IF($B$10="T O T A L",SUMIFS('Income Entry'!$F$11:$F126,'Income Entry'!$L$11:$L126,B54,'Income Entry'!$S$11:$S126,'Setup Page'!$AU$24,'Income Entry'!$T$11:$T126,'Setup Page'!$AV$24),IF($B$10="N E T",SUMIFS('Income Entry'!$H$11:$H126,'Income Entry'!$L$11:$L126,B54,'Income Entry'!$S$11:$S126,'Setup Page'!$AU$24,'Income Entry'!$T$11:$T126,'Setup Page'!$AV$24),IF($B$10="T A X",SUMIFS('Income Entry'!$I$11:$I126,'Income Entry'!$L$11:$L126,B54,'Income Entry'!$S$11:$S126,'Setup Page'!$AU$24,'Income Entry'!$T$11:$T126,'Setup Page'!$AV$24),"")))</f>
        <v>0</v>
      </c>
      <c r="AR54" s="148"/>
      <c r="AS54" s="148"/>
      <c r="AT54" s="149"/>
      <c r="AU54" s="475" t="str">
        <f>IF(AV54="","",'Setup Page'!$W$4)</f>
        <v>$</v>
      </c>
      <c r="AV54" s="476">
        <f>IF($B$10="T O T A L",SUMIFS('Income Entry'!$F$11:$F126,'Income Entry'!$L$11:$L126,B54,'Income Entry'!$S$11:$S126,'Setup Page'!$AU$25,'Income Entry'!$T$11:$T126,'Setup Page'!$AV$25),IF($B$10="N E T",SUMIFS('Income Entry'!$H$11:$H126,'Income Entry'!$L$11:$L126,B54,'Income Entry'!$S$11:$S126,'Setup Page'!$AU$25,'Income Entry'!$T$11:$T126,'Setup Page'!$AV$25),IF($B$10="T A X",SUMIFS('Income Entry'!$I$11:$I126,'Income Entry'!$L$11:$L126,B54,'Income Entry'!$S$11:$S126,'Setup Page'!$AU$25,'Income Entry'!$T$11:$T126,'Setup Page'!$AV$25),"")))</f>
        <v>0</v>
      </c>
      <c r="AW54" s="148"/>
      <c r="AX54" s="148"/>
      <c r="AY54" s="149"/>
      <c r="AZ54" s="475" t="str">
        <f>IF(BA54="","",'Setup Page'!$W$4)</f>
        <v>$</v>
      </c>
      <c r="BA54" s="476">
        <f>IF($B$10="T O T A L",SUMIFS('Income Entry'!$F$11:$F126,'Income Entry'!$L$11:$L126,B54,'Income Entry'!$S$11:$S126,'Setup Page'!$AU$26,'Income Entry'!$T$11:$T126,'Setup Page'!$AV$26),IF($B$10="N E T",SUMIFS('Income Entry'!$H$11:$H126,'Income Entry'!$L$11:$L126,B54,'Income Entry'!$S$11:$S126,'Setup Page'!$AU$26,'Income Entry'!$T$11:$T126,'Setup Page'!$AV$26),IF($B$10="T A X",SUMIFS('Income Entry'!$I$11:$I126,'Income Entry'!$L$11:$L126,B54,'Income Entry'!$S$11:$S126,'Setup Page'!$AU$26,'Income Entry'!$T$11:$T126,'Setup Page'!$AV$26),"")))</f>
        <v>0</v>
      </c>
      <c r="BB54" s="148"/>
      <c r="BC54" s="148"/>
      <c r="BD54" s="149"/>
      <c r="BE54" s="475" t="str">
        <f>IF(BF54="","",'Setup Page'!$W$4)</f>
        <v>$</v>
      </c>
      <c r="BF54" s="476">
        <f>IF($B$10="T O T A L",SUMIFS('Income Entry'!$F$11:$F126,'Income Entry'!$L$11:$L126,B54,'Income Entry'!$S$11:$S126,'Setup Page'!$AU$27,'Income Entry'!$T$11:$T126,'Setup Page'!$AV$27),IF($B$10="N E T",SUMIFS('Income Entry'!$H$11:$H126,'Income Entry'!$L$11:$L126,B54,'Income Entry'!$S$11:$S126,'Setup Page'!$AU$27,'Income Entry'!$T$11:$T126,'Setup Page'!$AV$27),IF($B$10="T A X",SUMIFS('Income Entry'!$I$11:$I126,'Income Entry'!$L$11:$L126,B54,'Income Entry'!$S$11:$S126,'Setup Page'!$AU$27,'Income Entry'!$T$11:$T126,'Setup Page'!$AV$27),"")))</f>
        <v>0</v>
      </c>
      <c r="BG54" s="148"/>
      <c r="BH54" s="148"/>
      <c r="BI54" s="149"/>
      <c r="BJ54" s="475" t="str">
        <f>IF(BK54="","",'Setup Page'!$W$4)</f>
        <v>$</v>
      </c>
      <c r="BK54" s="476">
        <f>IF($B$10="T O T A L",SUMIFS('Income Entry'!$F$11:$F126,'Income Entry'!$L$11:$L126,B54,'Income Entry'!$S$11:$S126,'Setup Page'!$AU$28,'Income Entry'!$T$11:$T126,'Setup Page'!$AV$28),IF($B$10="N E T",SUMIFS('Income Entry'!$H$11:$H126,'Income Entry'!$L$11:$L126,B54,'Income Entry'!$S$11:$S126,'Setup Page'!$AU$28,'Income Entry'!$T$11:$T126,'Setup Page'!$AV$28),IF($B$10="T A X",SUMIFS('Income Entry'!$I$11:$I126,'Income Entry'!$L$11:$L126,B54,'Income Entry'!$S$11:$S126,'Setup Page'!$AU$28,'Income Entry'!$T$11:$T126,'Setup Page'!$AV$28),"")))</f>
        <v>0</v>
      </c>
      <c r="BL54" s="148"/>
      <c r="BM54" s="148"/>
      <c r="BN54" s="149"/>
      <c r="BO54" s="475" t="str">
        <f>IF(BP54="","",'Setup Page'!$W$4)</f>
        <v>$</v>
      </c>
      <c r="BP54" s="476">
        <f>IF($B$10="T O T A L",SUMIFS('Income Entry'!$F$11:$F126,'Income Entry'!$L$11:$L126,B54,'Income Entry'!$S$11:$S126,'Setup Page'!$AU$29,'Income Entry'!$T$11:$T126,'Setup Page'!$AV$29),IF($B$10="N E T",SUMIFS('Income Entry'!$H$11:$H126,'Income Entry'!$L$11:$L126,B54,'Income Entry'!$S$11:$S126,'Setup Page'!$AU$29,'Income Entry'!$T$11:$T126,'Setup Page'!$AV$29),IF($B$10="T A X",SUMIFS('Income Entry'!$I$11:$I126,'Income Entry'!$L$11:$L126,B54,'Income Entry'!$S$11:$S126,'Setup Page'!$AU$29,'Income Entry'!$T$11:$T126,'Setup Page'!$AV$29),"")))</f>
        <v>0</v>
      </c>
      <c r="BQ54" s="148"/>
      <c r="BR54" s="148"/>
      <c r="BS54" s="149"/>
      <c r="BT54" s="484" t="str">
        <f>IF(BU54="","",'Setup Page'!$W$4)</f>
        <v>$</v>
      </c>
      <c r="BU54" s="485">
        <f t="shared" si="1"/>
        <v>0</v>
      </c>
      <c r="BV54" s="481"/>
      <c r="BW54" s="481"/>
      <c r="BX54" s="486"/>
      <c r="BY54" s="138"/>
    </row>
    <row r="55" ht="18.75" customHeight="1">
      <c r="A55" s="138"/>
      <c r="B55" s="480" t="str">
        <f>'Setup Page'!C52</f>
        <v/>
      </c>
      <c r="C55" s="481"/>
      <c r="D55" s="481"/>
      <c r="E55" s="481"/>
      <c r="F55" s="481"/>
      <c r="G55" s="481"/>
      <c r="H55" s="481"/>
      <c r="I55" s="481"/>
      <c r="J55" s="481"/>
      <c r="K55" s="482"/>
      <c r="L55" s="483" t="str">
        <f>IF(M55="","",'Setup Page'!$W$4)</f>
        <v>$</v>
      </c>
      <c r="M55" s="476">
        <f>IF($B$10="T O T A L",SUMIFS('Income Entry'!$F$11:$F126,'Income Entry'!$L$11:$L126,B55,'Income Entry'!$S$11:$S126,'Setup Page'!$AU$18,'Income Entry'!$T$11:$T126,'Setup Page'!$AV$18),IF($B$10="N E T",SUMIFS('Income Entry'!$H$11:$H126,'Income Entry'!$L$11:$L126,B55,'Income Entry'!$S$11:$S126,'Setup Page'!$AU$18,'Income Entry'!$T$11:$T126,'Setup Page'!$AV$18),IF($B$10="T A X",SUMIFS('Income Entry'!$I$11:$I126,'Income Entry'!$L$11:$L126,B55,'Income Entry'!$S$11:$S126,'Setup Page'!$AU$18,'Income Entry'!$T$11:$T126,'Setup Page'!$AV$18),"")))</f>
        <v>0</v>
      </c>
      <c r="N55" s="148"/>
      <c r="O55" s="148"/>
      <c r="P55" s="149"/>
      <c r="Q55" s="475" t="str">
        <f>IF(R55="","",'Setup Page'!$W$4)</f>
        <v>$</v>
      </c>
      <c r="R55" s="476">
        <f>IF($B$10="T O T A L",SUMIFS('Income Entry'!$F$11:$F126,'Income Entry'!$L$11:$L126,B55,'Income Entry'!$S$11:$S126,'Setup Page'!$AU$19,'Income Entry'!$T$11:$T126,'Setup Page'!$AV$19),IF($B$10="N E T",SUMIFS('Income Entry'!$H$11:$H126,'Income Entry'!$L$11:$L126,B55,'Income Entry'!$S$11:$S126,'Setup Page'!$AU$19,'Income Entry'!$T$11:$T126,'Setup Page'!$AV$19),IF($B$10="T A X",SUMIFS('Income Entry'!$I$11:$I126,'Income Entry'!$L$11:$L126,B55,'Income Entry'!$S$11:$S126,'Setup Page'!$AU$19,'Income Entry'!$T$11:$T126,'Setup Page'!$AV$19),"")))</f>
        <v>0</v>
      </c>
      <c r="S55" s="148"/>
      <c r="T55" s="148"/>
      <c r="U55" s="149"/>
      <c r="V55" s="475" t="str">
        <f>IF(W55="","",'Setup Page'!$W$4)</f>
        <v>$</v>
      </c>
      <c r="W55" s="476">
        <f>IF($B$10="T O T A L",SUMIFS('Income Entry'!$F$11:$F126,'Income Entry'!$L$11:$L126,B55,'Income Entry'!$S$11:$S126,'Setup Page'!$AU$20,'Income Entry'!$T$11:$T126,'Setup Page'!$AV$20),IF($B$10="N E T",SUMIFS('Income Entry'!$H$11:$H126,'Income Entry'!$L$11:$L126,B55,'Income Entry'!$S$11:$S126,'Setup Page'!$AU$20,'Income Entry'!$T$11:$T126,'Setup Page'!$AV$20),IF($B$10="T A X",SUMIFS('Income Entry'!$I$11:$I126,'Income Entry'!$L$11:$L126,B55,'Income Entry'!$S$11:$S126,'Setup Page'!$AU$20,'Income Entry'!$T$11:$T126,'Setup Page'!$AV$20),"")))</f>
        <v>0</v>
      </c>
      <c r="X55" s="148"/>
      <c r="Y55" s="148"/>
      <c r="Z55" s="149"/>
      <c r="AA55" s="475" t="str">
        <f>IF(AB55="","",'Setup Page'!$W$4)</f>
        <v>$</v>
      </c>
      <c r="AB55" s="476">
        <f>IF($B$10="T O T A L",SUMIFS('Income Entry'!$F$11:$F126,'Income Entry'!$L$11:$L126,B55,'Income Entry'!$S$11:$S126,'Setup Page'!$AU$21,'Income Entry'!$T$11:$T126,'Setup Page'!$AV$21),IF($B$10="N E T",SUMIFS('Income Entry'!$H$11:$H126,'Income Entry'!$L$11:$L126,B55,'Income Entry'!$S$11:$S126,'Setup Page'!$AU$21,'Income Entry'!$T$11:$T126,'Setup Page'!$AV$21),IF($B$10="T A X",SUMIFS('Income Entry'!$I$11:$I126,'Income Entry'!$L$11:$L126,B55,'Income Entry'!$S$11:$S126,'Setup Page'!$AU$21,'Income Entry'!$T$11:$T126,'Setup Page'!$AV$21),"")))</f>
        <v>0</v>
      </c>
      <c r="AC55" s="148"/>
      <c r="AD55" s="148"/>
      <c r="AE55" s="149"/>
      <c r="AF55" s="475" t="str">
        <f>IF(AG55="","",'Setup Page'!$W$4)</f>
        <v>$</v>
      </c>
      <c r="AG55" s="476">
        <f>IF($B$10="T O T A L",SUMIFS('Income Entry'!$F$11:$F126,'Income Entry'!$L$11:$L126,B55,'Income Entry'!$S$11:$S126,'Setup Page'!$AU$22,'Income Entry'!$T$11:$T126,'Setup Page'!$AV$22),IF($B$10="N E T",SUMIFS('Income Entry'!$H$11:$H126,'Income Entry'!$L$11:$L126,B55,'Income Entry'!$S$11:$S126,'Setup Page'!$AU$22,'Income Entry'!$T$11:$T126,'Setup Page'!$AV$22),IF($B$10="T A X",SUMIFS('Income Entry'!$I$11:$I126,'Income Entry'!$L$11:$L126,B55,'Income Entry'!$S$11:$S126,'Setup Page'!$AU$22,'Income Entry'!$T$11:$T126,'Setup Page'!$AV$22),"")))</f>
        <v>0</v>
      </c>
      <c r="AH55" s="148"/>
      <c r="AI55" s="148"/>
      <c r="AJ55" s="149"/>
      <c r="AK55" s="475" t="str">
        <f>IF(AL55="","",'Setup Page'!$W$4)</f>
        <v>$</v>
      </c>
      <c r="AL55" s="476">
        <f>IF($B$10="T O T A L",SUMIFS('Income Entry'!$F$11:$F126,'Income Entry'!$L$11:$L126,B55,'Income Entry'!$S$11:$S126,'Setup Page'!$AU$23,'Income Entry'!$T$11:$T126,'Setup Page'!$AV$23),IF($B$10="N E T",SUMIFS('Income Entry'!$H$11:$H126,'Income Entry'!$L$11:$L126,B55,'Income Entry'!$S$11:$S126,'Setup Page'!$AU$23,'Income Entry'!$T$11:$T126,'Setup Page'!$AV$23),IF($B$10="T A X",SUMIFS('Income Entry'!$I$11:$I126,'Income Entry'!$L$11:$L126,B55,'Income Entry'!$S$11:$S126,'Setup Page'!$AU$23,'Income Entry'!$T$11:$T126,'Setup Page'!$AV$23),"")))</f>
        <v>0</v>
      </c>
      <c r="AM55" s="148"/>
      <c r="AN55" s="148"/>
      <c r="AO55" s="149"/>
      <c r="AP55" s="475" t="str">
        <f>IF(AQ55="","",'Setup Page'!$W$4)</f>
        <v>$</v>
      </c>
      <c r="AQ55" s="476">
        <f>IF($B$10="T O T A L",SUMIFS('Income Entry'!$F$11:$F126,'Income Entry'!$L$11:$L126,B55,'Income Entry'!$S$11:$S126,'Setup Page'!$AU$24,'Income Entry'!$T$11:$T126,'Setup Page'!$AV$24),IF($B$10="N E T",SUMIFS('Income Entry'!$H$11:$H126,'Income Entry'!$L$11:$L126,B55,'Income Entry'!$S$11:$S126,'Setup Page'!$AU$24,'Income Entry'!$T$11:$T126,'Setup Page'!$AV$24),IF($B$10="T A X",SUMIFS('Income Entry'!$I$11:$I126,'Income Entry'!$L$11:$L126,B55,'Income Entry'!$S$11:$S126,'Setup Page'!$AU$24,'Income Entry'!$T$11:$T126,'Setup Page'!$AV$24),"")))</f>
        <v>0</v>
      </c>
      <c r="AR55" s="148"/>
      <c r="AS55" s="148"/>
      <c r="AT55" s="149"/>
      <c r="AU55" s="475" t="str">
        <f>IF(AV55="","",'Setup Page'!$W$4)</f>
        <v>$</v>
      </c>
      <c r="AV55" s="476">
        <f>IF($B$10="T O T A L",SUMIFS('Income Entry'!$F$11:$F126,'Income Entry'!$L$11:$L126,B55,'Income Entry'!$S$11:$S126,'Setup Page'!$AU$25,'Income Entry'!$T$11:$T126,'Setup Page'!$AV$25),IF($B$10="N E T",SUMIFS('Income Entry'!$H$11:$H126,'Income Entry'!$L$11:$L126,B55,'Income Entry'!$S$11:$S126,'Setup Page'!$AU$25,'Income Entry'!$T$11:$T126,'Setup Page'!$AV$25),IF($B$10="T A X",SUMIFS('Income Entry'!$I$11:$I126,'Income Entry'!$L$11:$L126,B55,'Income Entry'!$S$11:$S126,'Setup Page'!$AU$25,'Income Entry'!$T$11:$T126,'Setup Page'!$AV$25),"")))</f>
        <v>0</v>
      </c>
      <c r="AW55" s="148"/>
      <c r="AX55" s="148"/>
      <c r="AY55" s="149"/>
      <c r="AZ55" s="475" t="str">
        <f>IF(BA55="","",'Setup Page'!$W$4)</f>
        <v>$</v>
      </c>
      <c r="BA55" s="476">
        <f>IF($B$10="T O T A L",SUMIFS('Income Entry'!$F$11:$F126,'Income Entry'!$L$11:$L126,B55,'Income Entry'!$S$11:$S126,'Setup Page'!$AU$26,'Income Entry'!$T$11:$T126,'Setup Page'!$AV$26),IF($B$10="N E T",SUMIFS('Income Entry'!$H$11:$H126,'Income Entry'!$L$11:$L126,B55,'Income Entry'!$S$11:$S126,'Setup Page'!$AU$26,'Income Entry'!$T$11:$T126,'Setup Page'!$AV$26),IF($B$10="T A X",SUMIFS('Income Entry'!$I$11:$I126,'Income Entry'!$L$11:$L126,B55,'Income Entry'!$S$11:$S126,'Setup Page'!$AU$26,'Income Entry'!$T$11:$T126,'Setup Page'!$AV$26),"")))</f>
        <v>0</v>
      </c>
      <c r="BB55" s="148"/>
      <c r="BC55" s="148"/>
      <c r="BD55" s="149"/>
      <c r="BE55" s="475" t="str">
        <f>IF(BF55="","",'Setup Page'!$W$4)</f>
        <v>$</v>
      </c>
      <c r="BF55" s="476">
        <f>IF($B$10="T O T A L",SUMIFS('Income Entry'!$F$11:$F126,'Income Entry'!$L$11:$L126,B55,'Income Entry'!$S$11:$S126,'Setup Page'!$AU$27,'Income Entry'!$T$11:$T126,'Setup Page'!$AV$27),IF($B$10="N E T",SUMIFS('Income Entry'!$H$11:$H126,'Income Entry'!$L$11:$L126,B55,'Income Entry'!$S$11:$S126,'Setup Page'!$AU$27,'Income Entry'!$T$11:$T126,'Setup Page'!$AV$27),IF($B$10="T A X",SUMIFS('Income Entry'!$I$11:$I126,'Income Entry'!$L$11:$L126,B55,'Income Entry'!$S$11:$S126,'Setup Page'!$AU$27,'Income Entry'!$T$11:$T126,'Setup Page'!$AV$27),"")))</f>
        <v>0</v>
      </c>
      <c r="BG55" s="148"/>
      <c r="BH55" s="148"/>
      <c r="BI55" s="149"/>
      <c r="BJ55" s="475" t="str">
        <f>IF(BK55="","",'Setup Page'!$W$4)</f>
        <v>$</v>
      </c>
      <c r="BK55" s="476">
        <f>IF($B$10="T O T A L",SUMIFS('Income Entry'!$F$11:$F126,'Income Entry'!$L$11:$L126,B55,'Income Entry'!$S$11:$S126,'Setup Page'!$AU$28,'Income Entry'!$T$11:$T126,'Setup Page'!$AV$28),IF($B$10="N E T",SUMIFS('Income Entry'!$H$11:$H126,'Income Entry'!$L$11:$L126,B55,'Income Entry'!$S$11:$S126,'Setup Page'!$AU$28,'Income Entry'!$T$11:$T126,'Setup Page'!$AV$28),IF($B$10="T A X",SUMIFS('Income Entry'!$I$11:$I126,'Income Entry'!$L$11:$L126,B55,'Income Entry'!$S$11:$S126,'Setup Page'!$AU$28,'Income Entry'!$T$11:$T126,'Setup Page'!$AV$28),"")))</f>
        <v>0</v>
      </c>
      <c r="BL55" s="148"/>
      <c r="BM55" s="148"/>
      <c r="BN55" s="149"/>
      <c r="BO55" s="475" t="str">
        <f>IF(BP55="","",'Setup Page'!$W$4)</f>
        <v>$</v>
      </c>
      <c r="BP55" s="476">
        <f>IF($B$10="T O T A L",SUMIFS('Income Entry'!$F$11:$F126,'Income Entry'!$L$11:$L126,B55,'Income Entry'!$S$11:$S126,'Setup Page'!$AU$29,'Income Entry'!$T$11:$T126,'Setup Page'!$AV$29),IF($B$10="N E T",SUMIFS('Income Entry'!$H$11:$H126,'Income Entry'!$L$11:$L126,B55,'Income Entry'!$S$11:$S126,'Setup Page'!$AU$29,'Income Entry'!$T$11:$T126,'Setup Page'!$AV$29),IF($B$10="T A X",SUMIFS('Income Entry'!$I$11:$I126,'Income Entry'!$L$11:$L126,B55,'Income Entry'!$S$11:$S126,'Setup Page'!$AU$29,'Income Entry'!$T$11:$T126,'Setup Page'!$AV$29),"")))</f>
        <v>0</v>
      </c>
      <c r="BQ55" s="148"/>
      <c r="BR55" s="148"/>
      <c r="BS55" s="149"/>
      <c r="BT55" s="484" t="str">
        <f>IF(BU55="","",'Setup Page'!$W$4)</f>
        <v>$</v>
      </c>
      <c r="BU55" s="485">
        <f t="shared" si="1"/>
        <v>0</v>
      </c>
      <c r="BV55" s="481"/>
      <c r="BW55" s="481"/>
      <c r="BX55" s="486"/>
      <c r="BY55" s="138"/>
    </row>
    <row r="56" ht="18.75" customHeight="1">
      <c r="A56" s="138"/>
      <c r="B56" s="480" t="str">
        <f>'Setup Page'!C53</f>
        <v/>
      </c>
      <c r="C56" s="481"/>
      <c r="D56" s="481"/>
      <c r="E56" s="481"/>
      <c r="F56" s="481"/>
      <c r="G56" s="481"/>
      <c r="H56" s="481"/>
      <c r="I56" s="481"/>
      <c r="J56" s="481"/>
      <c r="K56" s="482"/>
      <c r="L56" s="483" t="str">
        <f>IF(M56="","",'Setup Page'!$W$4)</f>
        <v>$</v>
      </c>
      <c r="M56" s="476">
        <f>IF($B$10="T O T A L",SUMIFS('Income Entry'!$F$11:$F126,'Income Entry'!$L$11:$L126,B56,'Income Entry'!$S$11:$S126,'Setup Page'!$AU$18,'Income Entry'!$T$11:$T126,'Setup Page'!$AV$18),IF($B$10="N E T",SUMIFS('Income Entry'!$H$11:$H126,'Income Entry'!$L$11:$L126,B56,'Income Entry'!$S$11:$S126,'Setup Page'!$AU$18,'Income Entry'!$T$11:$T126,'Setup Page'!$AV$18),IF($B$10="T A X",SUMIFS('Income Entry'!$I$11:$I126,'Income Entry'!$L$11:$L126,B56,'Income Entry'!$S$11:$S126,'Setup Page'!$AU$18,'Income Entry'!$T$11:$T126,'Setup Page'!$AV$18),"")))</f>
        <v>0</v>
      </c>
      <c r="N56" s="148"/>
      <c r="O56" s="148"/>
      <c r="P56" s="149"/>
      <c r="Q56" s="475" t="str">
        <f>IF(R56="","",'Setup Page'!$W$4)</f>
        <v>$</v>
      </c>
      <c r="R56" s="476">
        <f>IF($B$10="T O T A L",SUMIFS('Income Entry'!$F$11:$F126,'Income Entry'!$L$11:$L126,B56,'Income Entry'!$S$11:$S126,'Setup Page'!$AU$19,'Income Entry'!$T$11:$T126,'Setup Page'!$AV$19),IF($B$10="N E T",SUMIFS('Income Entry'!$H$11:$H126,'Income Entry'!$L$11:$L126,B56,'Income Entry'!$S$11:$S126,'Setup Page'!$AU$19,'Income Entry'!$T$11:$T126,'Setup Page'!$AV$19),IF($B$10="T A X",SUMIFS('Income Entry'!$I$11:$I126,'Income Entry'!$L$11:$L126,B56,'Income Entry'!$S$11:$S126,'Setup Page'!$AU$19,'Income Entry'!$T$11:$T126,'Setup Page'!$AV$19),"")))</f>
        <v>0</v>
      </c>
      <c r="S56" s="148"/>
      <c r="T56" s="148"/>
      <c r="U56" s="149"/>
      <c r="V56" s="475" t="str">
        <f>IF(W56="","",'Setup Page'!$W$4)</f>
        <v>$</v>
      </c>
      <c r="W56" s="476">
        <f>IF($B$10="T O T A L",SUMIFS('Income Entry'!$F$11:$F126,'Income Entry'!$L$11:$L126,B56,'Income Entry'!$S$11:$S126,'Setup Page'!$AU$20,'Income Entry'!$T$11:$T126,'Setup Page'!$AV$20),IF($B$10="N E T",SUMIFS('Income Entry'!$H$11:$H126,'Income Entry'!$L$11:$L126,B56,'Income Entry'!$S$11:$S126,'Setup Page'!$AU$20,'Income Entry'!$T$11:$T126,'Setup Page'!$AV$20),IF($B$10="T A X",SUMIFS('Income Entry'!$I$11:$I126,'Income Entry'!$L$11:$L126,B56,'Income Entry'!$S$11:$S126,'Setup Page'!$AU$20,'Income Entry'!$T$11:$T126,'Setup Page'!$AV$20),"")))</f>
        <v>0</v>
      </c>
      <c r="X56" s="148"/>
      <c r="Y56" s="148"/>
      <c r="Z56" s="149"/>
      <c r="AA56" s="475" t="str">
        <f>IF(AB56="","",'Setup Page'!$W$4)</f>
        <v>$</v>
      </c>
      <c r="AB56" s="476">
        <f>IF($B$10="T O T A L",SUMIFS('Income Entry'!$F$11:$F126,'Income Entry'!$L$11:$L126,B56,'Income Entry'!$S$11:$S126,'Setup Page'!$AU$21,'Income Entry'!$T$11:$T126,'Setup Page'!$AV$21),IF($B$10="N E T",SUMIFS('Income Entry'!$H$11:$H126,'Income Entry'!$L$11:$L126,B56,'Income Entry'!$S$11:$S126,'Setup Page'!$AU$21,'Income Entry'!$T$11:$T126,'Setup Page'!$AV$21),IF($B$10="T A X",SUMIFS('Income Entry'!$I$11:$I126,'Income Entry'!$L$11:$L126,B56,'Income Entry'!$S$11:$S126,'Setup Page'!$AU$21,'Income Entry'!$T$11:$T126,'Setup Page'!$AV$21),"")))</f>
        <v>0</v>
      </c>
      <c r="AC56" s="148"/>
      <c r="AD56" s="148"/>
      <c r="AE56" s="149"/>
      <c r="AF56" s="475" t="str">
        <f>IF(AG56="","",'Setup Page'!$W$4)</f>
        <v>$</v>
      </c>
      <c r="AG56" s="476">
        <f>IF($B$10="T O T A L",SUMIFS('Income Entry'!$F$11:$F126,'Income Entry'!$L$11:$L126,B56,'Income Entry'!$S$11:$S126,'Setup Page'!$AU$22,'Income Entry'!$T$11:$T126,'Setup Page'!$AV$22),IF($B$10="N E T",SUMIFS('Income Entry'!$H$11:$H126,'Income Entry'!$L$11:$L126,B56,'Income Entry'!$S$11:$S126,'Setup Page'!$AU$22,'Income Entry'!$T$11:$T126,'Setup Page'!$AV$22),IF($B$10="T A X",SUMIFS('Income Entry'!$I$11:$I126,'Income Entry'!$L$11:$L126,B56,'Income Entry'!$S$11:$S126,'Setup Page'!$AU$22,'Income Entry'!$T$11:$T126,'Setup Page'!$AV$22),"")))</f>
        <v>0</v>
      </c>
      <c r="AH56" s="148"/>
      <c r="AI56" s="148"/>
      <c r="AJ56" s="149"/>
      <c r="AK56" s="475" t="str">
        <f>IF(AL56="","",'Setup Page'!$W$4)</f>
        <v>$</v>
      </c>
      <c r="AL56" s="476">
        <f>IF($B$10="T O T A L",SUMIFS('Income Entry'!$F$11:$F126,'Income Entry'!$L$11:$L126,B56,'Income Entry'!$S$11:$S126,'Setup Page'!$AU$23,'Income Entry'!$T$11:$T126,'Setup Page'!$AV$23),IF($B$10="N E T",SUMIFS('Income Entry'!$H$11:$H126,'Income Entry'!$L$11:$L126,B56,'Income Entry'!$S$11:$S126,'Setup Page'!$AU$23,'Income Entry'!$T$11:$T126,'Setup Page'!$AV$23),IF($B$10="T A X",SUMIFS('Income Entry'!$I$11:$I126,'Income Entry'!$L$11:$L126,B56,'Income Entry'!$S$11:$S126,'Setup Page'!$AU$23,'Income Entry'!$T$11:$T126,'Setup Page'!$AV$23),"")))</f>
        <v>0</v>
      </c>
      <c r="AM56" s="148"/>
      <c r="AN56" s="148"/>
      <c r="AO56" s="149"/>
      <c r="AP56" s="475" t="str">
        <f>IF(AQ56="","",'Setup Page'!$W$4)</f>
        <v>$</v>
      </c>
      <c r="AQ56" s="476">
        <f>IF($B$10="T O T A L",SUMIFS('Income Entry'!$F$11:$F126,'Income Entry'!$L$11:$L126,B56,'Income Entry'!$S$11:$S126,'Setup Page'!$AU$24,'Income Entry'!$T$11:$T126,'Setup Page'!$AV$24),IF($B$10="N E T",SUMIFS('Income Entry'!$H$11:$H126,'Income Entry'!$L$11:$L126,B56,'Income Entry'!$S$11:$S126,'Setup Page'!$AU$24,'Income Entry'!$T$11:$T126,'Setup Page'!$AV$24),IF($B$10="T A X",SUMIFS('Income Entry'!$I$11:$I126,'Income Entry'!$L$11:$L126,B56,'Income Entry'!$S$11:$S126,'Setup Page'!$AU$24,'Income Entry'!$T$11:$T126,'Setup Page'!$AV$24),"")))</f>
        <v>0</v>
      </c>
      <c r="AR56" s="148"/>
      <c r="AS56" s="148"/>
      <c r="AT56" s="149"/>
      <c r="AU56" s="475" t="str">
        <f>IF(AV56="","",'Setup Page'!$W$4)</f>
        <v>$</v>
      </c>
      <c r="AV56" s="476">
        <f>IF($B$10="T O T A L",SUMIFS('Income Entry'!$F$11:$F126,'Income Entry'!$L$11:$L126,B56,'Income Entry'!$S$11:$S126,'Setup Page'!$AU$25,'Income Entry'!$T$11:$T126,'Setup Page'!$AV$25),IF($B$10="N E T",SUMIFS('Income Entry'!$H$11:$H126,'Income Entry'!$L$11:$L126,B56,'Income Entry'!$S$11:$S126,'Setup Page'!$AU$25,'Income Entry'!$T$11:$T126,'Setup Page'!$AV$25),IF($B$10="T A X",SUMIFS('Income Entry'!$I$11:$I126,'Income Entry'!$L$11:$L126,B56,'Income Entry'!$S$11:$S126,'Setup Page'!$AU$25,'Income Entry'!$T$11:$T126,'Setup Page'!$AV$25),"")))</f>
        <v>0</v>
      </c>
      <c r="AW56" s="148"/>
      <c r="AX56" s="148"/>
      <c r="AY56" s="149"/>
      <c r="AZ56" s="475" t="str">
        <f>IF(BA56="","",'Setup Page'!$W$4)</f>
        <v>$</v>
      </c>
      <c r="BA56" s="476">
        <f>IF($B$10="T O T A L",SUMIFS('Income Entry'!$F$11:$F126,'Income Entry'!$L$11:$L126,B56,'Income Entry'!$S$11:$S126,'Setup Page'!$AU$26,'Income Entry'!$T$11:$T126,'Setup Page'!$AV$26),IF($B$10="N E T",SUMIFS('Income Entry'!$H$11:$H126,'Income Entry'!$L$11:$L126,B56,'Income Entry'!$S$11:$S126,'Setup Page'!$AU$26,'Income Entry'!$T$11:$T126,'Setup Page'!$AV$26),IF($B$10="T A X",SUMIFS('Income Entry'!$I$11:$I126,'Income Entry'!$L$11:$L126,B56,'Income Entry'!$S$11:$S126,'Setup Page'!$AU$26,'Income Entry'!$T$11:$T126,'Setup Page'!$AV$26),"")))</f>
        <v>0</v>
      </c>
      <c r="BB56" s="148"/>
      <c r="BC56" s="148"/>
      <c r="BD56" s="149"/>
      <c r="BE56" s="475" t="str">
        <f>IF(BF56="","",'Setup Page'!$W$4)</f>
        <v>$</v>
      </c>
      <c r="BF56" s="476">
        <f>IF($B$10="T O T A L",SUMIFS('Income Entry'!$F$11:$F126,'Income Entry'!$L$11:$L126,B56,'Income Entry'!$S$11:$S126,'Setup Page'!$AU$27,'Income Entry'!$T$11:$T126,'Setup Page'!$AV$27),IF($B$10="N E T",SUMIFS('Income Entry'!$H$11:$H126,'Income Entry'!$L$11:$L126,B56,'Income Entry'!$S$11:$S126,'Setup Page'!$AU$27,'Income Entry'!$T$11:$T126,'Setup Page'!$AV$27),IF($B$10="T A X",SUMIFS('Income Entry'!$I$11:$I126,'Income Entry'!$L$11:$L126,B56,'Income Entry'!$S$11:$S126,'Setup Page'!$AU$27,'Income Entry'!$T$11:$T126,'Setup Page'!$AV$27),"")))</f>
        <v>0</v>
      </c>
      <c r="BG56" s="148"/>
      <c r="BH56" s="148"/>
      <c r="BI56" s="149"/>
      <c r="BJ56" s="475" t="str">
        <f>IF(BK56="","",'Setup Page'!$W$4)</f>
        <v>$</v>
      </c>
      <c r="BK56" s="476">
        <f>IF($B$10="T O T A L",SUMIFS('Income Entry'!$F$11:$F126,'Income Entry'!$L$11:$L126,B56,'Income Entry'!$S$11:$S126,'Setup Page'!$AU$28,'Income Entry'!$T$11:$T126,'Setup Page'!$AV$28),IF($B$10="N E T",SUMIFS('Income Entry'!$H$11:$H126,'Income Entry'!$L$11:$L126,B56,'Income Entry'!$S$11:$S126,'Setup Page'!$AU$28,'Income Entry'!$T$11:$T126,'Setup Page'!$AV$28),IF($B$10="T A X",SUMIFS('Income Entry'!$I$11:$I126,'Income Entry'!$L$11:$L126,B56,'Income Entry'!$S$11:$S126,'Setup Page'!$AU$28,'Income Entry'!$T$11:$T126,'Setup Page'!$AV$28),"")))</f>
        <v>0</v>
      </c>
      <c r="BL56" s="148"/>
      <c r="BM56" s="148"/>
      <c r="BN56" s="149"/>
      <c r="BO56" s="475" t="str">
        <f>IF(BP56="","",'Setup Page'!$W$4)</f>
        <v>$</v>
      </c>
      <c r="BP56" s="476">
        <f>IF($B$10="T O T A L",SUMIFS('Income Entry'!$F$11:$F126,'Income Entry'!$L$11:$L126,B56,'Income Entry'!$S$11:$S126,'Setup Page'!$AU$29,'Income Entry'!$T$11:$T126,'Setup Page'!$AV$29),IF($B$10="N E T",SUMIFS('Income Entry'!$H$11:$H126,'Income Entry'!$L$11:$L126,B56,'Income Entry'!$S$11:$S126,'Setup Page'!$AU$29,'Income Entry'!$T$11:$T126,'Setup Page'!$AV$29),IF($B$10="T A X",SUMIFS('Income Entry'!$I$11:$I126,'Income Entry'!$L$11:$L126,B56,'Income Entry'!$S$11:$S126,'Setup Page'!$AU$29,'Income Entry'!$T$11:$T126,'Setup Page'!$AV$29),"")))</f>
        <v>0</v>
      </c>
      <c r="BQ56" s="148"/>
      <c r="BR56" s="148"/>
      <c r="BS56" s="149"/>
      <c r="BT56" s="484" t="str">
        <f>IF(BU56="","",'Setup Page'!$W$4)</f>
        <v>$</v>
      </c>
      <c r="BU56" s="485">
        <f t="shared" si="1"/>
        <v>0</v>
      </c>
      <c r="BV56" s="481"/>
      <c r="BW56" s="481"/>
      <c r="BX56" s="486"/>
      <c r="BY56" s="138"/>
    </row>
    <row r="57" ht="18.75" customHeight="1">
      <c r="A57" s="138"/>
      <c r="B57" s="480" t="str">
        <f>'Setup Page'!C54</f>
        <v/>
      </c>
      <c r="C57" s="481"/>
      <c r="D57" s="481"/>
      <c r="E57" s="481"/>
      <c r="F57" s="481"/>
      <c r="G57" s="481"/>
      <c r="H57" s="481"/>
      <c r="I57" s="481"/>
      <c r="J57" s="481"/>
      <c r="K57" s="482"/>
      <c r="L57" s="483" t="str">
        <f>IF(M57="","",'Setup Page'!$W$4)</f>
        <v>$</v>
      </c>
      <c r="M57" s="476">
        <f>IF($B$10="T O T A L",SUMIFS('Income Entry'!$F$11:$F126,'Income Entry'!$L$11:$L126,B57,'Income Entry'!$S$11:$S126,'Setup Page'!$AU$18,'Income Entry'!$T$11:$T126,'Setup Page'!$AV$18),IF($B$10="N E T",SUMIFS('Income Entry'!$H$11:$H126,'Income Entry'!$L$11:$L126,B57,'Income Entry'!$S$11:$S126,'Setup Page'!$AU$18,'Income Entry'!$T$11:$T126,'Setup Page'!$AV$18),IF($B$10="T A X",SUMIFS('Income Entry'!$I$11:$I126,'Income Entry'!$L$11:$L126,B57,'Income Entry'!$S$11:$S126,'Setup Page'!$AU$18,'Income Entry'!$T$11:$T126,'Setup Page'!$AV$18),"")))</f>
        <v>0</v>
      </c>
      <c r="N57" s="148"/>
      <c r="O57" s="148"/>
      <c r="P57" s="149"/>
      <c r="Q57" s="475" t="str">
        <f>IF(R57="","",'Setup Page'!$W$4)</f>
        <v>$</v>
      </c>
      <c r="R57" s="476">
        <f>IF($B$10="T O T A L",SUMIFS('Income Entry'!$F$11:$F126,'Income Entry'!$L$11:$L126,B57,'Income Entry'!$S$11:$S126,'Setup Page'!$AU$19,'Income Entry'!$T$11:$T126,'Setup Page'!$AV$19),IF($B$10="N E T",SUMIFS('Income Entry'!$H$11:$H126,'Income Entry'!$L$11:$L126,B57,'Income Entry'!$S$11:$S126,'Setup Page'!$AU$19,'Income Entry'!$T$11:$T126,'Setup Page'!$AV$19),IF($B$10="T A X",SUMIFS('Income Entry'!$I$11:$I126,'Income Entry'!$L$11:$L126,B57,'Income Entry'!$S$11:$S126,'Setup Page'!$AU$19,'Income Entry'!$T$11:$T126,'Setup Page'!$AV$19),"")))</f>
        <v>0</v>
      </c>
      <c r="S57" s="148"/>
      <c r="T57" s="148"/>
      <c r="U57" s="149"/>
      <c r="V57" s="475" t="str">
        <f>IF(W57="","",'Setup Page'!$W$4)</f>
        <v>$</v>
      </c>
      <c r="W57" s="476">
        <f>IF($B$10="T O T A L",SUMIFS('Income Entry'!$F$11:$F126,'Income Entry'!$L$11:$L126,B57,'Income Entry'!$S$11:$S126,'Setup Page'!$AU$20,'Income Entry'!$T$11:$T126,'Setup Page'!$AV$20),IF($B$10="N E T",SUMIFS('Income Entry'!$H$11:$H126,'Income Entry'!$L$11:$L126,B57,'Income Entry'!$S$11:$S126,'Setup Page'!$AU$20,'Income Entry'!$T$11:$T126,'Setup Page'!$AV$20),IF($B$10="T A X",SUMIFS('Income Entry'!$I$11:$I126,'Income Entry'!$L$11:$L126,B57,'Income Entry'!$S$11:$S126,'Setup Page'!$AU$20,'Income Entry'!$T$11:$T126,'Setup Page'!$AV$20),"")))</f>
        <v>0</v>
      </c>
      <c r="X57" s="148"/>
      <c r="Y57" s="148"/>
      <c r="Z57" s="149"/>
      <c r="AA57" s="475" t="str">
        <f>IF(AB57="","",'Setup Page'!$W$4)</f>
        <v>$</v>
      </c>
      <c r="AB57" s="476">
        <f>IF($B$10="T O T A L",SUMIFS('Income Entry'!$F$11:$F126,'Income Entry'!$L$11:$L126,B57,'Income Entry'!$S$11:$S126,'Setup Page'!$AU$21,'Income Entry'!$T$11:$T126,'Setup Page'!$AV$21),IF($B$10="N E T",SUMIFS('Income Entry'!$H$11:$H126,'Income Entry'!$L$11:$L126,B57,'Income Entry'!$S$11:$S126,'Setup Page'!$AU$21,'Income Entry'!$T$11:$T126,'Setup Page'!$AV$21),IF($B$10="T A X",SUMIFS('Income Entry'!$I$11:$I126,'Income Entry'!$L$11:$L126,B57,'Income Entry'!$S$11:$S126,'Setup Page'!$AU$21,'Income Entry'!$T$11:$T126,'Setup Page'!$AV$21),"")))</f>
        <v>0</v>
      </c>
      <c r="AC57" s="148"/>
      <c r="AD57" s="148"/>
      <c r="AE57" s="149"/>
      <c r="AF57" s="475" t="str">
        <f>IF(AG57="","",'Setup Page'!$W$4)</f>
        <v>$</v>
      </c>
      <c r="AG57" s="476">
        <f>IF($B$10="T O T A L",SUMIFS('Income Entry'!$F$11:$F126,'Income Entry'!$L$11:$L126,B57,'Income Entry'!$S$11:$S126,'Setup Page'!$AU$22,'Income Entry'!$T$11:$T126,'Setup Page'!$AV$22),IF($B$10="N E T",SUMIFS('Income Entry'!$H$11:$H126,'Income Entry'!$L$11:$L126,B57,'Income Entry'!$S$11:$S126,'Setup Page'!$AU$22,'Income Entry'!$T$11:$T126,'Setup Page'!$AV$22),IF($B$10="T A X",SUMIFS('Income Entry'!$I$11:$I126,'Income Entry'!$L$11:$L126,B57,'Income Entry'!$S$11:$S126,'Setup Page'!$AU$22,'Income Entry'!$T$11:$T126,'Setup Page'!$AV$22),"")))</f>
        <v>0</v>
      </c>
      <c r="AH57" s="148"/>
      <c r="AI57" s="148"/>
      <c r="AJ57" s="149"/>
      <c r="AK57" s="475" t="str">
        <f>IF(AL57="","",'Setup Page'!$W$4)</f>
        <v>$</v>
      </c>
      <c r="AL57" s="476">
        <f>IF($B$10="T O T A L",SUMIFS('Income Entry'!$F$11:$F126,'Income Entry'!$L$11:$L126,B57,'Income Entry'!$S$11:$S126,'Setup Page'!$AU$23,'Income Entry'!$T$11:$T126,'Setup Page'!$AV$23),IF($B$10="N E T",SUMIFS('Income Entry'!$H$11:$H126,'Income Entry'!$L$11:$L126,B57,'Income Entry'!$S$11:$S126,'Setup Page'!$AU$23,'Income Entry'!$T$11:$T126,'Setup Page'!$AV$23),IF($B$10="T A X",SUMIFS('Income Entry'!$I$11:$I126,'Income Entry'!$L$11:$L126,B57,'Income Entry'!$S$11:$S126,'Setup Page'!$AU$23,'Income Entry'!$T$11:$T126,'Setup Page'!$AV$23),"")))</f>
        <v>0</v>
      </c>
      <c r="AM57" s="148"/>
      <c r="AN57" s="148"/>
      <c r="AO57" s="149"/>
      <c r="AP57" s="475" t="str">
        <f>IF(AQ57="","",'Setup Page'!$W$4)</f>
        <v>$</v>
      </c>
      <c r="AQ57" s="476">
        <f>IF($B$10="T O T A L",SUMIFS('Income Entry'!$F$11:$F126,'Income Entry'!$L$11:$L126,B57,'Income Entry'!$S$11:$S126,'Setup Page'!$AU$24,'Income Entry'!$T$11:$T126,'Setup Page'!$AV$24),IF($B$10="N E T",SUMIFS('Income Entry'!$H$11:$H126,'Income Entry'!$L$11:$L126,B57,'Income Entry'!$S$11:$S126,'Setup Page'!$AU$24,'Income Entry'!$T$11:$T126,'Setup Page'!$AV$24),IF($B$10="T A X",SUMIFS('Income Entry'!$I$11:$I126,'Income Entry'!$L$11:$L126,B57,'Income Entry'!$S$11:$S126,'Setup Page'!$AU$24,'Income Entry'!$T$11:$T126,'Setup Page'!$AV$24),"")))</f>
        <v>0</v>
      </c>
      <c r="AR57" s="148"/>
      <c r="AS57" s="148"/>
      <c r="AT57" s="149"/>
      <c r="AU57" s="475" t="str">
        <f>IF(AV57="","",'Setup Page'!$W$4)</f>
        <v>$</v>
      </c>
      <c r="AV57" s="476">
        <f>IF($B$10="T O T A L",SUMIFS('Income Entry'!$F$11:$F126,'Income Entry'!$L$11:$L126,B57,'Income Entry'!$S$11:$S126,'Setup Page'!$AU$25,'Income Entry'!$T$11:$T126,'Setup Page'!$AV$25),IF($B$10="N E T",SUMIFS('Income Entry'!$H$11:$H126,'Income Entry'!$L$11:$L126,B57,'Income Entry'!$S$11:$S126,'Setup Page'!$AU$25,'Income Entry'!$T$11:$T126,'Setup Page'!$AV$25),IF($B$10="T A X",SUMIFS('Income Entry'!$I$11:$I126,'Income Entry'!$L$11:$L126,B57,'Income Entry'!$S$11:$S126,'Setup Page'!$AU$25,'Income Entry'!$T$11:$T126,'Setup Page'!$AV$25),"")))</f>
        <v>0</v>
      </c>
      <c r="AW57" s="148"/>
      <c r="AX57" s="148"/>
      <c r="AY57" s="149"/>
      <c r="AZ57" s="475" t="str">
        <f>IF(BA57="","",'Setup Page'!$W$4)</f>
        <v>$</v>
      </c>
      <c r="BA57" s="476">
        <f>IF($B$10="T O T A L",SUMIFS('Income Entry'!$F$11:$F126,'Income Entry'!$L$11:$L126,B57,'Income Entry'!$S$11:$S126,'Setup Page'!$AU$26,'Income Entry'!$T$11:$T126,'Setup Page'!$AV$26),IF($B$10="N E T",SUMIFS('Income Entry'!$H$11:$H126,'Income Entry'!$L$11:$L126,B57,'Income Entry'!$S$11:$S126,'Setup Page'!$AU$26,'Income Entry'!$T$11:$T126,'Setup Page'!$AV$26),IF($B$10="T A X",SUMIFS('Income Entry'!$I$11:$I126,'Income Entry'!$L$11:$L126,B57,'Income Entry'!$S$11:$S126,'Setup Page'!$AU$26,'Income Entry'!$T$11:$T126,'Setup Page'!$AV$26),"")))</f>
        <v>0</v>
      </c>
      <c r="BB57" s="148"/>
      <c r="BC57" s="148"/>
      <c r="BD57" s="149"/>
      <c r="BE57" s="475" t="str">
        <f>IF(BF57="","",'Setup Page'!$W$4)</f>
        <v>$</v>
      </c>
      <c r="BF57" s="476">
        <f>IF($B$10="T O T A L",SUMIFS('Income Entry'!$F$11:$F126,'Income Entry'!$L$11:$L126,B57,'Income Entry'!$S$11:$S126,'Setup Page'!$AU$27,'Income Entry'!$T$11:$T126,'Setup Page'!$AV$27),IF($B$10="N E T",SUMIFS('Income Entry'!$H$11:$H126,'Income Entry'!$L$11:$L126,B57,'Income Entry'!$S$11:$S126,'Setup Page'!$AU$27,'Income Entry'!$T$11:$T126,'Setup Page'!$AV$27),IF($B$10="T A X",SUMIFS('Income Entry'!$I$11:$I126,'Income Entry'!$L$11:$L126,B57,'Income Entry'!$S$11:$S126,'Setup Page'!$AU$27,'Income Entry'!$T$11:$T126,'Setup Page'!$AV$27),"")))</f>
        <v>0</v>
      </c>
      <c r="BG57" s="148"/>
      <c r="BH57" s="148"/>
      <c r="BI57" s="149"/>
      <c r="BJ57" s="475" t="str">
        <f>IF(BK57="","",'Setup Page'!$W$4)</f>
        <v>$</v>
      </c>
      <c r="BK57" s="476">
        <f>IF($B$10="T O T A L",SUMIFS('Income Entry'!$F$11:$F126,'Income Entry'!$L$11:$L126,B57,'Income Entry'!$S$11:$S126,'Setup Page'!$AU$28,'Income Entry'!$T$11:$T126,'Setup Page'!$AV$28),IF($B$10="N E T",SUMIFS('Income Entry'!$H$11:$H126,'Income Entry'!$L$11:$L126,B57,'Income Entry'!$S$11:$S126,'Setup Page'!$AU$28,'Income Entry'!$T$11:$T126,'Setup Page'!$AV$28),IF($B$10="T A X",SUMIFS('Income Entry'!$I$11:$I126,'Income Entry'!$L$11:$L126,B57,'Income Entry'!$S$11:$S126,'Setup Page'!$AU$28,'Income Entry'!$T$11:$T126,'Setup Page'!$AV$28),"")))</f>
        <v>0</v>
      </c>
      <c r="BL57" s="148"/>
      <c r="BM57" s="148"/>
      <c r="BN57" s="149"/>
      <c r="BO57" s="475" t="str">
        <f>IF(BP57="","",'Setup Page'!$W$4)</f>
        <v>$</v>
      </c>
      <c r="BP57" s="476">
        <f>IF($B$10="T O T A L",SUMIFS('Income Entry'!$F$11:$F126,'Income Entry'!$L$11:$L126,B57,'Income Entry'!$S$11:$S126,'Setup Page'!$AU$29,'Income Entry'!$T$11:$T126,'Setup Page'!$AV$29),IF($B$10="N E T",SUMIFS('Income Entry'!$H$11:$H126,'Income Entry'!$L$11:$L126,B57,'Income Entry'!$S$11:$S126,'Setup Page'!$AU$29,'Income Entry'!$T$11:$T126,'Setup Page'!$AV$29),IF($B$10="T A X",SUMIFS('Income Entry'!$I$11:$I126,'Income Entry'!$L$11:$L126,B57,'Income Entry'!$S$11:$S126,'Setup Page'!$AU$29,'Income Entry'!$T$11:$T126,'Setup Page'!$AV$29),"")))</f>
        <v>0</v>
      </c>
      <c r="BQ57" s="148"/>
      <c r="BR57" s="148"/>
      <c r="BS57" s="149"/>
      <c r="BT57" s="484" t="str">
        <f>IF(BU57="","",'Setup Page'!$W$4)</f>
        <v>$</v>
      </c>
      <c r="BU57" s="485">
        <f t="shared" si="1"/>
        <v>0</v>
      </c>
      <c r="BV57" s="481"/>
      <c r="BW57" s="481"/>
      <c r="BX57" s="486"/>
      <c r="BY57" s="138"/>
    </row>
    <row r="58" ht="18.75" customHeight="1">
      <c r="A58" s="138"/>
      <c r="B58" s="480" t="str">
        <f>'Setup Page'!C55</f>
        <v/>
      </c>
      <c r="C58" s="481"/>
      <c r="D58" s="481"/>
      <c r="E58" s="481"/>
      <c r="F58" s="481"/>
      <c r="G58" s="481"/>
      <c r="H58" s="481"/>
      <c r="I58" s="481"/>
      <c r="J58" s="481"/>
      <c r="K58" s="482"/>
      <c r="L58" s="483" t="str">
        <f>IF(M58="","",'Setup Page'!$W$4)</f>
        <v>$</v>
      </c>
      <c r="M58" s="476">
        <f>IF($B$10="T O T A L",SUMIFS('Income Entry'!$F$11:$F126,'Income Entry'!$L$11:$L126,B58,'Income Entry'!$S$11:$S126,'Setup Page'!$AU$18,'Income Entry'!$T$11:$T126,'Setup Page'!$AV$18),IF($B$10="N E T",SUMIFS('Income Entry'!$H$11:$H126,'Income Entry'!$L$11:$L126,B58,'Income Entry'!$S$11:$S126,'Setup Page'!$AU$18,'Income Entry'!$T$11:$T126,'Setup Page'!$AV$18),IF($B$10="T A X",SUMIFS('Income Entry'!$I$11:$I126,'Income Entry'!$L$11:$L126,B58,'Income Entry'!$S$11:$S126,'Setup Page'!$AU$18,'Income Entry'!$T$11:$T126,'Setup Page'!$AV$18),"")))</f>
        <v>0</v>
      </c>
      <c r="N58" s="148"/>
      <c r="O58" s="148"/>
      <c r="P58" s="149"/>
      <c r="Q58" s="475" t="str">
        <f>IF(R58="","",'Setup Page'!$W$4)</f>
        <v>$</v>
      </c>
      <c r="R58" s="476">
        <f>IF($B$10="T O T A L",SUMIFS('Income Entry'!$F$11:$F126,'Income Entry'!$L$11:$L126,B58,'Income Entry'!$S$11:$S126,'Setup Page'!$AU$19,'Income Entry'!$T$11:$T126,'Setup Page'!$AV$19),IF($B$10="N E T",SUMIFS('Income Entry'!$H$11:$H126,'Income Entry'!$L$11:$L126,B58,'Income Entry'!$S$11:$S126,'Setup Page'!$AU$19,'Income Entry'!$T$11:$T126,'Setup Page'!$AV$19),IF($B$10="T A X",SUMIFS('Income Entry'!$I$11:$I126,'Income Entry'!$L$11:$L126,B58,'Income Entry'!$S$11:$S126,'Setup Page'!$AU$19,'Income Entry'!$T$11:$T126,'Setup Page'!$AV$19),"")))</f>
        <v>0</v>
      </c>
      <c r="S58" s="148"/>
      <c r="T58" s="148"/>
      <c r="U58" s="149"/>
      <c r="V58" s="475" t="str">
        <f>IF(W58="","",'Setup Page'!$W$4)</f>
        <v>$</v>
      </c>
      <c r="W58" s="476">
        <f>IF($B$10="T O T A L",SUMIFS('Income Entry'!$F$11:$F126,'Income Entry'!$L$11:$L126,B58,'Income Entry'!$S$11:$S126,'Setup Page'!$AU$20,'Income Entry'!$T$11:$T126,'Setup Page'!$AV$20),IF($B$10="N E T",SUMIFS('Income Entry'!$H$11:$H126,'Income Entry'!$L$11:$L126,B58,'Income Entry'!$S$11:$S126,'Setup Page'!$AU$20,'Income Entry'!$T$11:$T126,'Setup Page'!$AV$20),IF($B$10="T A X",SUMIFS('Income Entry'!$I$11:$I126,'Income Entry'!$L$11:$L126,B58,'Income Entry'!$S$11:$S126,'Setup Page'!$AU$20,'Income Entry'!$T$11:$T126,'Setup Page'!$AV$20),"")))</f>
        <v>0</v>
      </c>
      <c r="X58" s="148"/>
      <c r="Y58" s="148"/>
      <c r="Z58" s="149"/>
      <c r="AA58" s="475" t="str">
        <f>IF(AB58="","",'Setup Page'!$W$4)</f>
        <v>$</v>
      </c>
      <c r="AB58" s="476">
        <f>IF($B$10="T O T A L",SUMIFS('Income Entry'!$F$11:$F126,'Income Entry'!$L$11:$L126,B58,'Income Entry'!$S$11:$S126,'Setup Page'!$AU$21,'Income Entry'!$T$11:$T126,'Setup Page'!$AV$21),IF($B$10="N E T",SUMIFS('Income Entry'!$H$11:$H126,'Income Entry'!$L$11:$L126,B58,'Income Entry'!$S$11:$S126,'Setup Page'!$AU$21,'Income Entry'!$T$11:$T126,'Setup Page'!$AV$21),IF($B$10="T A X",SUMIFS('Income Entry'!$I$11:$I126,'Income Entry'!$L$11:$L126,B58,'Income Entry'!$S$11:$S126,'Setup Page'!$AU$21,'Income Entry'!$T$11:$T126,'Setup Page'!$AV$21),"")))</f>
        <v>0</v>
      </c>
      <c r="AC58" s="148"/>
      <c r="AD58" s="148"/>
      <c r="AE58" s="149"/>
      <c r="AF58" s="475" t="str">
        <f>IF(AG58="","",'Setup Page'!$W$4)</f>
        <v>$</v>
      </c>
      <c r="AG58" s="476">
        <f>IF($B$10="T O T A L",SUMIFS('Income Entry'!$F$11:$F126,'Income Entry'!$L$11:$L126,B58,'Income Entry'!$S$11:$S126,'Setup Page'!$AU$22,'Income Entry'!$T$11:$T126,'Setup Page'!$AV$22),IF($B$10="N E T",SUMIFS('Income Entry'!$H$11:$H126,'Income Entry'!$L$11:$L126,B58,'Income Entry'!$S$11:$S126,'Setup Page'!$AU$22,'Income Entry'!$T$11:$T126,'Setup Page'!$AV$22),IF($B$10="T A X",SUMIFS('Income Entry'!$I$11:$I126,'Income Entry'!$L$11:$L126,B58,'Income Entry'!$S$11:$S126,'Setup Page'!$AU$22,'Income Entry'!$T$11:$T126,'Setup Page'!$AV$22),"")))</f>
        <v>0</v>
      </c>
      <c r="AH58" s="148"/>
      <c r="AI58" s="148"/>
      <c r="AJ58" s="149"/>
      <c r="AK58" s="475" t="str">
        <f>IF(AL58="","",'Setup Page'!$W$4)</f>
        <v>$</v>
      </c>
      <c r="AL58" s="476">
        <f>IF($B$10="T O T A L",SUMIFS('Income Entry'!$F$11:$F126,'Income Entry'!$L$11:$L126,B58,'Income Entry'!$S$11:$S126,'Setup Page'!$AU$23,'Income Entry'!$T$11:$T126,'Setup Page'!$AV$23),IF($B$10="N E T",SUMIFS('Income Entry'!$H$11:$H126,'Income Entry'!$L$11:$L126,B58,'Income Entry'!$S$11:$S126,'Setup Page'!$AU$23,'Income Entry'!$T$11:$T126,'Setup Page'!$AV$23),IF($B$10="T A X",SUMIFS('Income Entry'!$I$11:$I126,'Income Entry'!$L$11:$L126,B58,'Income Entry'!$S$11:$S126,'Setup Page'!$AU$23,'Income Entry'!$T$11:$T126,'Setup Page'!$AV$23),"")))</f>
        <v>0</v>
      </c>
      <c r="AM58" s="148"/>
      <c r="AN58" s="148"/>
      <c r="AO58" s="149"/>
      <c r="AP58" s="475" t="str">
        <f>IF(AQ58="","",'Setup Page'!$W$4)</f>
        <v>$</v>
      </c>
      <c r="AQ58" s="476">
        <f>IF($B$10="T O T A L",SUMIFS('Income Entry'!$F$11:$F126,'Income Entry'!$L$11:$L126,B58,'Income Entry'!$S$11:$S126,'Setup Page'!$AU$24,'Income Entry'!$T$11:$T126,'Setup Page'!$AV$24),IF($B$10="N E T",SUMIFS('Income Entry'!$H$11:$H126,'Income Entry'!$L$11:$L126,B58,'Income Entry'!$S$11:$S126,'Setup Page'!$AU$24,'Income Entry'!$T$11:$T126,'Setup Page'!$AV$24),IF($B$10="T A X",SUMIFS('Income Entry'!$I$11:$I126,'Income Entry'!$L$11:$L126,B58,'Income Entry'!$S$11:$S126,'Setup Page'!$AU$24,'Income Entry'!$T$11:$T126,'Setup Page'!$AV$24),"")))</f>
        <v>0</v>
      </c>
      <c r="AR58" s="148"/>
      <c r="AS58" s="148"/>
      <c r="AT58" s="149"/>
      <c r="AU58" s="475" t="str">
        <f>IF(AV58="","",'Setup Page'!$W$4)</f>
        <v>$</v>
      </c>
      <c r="AV58" s="476">
        <f>IF($B$10="T O T A L",SUMIFS('Income Entry'!$F$11:$F126,'Income Entry'!$L$11:$L126,B58,'Income Entry'!$S$11:$S126,'Setup Page'!$AU$25,'Income Entry'!$T$11:$T126,'Setup Page'!$AV$25),IF($B$10="N E T",SUMIFS('Income Entry'!$H$11:$H126,'Income Entry'!$L$11:$L126,B58,'Income Entry'!$S$11:$S126,'Setup Page'!$AU$25,'Income Entry'!$T$11:$T126,'Setup Page'!$AV$25),IF($B$10="T A X",SUMIFS('Income Entry'!$I$11:$I126,'Income Entry'!$L$11:$L126,B58,'Income Entry'!$S$11:$S126,'Setup Page'!$AU$25,'Income Entry'!$T$11:$T126,'Setup Page'!$AV$25),"")))</f>
        <v>0</v>
      </c>
      <c r="AW58" s="148"/>
      <c r="AX58" s="148"/>
      <c r="AY58" s="149"/>
      <c r="AZ58" s="475" t="str">
        <f>IF(BA58="","",'Setup Page'!$W$4)</f>
        <v>$</v>
      </c>
      <c r="BA58" s="476">
        <f>IF($B$10="T O T A L",SUMIFS('Income Entry'!$F$11:$F126,'Income Entry'!$L$11:$L126,B58,'Income Entry'!$S$11:$S126,'Setup Page'!$AU$26,'Income Entry'!$T$11:$T126,'Setup Page'!$AV$26),IF($B$10="N E T",SUMIFS('Income Entry'!$H$11:$H126,'Income Entry'!$L$11:$L126,B58,'Income Entry'!$S$11:$S126,'Setup Page'!$AU$26,'Income Entry'!$T$11:$T126,'Setup Page'!$AV$26),IF($B$10="T A X",SUMIFS('Income Entry'!$I$11:$I126,'Income Entry'!$L$11:$L126,B58,'Income Entry'!$S$11:$S126,'Setup Page'!$AU$26,'Income Entry'!$T$11:$T126,'Setup Page'!$AV$26),"")))</f>
        <v>0</v>
      </c>
      <c r="BB58" s="148"/>
      <c r="BC58" s="148"/>
      <c r="BD58" s="149"/>
      <c r="BE58" s="475" t="str">
        <f>IF(BF58="","",'Setup Page'!$W$4)</f>
        <v>$</v>
      </c>
      <c r="BF58" s="476">
        <f>IF($B$10="T O T A L",SUMIFS('Income Entry'!$F$11:$F126,'Income Entry'!$L$11:$L126,B58,'Income Entry'!$S$11:$S126,'Setup Page'!$AU$27,'Income Entry'!$T$11:$T126,'Setup Page'!$AV$27),IF($B$10="N E T",SUMIFS('Income Entry'!$H$11:$H126,'Income Entry'!$L$11:$L126,B58,'Income Entry'!$S$11:$S126,'Setup Page'!$AU$27,'Income Entry'!$T$11:$T126,'Setup Page'!$AV$27),IF($B$10="T A X",SUMIFS('Income Entry'!$I$11:$I126,'Income Entry'!$L$11:$L126,B58,'Income Entry'!$S$11:$S126,'Setup Page'!$AU$27,'Income Entry'!$T$11:$T126,'Setup Page'!$AV$27),"")))</f>
        <v>0</v>
      </c>
      <c r="BG58" s="148"/>
      <c r="BH58" s="148"/>
      <c r="BI58" s="149"/>
      <c r="BJ58" s="475" t="str">
        <f>IF(BK58="","",'Setup Page'!$W$4)</f>
        <v>$</v>
      </c>
      <c r="BK58" s="476">
        <f>IF($B$10="T O T A L",SUMIFS('Income Entry'!$F$11:$F126,'Income Entry'!$L$11:$L126,B58,'Income Entry'!$S$11:$S126,'Setup Page'!$AU$28,'Income Entry'!$T$11:$T126,'Setup Page'!$AV$28),IF($B$10="N E T",SUMIFS('Income Entry'!$H$11:$H126,'Income Entry'!$L$11:$L126,B58,'Income Entry'!$S$11:$S126,'Setup Page'!$AU$28,'Income Entry'!$T$11:$T126,'Setup Page'!$AV$28),IF($B$10="T A X",SUMIFS('Income Entry'!$I$11:$I126,'Income Entry'!$L$11:$L126,B58,'Income Entry'!$S$11:$S126,'Setup Page'!$AU$28,'Income Entry'!$T$11:$T126,'Setup Page'!$AV$28),"")))</f>
        <v>0</v>
      </c>
      <c r="BL58" s="148"/>
      <c r="BM58" s="148"/>
      <c r="BN58" s="149"/>
      <c r="BO58" s="475" t="str">
        <f>IF(BP58="","",'Setup Page'!$W$4)</f>
        <v>$</v>
      </c>
      <c r="BP58" s="476">
        <f>IF($B$10="T O T A L",SUMIFS('Income Entry'!$F$11:$F126,'Income Entry'!$L$11:$L126,B58,'Income Entry'!$S$11:$S126,'Setup Page'!$AU$29,'Income Entry'!$T$11:$T126,'Setup Page'!$AV$29),IF($B$10="N E T",SUMIFS('Income Entry'!$H$11:$H126,'Income Entry'!$L$11:$L126,B58,'Income Entry'!$S$11:$S126,'Setup Page'!$AU$29,'Income Entry'!$T$11:$T126,'Setup Page'!$AV$29),IF($B$10="T A X",SUMIFS('Income Entry'!$I$11:$I126,'Income Entry'!$L$11:$L126,B58,'Income Entry'!$S$11:$S126,'Setup Page'!$AU$29,'Income Entry'!$T$11:$T126,'Setup Page'!$AV$29),"")))</f>
        <v>0</v>
      </c>
      <c r="BQ58" s="148"/>
      <c r="BR58" s="148"/>
      <c r="BS58" s="149"/>
      <c r="BT58" s="484" t="str">
        <f>IF(BU58="","",'Setup Page'!$W$4)</f>
        <v>$</v>
      </c>
      <c r="BU58" s="485">
        <f t="shared" si="1"/>
        <v>0</v>
      </c>
      <c r="BV58" s="481"/>
      <c r="BW58" s="481"/>
      <c r="BX58" s="486"/>
      <c r="BY58" s="138"/>
    </row>
    <row r="59" ht="18.75" customHeight="1">
      <c r="A59" s="138"/>
      <c r="B59" s="480" t="str">
        <f>'Setup Page'!C56</f>
        <v/>
      </c>
      <c r="C59" s="481"/>
      <c r="D59" s="481"/>
      <c r="E59" s="481"/>
      <c r="F59" s="481"/>
      <c r="G59" s="481"/>
      <c r="H59" s="481"/>
      <c r="I59" s="481"/>
      <c r="J59" s="481"/>
      <c r="K59" s="482"/>
      <c r="L59" s="483" t="str">
        <f>IF(M59="","",'Setup Page'!$W$4)</f>
        <v>$</v>
      </c>
      <c r="M59" s="476">
        <f>IF($B$10="T O T A L",SUMIFS('Income Entry'!$F$11:$F126,'Income Entry'!$L$11:$L126,B59,'Income Entry'!$S$11:$S126,'Setup Page'!$AU$18,'Income Entry'!$T$11:$T126,'Setup Page'!$AV$18),IF($B$10="N E T",SUMIFS('Income Entry'!$H$11:$H126,'Income Entry'!$L$11:$L126,B59,'Income Entry'!$S$11:$S126,'Setup Page'!$AU$18,'Income Entry'!$T$11:$T126,'Setup Page'!$AV$18),IF($B$10="T A X",SUMIFS('Income Entry'!$I$11:$I126,'Income Entry'!$L$11:$L126,B59,'Income Entry'!$S$11:$S126,'Setup Page'!$AU$18,'Income Entry'!$T$11:$T126,'Setup Page'!$AV$18),"")))</f>
        <v>0</v>
      </c>
      <c r="N59" s="148"/>
      <c r="O59" s="148"/>
      <c r="P59" s="149"/>
      <c r="Q59" s="475" t="str">
        <f>IF(R59="","",'Setup Page'!$W$4)</f>
        <v>$</v>
      </c>
      <c r="R59" s="476">
        <f>IF($B$10="T O T A L",SUMIFS('Income Entry'!$F$11:$F126,'Income Entry'!$L$11:$L126,B59,'Income Entry'!$S$11:$S126,'Setup Page'!$AU$19,'Income Entry'!$T$11:$T126,'Setup Page'!$AV$19),IF($B$10="N E T",SUMIFS('Income Entry'!$H$11:$H126,'Income Entry'!$L$11:$L126,B59,'Income Entry'!$S$11:$S126,'Setup Page'!$AU$19,'Income Entry'!$T$11:$T126,'Setup Page'!$AV$19),IF($B$10="T A X",SUMIFS('Income Entry'!$I$11:$I126,'Income Entry'!$L$11:$L126,B59,'Income Entry'!$S$11:$S126,'Setup Page'!$AU$19,'Income Entry'!$T$11:$T126,'Setup Page'!$AV$19),"")))</f>
        <v>0</v>
      </c>
      <c r="S59" s="148"/>
      <c r="T59" s="148"/>
      <c r="U59" s="149"/>
      <c r="V59" s="475" t="str">
        <f>IF(W59="","",'Setup Page'!$W$4)</f>
        <v>$</v>
      </c>
      <c r="W59" s="476">
        <f>IF($B$10="T O T A L",SUMIFS('Income Entry'!$F$11:$F126,'Income Entry'!$L$11:$L126,B59,'Income Entry'!$S$11:$S126,'Setup Page'!$AU$20,'Income Entry'!$T$11:$T126,'Setup Page'!$AV$20),IF($B$10="N E T",SUMIFS('Income Entry'!$H$11:$H126,'Income Entry'!$L$11:$L126,B59,'Income Entry'!$S$11:$S126,'Setup Page'!$AU$20,'Income Entry'!$T$11:$T126,'Setup Page'!$AV$20),IF($B$10="T A X",SUMIFS('Income Entry'!$I$11:$I126,'Income Entry'!$L$11:$L126,B59,'Income Entry'!$S$11:$S126,'Setup Page'!$AU$20,'Income Entry'!$T$11:$T126,'Setup Page'!$AV$20),"")))</f>
        <v>0</v>
      </c>
      <c r="X59" s="148"/>
      <c r="Y59" s="148"/>
      <c r="Z59" s="149"/>
      <c r="AA59" s="475" t="str">
        <f>IF(AB59="","",'Setup Page'!$W$4)</f>
        <v>$</v>
      </c>
      <c r="AB59" s="476">
        <f>IF($B$10="T O T A L",SUMIFS('Income Entry'!$F$11:$F126,'Income Entry'!$L$11:$L126,B59,'Income Entry'!$S$11:$S126,'Setup Page'!$AU$21,'Income Entry'!$T$11:$T126,'Setup Page'!$AV$21),IF($B$10="N E T",SUMIFS('Income Entry'!$H$11:$H126,'Income Entry'!$L$11:$L126,B59,'Income Entry'!$S$11:$S126,'Setup Page'!$AU$21,'Income Entry'!$T$11:$T126,'Setup Page'!$AV$21),IF($B$10="T A X",SUMIFS('Income Entry'!$I$11:$I126,'Income Entry'!$L$11:$L126,B59,'Income Entry'!$S$11:$S126,'Setup Page'!$AU$21,'Income Entry'!$T$11:$T126,'Setup Page'!$AV$21),"")))</f>
        <v>0</v>
      </c>
      <c r="AC59" s="148"/>
      <c r="AD59" s="148"/>
      <c r="AE59" s="149"/>
      <c r="AF59" s="475" t="str">
        <f>IF(AG59="","",'Setup Page'!$W$4)</f>
        <v>$</v>
      </c>
      <c r="AG59" s="476">
        <f>IF($B$10="T O T A L",SUMIFS('Income Entry'!$F$11:$F126,'Income Entry'!$L$11:$L126,B59,'Income Entry'!$S$11:$S126,'Setup Page'!$AU$22,'Income Entry'!$T$11:$T126,'Setup Page'!$AV$22),IF($B$10="N E T",SUMIFS('Income Entry'!$H$11:$H126,'Income Entry'!$L$11:$L126,B59,'Income Entry'!$S$11:$S126,'Setup Page'!$AU$22,'Income Entry'!$T$11:$T126,'Setup Page'!$AV$22),IF($B$10="T A X",SUMIFS('Income Entry'!$I$11:$I126,'Income Entry'!$L$11:$L126,B59,'Income Entry'!$S$11:$S126,'Setup Page'!$AU$22,'Income Entry'!$T$11:$T126,'Setup Page'!$AV$22),"")))</f>
        <v>0</v>
      </c>
      <c r="AH59" s="148"/>
      <c r="AI59" s="148"/>
      <c r="AJ59" s="149"/>
      <c r="AK59" s="475" t="str">
        <f>IF(AL59="","",'Setup Page'!$W$4)</f>
        <v>$</v>
      </c>
      <c r="AL59" s="476">
        <f>IF($B$10="T O T A L",SUMIFS('Income Entry'!$F$11:$F126,'Income Entry'!$L$11:$L126,B59,'Income Entry'!$S$11:$S126,'Setup Page'!$AU$23,'Income Entry'!$T$11:$T126,'Setup Page'!$AV$23),IF($B$10="N E T",SUMIFS('Income Entry'!$H$11:$H126,'Income Entry'!$L$11:$L126,B59,'Income Entry'!$S$11:$S126,'Setup Page'!$AU$23,'Income Entry'!$T$11:$T126,'Setup Page'!$AV$23),IF($B$10="T A X",SUMIFS('Income Entry'!$I$11:$I126,'Income Entry'!$L$11:$L126,B59,'Income Entry'!$S$11:$S126,'Setup Page'!$AU$23,'Income Entry'!$T$11:$T126,'Setup Page'!$AV$23),"")))</f>
        <v>0</v>
      </c>
      <c r="AM59" s="148"/>
      <c r="AN59" s="148"/>
      <c r="AO59" s="149"/>
      <c r="AP59" s="475" t="str">
        <f>IF(AQ59="","",'Setup Page'!$W$4)</f>
        <v>$</v>
      </c>
      <c r="AQ59" s="476">
        <f>IF($B$10="T O T A L",SUMIFS('Income Entry'!$F$11:$F126,'Income Entry'!$L$11:$L126,B59,'Income Entry'!$S$11:$S126,'Setup Page'!$AU$24,'Income Entry'!$T$11:$T126,'Setup Page'!$AV$24),IF($B$10="N E T",SUMIFS('Income Entry'!$H$11:$H126,'Income Entry'!$L$11:$L126,B59,'Income Entry'!$S$11:$S126,'Setup Page'!$AU$24,'Income Entry'!$T$11:$T126,'Setup Page'!$AV$24),IF($B$10="T A X",SUMIFS('Income Entry'!$I$11:$I126,'Income Entry'!$L$11:$L126,B59,'Income Entry'!$S$11:$S126,'Setup Page'!$AU$24,'Income Entry'!$T$11:$T126,'Setup Page'!$AV$24),"")))</f>
        <v>0</v>
      </c>
      <c r="AR59" s="148"/>
      <c r="AS59" s="148"/>
      <c r="AT59" s="149"/>
      <c r="AU59" s="475" t="str">
        <f>IF(AV59="","",'Setup Page'!$W$4)</f>
        <v>$</v>
      </c>
      <c r="AV59" s="476">
        <f>IF($B$10="T O T A L",SUMIFS('Income Entry'!$F$11:$F126,'Income Entry'!$L$11:$L126,B59,'Income Entry'!$S$11:$S126,'Setup Page'!$AU$25,'Income Entry'!$T$11:$T126,'Setup Page'!$AV$25),IF($B$10="N E T",SUMIFS('Income Entry'!$H$11:$H126,'Income Entry'!$L$11:$L126,B59,'Income Entry'!$S$11:$S126,'Setup Page'!$AU$25,'Income Entry'!$T$11:$T126,'Setup Page'!$AV$25),IF($B$10="T A X",SUMIFS('Income Entry'!$I$11:$I126,'Income Entry'!$L$11:$L126,B59,'Income Entry'!$S$11:$S126,'Setup Page'!$AU$25,'Income Entry'!$T$11:$T126,'Setup Page'!$AV$25),"")))</f>
        <v>0</v>
      </c>
      <c r="AW59" s="148"/>
      <c r="AX59" s="148"/>
      <c r="AY59" s="149"/>
      <c r="AZ59" s="475" t="str">
        <f>IF(BA59="","",'Setup Page'!$W$4)</f>
        <v>$</v>
      </c>
      <c r="BA59" s="476">
        <f>IF($B$10="T O T A L",SUMIFS('Income Entry'!$F$11:$F126,'Income Entry'!$L$11:$L126,B59,'Income Entry'!$S$11:$S126,'Setup Page'!$AU$26,'Income Entry'!$T$11:$T126,'Setup Page'!$AV$26),IF($B$10="N E T",SUMIFS('Income Entry'!$H$11:$H126,'Income Entry'!$L$11:$L126,B59,'Income Entry'!$S$11:$S126,'Setup Page'!$AU$26,'Income Entry'!$T$11:$T126,'Setup Page'!$AV$26),IF($B$10="T A X",SUMIFS('Income Entry'!$I$11:$I126,'Income Entry'!$L$11:$L126,B59,'Income Entry'!$S$11:$S126,'Setup Page'!$AU$26,'Income Entry'!$T$11:$T126,'Setup Page'!$AV$26),"")))</f>
        <v>0</v>
      </c>
      <c r="BB59" s="148"/>
      <c r="BC59" s="148"/>
      <c r="BD59" s="149"/>
      <c r="BE59" s="475" t="str">
        <f>IF(BF59="","",'Setup Page'!$W$4)</f>
        <v>$</v>
      </c>
      <c r="BF59" s="476">
        <f>IF($B$10="T O T A L",SUMIFS('Income Entry'!$F$11:$F126,'Income Entry'!$L$11:$L126,B59,'Income Entry'!$S$11:$S126,'Setup Page'!$AU$27,'Income Entry'!$T$11:$T126,'Setup Page'!$AV$27),IF($B$10="N E T",SUMIFS('Income Entry'!$H$11:$H126,'Income Entry'!$L$11:$L126,B59,'Income Entry'!$S$11:$S126,'Setup Page'!$AU$27,'Income Entry'!$T$11:$T126,'Setup Page'!$AV$27),IF($B$10="T A X",SUMIFS('Income Entry'!$I$11:$I126,'Income Entry'!$L$11:$L126,B59,'Income Entry'!$S$11:$S126,'Setup Page'!$AU$27,'Income Entry'!$T$11:$T126,'Setup Page'!$AV$27),"")))</f>
        <v>0</v>
      </c>
      <c r="BG59" s="148"/>
      <c r="BH59" s="148"/>
      <c r="BI59" s="149"/>
      <c r="BJ59" s="475" t="str">
        <f>IF(BK59="","",'Setup Page'!$W$4)</f>
        <v>$</v>
      </c>
      <c r="BK59" s="476">
        <f>IF($B$10="T O T A L",SUMIFS('Income Entry'!$F$11:$F126,'Income Entry'!$L$11:$L126,B59,'Income Entry'!$S$11:$S126,'Setup Page'!$AU$28,'Income Entry'!$T$11:$T126,'Setup Page'!$AV$28),IF($B$10="N E T",SUMIFS('Income Entry'!$H$11:$H126,'Income Entry'!$L$11:$L126,B59,'Income Entry'!$S$11:$S126,'Setup Page'!$AU$28,'Income Entry'!$T$11:$T126,'Setup Page'!$AV$28),IF($B$10="T A X",SUMIFS('Income Entry'!$I$11:$I126,'Income Entry'!$L$11:$L126,B59,'Income Entry'!$S$11:$S126,'Setup Page'!$AU$28,'Income Entry'!$T$11:$T126,'Setup Page'!$AV$28),"")))</f>
        <v>0</v>
      </c>
      <c r="BL59" s="148"/>
      <c r="BM59" s="148"/>
      <c r="BN59" s="149"/>
      <c r="BO59" s="475" t="str">
        <f>IF(BP59="","",'Setup Page'!$W$4)</f>
        <v>$</v>
      </c>
      <c r="BP59" s="476">
        <f>IF($B$10="T O T A L",SUMIFS('Income Entry'!$F$11:$F126,'Income Entry'!$L$11:$L126,B59,'Income Entry'!$S$11:$S126,'Setup Page'!$AU$29,'Income Entry'!$T$11:$T126,'Setup Page'!$AV$29),IF($B$10="N E T",SUMIFS('Income Entry'!$H$11:$H126,'Income Entry'!$L$11:$L126,B59,'Income Entry'!$S$11:$S126,'Setup Page'!$AU$29,'Income Entry'!$T$11:$T126,'Setup Page'!$AV$29),IF($B$10="T A X",SUMIFS('Income Entry'!$I$11:$I126,'Income Entry'!$L$11:$L126,B59,'Income Entry'!$S$11:$S126,'Setup Page'!$AU$29,'Income Entry'!$T$11:$T126,'Setup Page'!$AV$29),"")))</f>
        <v>0</v>
      </c>
      <c r="BQ59" s="148"/>
      <c r="BR59" s="148"/>
      <c r="BS59" s="149"/>
      <c r="BT59" s="484" t="str">
        <f>IF(BU59="","",'Setup Page'!$W$4)</f>
        <v>$</v>
      </c>
      <c r="BU59" s="485">
        <f t="shared" si="1"/>
        <v>0</v>
      </c>
      <c r="BV59" s="481"/>
      <c r="BW59" s="481"/>
      <c r="BX59" s="486"/>
      <c r="BY59" s="138"/>
    </row>
    <row r="60" ht="18.75" customHeight="1">
      <c r="A60" s="138"/>
      <c r="B60" s="480" t="str">
        <f>'Setup Page'!C57</f>
        <v/>
      </c>
      <c r="C60" s="481"/>
      <c r="D60" s="481"/>
      <c r="E60" s="481"/>
      <c r="F60" s="481"/>
      <c r="G60" s="481"/>
      <c r="H60" s="481"/>
      <c r="I60" s="481"/>
      <c r="J60" s="481"/>
      <c r="K60" s="482"/>
      <c r="L60" s="483" t="str">
        <f>IF(M60="","",'Setup Page'!$W$4)</f>
        <v>$</v>
      </c>
      <c r="M60" s="476">
        <f>IF($B$10="T O T A L",SUMIFS('Income Entry'!$F$11:$F126,'Income Entry'!$L$11:$L126,B60,'Income Entry'!$S$11:$S126,'Setup Page'!$AU$18,'Income Entry'!$T$11:$T126,'Setup Page'!$AV$18),IF($B$10="N E T",SUMIFS('Income Entry'!$H$11:$H126,'Income Entry'!$L$11:$L126,B60,'Income Entry'!$S$11:$S126,'Setup Page'!$AU$18,'Income Entry'!$T$11:$T126,'Setup Page'!$AV$18),IF($B$10="T A X",SUMIFS('Income Entry'!$I$11:$I126,'Income Entry'!$L$11:$L126,B60,'Income Entry'!$S$11:$S126,'Setup Page'!$AU$18,'Income Entry'!$T$11:$T126,'Setup Page'!$AV$18),"")))</f>
        <v>0</v>
      </c>
      <c r="N60" s="148"/>
      <c r="O60" s="148"/>
      <c r="P60" s="149"/>
      <c r="Q60" s="475" t="str">
        <f>IF(R60="","",'Setup Page'!$W$4)</f>
        <v>$</v>
      </c>
      <c r="R60" s="476">
        <f>IF($B$10="T O T A L",SUMIFS('Income Entry'!$F$11:$F126,'Income Entry'!$L$11:$L126,B60,'Income Entry'!$S$11:$S126,'Setup Page'!$AU$19,'Income Entry'!$T$11:$T126,'Setup Page'!$AV$19),IF($B$10="N E T",SUMIFS('Income Entry'!$H$11:$H126,'Income Entry'!$L$11:$L126,B60,'Income Entry'!$S$11:$S126,'Setup Page'!$AU$19,'Income Entry'!$T$11:$T126,'Setup Page'!$AV$19),IF($B$10="T A X",SUMIFS('Income Entry'!$I$11:$I126,'Income Entry'!$L$11:$L126,B60,'Income Entry'!$S$11:$S126,'Setup Page'!$AU$19,'Income Entry'!$T$11:$T126,'Setup Page'!$AV$19),"")))</f>
        <v>0</v>
      </c>
      <c r="S60" s="148"/>
      <c r="T60" s="148"/>
      <c r="U60" s="149"/>
      <c r="V60" s="475" t="str">
        <f>IF(W60="","",'Setup Page'!$W$4)</f>
        <v>$</v>
      </c>
      <c r="W60" s="476">
        <f>IF($B$10="T O T A L",SUMIFS('Income Entry'!$F$11:$F126,'Income Entry'!$L$11:$L126,B60,'Income Entry'!$S$11:$S126,'Setup Page'!$AU$20,'Income Entry'!$T$11:$T126,'Setup Page'!$AV$20),IF($B$10="N E T",SUMIFS('Income Entry'!$H$11:$H126,'Income Entry'!$L$11:$L126,B60,'Income Entry'!$S$11:$S126,'Setup Page'!$AU$20,'Income Entry'!$T$11:$T126,'Setup Page'!$AV$20),IF($B$10="T A X",SUMIFS('Income Entry'!$I$11:$I126,'Income Entry'!$L$11:$L126,B60,'Income Entry'!$S$11:$S126,'Setup Page'!$AU$20,'Income Entry'!$T$11:$T126,'Setup Page'!$AV$20),"")))</f>
        <v>0</v>
      </c>
      <c r="X60" s="148"/>
      <c r="Y60" s="148"/>
      <c r="Z60" s="149"/>
      <c r="AA60" s="475" t="str">
        <f>IF(AB60="","",'Setup Page'!$W$4)</f>
        <v>$</v>
      </c>
      <c r="AB60" s="476">
        <f>IF($B$10="T O T A L",SUMIFS('Income Entry'!$F$11:$F126,'Income Entry'!$L$11:$L126,B60,'Income Entry'!$S$11:$S126,'Setup Page'!$AU$21,'Income Entry'!$T$11:$T126,'Setup Page'!$AV$21),IF($B$10="N E T",SUMIFS('Income Entry'!$H$11:$H126,'Income Entry'!$L$11:$L126,B60,'Income Entry'!$S$11:$S126,'Setup Page'!$AU$21,'Income Entry'!$T$11:$T126,'Setup Page'!$AV$21),IF($B$10="T A X",SUMIFS('Income Entry'!$I$11:$I126,'Income Entry'!$L$11:$L126,B60,'Income Entry'!$S$11:$S126,'Setup Page'!$AU$21,'Income Entry'!$T$11:$T126,'Setup Page'!$AV$21),"")))</f>
        <v>0</v>
      </c>
      <c r="AC60" s="148"/>
      <c r="AD60" s="148"/>
      <c r="AE60" s="149"/>
      <c r="AF60" s="475" t="str">
        <f>IF(AG60="","",'Setup Page'!$W$4)</f>
        <v>$</v>
      </c>
      <c r="AG60" s="476">
        <f>IF($B$10="T O T A L",SUMIFS('Income Entry'!$F$11:$F126,'Income Entry'!$L$11:$L126,B60,'Income Entry'!$S$11:$S126,'Setup Page'!$AU$22,'Income Entry'!$T$11:$T126,'Setup Page'!$AV$22),IF($B$10="N E T",SUMIFS('Income Entry'!$H$11:$H126,'Income Entry'!$L$11:$L126,B60,'Income Entry'!$S$11:$S126,'Setup Page'!$AU$22,'Income Entry'!$T$11:$T126,'Setup Page'!$AV$22),IF($B$10="T A X",SUMIFS('Income Entry'!$I$11:$I126,'Income Entry'!$L$11:$L126,B60,'Income Entry'!$S$11:$S126,'Setup Page'!$AU$22,'Income Entry'!$T$11:$T126,'Setup Page'!$AV$22),"")))</f>
        <v>0</v>
      </c>
      <c r="AH60" s="148"/>
      <c r="AI60" s="148"/>
      <c r="AJ60" s="149"/>
      <c r="AK60" s="475" t="str">
        <f>IF(AL60="","",'Setup Page'!$W$4)</f>
        <v>$</v>
      </c>
      <c r="AL60" s="476">
        <f>IF($B$10="T O T A L",SUMIFS('Income Entry'!$F$11:$F126,'Income Entry'!$L$11:$L126,B60,'Income Entry'!$S$11:$S126,'Setup Page'!$AU$23,'Income Entry'!$T$11:$T126,'Setup Page'!$AV$23),IF($B$10="N E T",SUMIFS('Income Entry'!$H$11:$H126,'Income Entry'!$L$11:$L126,B60,'Income Entry'!$S$11:$S126,'Setup Page'!$AU$23,'Income Entry'!$T$11:$T126,'Setup Page'!$AV$23),IF($B$10="T A X",SUMIFS('Income Entry'!$I$11:$I126,'Income Entry'!$L$11:$L126,B60,'Income Entry'!$S$11:$S126,'Setup Page'!$AU$23,'Income Entry'!$T$11:$T126,'Setup Page'!$AV$23),"")))</f>
        <v>0</v>
      </c>
      <c r="AM60" s="148"/>
      <c r="AN60" s="148"/>
      <c r="AO60" s="149"/>
      <c r="AP60" s="475" t="str">
        <f>IF(AQ60="","",'Setup Page'!$W$4)</f>
        <v>$</v>
      </c>
      <c r="AQ60" s="476">
        <f>IF($B$10="T O T A L",SUMIFS('Income Entry'!$F$11:$F126,'Income Entry'!$L$11:$L126,B60,'Income Entry'!$S$11:$S126,'Setup Page'!$AU$24,'Income Entry'!$T$11:$T126,'Setup Page'!$AV$24),IF($B$10="N E T",SUMIFS('Income Entry'!$H$11:$H126,'Income Entry'!$L$11:$L126,B60,'Income Entry'!$S$11:$S126,'Setup Page'!$AU$24,'Income Entry'!$T$11:$T126,'Setup Page'!$AV$24),IF($B$10="T A X",SUMIFS('Income Entry'!$I$11:$I126,'Income Entry'!$L$11:$L126,B60,'Income Entry'!$S$11:$S126,'Setup Page'!$AU$24,'Income Entry'!$T$11:$T126,'Setup Page'!$AV$24),"")))</f>
        <v>0</v>
      </c>
      <c r="AR60" s="148"/>
      <c r="AS60" s="148"/>
      <c r="AT60" s="149"/>
      <c r="AU60" s="475" t="str">
        <f>IF(AV60="","",'Setup Page'!$W$4)</f>
        <v>$</v>
      </c>
      <c r="AV60" s="476">
        <f>IF($B$10="T O T A L",SUMIFS('Income Entry'!$F$11:$F126,'Income Entry'!$L$11:$L126,B60,'Income Entry'!$S$11:$S126,'Setup Page'!$AU$25,'Income Entry'!$T$11:$T126,'Setup Page'!$AV$25),IF($B$10="N E T",SUMIFS('Income Entry'!$H$11:$H126,'Income Entry'!$L$11:$L126,B60,'Income Entry'!$S$11:$S126,'Setup Page'!$AU$25,'Income Entry'!$T$11:$T126,'Setup Page'!$AV$25),IF($B$10="T A X",SUMIFS('Income Entry'!$I$11:$I126,'Income Entry'!$L$11:$L126,B60,'Income Entry'!$S$11:$S126,'Setup Page'!$AU$25,'Income Entry'!$T$11:$T126,'Setup Page'!$AV$25),"")))</f>
        <v>0</v>
      </c>
      <c r="AW60" s="148"/>
      <c r="AX60" s="148"/>
      <c r="AY60" s="149"/>
      <c r="AZ60" s="475" t="str">
        <f>IF(BA60="","",'Setup Page'!$W$4)</f>
        <v>$</v>
      </c>
      <c r="BA60" s="476">
        <f>IF($B$10="T O T A L",SUMIFS('Income Entry'!$F$11:$F126,'Income Entry'!$L$11:$L126,B60,'Income Entry'!$S$11:$S126,'Setup Page'!$AU$26,'Income Entry'!$T$11:$T126,'Setup Page'!$AV$26),IF($B$10="N E T",SUMIFS('Income Entry'!$H$11:$H126,'Income Entry'!$L$11:$L126,B60,'Income Entry'!$S$11:$S126,'Setup Page'!$AU$26,'Income Entry'!$T$11:$T126,'Setup Page'!$AV$26),IF($B$10="T A X",SUMIFS('Income Entry'!$I$11:$I126,'Income Entry'!$L$11:$L126,B60,'Income Entry'!$S$11:$S126,'Setup Page'!$AU$26,'Income Entry'!$T$11:$T126,'Setup Page'!$AV$26),"")))</f>
        <v>0</v>
      </c>
      <c r="BB60" s="148"/>
      <c r="BC60" s="148"/>
      <c r="BD60" s="149"/>
      <c r="BE60" s="475" t="str">
        <f>IF(BF60="","",'Setup Page'!$W$4)</f>
        <v>$</v>
      </c>
      <c r="BF60" s="476">
        <f>IF($B$10="T O T A L",SUMIFS('Income Entry'!$F$11:$F126,'Income Entry'!$L$11:$L126,B60,'Income Entry'!$S$11:$S126,'Setup Page'!$AU$27,'Income Entry'!$T$11:$T126,'Setup Page'!$AV$27),IF($B$10="N E T",SUMIFS('Income Entry'!$H$11:$H126,'Income Entry'!$L$11:$L126,B60,'Income Entry'!$S$11:$S126,'Setup Page'!$AU$27,'Income Entry'!$T$11:$T126,'Setup Page'!$AV$27),IF($B$10="T A X",SUMIFS('Income Entry'!$I$11:$I126,'Income Entry'!$L$11:$L126,B60,'Income Entry'!$S$11:$S126,'Setup Page'!$AU$27,'Income Entry'!$T$11:$T126,'Setup Page'!$AV$27),"")))</f>
        <v>0</v>
      </c>
      <c r="BG60" s="148"/>
      <c r="BH60" s="148"/>
      <c r="BI60" s="149"/>
      <c r="BJ60" s="475" t="str">
        <f>IF(BK60="","",'Setup Page'!$W$4)</f>
        <v>$</v>
      </c>
      <c r="BK60" s="476">
        <f>IF($B$10="T O T A L",SUMIFS('Income Entry'!$F$11:$F126,'Income Entry'!$L$11:$L126,B60,'Income Entry'!$S$11:$S126,'Setup Page'!$AU$28,'Income Entry'!$T$11:$T126,'Setup Page'!$AV$28),IF($B$10="N E T",SUMIFS('Income Entry'!$H$11:$H126,'Income Entry'!$L$11:$L126,B60,'Income Entry'!$S$11:$S126,'Setup Page'!$AU$28,'Income Entry'!$T$11:$T126,'Setup Page'!$AV$28),IF($B$10="T A X",SUMIFS('Income Entry'!$I$11:$I126,'Income Entry'!$L$11:$L126,B60,'Income Entry'!$S$11:$S126,'Setup Page'!$AU$28,'Income Entry'!$T$11:$T126,'Setup Page'!$AV$28),"")))</f>
        <v>0</v>
      </c>
      <c r="BL60" s="148"/>
      <c r="BM60" s="148"/>
      <c r="BN60" s="149"/>
      <c r="BO60" s="475" t="str">
        <f>IF(BP60="","",'Setup Page'!$W$4)</f>
        <v>$</v>
      </c>
      <c r="BP60" s="476">
        <f>IF($B$10="T O T A L",SUMIFS('Income Entry'!$F$11:$F126,'Income Entry'!$L$11:$L126,B60,'Income Entry'!$S$11:$S126,'Setup Page'!$AU$29,'Income Entry'!$T$11:$T126,'Setup Page'!$AV$29),IF($B$10="N E T",SUMIFS('Income Entry'!$H$11:$H126,'Income Entry'!$L$11:$L126,B60,'Income Entry'!$S$11:$S126,'Setup Page'!$AU$29,'Income Entry'!$T$11:$T126,'Setup Page'!$AV$29),IF($B$10="T A X",SUMIFS('Income Entry'!$I$11:$I126,'Income Entry'!$L$11:$L126,B60,'Income Entry'!$S$11:$S126,'Setup Page'!$AU$29,'Income Entry'!$T$11:$T126,'Setup Page'!$AV$29),"")))</f>
        <v>0</v>
      </c>
      <c r="BQ60" s="148"/>
      <c r="BR60" s="148"/>
      <c r="BS60" s="149"/>
      <c r="BT60" s="484" t="str">
        <f>IF(BU60="","",'Setup Page'!$W$4)</f>
        <v>$</v>
      </c>
      <c r="BU60" s="485">
        <f t="shared" si="1"/>
        <v>0</v>
      </c>
      <c r="BV60" s="481"/>
      <c r="BW60" s="481"/>
      <c r="BX60" s="486"/>
      <c r="BY60" s="138"/>
    </row>
    <row r="61" ht="18.75" customHeight="1">
      <c r="A61" s="138"/>
      <c r="B61" s="487" t="s">
        <v>272</v>
      </c>
      <c r="C61" s="488"/>
      <c r="D61" s="488"/>
      <c r="E61" s="488"/>
      <c r="F61" s="488"/>
      <c r="G61" s="488"/>
      <c r="H61" s="488"/>
      <c r="I61" s="488"/>
      <c r="J61" s="488"/>
      <c r="K61" s="489"/>
      <c r="L61" s="490" t="str">
        <f>IF(M61="","",'Setup Page'!$W$4)</f>
        <v>$</v>
      </c>
      <c r="M61" s="491">
        <f>SUM(M21:M60)</f>
        <v>5000</v>
      </c>
      <c r="N61" s="488"/>
      <c r="O61" s="488"/>
      <c r="P61" s="489"/>
      <c r="Q61" s="490" t="str">
        <f>IF(R61="","",'Setup Page'!$W$4)</f>
        <v>$</v>
      </c>
      <c r="R61" s="491">
        <f>SUM(R21:R60)</f>
        <v>6550</v>
      </c>
      <c r="S61" s="488"/>
      <c r="T61" s="488"/>
      <c r="U61" s="489"/>
      <c r="V61" s="490" t="str">
        <f>IF(W61="","",'Setup Page'!$W$4)</f>
        <v>$</v>
      </c>
      <c r="W61" s="491">
        <f>SUM(W21:W60)</f>
        <v>5000</v>
      </c>
      <c r="X61" s="488"/>
      <c r="Y61" s="488"/>
      <c r="Z61" s="489"/>
      <c r="AA61" s="490" t="str">
        <f>IF(AB61="","",'Setup Page'!$W$4)</f>
        <v>$</v>
      </c>
      <c r="AB61" s="491">
        <f>SUM(AB21:AB60)</f>
        <v>8500</v>
      </c>
      <c r="AC61" s="488"/>
      <c r="AD61" s="488"/>
      <c r="AE61" s="489"/>
      <c r="AF61" s="490" t="str">
        <f>IF(AG61="","",'Setup Page'!$W$4)</f>
        <v>$</v>
      </c>
      <c r="AG61" s="491">
        <f>SUM(AG21:AG60)</f>
        <v>6920</v>
      </c>
      <c r="AH61" s="488"/>
      <c r="AI61" s="488"/>
      <c r="AJ61" s="489"/>
      <c r="AK61" s="490" t="str">
        <f>IF(AL61="","",'Setup Page'!$W$4)</f>
        <v>$</v>
      </c>
      <c r="AL61" s="491">
        <f>SUM(AL21:AL60)</f>
        <v>5192.76</v>
      </c>
      <c r="AM61" s="488"/>
      <c r="AN61" s="488"/>
      <c r="AO61" s="489"/>
      <c r="AP61" s="490" t="str">
        <f>IF(AQ61="","",'Setup Page'!$W$4)</f>
        <v>$</v>
      </c>
      <c r="AQ61" s="491">
        <f>SUM(AQ21:AQ60)</f>
        <v>12550</v>
      </c>
      <c r="AR61" s="488"/>
      <c r="AS61" s="488"/>
      <c r="AT61" s="489"/>
      <c r="AU61" s="490" t="str">
        <f>IF(AV61="","",'Setup Page'!$W$4)</f>
        <v>$</v>
      </c>
      <c r="AV61" s="491">
        <f>SUM(AV21:AV60)</f>
        <v>12100</v>
      </c>
      <c r="AW61" s="488"/>
      <c r="AX61" s="488"/>
      <c r="AY61" s="489"/>
      <c r="AZ61" s="490" t="str">
        <f>IF(BA61="","",'Setup Page'!$W$4)</f>
        <v>$</v>
      </c>
      <c r="BA61" s="491">
        <f>SUM(BA21:BA60)</f>
        <v>20276.84</v>
      </c>
      <c r="BB61" s="488"/>
      <c r="BC61" s="488"/>
      <c r="BD61" s="489"/>
      <c r="BE61" s="490" t="str">
        <f>IF(BF61="","",'Setup Page'!$W$4)</f>
        <v>$</v>
      </c>
      <c r="BF61" s="491">
        <f>SUM(BF21:BF60)</f>
        <v>0</v>
      </c>
      <c r="BG61" s="488"/>
      <c r="BH61" s="488"/>
      <c r="BI61" s="489"/>
      <c r="BJ61" s="490" t="str">
        <f>IF(BK61="","",'Setup Page'!$W$4)</f>
        <v>$</v>
      </c>
      <c r="BK61" s="491">
        <f>SUM(BK21:BK60)</f>
        <v>0</v>
      </c>
      <c r="BL61" s="488"/>
      <c r="BM61" s="488"/>
      <c r="BN61" s="489"/>
      <c r="BO61" s="490" t="str">
        <f>IF(BP61="","",'Setup Page'!$W$4)</f>
        <v>$</v>
      </c>
      <c r="BP61" s="491">
        <f>SUM(BP21:BP60)</f>
        <v>0</v>
      </c>
      <c r="BQ61" s="488"/>
      <c r="BR61" s="488"/>
      <c r="BS61" s="489"/>
      <c r="BT61" s="492" t="str">
        <f>IF(BU61="","",'Setup Page'!$W$4)</f>
        <v>$</v>
      </c>
      <c r="BU61" s="493">
        <f>SUM(BU21:BU60)</f>
        <v>82089.6</v>
      </c>
      <c r="BV61" s="488"/>
      <c r="BW61" s="488"/>
      <c r="BX61" s="494"/>
      <c r="BY61" s="138"/>
    </row>
    <row r="62" ht="18.75" customHeight="1">
      <c r="A62" s="138"/>
      <c r="B62" s="138"/>
      <c r="C62" s="138"/>
      <c r="D62" s="138"/>
      <c r="E62" s="138"/>
      <c r="F62" s="138"/>
      <c r="G62" s="138"/>
      <c r="H62" s="138"/>
      <c r="I62" s="138"/>
      <c r="J62" s="138"/>
      <c r="K62" s="138"/>
      <c r="L62" s="138"/>
      <c r="M62" s="495"/>
      <c r="N62" s="138"/>
      <c r="O62" s="138"/>
      <c r="P62" s="138"/>
      <c r="Q62" s="138"/>
      <c r="R62" s="138"/>
      <c r="S62" s="138"/>
      <c r="T62" s="138"/>
      <c r="U62" s="138"/>
      <c r="V62" s="138"/>
      <c r="W62" s="138"/>
      <c r="X62" s="138"/>
      <c r="Y62" s="138"/>
      <c r="Z62" s="138"/>
      <c r="AA62" s="138"/>
      <c r="AB62" s="138"/>
      <c r="AC62" s="138"/>
      <c r="AD62" s="138"/>
      <c r="AE62" s="138"/>
      <c r="AF62" s="138"/>
      <c r="AG62" s="138"/>
      <c r="AH62" s="138"/>
      <c r="AI62" s="138"/>
      <c r="AJ62" s="138"/>
      <c r="AK62" s="138"/>
      <c r="AL62" s="138"/>
      <c r="AM62" s="138"/>
      <c r="AN62" s="138"/>
      <c r="AO62" s="138"/>
      <c r="AP62" s="138"/>
      <c r="AQ62" s="138"/>
      <c r="AR62" s="138"/>
      <c r="AS62" s="138"/>
      <c r="AT62" s="138"/>
      <c r="AU62" s="138"/>
      <c r="AV62" s="138"/>
      <c r="AW62" s="138"/>
      <c r="AX62" s="138"/>
      <c r="AY62" s="138"/>
      <c r="AZ62" s="138"/>
      <c r="BA62" s="138"/>
      <c r="BB62" s="138"/>
      <c r="BC62" s="138"/>
      <c r="BD62" s="138"/>
      <c r="BE62" s="138"/>
      <c r="BF62" s="138"/>
      <c r="BG62" s="138"/>
      <c r="BH62" s="138"/>
      <c r="BI62" s="138"/>
      <c r="BJ62" s="138"/>
      <c r="BK62" s="138"/>
      <c r="BL62" s="138"/>
      <c r="BM62" s="138"/>
      <c r="BN62" s="138"/>
      <c r="BO62" s="138"/>
      <c r="BP62" s="138"/>
      <c r="BQ62" s="138"/>
      <c r="BR62" s="138"/>
      <c r="BS62" s="138"/>
      <c r="BT62" s="138"/>
      <c r="BU62" s="138"/>
      <c r="BV62" s="138"/>
      <c r="BW62" s="138"/>
      <c r="BX62" s="138"/>
      <c r="BY62" s="138"/>
    </row>
    <row r="63" ht="18.75" customHeight="1">
      <c r="A63" s="138"/>
      <c r="B63" s="442" t="s">
        <v>9</v>
      </c>
      <c r="C63" s="71"/>
      <c r="D63" s="71"/>
      <c r="E63" s="71"/>
      <c r="F63" s="71"/>
      <c r="G63" s="71"/>
      <c r="H63" s="71"/>
      <c r="I63" s="71"/>
      <c r="J63" s="71"/>
      <c r="K63" s="71"/>
      <c r="L63" s="71"/>
      <c r="M63" s="71"/>
      <c r="N63" s="71"/>
      <c r="O63" s="71"/>
      <c r="P63" s="71"/>
      <c r="Q63" s="71"/>
      <c r="R63" s="71"/>
      <c r="S63" s="71"/>
      <c r="T63" s="71"/>
      <c r="U63" s="71"/>
      <c r="V63" s="71"/>
      <c r="W63" s="71"/>
      <c r="X63" s="71"/>
      <c r="Y63" s="71"/>
      <c r="Z63" s="71"/>
      <c r="AA63" s="71"/>
      <c r="AB63" s="71"/>
      <c r="AC63" s="71"/>
      <c r="AD63" s="71"/>
      <c r="AE63" s="71"/>
      <c r="AF63" s="71"/>
      <c r="AG63" s="71"/>
      <c r="AH63" s="71"/>
      <c r="AI63" s="71"/>
      <c r="AJ63" s="71"/>
      <c r="AK63" s="71"/>
      <c r="AL63" s="71"/>
      <c r="AM63" s="71"/>
      <c r="AN63" s="71"/>
      <c r="AO63" s="71"/>
      <c r="AP63" s="71"/>
      <c r="AQ63" s="71"/>
      <c r="AR63" s="71"/>
      <c r="AS63" s="71"/>
      <c r="AT63" s="71"/>
      <c r="AU63" s="71"/>
      <c r="AV63" s="71"/>
      <c r="AW63" s="71"/>
      <c r="AX63" s="71"/>
      <c r="AY63" s="71"/>
      <c r="AZ63" s="71"/>
      <c r="BA63" s="71"/>
      <c r="BB63" s="71"/>
      <c r="BC63" s="71"/>
      <c r="BD63" s="71"/>
      <c r="BE63" s="71"/>
      <c r="BF63" s="71"/>
      <c r="BG63" s="71"/>
      <c r="BH63" s="71"/>
      <c r="BI63" s="71"/>
      <c r="BJ63" s="71"/>
      <c r="BK63" s="71"/>
      <c r="BL63" s="71"/>
      <c r="BM63" s="71"/>
      <c r="BN63" s="71"/>
      <c r="BO63" s="71"/>
      <c r="BP63" s="71"/>
      <c r="BQ63" s="71"/>
      <c r="BR63" s="71"/>
      <c r="BS63" s="71"/>
      <c r="BT63" s="71"/>
      <c r="BU63" s="71"/>
      <c r="BV63" s="71"/>
      <c r="BW63" s="71"/>
      <c r="BX63" s="72"/>
      <c r="BY63" s="138"/>
    </row>
    <row r="64" ht="18.75" customHeight="1">
      <c r="A64" s="138"/>
      <c r="B64" s="73"/>
      <c r="BX64" s="74"/>
      <c r="BY64" s="138"/>
    </row>
    <row r="65" ht="18.75" customHeight="1">
      <c r="A65" s="138"/>
      <c r="B65" s="496" t="s">
        <v>285</v>
      </c>
      <c r="L65" s="37" t="str">
        <f>IFERROR(__xludf.DUMMYFUNCTION("JOIN("" "", ArrayFormula(REGEXREPLACE(UPPER(TEXT('Setup Page'!$AC$18,""mmm  yyyy"")), ""(.)"", ""$1 "")))
"),"J U L     2 0 2 3 ")</f>
        <v>J U L     2 0 2 3 </v>
      </c>
      <c r="Q65" s="37" t="str">
        <f>IFERROR(__xludf.DUMMYFUNCTION("JOIN("" "", ArrayFormula(REGEXREPLACE(UPPER(TEXT('Setup Page'!$AC$19,""mmm  yyyy"")), ""(.)"", ""$1 "")))
"),"A U G     2 0 2 3 ")</f>
        <v>A U G     2 0 2 3 </v>
      </c>
      <c r="V65" s="37" t="str">
        <f>IFERROR(__xludf.DUMMYFUNCTION("JOIN("" "", ArrayFormula(REGEXREPLACE(UPPER(TEXT('Setup Page'!$AC$20,""mmm  yyyy"")), ""(.)"", ""$1 "")))
"),"S E P     2 0 2 3 ")</f>
        <v>S E P     2 0 2 3 </v>
      </c>
      <c r="AA65" s="37" t="str">
        <f>IFERROR(__xludf.DUMMYFUNCTION("JOIN("" "", ArrayFormula(REGEXREPLACE(UPPER(TEXT('Setup Page'!$AC$21,""mmm  yyyy"")), ""(.)"", ""$1 "")))
"),"O C T     2 0 2 3 ")</f>
        <v>O C T     2 0 2 3 </v>
      </c>
      <c r="AF65" s="37" t="str">
        <f>IFERROR(__xludf.DUMMYFUNCTION("JOIN("" "", ArrayFormula(REGEXREPLACE(UPPER(TEXT('Setup Page'!$AC$22,""mmm  yyyy"")), ""(.)"", ""$1 "")))
"),"N O V     2 0 2 3 ")</f>
        <v>N O V     2 0 2 3 </v>
      </c>
      <c r="AK65" s="37" t="str">
        <f>IFERROR(__xludf.DUMMYFUNCTION("JOIN("" "", ArrayFormula(REGEXREPLACE(UPPER(TEXT('Setup Page'!$AC$23,""mmm  yyyy"")), ""(.)"", ""$1 "")))
"),"D E C     2 0 2 3 ")</f>
        <v>D E C     2 0 2 3 </v>
      </c>
      <c r="AP65" s="37" t="str">
        <f>IFERROR(__xludf.DUMMYFUNCTION("JOIN("" "", ArrayFormula(REGEXREPLACE(UPPER(TEXT('Setup Page'!$AC$24,""mmm  yyyy"")), ""(.)"", ""$1 "")))
"),"J A N     2 0 2 4 ")</f>
        <v>J A N     2 0 2 4 </v>
      </c>
      <c r="AU65" s="37" t="str">
        <f>IFERROR(__xludf.DUMMYFUNCTION("JOIN("" "", ArrayFormula(REGEXREPLACE(UPPER(TEXT('Setup Page'!$AC$25,""mmm  yyyy"")), ""(.)"", ""$1 "")))
"),"F E B     2 0 2 4 ")</f>
        <v>F E B     2 0 2 4 </v>
      </c>
      <c r="AZ65" s="37" t="str">
        <f>IFERROR(__xludf.DUMMYFUNCTION("JOIN("" "", ArrayFormula(REGEXREPLACE(UPPER(TEXT('Setup Page'!$AC$26,""mmm  yyyy"")), ""(.)"", ""$1 "")))
"),"M A R     2 0 2 4 ")</f>
        <v>M A R     2 0 2 4 </v>
      </c>
      <c r="BE65" s="37" t="str">
        <f>IFERROR(__xludf.DUMMYFUNCTION("JOIN("" "", ArrayFormula(REGEXREPLACE(UPPER(TEXT('Setup Page'!$AC$27,""mmm  yyyy"")), ""(.)"", ""$1 "")))
"),"A P R     2 0 2 4 ")</f>
        <v>A P R     2 0 2 4 </v>
      </c>
      <c r="BJ65" s="37" t="str">
        <f>IFERROR(__xludf.DUMMYFUNCTION("JOIN("" "", ArrayFormula(REGEXREPLACE(UPPER(TEXT('Setup Page'!$AC$28,""mmm  yyyy"")), ""(.)"", ""$1 "")))
"),"M A Y     2 0 2 4 ")</f>
        <v>M A Y     2 0 2 4 </v>
      </c>
      <c r="BO65" s="37" t="str">
        <f>IFERROR(__xludf.DUMMYFUNCTION("JOIN("" "", ArrayFormula(REGEXREPLACE(UPPER(TEXT('Setup Page'!$AC$29,""mmm  yyyy"")), ""(.)"", ""$1 "")))
"),"J U N     2 0 2 4 ")</f>
        <v>J U N     2 0 2 4 </v>
      </c>
      <c r="BT65" s="497" t="s">
        <v>272</v>
      </c>
      <c r="BX65" s="74"/>
      <c r="BY65" s="138"/>
    </row>
    <row r="66" ht="18.75" customHeight="1">
      <c r="A66" s="138"/>
      <c r="B66" s="474" t="str">
        <f>'Setup Page'!P18</f>
        <v>Virtual Address</v>
      </c>
      <c r="C66" s="148"/>
      <c r="D66" s="148"/>
      <c r="E66" s="148"/>
      <c r="F66" s="148"/>
      <c r="G66" s="148"/>
      <c r="H66" s="148"/>
      <c r="I66" s="148"/>
      <c r="J66" s="148"/>
      <c r="K66" s="149"/>
      <c r="L66" s="450" t="str">
        <f>IF(M66="","",'Setup Page'!$W$4)</f>
        <v>$</v>
      </c>
      <c r="M66" s="498">
        <f>IF($B$15="T O T A L",SUMIFS('Expense Entry'!$F$11:$F126,'Expense Entry'!$D$11:$D126,B66,'Expense Entry'!$Q$11:$Q126,'Setup Page'!$AU$18,'Expense Entry'!$R$11:$R126,'Setup Page'!$AV$18),IF($B$15="N E T",SUMIFS('Expense Entry'!$H$11:$H126,'Expense Entry'!$D$11:$D126,B66,'Expense Entry'!$Q$11:$Q126,'Setup Page'!$AU$18,'Expense Entry'!$R$11:$R126,'Setup Page'!$AV$18),IF($B$15="T A X",SUMIFS('Expense Entry'!$I$11:$I126,'Expense Entry'!$D$11:$D126,B66,'Expense Entry'!$Q$11:$Q126,'Setup Page'!$AU$18,'Expense Entry'!$R$11:$R126,'Setup Page'!$AV$18),"")))</f>
        <v>0</v>
      </c>
      <c r="N66" s="148"/>
      <c r="O66" s="148"/>
      <c r="P66" s="149"/>
      <c r="Q66" s="450" t="str">
        <f>IF(R66="","",'Setup Page'!$W$4)</f>
        <v>$</v>
      </c>
      <c r="R66" s="498">
        <f>IF($B$15="T O T A L",SUMIFS('Expense Entry'!$F$11:$F126,'Expense Entry'!$D$11:$D126,B66,'Expense Entry'!$Q$11:$Q126,'Setup Page'!$AU$19,'Expense Entry'!$R$11:$R126,'Setup Page'!$AV$19),IF($B$15="N E T",SUMIFS('Expense Entry'!$H$11:$H126,'Expense Entry'!$D$11:$D126,B66,'Expense Entry'!$Q$11:$Q126,'Setup Page'!$AU$19,'Expense Entry'!$R$11:$R126,'Setup Page'!$AV$19),IF($B$15="T A X",SUMIFS('Expense Entry'!$I$11:$I126,'Expense Entry'!$D$11:$D126,B66,'Expense Entry'!$Q$11:$Q126,'Setup Page'!$AU$19,'Expense Entry'!$R$11:$R126,'Setup Page'!$AV$19),"")))</f>
        <v>0</v>
      </c>
      <c r="S66" s="148"/>
      <c r="T66" s="148"/>
      <c r="U66" s="149"/>
      <c r="V66" s="450" t="str">
        <f>IF(W66="","",'Setup Page'!$W$4)</f>
        <v>$</v>
      </c>
      <c r="W66" s="498">
        <f>IF($B$15="T O T A L",SUMIFS('Expense Entry'!$F$11:$F126,'Expense Entry'!$D$11:$D126,B66,'Expense Entry'!$Q$11:$Q126,'Setup Page'!$AU$20,'Expense Entry'!$R$11:$R126,'Setup Page'!$AV$20),IF($B$15="N E T",SUMIFS('Expense Entry'!$H$11:$H126,'Expense Entry'!$D$11:$D126,B66,'Expense Entry'!$Q$11:$Q126,'Setup Page'!$AU$20,'Expense Entry'!$R$11:$R126,'Setup Page'!$AV$20),IF($B$15="T A X",SUMIFS('Expense Entry'!$I$11:$I126,'Expense Entry'!$D$11:$D126,B66,'Expense Entry'!$Q$11:$Q126,'Setup Page'!$AU$20,'Expense Entry'!$R$11:$R126,'Setup Page'!$AV$20),"")))</f>
        <v>0</v>
      </c>
      <c r="X66" s="148"/>
      <c r="Y66" s="148"/>
      <c r="Z66" s="149"/>
      <c r="AA66" s="450" t="str">
        <f>IF(AB66="","",'Setup Page'!$W$4)</f>
        <v>$</v>
      </c>
      <c r="AB66" s="498">
        <f>IF($B$15="T O T A L",SUMIFS('Expense Entry'!$F$11:$F126,'Expense Entry'!$D$11:$D126,B66,'Expense Entry'!$Q$11:$Q126,'Setup Page'!$AU$21,'Expense Entry'!$R$11:$R126,'Setup Page'!$AV$21),IF($B$15="N E T",SUMIFS('Expense Entry'!$H$11:$H126,'Expense Entry'!$D$11:$D126,B66,'Expense Entry'!$Q$11:$Q126,'Setup Page'!$AU$21,'Expense Entry'!$R$11:$R126,'Setup Page'!$AV$21),IF($B$15="T A X",SUMIFS('Expense Entry'!$I$11:$I126,'Expense Entry'!$D$11:$D126,B66,'Expense Entry'!$Q$11:$Q126,'Setup Page'!$AU$21,'Expense Entry'!$R$11:$R126,'Setup Page'!$AV$21),"")))</f>
        <v>0</v>
      </c>
      <c r="AC66" s="148"/>
      <c r="AD66" s="148"/>
      <c r="AE66" s="149"/>
      <c r="AF66" s="450" t="str">
        <f>IF(AG66="","",'Setup Page'!$W$4)</f>
        <v>$</v>
      </c>
      <c r="AG66" s="498">
        <f>IF($B$15="T O T A L",SUMIFS('Expense Entry'!$F$11:$F126,'Expense Entry'!$D$11:$D126,B66,'Expense Entry'!$Q$11:$Q126,'Setup Page'!$AU$22,'Expense Entry'!$R$11:$R126,'Setup Page'!$AV$22),IF($B$15="N E T",SUMIFS('Expense Entry'!$H$11:$H126,'Expense Entry'!$D$11:$D126,B66,'Expense Entry'!$Q$11:$Q126,'Setup Page'!$AU$22,'Expense Entry'!$R$11:$R126,'Setup Page'!$AV$22),IF($B$15="T A X",SUMIFS('Expense Entry'!$I$11:$I126,'Expense Entry'!$D$11:$D126,B66,'Expense Entry'!$Q$11:$Q126,'Setup Page'!$AU$22,'Expense Entry'!$R$11:$R126,'Setup Page'!$AV$22),"")))</f>
        <v>0</v>
      </c>
      <c r="AH66" s="148"/>
      <c r="AI66" s="148"/>
      <c r="AJ66" s="149"/>
      <c r="AK66" s="450" t="str">
        <f>IF(AL66="","",'Setup Page'!$W$4)</f>
        <v>$</v>
      </c>
      <c r="AL66" s="498">
        <f>IF($B$15="T O T A L",SUMIFS('Expense Entry'!$F$11:$F126,'Expense Entry'!$D$11:$D126,B66,'Expense Entry'!$Q$11:$Q126,'Setup Page'!$AU$23,'Expense Entry'!$R$11:$R126,'Setup Page'!$AV$23),IF($B$15="N E T",SUMIFS('Expense Entry'!$H$11:$H126,'Expense Entry'!$D$11:$D126,B66,'Expense Entry'!$Q$11:$Q126,'Setup Page'!$AU$23,'Expense Entry'!$R$11:$R126,'Setup Page'!$AV$23),IF($B$15="T A X",SUMIFS('Expense Entry'!$I$11:$I126,'Expense Entry'!$D$11:$D126,B66,'Expense Entry'!$Q$11:$Q126,'Setup Page'!$AU$23,'Expense Entry'!$R$11:$R126,'Setup Page'!$AV$23),"")))</f>
        <v>0</v>
      </c>
      <c r="AM66" s="148"/>
      <c r="AN66" s="148"/>
      <c r="AO66" s="149"/>
      <c r="AP66" s="450" t="str">
        <f>IF(AQ66="","",'Setup Page'!$W$4)</f>
        <v>$</v>
      </c>
      <c r="AQ66" s="498">
        <f>IF($B$15="T O T A L",SUMIFS('Expense Entry'!$F$11:$F126,'Expense Entry'!$D$11:$D126,B66,'Expense Entry'!$Q$11:$Q126,'Setup Page'!$AU$24,'Expense Entry'!$R$11:$R126,'Setup Page'!$AV$24),IF($B$15="N E T",SUMIFS('Expense Entry'!$H$11:$H126,'Expense Entry'!$D$11:$D126,B66,'Expense Entry'!$Q$11:$Q126,'Setup Page'!$AU$24,'Expense Entry'!$R$11:$R126,'Setup Page'!$AV$24),IF($B$15="T A X",SUMIFS('Expense Entry'!$I$11:$I126,'Expense Entry'!$D$11:$D126,B66,'Expense Entry'!$Q$11:$Q126,'Setup Page'!$AU$24,'Expense Entry'!$R$11:$R126,'Setup Page'!$AV$24),"")))</f>
        <v>0</v>
      </c>
      <c r="AR66" s="148"/>
      <c r="AS66" s="148"/>
      <c r="AT66" s="149"/>
      <c r="AU66" s="450" t="str">
        <f>IF(AV66="","",'Setup Page'!$W$4)</f>
        <v>$</v>
      </c>
      <c r="AV66" s="498">
        <f>IF($B$15="T O T A L",SUMIFS('Expense Entry'!$F$11:$F126,'Expense Entry'!$D$11:$D126,B66,'Expense Entry'!$Q$11:$Q126,'Setup Page'!$AU$25,'Expense Entry'!$R$11:$R126,'Setup Page'!$AV$25),IF($B$15="N E T",SUMIFS('Expense Entry'!$H$11:$H126,'Expense Entry'!$D$11:$D126,B66,'Expense Entry'!$Q$11:$Q126,'Setup Page'!$AU$25,'Expense Entry'!$R$11:$R126,'Setup Page'!$AV$25),IF($B$15="T A X",SUMIFS('Expense Entry'!$I$11:$I126,'Expense Entry'!$D$11:$D126,B66,'Expense Entry'!$Q$11:$Q126,'Setup Page'!$AU$25,'Expense Entry'!$R$11:$R126,'Setup Page'!$AV$25),"")))</f>
        <v>0</v>
      </c>
      <c r="AW66" s="148"/>
      <c r="AX66" s="148"/>
      <c r="AY66" s="149"/>
      <c r="AZ66" s="450" t="str">
        <f>IF(BA66="","",'Setup Page'!$W$4)</f>
        <v>$</v>
      </c>
      <c r="BA66" s="498">
        <f>IF($B$15="T O T A L",SUMIFS('Expense Entry'!$F$11:$F126,'Expense Entry'!$D$11:$D126,B66,'Expense Entry'!$Q$11:$Q126,'Setup Page'!$AU$26,'Expense Entry'!$R$11:$R126,'Setup Page'!$AV$26),IF($B$15="N E T",SUMIFS('Expense Entry'!$H$11:$H126,'Expense Entry'!$D$11:$D126,B66,'Expense Entry'!$Q$11:$Q126,'Setup Page'!$AU$26,'Expense Entry'!$R$11:$R126,'Setup Page'!$AV$26),IF($B$15="T A X",SUMIFS('Expense Entry'!$I$11:$I126,'Expense Entry'!$D$11:$D126,B66,'Expense Entry'!$Q$11:$Q126,'Setup Page'!$AU$26,'Expense Entry'!$R$11:$R126,'Setup Page'!$AV$26),"")))</f>
        <v>0</v>
      </c>
      <c r="BB66" s="148"/>
      <c r="BC66" s="148"/>
      <c r="BD66" s="149"/>
      <c r="BE66" s="450" t="str">
        <f>IF(BF66="","",'Setup Page'!$W$4)</f>
        <v>$</v>
      </c>
      <c r="BF66" s="498">
        <f>IF($B$15="T O T A L",SUMIFS('Expense Entry'!$F$11:$F126,'Expense Entry'!$D$11:$D126,B66,'Expense Entry'!$Q$11:$Q126,'Setup Page'!$AU$27,'Expense Entry'!$R$11:$R126,'Setup Page'!$AV$27),IF($B$15="N E T",SUMIFS('Expense Entry'!$H$11:$H126,'Expense Entry'!$D$11:$D126,B66,'Expense Entry'!$Q$11:$Q126,'Setup Page'!$AU$27,'Expense Entry'!$R$11:$R126,'Setup Page'!$AV$27),IF($B$15="T A X",SUMIFS('Expense Entry'!$I$11:$I126,'Expense Entry'!$D$11:$D126,B66,'Expense Entry'!$Q$11:$Q126,'Setup Page'!$AU$27,'Expense Entry'!$R$11:$R126,'Setup Page'!$AV$27),"")))</f>
        <v>0</v>
      </c>
      <c r="BG66" s="148"/>
      <c r="BH66" s="148"/>
      <c r="BI66" s="149"/>
      <c r="BJ66" s="450" t="str">
        <f>IF(BK66="","",'Setup Page'!$W$4)</f>
        <v>$</v>
      </c>
      <c r="BK66" s="498">
        <f>IF($B$15="T O T A L",SUMIFS('Expense Entry'!$F$11:$F126,'Expense Entry'!$D$11:$D126,B66,'Expense Entry'!$Q$11:$Q126,'Setup Page'!$AU$28,'Expense Entry'!$R$11:$R126,'Setup Page'!$AV$28),IF($B$15="N E T",SUMIFS('Expense Entry'!$H$11:$H126,'Expense Entry'!$D$11:$D126,B66,'Expense Entry'!$Q$11:$Q126,'Setup Page'!$AU$28,'Expense Entry'!$R$11:$R126,'Setup Page'!$AV$28),IF($B$15="T A X",SUMIFS('Expense Entry'!$I$11:$I126,'Expense Entry'!$D$11:$D126,B66,'Expense Entry'!$Q$11:$Q126,'Setup Page'!$AU$28,'Expense Entry'!$R$11:$R126,'Setup Page'!$AV$28),"")))</f>
        <v>0</v>
      </c>
      <c r="BL66" s="148"/>
      <c r="BM66" s="148"/>
      <c r="BN66" s="149"/>
      <c r="BO66" s="450" t="str">
        <f>IF(BP66="","",'Setup Page'!$W$4)</f>
        <v>$</v>
      </c>
      <c r="BP66" s="498">
        <f>IF($B$15="T O T A L",SUMIFS('Expense Entry'!$F$11:$F126,'Expense Entry'!$D$11:$D126,B66,'Expense Entry'!$Q$11:$Q126,'Setup Page'!$AU$29,'Expense Entry'!$R$11:$R126,'Setup Page'!$AV$29),IF($B$15="N E T",SUMIFS('Expense Entry'!$H$11:$H126,'Expense Entry'!$D$11:$D126,B66,'Expense Entry'!$Q$11:$Q126,'Setup Page'!$AU$29,'Expense Entry'!$R$11:$R126,'Setup Page'!$AV$29),IF($B$15="T A X",SUMIFS('Expense Entry'!$I$11:$I126,'Expense Entry'!$D$11:$D126,B66,'Expense Entry'!$Q$11:$Q126,'Setup Page'!$AU$29,'Expense Entry'!$R$11:$R126,'Setup Page'!$AV$29),"")))</f>
        <v>0</v>
      </c>
      <c r="BQ66" s="148"/>
      <c r="BR66" s="148"/>
      <c r="BS66" s="149"/>
      <c r="BT66" s="499" t="str">
        <f>IF(BU66="","",'Setup Page'!$W$4)</f>
        <v>$</v>
      </c>
      <c r="BU66" s="500">
        <f t="shared" ref="BU66:BU105" si="2">sum(M66:BS66)</f>
        <v>0</v>
      </c>
      <c r="BV66" s="148"/>
      <c r="BW66" s="148"/>
      <c r="BX66" s="152"/>
      <c r="BY66" s="138"/>
    </row>
    <row r="67" ht="18.75" customHeight="1">
      <c r="A67" s="138"/>
      <c r="B67" s="474" t="str">
        <f>'Setup Page'!P19</f>
        <v>Legal Zoom</v>
      </c>
      <c r="C67" s="148"/>
      <c r="D67" s="148"/>
      <c r="E67" s="148"/>
      <c r="F67" s="148"/>
      <c r="G67" s="148"/>
      <c r="H67" s="148"/>
      <c r="I67" s="148"/>
      <c r="J67" s="148"/>
      <c r="K67" s="149"/>
      <c r="L67" s="450" t="str">
        <f>IF(M67="","",'Setup Page'!$W$4)</f>
        <v>$</v>
      </c>
      <c r="M67" s="498">
        <f>IF($B$15="T O T A L",SUMIFS('Expense Entry'!$F$11:$F126,'Expense Entry'!$D$11:$D126,B67,'Expense Entry'!$Q$11:$Q126,'Setup Page'!$AU$18,'Expense Entry'!$R$11:$R126,'Setup Page'!$AV$18),IF($B$15="N E T",SUMIFS('Expense Entry'!$H$11:$H126,'Expense Entry'!$D$11:$D126,B67,'Expense Entry'!$Q$11:$Q126,'Setup Page'!$AU$18,'Expense Entry'!$R$11:$R126,'Setup Page'!$AV$18),IF($B$15="T A X",SUMIFS('Expense Entry'!$I$11:$I126,'Expense Entry'!$D$11:$D126,B67,'Expense Entry'!$Q$11:$Q126,'Setup Page'!$AU$18,'Expense Entry'!$R$11:$R126,'Setup Page'!$AV$18),"")))</f>
        <v>0</v>
      </c>
      <c r="N67" s="148"/>
      <c r="O67" s="148"/>
      <c r="P67" s="149"/>
      <c r="Q67" s="450" t="str">
        <f>IF(R67="","",'Setup Page'!$W$4)</f>
        <v>$</v>
      </c>
      <c r="R67" s="498">
        <f>IF($B$15="T O T A L",SUMIFS('Expense Entry'!$F$11:$F126,'Expense Entry'!$D$11:$D126,B67,'Expense Entry'!$Q$11:$Q126,'Setup Page'!$AU$19,'Expense Entry'!$R$11:$R126,'Setup Page'!$AV$19),IF($B$15="N E T",SUMIFS('Expense Entry'!$H$11:$H126,'Expense Entry'!$D$11:$D126,B67,'Expense Entry'!$Q$11:$Q126,'Setup Page'!$AU$19,'Expense Entry'!$R$11:$R126,'Setup Page'!$AV$19),IF($B$15="T A X",SUMIFS('Expense Entry'!$I$11:$I126,'Expense Entry'!$D$11:$D126,B67,'Expense Entry'!$Q$11:$Q126,'Setup Page'!$AU$19,'Expense Entry'!$R$11:$R126,'Setup Page'!$AV$19),"")))</f>
        <v>0</v>
      </c>
      <c r="S67" s="148"/>
      <c r="T67" s="148"/>
      <c r="U67" s="149"/>
      <c r="V67" s="450" t="str">
        <f>IF(W67="","",'Setup Page'!$W$4)</f>
        <v>$</v>
      </c>
      <c r="W67" s="498">
        <f>IF($B$15="T O T A L",SUMIFS('Expense Entry'!$F$11:$F126,'Expense Entry'!$D$11:$D126,B67,'Expense Entry'!$Q$11:$Q126,'Setup Page'!$AU$20,'Expense Entry'!$R$11:$R126,'Setup Page'!$AV$20),IF($B$15="N E T",SUMIFS('Expense Entry'!$H$11:$H126,'Expense Entry'!$D$11:$D126,B67,'Expense Entry'!$Q$11:$Q126,'Setup Page'!$AU$20,'Expense Entry'!$R$11:$R126,'Setup Page'!$AV$20),IF($B$15="T A X",SUMIFS('Expense Entry'!$I$11:$I126,'Expense Entry'!$D$11:$D126,B67,'Expense Entry'!$Q$11:$Q126,'Setup Page'!$AU$20,'Expense Entry'!$R$11:$R126,'Setup Page'!$AV$20),"")))</f>
        <v>0</v>
      </c>
      <c r="X67" s="148"/>
      <c r="Y67" s="148"/>
      <c r="Z67" s="149"/>
      <c r="AA67" s="450" t="str">
        <f>IF(AB67="","",'Setup Page'!$W$4)</f>
        <v>$</v>
      </c>
      <c r="AB67" s="498">
        <f>IF($B$15="T O T A L",SUMIFS('Expense Entry'!$F$11:$F126,'Expense Entry'!$D$11:$D126,B67,'Expense Entry'!$Q$11:$Q126,'Setup Page'!$AU$21,'Expense Entry'!$R$11:$R126,'Setup Page'!$AV$21),IF($B$15="N E T",SUMIFS('Expense Entry'!$H$11:$H126,'Expense Entry'!$D$11:$D126,B67,'Expense Entry'!$Q$11:$Q126,'Setup Page'!$AU$21,'Expense Entry'!$R$11:$R126,'Setup Page'!$AV$21),IF($B$15="T A X",SUMIFS('Expense Entry'!$I$11:$I126,'Expense Entry'!$D$11:$D126,B67,'Expense Entry'!$Q$11:$Q126,'Setup Page'!$AU$21,'Expense Entry'!$R$11:$R126,'Setup Page'!$AV$21),"")))</f>
        <v>0</v>
      </c>
      <c r="AC67" s="148"/>
      <c r="AD67" s="148"/>
      <c r="AE67" s="149"/>
      <c r="AF67" s="450" t="str">
        <f>IF(AG67="","",'Setup Page'!$W$4)</f>
        <v>$</v>
      </c>
      <c r="AG67" s="498">
        <f>IF($B$15="T O T A L",SUMIFS('Expense Entry'!$F$11:$F126,'Expense Entry'!$D$11:$D126,B67,'Expense Entry'!$Q$11:$Q126,'Setup Page'!$AU$22,'Expense Entry'!$R$11:$R126,'Setup Page'!$AV$22),IF($B$15="N E T",SUMIFS('Expense Entry'!$H$11:$H126,'Expense Entry'!$D$11:$D126,B67,'Expense Entry'!$Q$11:$Q126,'Setup Page'!$AU$22,'Expense Entry'!$R$11:$R126,'Setup Page'!$AV$22),IF($B$15="T A X",SUMIFS('Expense Entry'!$I$11:$I126,'Expense Entry'!$D$11:$D126,B67,'Expense Entry'!$Q$11:$Q126,'Setup Page'!$AU$22,'Expense Entry'!$R$11:$R126,'Setup Page'!$AV$22),"")))</f>
        <v>0</v>
      </c>
      <c r="AH67" s="148"/>
      <c r="AI67" s="148"/>
      <c r="AJ67" s="149"/>
      <c r="AK67" s="450" t="str">
        <f>IF(AL67="","",'Setup Page'!$W$4)</f>
        <v>$</v>
      </c>
      <c r="AL67" s="498">
        <f>IF($B$15="T O T A L",SUMIFS('Expense Entry'!$F$11:$F126,'Expense Entry'!$D$11:$D126,B67,'Expense Entry'!$Q$11:$Q126,'Setup Page'!$AU$23,'Expense Entry'!$R$11:$R126,'Setup Page'!$AV$23),IF($B$15="N E T",SUMIFS('Expense Entry'!$H$11:$H126,'Expense Entry'!$D$11:$D126,B67,'Expense Entry'!$Q$11:$Q126,'Setup Page'!$AU$23,'Expense Entry'!$R$11:$R126,'Setup Page'!$AV$23),IF($B$15="T A X",SUMIFS('Expense Entry'!$I$11:$I126,'Expense Entry'!$D$11:$D126,B67,'Expense Entry'!$Q$11:$Q126,'Setup Page'!$AU$23,'Expense Entry'!$R$11:$R126,'Setup Page'!$AV$23),"")))</f>
        <v>0</v>
      </c>
      <c r="AM67" s="148"/>
      <c r="AN67" s="148"/>
      <c r="AO67" s="149"/>
      <c r="AP67" s="450" t="str">
        <f>IF(AQ67="","",'Setup Page'!$W$4)</f>
        <v>$</v>
      </c>
      <c r="AQ67" s="498">
        <f>IF($B$15="T O T A L",SUMIFS('Expense Entry'!$F$11:$F126,'Expense Entry'!$D$11:$D126,B67,'Expense Entry'!$Q$11:$Q126,'Setup Page'!$AU$24,'Expense Entry'!$R$11:$R126,'Setup Page'!$AV$24),IF($B$15="N E T",SUMIFS('Expense Entry'!$H$11:$H126,'Expense Entry'!$D$11:$D126,B67,'Expense Entry'!$Q$11:$Q126,'Setup Page'!$AU$24,'Expense Entry'!$R$11:$R126,'Setup Page'!$AV$24),IF($B$15="T A X",SUMIFS('Expense Entry'!$I$11:$I126,'Expense Entry'!$D$11:$D126,B67,'Expense Entry'!$Q$11:$Q126,'Setup Page'!$AU$24,'Expense Entry'!$R$11:$R126,'Setup Page'!$AV$24),"")))</f>
        <v>0</v>
      </c>
      <c r="AR67" s="148"/>
      <c r="AS67" s="148"/>
      <c r="AT67" s="149"/>
      <c r="AU67" s="450" t="str">
        <f>IF(AV67="","",'Setup Page'!$W$4)</f>
        <v>$</v>
      </c>
      <c r="AV67" s="498">
        <f>IF($B$15="T O T A L",SUMIFS('Expense Entry'!$F$11:$F126,'Expense Entry'!$D$11:$D126,B67,'Expense Entry'!$Q$11:$Q126,'Setup Page'!$AU$25,'Expense Entry'!$R$11:$R126,'Setup Page'!$AV$25),IF($B$15="N E T",SUMIFS('Expense Entry'!$H$11:$H126,'Expense Entry'!$D$11:$D126,B67,'Expense Entry'!$Q$11:$Q126,'Setup Page'!$AU$25,'Expense Entry'!$R$11:$R126,'Setup Page'!$AV$25),IF($B$15="T A X",SUMIFS('Expense Entry'!$I$11:$I126,'Expense Entry'!$D$11:$D126,B67,'Expense Entry'!$Q$11:$Q126,'Setup Page'!$AU$25,'Expense Entry'!$R$11:$R126,'Setup Page'!$AV$25),"")))</f>
        <v>99</v>
      </c>
      <c r="AW67" s="148"/>
      <c r="AX67" s="148"/>
      <c r="AY67" s="149"/>
      <c r="AZ67" s="450" t="str">
        <f>IF(BA67="","",'Setup Page'!$W$4)</f>
        <v>$</v>
      </c>
      <c r="BA67" s="498">
        <f>IF($B$15="T O T A L",SUMIFS('Expense Entry'!$F$11:$F126,'Expense Entry'!$D$11:$D126,B67,'Expense Entry'!$Q$11:$Q126,'Setup Page'!$AU$26,'Expense Entry'!$R$11:$R126,'Setup Page'!$AV$26),IF($B$15="N E T",SUMIFS('Expense Entry'!$H$11:$H126,'Expense Entry'!$D$11:$D126,B67,'Expense Entry'!$Q$11:$Q126,'Setup Page'!$AU$26,'Expense Entry'!$R$11:$R126,'Setup Page'!$AV$26),IF($B$15="T A X",SUMIFS('Expense Entry'!$I$11:$I126,'Expense Entry'!$D$11:$D126,B67,'Expense Entry'!$Q$11:$Q126,'Setup Page'!$AU$26,'Expense Entry'!$R$11:$R126,'Setup Page'!$AV$26),"")))</f>
        <v>0</v>
      </c>
      <c r="BB67" s="148"/>
      <c r="BC67" s="148"/>
      <c r="BD67" s="149"/>
      <c r="BE67" s="450" t="str">
        <f>IF(BF67="","",'Setup Page'!$W$4)</f>
        <v>$</v>
      </c>
      <c r="BF67" s="498">
        <f>IF($B$15="T O T A L",SUMIFS('Expense Entry'!$F$11:$F126,'Expense Entry'!$D$11:$D126,B67,'Expense Entry'!$Q$11:$Q126,'Setup Page'!$AU$27,'Expense Entry'!$R$11:$R126,'Setup Page'!$AV$27),IF($B$15="N E T",SUMIFS('Expense Entry'!$H$11:$H126,'Expense Entry'!$D$11:$D126,B67,'Expense Entry'!$Q$11:$Q126,'Setup Page'!$AU$27,'Expense Entry'!$R$11:$R126,'Setup Page'!$AV$27),IF($B$15="T A X",SUMIFS('Expense Entry'!$I$11:$I126,'Expense Entry'!$D$11:$D126,B67,'Expense Entry'!$Q$11:$Q126,'Setup Page'!$AU$27,'Expense Entry'!$R$11:$R126,'Setup Page'!$AV$27),"")))</f>
        <v>0</v>
      </c>
      <c r="BG67" s="148"/>
      <c r="BH67" s="148"/>
      <c r="BI67" s="149"/>
      <c r="BJ67" s="450" t="str">
        <f>IF(BK67="","",'Setup Page'!$W$4)</f>
        <v>$</v>
      </c>
      <c r="BK67" s="498">
        <f>IF($B$15="T O T A L",SUMIFS('Expense Entry'!$F$11:$F126,'Expense Entry'!$D$11:$D126,B67,'Expense Entry'!$Q$11:$Q126,'Setup Page'!$AU$28,'Expense Entry'!$R$11:$R126,'Setup Page'!$AV$28),IF($B$15="N E T",SUMIFS('Expense Entry'!$H$11:$H126,'Expense Entry'!$D$11:$D126,B67,'Expense Entry'!$Q$11:$Q126,'Setup Page'!$AU$28,'Expense Entry'!$R$11:$R126,'Setup Page'!$AV$28),IF($B$15="T A X",SUMIFS('Expense Entry'!$I$11:$I126,'Expense Entry'!$D$11:$D126,B67,'Expense Entry'!$Q$11:$Q126,'Setup Page'!$AU$28,'Expense Entry'!$R$11:$R126,'Setup Page'!$AV$28),"")))</f>
        <v>0</v>
      </c>
      <c r="BL67" s="148"/>
      <c r="BM67" s="148"/>
      <c r="BN67" s="149"/>
      <c r="BO67" s="450" t="str">
        <f>IF(BP67="","",'Setup Page'!$W$4)</f>
        <v>$</v>
      </c>
      <c r="BP67" s="498">
        <f>IF($B$15="T O T A L",SUMIFS('Expense Entry'!$F$11:$F126,'Expense Entry'!$D$11:$D126,B67,'Expense Entry'!$Q$11:$Q126,'Setup Page'!$AU$29,'Expense Entry'!$R$11:$R126,'Setup Page'!$AV$29),IF($B$15="N E T",SUMIFS('Expense Entry'!$H$11:$H126,'Expense Entry'!$D$11:$D126,B67,'Expense Entry'!$Q$11:$Q126,'Setup Page'!$AU$29,'Expense Entry'!$R$11:$R126,'Setup Page'!$AV$29),IF($B$15="T A X",SUMIFS('Expense Entry'!$I$11:$I126,'Expense Entry'!$D$11:$D126,B67,'Expense Entry'!$Q$11:$Q126,'Setup Page'!$AU$29,'Expense Entry'!$R$11:$R126,'Setup Page'!$AV$29),"")))</f>
        <v>0</v>
      </c>
      <c r="BQ67" s="148"/>
      <c r="BR67" s="148"/>
      <c r="BS67" s="149"/>
      <c r="BT67" s="499" t="str">
        <f>IF(BU67="","",'Setup Page'!$W$4)</f>
        <v>$</v>
      </c>
      <c r="BU67" s="500">
        <f t="shared" si="2"/>
        <v>99</v>
      </c>
      <c r="BV67" s="148"/>
      <c r="BW67" s="148"/>
      <c r="BX67" s="152"/>
      <c r="BY67" s="138"/>
    </row>
    <row r="68" ht="18.75" customHeight="1">
      <c r="A68" s="138"/>
      <c r="B68" s="474" t="str">
        <f>'Setup Page'!P20</f>
        <v>Google GSuite</v>
      </c>
      <c r="C68" s="148"/>
      <c r="D68" s="148"/>
      <c r="E68" s="148"/>
      <c r="F68" s="148"/>
      <c r="G68" s="148"/>
      <c r="H68" s="148"/>
      <c r="I68" s="148"/>
      <c r="J68" s="148"/>
      <c r="K68" s="149"/>
      <c r="L68" s="450" t="str">
        <f>IF(M68="","",'Setup Page'!$W$4)</f>
        <v>$</v>
      </c>
      <c r="M68" s="498">
        <f>IF($B$15="T O T A L",SUMIFS('Expense Entry'!$F$11:$F126,'Expense Entry'!$D$11:$D126,B68,'Expense Entry'!$Q$11:$Q126,'Setup Page'!$AU$18,'Expense Entry'!$R$11:$R126,'Setup Page'!$AV$18),IF($B$15="N E T",SUMIFS('Expense Entry'!$H$11:$H126,'Expense Entry'!$D$11:$D126,B68,'Expense Entry'!$Q$11:$Q126,'Setup Page'!$AU$18,'Expense Entry'!$R$11:$R126,'Setup Page'!$AV$18),IF($B$15="T A X",SUMIFS('Expense Entry'!$I$11:$I126,'Expense Entry'!$D$11:$D126,B68,'Expense Entry'!$Q$11:$Q126,'Setup Page'!$AU$18,'Expense Entry'!$R$11:$R126,'Setup Page'!$AV$18),"")))</f>
        <v>12.96</v>
      </c>
      <c r="N68" s="148"/>
      <c r="O68" s="148"/>
      <c r="P68" s="149"/>
      <c r="Q68" s="450" t="str">
        <f>IF(R68="","",'Setup Page'!$W$4)</f>
        <v>$</v>
      </c>
      <c r="R68" s="498">
        <f>IF($B$15="T O T A L",SUMIFS('Expense Entry'!$F$11:$F126,'Expense Entry'!$D$11:$D126,B68,'Expense Entry'!$Q$11:$Q126,'Setup Page'!$AU$19,'Expense Entry'!$R$11:$R126,'Setup Page'!$AV$19),IF($B$15="N E T",SUMIFS('Expense Entry'!$H$11:$H126,'Expense Entry'!$D$11:$D126,B68,'Expense Entry'!$Q$11:$Q126,'Setup Page'!$AU$19,'Expense Entry'!$R$11:$R126,'Setup Page'!$AV$19),IF($B$15="T A X",SUMIFS('Expense Entry'!$I$11:$I126,'Expense Entry'!$D$11:$D126,B68,'Expense Entry'!$Q$11:$Q126,'Setup Page'!$AU$19,'Expense Entry'!$R$11:$R126,'Setup Page'!$AV$19),"")))</f>
        <v>14.4</v>
      </c>
      <c r="S68" s="148"/>
      <c r="T68" s="148"/>
      <c r="U68" s="149"/>
      <c r="V68" s="450" t="str">
        <f>IF(W68="","",'Setup Page'!$W$4)</f>
        <v>$</v>
      </c>
      <c r="W68" s="498">
        <f>IF($B$15="T O T A L",SUMIFS('Expense Entry'!$F$11:$F126,'Expense Entry'!$D$11:$D126,B68,'Expense Entry'!$Q$11:$Q126,'Setup Page'!$AU$20,'Expense Entry'!$R$11:$R126,'Setup Page'!$AV$20),IF($B$15="N E T",SUMIFS('Expense Entry'!$H$11:$H126,'Expense Entry'!$D$11:$D126,B68,'Expense Entry'!$Q$11:$Q126,'Setup Page'!$AU$20,'Expense Entry'!$R$11:$R126,'Setup Page'!$AV$20),IF($B$15="T A X",SUMIFS('Expense Entry'!$I$11:$I126,'Expense Entry'!$D$11:$D126,B68,'Expense Entry'!$Q$11:$Q126,'Setup Page'!$AU$20,'Expense Entry'!$R$11:$R126,'Setup Page'!$AV$20),"")))</f>
        <v>20</v>
      </c>
      <c r="X68" s="148"/>
      <c r="Y68" s="148"/>
      <c r="Z68" s="149"/>
      <c r="AA68" s="450" t="str">
        <f>IF(AB68="","",'Setup Page'!$W$4)</f>
        <v>$</v>
      </c>
      <c r="AB68" s="498">
        <f>IF($B$15="T O T A L",SUMIFS('Expense Entry'!$F$11:$F126,'Expense Entry'!$D$11:$D126,B68,'Expense Entry'!$Q$11:$Q126,'Setup Page'!$AU$21,'Expense Entry'!$R$11:$R126,'Setup Page'!$AV$21),IF($B$15="N E T",SUMIFS('Expense Entry'!$H$11:$H126,'Expense Entry'!$D$11:$D126,B68,'Expense Entry'!$Q$11:$Q126,'Setup Page'!$AU$21,'Expense Entry'!$R$11:$R126,'Setup Page'!$AV$21),IF($B$15="T A X",SUMIFS('Expense Entry'!$I$11:$I126,'Expense Entry'!$D$11:$D126,B68,'Expense Entry'!$Q$11:$Q126,'Setup Page'!$AU$21,'Expense Entry'!$R$11:$R126,'Setup Page'!$AV$21),"")))</f>
        <v>28.8</v>
      </c>
      <c r="AC68" s="148"/>
      <c r="AD68" s="148"/>
      <c r="AE68" s="149"/>
      <c r="AF68" s="450" t="str">
        <f>IF(AG68="","",'Setup Page'!$W$4)</f>
        <v>$</v>
      </c>
      <c r="AG68" s="498">
        <f>IF($B$15="T O T A L",SUMIFS('Expense Entry'!$F$11:$F126,'Expense Entry'!$D$11:$D126,B68,'Expense Entry'!$Q$11:$Q126,'Setup Page'!$AU$22,'Expense Entry'!$R$11:$R126,'Setup Page'!$AV$22),IF($B$15="N E T",SUMIFS('Expense Entry'!$H$11:$H126,'Expense Entry'!$D$11:$D126,B68,'Expense Entry'!$Q$11:$Q126,'Setup Page'!$AU$22,'Expense Entry'!$R$11:$R126,'Setup Page'!$AV$22),IF($B$15="T A X",SUMIFS('Expense Entry'!$I$11:$I126,'Expense Entry'!$D$11:$D126,B68,'Expense Entry'!$Q$11:$Q126,'Setup Page'!$AU$22,'Expense Entry'!$R$11:$R126,'Setup Page'!$AV$22),"")))</f>
        <v>28.8</v>
      </c>
      <c r="AH68" s="148"/>
      <c r="AI68" s="148"/>
      <c r="AJ68" s="149"/>
      <c r="AK68" s="450" t="str">
        <f>IF(AL68="","",'Setup Page'!$W$4)</f>
        <v>$</v>
      </c>
      <c r="AL68" s="498">
        <f>IF($B$15="T O T A L",SUMIFS('Expense Entry'!$F$11:$F126,'Expense Entry'!$D$11:$D126,B68,'Expense Entry'!$Q$11:$Q126,'Setup Page'!$AU$23,'Expense Entry'!$R$11:$R126,'Setup Page'!$AV$23),IF($B$15="N E T",SUMIFS('Expense Entry'!$H$11:$H126,'Expense Entry'!$D$11:$D126,B68,'Expense Entry'!$Q$11:$Q126,'Setup Page'!$AU$23,'Expense Entry'!$R$11:$R126,'Setup Page'!$AV$23),IF($B$15="T A X",SUMIFS('Expense Entry'!$I$11:$I126,'Expense Entry'!$D$11:$D126,B68,'Expense Entry'!$Q$11:$Q126,'Setup Page'!$AU$23,'Expense Entry'!$R$11:$R126,'Setup Page'!$AV$23),"")))</f>
        <v>28.8</v>
      </c>
      <c r="AM68" s="148"/>
      <c r="AN68" s="148"/>
      <c r="AO68" s="149"/>
      <c r="AP68" s="450" t="str">
        <f>IF(AQ68="","",'Setup Page'!$W$4)</f>
        <v>$</v>
      </c>
      <c r="AQ68" s="498">
        <f>IF($B$15="T O T A L",SUMIFS('Expense Entry'!$F$11:$F126,'Expense Entry'!$D$11:$D126,B68,'Expense Entry'!$Q$11:$Q126,'Setup Page'!$AU$24,'Expense Entry'!$R$11:$R126,'Setup Page'!$AV$24),IF($B$15="N E T",SUMIFS('Expense Entry'!$H$11:$H126,'Expense Entry'!$D$11:$D126,B68,'Expense Entry'!$Q$11:$Q126,'Setup Page'!$AU$24,'Expense Entry'!$R$11:$R126,'Setup Page'!$AV$24),IF($B$15="T A X",SUMIFS('Expense Entry'!$I$11:$I126,'Expense Entry'!$D$11:$D126,B68,'Expense Entry'!$Q$11:$Q126,'Setup Page'!$AU$24,'Expense Entry'!$R$11:$R126,'Setup Page'!$AV$24),"")))</f>
        <v>28.8</v>
      </c>
      <c r="AR68" s="148"/>
      <c r="AS68" s="148"/>
      <c r="AT68" s="149"/>
      <c r="AU68" s="450" t="str">
        <f>IF(AV68="","",'Setup Page'!$W$4)</f>
        <v>$</v>
      </c>
      <c r="AV68" s="498">
        <f>IF($B$15="T O T A L",SUMIFS('Expense Entry'!$F$11:$F126,'Expense Entry'!$D$11:$D126,B68,'Expense Entry'!$Q$11:$Q126,'Setup Page'!$AU$25,'Expense Entry'!$R$11:$R126,'Setup Page'!$AV$25),IF($B$15="N E T",SUMIFS('Expense Entry'!$H$11:$H126,'Expense Entry'!$D$11:$D126,B68,'Expense Entry'!$Q$11:$Q126,'Setup Page'!$AU$25,'Expense Entry'!$R$11:$R126,'Setup Page'!$AV$25),IF($B$15="T A X",SUMIFS('Expense Entry'!$I$11:$I126,'Expense Entry'!$D$11:$D126,B68,'Expense Entry'!$Q$11:$Q126,'Setup Page'!$AU$25,'Expense Entry'!$R$11:$R126,'Setup Page'!$AV$25),"")))</f>
        <v>28.8</v>
      </c>
      <c r="AW68" s="148"/>
      <c r="AX68" s="148"/>
      <c r="AY68" s="149"/>
      <c r="AZ68" s="450" t="str">
        <f>IF(BA68="","",'Setup Page'!$W$4)</f>
        <v>$</v>
      </c>
      <c r="BA68" s="498">
        <f>IF($B$15="T O T A L",SUMIFS('Expense Entry'!$F$11:$F126,'Expense Entry'!$D$11:$D126,B68,'Expense Entry'!$Q$11:$Q126,'Setup Page'!$AU$26,'Expense Entry'!$R$11:$R126,'Setup Page'!$AV$26),IF($B$15="N E T",SUMIFS('Expense Entry'!$H$11:$H126,'Expense Entry'!$D$11:$D126,B68,'Expense Entry'!$Q$11:$Q126,'Setup Page'!$AU$26,'Expense Entry'!$R$11:$R126,'Setup Page'!$AV$26),IF($B$15="T A X",SUMIFS('Expense Entry'!$I$11:$I126,'Expense Entry'!$D$11:$D126,B68,'Expense Entry'!$Q$11:$Q126,'Setup Page'!$AU$26,'Expense Entry'!$R$11:$R126,'Setup Page'!$AV$26),"")))</f>
        <v>0</v>
      </c>
      <c r="BB68" s="148"/>
      <c r="BC68" s="148"/>
      <c r="BD68" s="149"/>
      <c r="BE68" s="450" t="str">
        <f>IF(BF68="","",'Setup Page'!$W$4)</f>
        <v>$</v>
      </c>
      <c r="BF68" s="498">
        <f>IF($B$15="T O T A L",SUMIFS('Expense Entry'!$F$11:$F126,'Expense Entry'!$D$11:$D126,B68,'Expense Entry'!$Q$11:$Q126,'Setup Page'!$AU$27,'Expense Entry'!$R$11:$R126,'Setup Page'!$AV$27),IF($B$15="N E T",SUMIFS('Expense Entry'!$H$11:$H126,'Expense Entry'!$D$11:$D126,B68,'Expense Entry'!$Q$11:$Q126,'Setup Page'!$AU$27,'Expense Entry'!$R$11:$R126,'Setup Page'!$AV$27),IF($B$15="T A X",SUMIFS('Expense Entry'!$I$11:$I126,'Expense Entry'!$D$11:$D126,B68,'Expense Entry'!$Q$11:$Q126,'Setup Page'!$AU$27,'Expense Entry'!$R$11:$R126,'Setup Page'!$AV$27),"")))</f>
        <v>28.8</v>
      </c>
      <c r="BG68" s="148"/>
      <c r="BH68" s="148"/>
      <c r="BI68" s="149"/>
      <c r="BJ68" s="450" t="str">
        <f>IF(BK68="","",'Setup Page'!$W$4)</f>
        <v>$</v>
      </c>
      <c r="BK68" s="498">
        <f>IF($B$15="T O T A L",SUMIFS('Expense Entry'!$F$11:$F126,'Expense Entry'!$D$11:$D126,B68,'Expense Entry'!$Q$11:$Q126,'Setup Page'!$AU$28,'Expense Entry'!$R$11:$R126,'Setup Page'!$AV$28),IF($B$15="N E T",SUMIFS('Expense Entry'!$H$11:$H126,'Expense Entry'!$D$11:$D126,B68,'Expense Entry'!$Q$11:$Q126,'Setup Page'!$AU$28,'Expense Entry'!$R$11:$R126,'Setup Page'!$AV$28),IF($B$15="T A X",SUMIFS('Expense Entry'!$I$11:$I126,'Expense Entry'!$D$11:$D126,B68,'Expense Entry'!$Q$11:$Q126,'Setup Page'!$AU$28,'Expense Entry'!$R$11:$R126,'Setup Page'!$AV$28),"")))</f>
        <v>28.8</v>
      </c>
      <c r="BL68" s="148"/>
      <c r="BM68" s="148"/>
      <c r="BN68" s="149"/>
      <c r="BO68" s="450" t="str">
        <f>IF(BP68="","",'Setup Page'!$W$4)</f>
        <v>$</v>
      </c>
      <c r="BP68" s="498">
        <f>IF($B$15="T O T A L",SUMIFS('Expense Entry'!$F$11:$F126,'Expense Entry'!$D$11:$D126,B68,'Expense Entry'!$Q$11:$Q126,'Setup Page'!$AU$29,'Expense Entry'!$R$11:$R126,'Setup Page'!$AV$29),IF($B$15="N E T",SUMIFS('Expense Entry'!$H$11:$H126,'Expense Entry'!$D$11:$D126,B68,'Expense Entry'!$Q$11:$Q126,'Setup Page'!$AU$29,'Expense Entry'!$R$11:$R126,'Setup Page'!$AV$29),IF($B$15="T A X",SUMIFS('Expense Entry'!$I$11:$I126,'Expense Entry'!$D$11:$D126,B68,'Expense Entry'!$Q$11:$Q126,'Setup Page'!$AU$29,'Expense Entry'!$R$11:$R126,'Setup Page'!$AV$29),"")))</f>
        <v>28.8</v>
      </c>
      <c r="BQ68" s="148"/>
      <c r="BR68" s="148"/>
      <c r="BS68" s="149"/>
      <c r="BT68" s="499" t="str">
        <f>IF(BU68="","",'Setup Page'!$W$4)</f>
        <v>$</v>
      </c>
      <c r="BU68" s="500">
        <f t="shared" si="2"/>
        <v>277.76</v>
      </c>
      <c r="BV68" s="148"/>
      <c r="BW68" s="148"/>
      <c r="BX68" s="152"/>
      <c r="BY68" s="138"/>
    </row>
    <row r="69" ht="18.75" customHeight="1">
      <c r="A69" s="138"/>
      <c r="B69" s="474" t="str">
        <f>'Setup Page'!P21</f>
        <v/>
      </c>
      <c r="C69" s="148"/>
      <c r="D69" s="148"/>
      <c r="E69" s="148"/>
      <c r="F69" s="148"/>
      <c r="G69" s="148"/>
      <c r="H69" s="148"/>
      <c r="I69" s="148"/>
      <c r="J69" s="148"/>
      <c r="K69" s="149"/>
      <c r="L69" s="450" t="str">
        <f>IF(M69="","",'Setup Page'!$W$4)</f>
        <v>$</v>
      </c>
      <c r="M69" s="498">
        <f>IF($B$15="T O T A L",SUMIFS('Expense Entry'!$F$11:$F126,'Expense Entry'!$D$11:$D126,B69,'Expense Entry'!$Q$11:$Q126,'Setup Page'!$AU$18,'Expense Entry'!$R$11:$R126,'Setup Page'!$AV$18),IF($B$15="N E T",SUMIFS('Expense Entry'!$H$11:$H126,'Expense Entry'!$D$11:$D126,B69,'Expense Entry'!$Q$11:$Q126,'Setup Page'!$AU$18,'Expense Entry'!$R$11:$R126,'Setup Page'!$AV$18),IF($B$15="T A X",SUMIFS('Expense Entry'!$I$11:$I126,'Expense Entry'!$D$11:$D126,B69,'Expense Entry'!$Q$11:$Q126,'Setup Page'!$AU$18,'Expense Entry'!$R$11:$R126,'Setup Page'!$AV$18),"")))</f>
        <v>0</v>
      </c>
      <c r="N69" s="148"/>
      <c r="O69" s="148"/>
      <c r="P69" s="149"/>
      <c r="Q69" s="450" t="str">
        <f>IF(R69="","",'Setup Page'!$W$4)</f>
        <v>$</v>
      </c>
      <c r="R69" s="498">
        <f>IF($B$15="T O T A L",SUMIFS('Expense Entry'!$F$11:$F126,'Expense Entry'!$D$11:$D126,B69,'Expense Entry'!$Q$11:$Q126,'Setup Page'!$AU$19,'Expense Entry'!$R$11:$R126,'Setup Page'!$AV$19),IF($B$15="N E T",SUMIFS('Expense Entry'!$H$11:$H126,'Expense Entry'!$D$11:$D126,B69,'Expense Entry'!$Q$11:$Q126,'Setup Page'!$AU$19,'Expense Entry'!$R$11:$R126,'Setup Page'!$AV$19),IF($B$15="T A X",SUMIFS('Expense Entry'!$I$11:$I126,'Expense Entry'!$D$11:$D126,B69,'Expense Entry'!$Q$11:$Q126,'Setup Page'!$AU$19,'Expense Entry'!$R$11:$R126,'Setup Page'!$AV$19),"")))</f>
        <v>0</v>
      </c>
      <c r="S69" s="148"/>
      <c r="T69" s="148"/>
      <c r="U69" s="149"/>
      <c r="V69" s="450" t="str">
        <f>IF(W69="","",'Setup Page'!$W$4)</f>
        <v>$</v>
      </c>
      <c r="W69" s="498">
        <f>IF($B$15="T O T A L",SUMIFS('Expense Entry'!$F$11:$F126,'Expense Entry'!$D$11:$D126,B69,'Expense Entry'!$Q$11:$Q126,'Setup Page'!$AU$20,'Expense Entry'!$R$11:$R126,'Setup Page'!$AV$20),IF($B$15="N E T",SUMIFS('Expense Entry'!$H$11:$H126,'Expense Entry'!$D$11:$D126,B69,'Expense Entry'!$Q$11:$Q126,'Setup Page'!$AU$20,'Expense Entry'!$R$11:$R126,'Setup Page'!$AV$20),IF($B$15="T A X",SUMIFS('Expense Entry'!$I$11:$I126,'Expense Entry'!$D$11:$D126,B69,'Expense Entry'!$Q$11:$Q126,'Setup Page'!$AU$20,'Expense Entry'!$R$11:$R126,'Setup Page'!$AV$20),"")))</f>
        <v>0</v>
      </c>
      <c r="X69" s="148"/>
      <c r="Y69" s="148"/>
      <c r="Z69" s="149"/>
      <c r="AA69" s="450" t="str">
        <f>IF(AB69="","",'Setup Page'!$W$4)</f>
        <v>$</v>
      </c>
      <c r="AB69" s="498">
        <f>IF($B$15="T O T A L",SUMIFS('Expense Entry'!$F$11:$F126,'Expense Entry'!$D$11:$D126,B69,'Expense Entry'!$Q$11:$Q126,'Setup Page'!$AU$21,'Expense Entry'!$R$11:$R126,'Setup Page'!$AV$21),IF($B$15="N E T",SUMIFS('Expense Entry'!$H$11:$H126,'Expense Entry'!$D$11:$D126,B69,'Expense Entry'!$Q$11:$Q126,'Setup Page'!$AU$21,'Expense Entry'!$R$11:$R126,'Setup Page'!$AV$21),IF($B$15="T A X",SUMIFS('Expense Entry'!$I$11:$I126,'Expense Entry'!$D$11:$D126,B69,'Expense Entry'!$Q$11:$Q126,'Setup Page'!$AU$21,'Expense Entry'!$R$11:$R126,'Setup Page'!$AV$21),"")))</f>
        <v>0</v>
      </c>
      <c r="AC69" s="148"/>
      <c r="AD69" s="148"/>
      <c r="AE69" s="149"/>
      <c r="AF69" s="450" t="str">
        <f>IF(AG69="","",'Setup Page'!$W$4)</f>
        <v>$</v>
      </c>
      <c r="AG69" s="498">
        <f>IF($B$15="T O T A L",SUMIFS('Expense Entry'!$F$11:$F126,'Expense Entry'!$D$11:$D126,B69,'Expense Entry'!$Q$11:$Q126,'Setup Page'!$AU$22,'Expense Entry'!$R$11:$R126,'Setup Page'!$AV$22),IF($B$15="N E T",SUMIFS('Expense Entry'!$H$11:$H126,'Expense Entry'!$D$11:$D126,B69,'Expense Entry'!$Q$11:$Q126,'Setup Page'!$AU$22,'Expense Entry'!$R$11:$R126,'Setup Page'!$AV$22),IF($B$15="T A X",SUMIFS('Expense Entry'!$I$11:$I126,'Expense Entry'!$D$11:$D126,B69,'Expense Entry'!$Q$11:$Q126,'Setup Page'!$AU$22,'Expense Entry'!$R$11:$R126,'Setup Page'!$AV$22),"")))</f>
        <v>0</v>
      </c>
      <c r="AH69" s="148"/>
      <c r="AI69" s="148"/>
      <c r="AJ69" s="149"/>
      <c r="AK69" s="450" t="str">
        <f>IF(AL69="","",'Setup Page'!$W$4)</f>
        <v>$</v>
      </c>
      <c r="AL69" s="498">
        <f>IF($B$15="T O T A L",SUMIFS('Expense Entry'!$F$11:$F126,'Expense Entry'!$D$11:$D126,B69,'Expense Entry'!$Q$11:$Q126,'Setup Page'!$AU$23,'Expense Entry'!$R$11:$R126,'Setup Page'!$AV$23),IF($B$15="N E T",SUMIFS('Expense Entry'!$H$11:$H126,'Expense Entry'!$D$11:$D126,B69,'Expense Entry'!$Q$11:$Q126,'Setup Page'!$AU$23,'Expense Entry'!$R$11:$R126,'Setup Page'!$AV$23),IF($B$15="T A X",SUMIFS('Expense Entry'!$I$11:$I126,'Expense Entry'!$D$11:$D126,B69,'Expense Entry'!$Q$11:$Q126,'Setup Page'!$AU$23,'Expense Entry'!$R$11:$R126,'Setup Page'!$AV$23),"")))</f>
        <v>0</v>
      </c>
      <c r="AM69" s="148"/>
      <c r="AN69" s="148"/>
      <c r="AO69" s="149"/>
      <c r="AP69" s="450" t="str">
        <f>IF(AQ69="","",'Setup Page'!$W$4)</f>
        <v>$</v>
      </c>
      <c r="AQ69" s="498">
        <f>IF($B$15="T O T A L",SUMIFS('Expense Entry'!$F$11:$F126,'Expense Entry'!$D$11:$D126,B69,'Expense Entry'!$Q$11:$Q126,'Setup Page'!$AU$24,'Expense Entry'!$R$11:$R126,'Setup Page'!$AV$24),IF($B$15="N E T",SUMIFS('Expense Entry'!$H$11:$H126,'Expense Entry'!$D$11:$D126,B69,'Expense Entry'!$Q$11:$Q126,'Setup Page'!$AU$24,'Expense Entry'!$R$11:$R126,'Setup Page'!$AV$24),IF($B$15="T A X",SUMIFS('Expense Entry'!$I$11:$I126,'Expense Entry'!$D$11:$D126,B69,'Expense Entry'!$Q$11:$Q126,'Setup Page'!$AU$24,'Expense Entry'!$R$11:$R126,'Setup Page'!$AV$24),"")))</f>
        <v>0</v>
      </c>
      <c r="AR69" s="148"/>
      <c r="AS69" s="148"/>
      <c r="AT69" s="149"/>
      <c r="AU69" s="450" t="str">
        <f>IF(AV69="","",'Setup Page'!$W$4)</f>
        <v>$</v>
      </c>
      <c r="AV69" s="498">
        <f>IF($B$15="T O T A L",SUMIFS('Expense Entry'!$F$11:$F126,'Expense Entry'!$D$11:$D126,B69,'Expense Entry'!$Q$11:$Q126,'Setup Page'!$AU$25,'Expense Entry'!$R$11:$R126,'Setup Page'!$AV$25),IF($B$15="N E T",SUMIFS('Expense Entry'!$H$11:$H126,'Expense Entry'!$D$11:$D126,B69,'Expense Entry'!$Q$11:$Q126,'Setup Page'!$AU$25,'Expense Entry'!$R$11:$R126,'Setup Page'!$AV$25),IF($B$15="T A X",SUMIFS('Expense Entry'!$I$11:$I126,'Expense Entry'!$D$11:$D126,B69,'Expense Entry'!$Q$11:$Q126,'Setup Page'!$AU$25,'Expense Entry'!$R$11:$R126,'Setup Page'!$AV$25),"")))</f>
        <v>0</v>
      </c>
      <c r="AW69" s="148"/>
      <c r="AX69" s="148"/>
      <c r="AY69" s="149"/>
      <c r="AZ69" s="450" t="str">
        <f>IF(BA69="","",'Setup Page'!$W$4)</f>
        <v>$</v>
      </c>
      <c r="BA69" s="498">
        <f>IF($B$15="T O T A L",SUMIFS('Expense Entry'!$F$11:$F126,'Expense Entry'!$D$11:$D126,B69,'Expense Entry'!$Q$11:$Q126,'Setup Page'!$AU$26,'Expense Entry'!$R$11:$R126,'Setup Page'!$AV$26),IF($B$15="N E T",SUMIFS('Expense Entry'!$H$11:$H126,'Expense Entry'!$D$11:$D126,B69,'Expense Entry'!$Q$11:$Q126,'Setup Page'!$AU$26,'Expense Entry'!$R$11:$R126,'Setup Page'!$AV$26),IF($B$15="T A X",SUMIFS('Expense Entry'!$I$11:$I126,'Expense Entry'!$D$11:$D126,B69,'Expense Entry'!$Q$11:$Q126,'Setup Page'!$AU$26,'Expense Entry'!$R$11:$R126,'Setup Page'!$AV$26),"")))</f>
        <v>0</v>
      </c>
      <c r="BB69" s="148"/>
      <c r="BC69" s="148"/>
      <c r="BD69" s="149"/>
      <c r="BE69" s="450" t="str">
        <f>IF(BF69="","",'Setup Page'!$W$4)</f>
        <v>$</v>
      </c>
      <c r="BF69" s="498">
        <f>IF($B$15="T O T A L",SUMIFS('Expense Entry'!$F$11:$F126,'Expense Entry'!$D$11:$D126,B69,'Expense Entry'!$Q$11:$Q126,'Setup Page'!$AU$27,'Expense Entry'!$R$11:$R126,'Setup Page'!$AV$27),IF($B$15="N E T",SUMIFS('Expense Entry'!$H$11:$H126,'Expense Entry'!$D$11:$D126,B69,'Expense Entry'!$Q$11:$Q126,'Setup Page'!$AU$27,'Expense Entry'!$R$11:$R126,'Setup Page'!$AV$27),IF($B$15="T A X",SUMIFS('Expense Entry'!$I$11:$I126,'Expense Entry'!$D$11:$D126,B69,'Expense Entry'!$Q$11:$Q126,'Setup Page'!$AU$27,'Expense Entry'!$R$11:$R126,'Setup Page'!$AV$27),"")))</f>
        <v>0</v>
      </c>
      <c r="BG69" s="148"/>
      <c r="BH69" s="148"/>
      <c r="BI69" s="149"/>
      <c r="BJ69" s="450" t="str">
        <f>IF(BK69="","",'Setup Page'!$W$4)</f>
        <v>$</v>
      </c>
      <c r="BK69" s="498">
        <f>IF($B$15="T O T A L",SUMIFS('Expense Entry'!$F$11:$F126,'Expense Entry'!$D$11:$D126,B69,'Expense Entry'!$Q$11:$Q126,'Setup Page'!$AU$28,'Expense Entry'!$R$11:$R126,'Setup Page'!$AV$28),IF($B$15="N E T",SUMIFS('Expense Entry'!$H$11:$H126,'Expense Entry'!$D$11:$D126,B69,'Expense Entry'!$Q$11:$Q126,'Setup Page'!$AU$28,'Expense Entry'!$R$11:$R126,'Setup Page'!$AV$28),IF($B$15="T A X",SUMIFS('Expense Entry'!$I$11:$I126,'Expense Entry'!$D$11:$D126,B69,'Expense Entry'!$Q$11:$Q126,'Setup Page'!$AU$28,'Expense Entry'!$R$11:$R126,'Setup Page'!$AV$28),"")))</f>
        <v>0</v>
      </c>
      <c r="BL69" s="148"/>
      <c r="BM69" s="148"/>
      <c r="BN69" s="149"/>
      <c r="BO69" s="450" t="str">
        <f>IF(BP69="","",'Setup Page'!$W$4)</f>
        <v>$</v>
      </c>
      <c r="BP69" s="498">
        <f>IF($B$15="T O T A L",SUMIFS('Expense Entry'!$F$11:$F126,'Expense Entry'!$D$11:$D126,B69,'Expense Entry'!$Q$11:$Q126,'Setup Page'!$AU$29,'Expense Entry'!$R$11:$R126,'Setup Page'!$AV$29),IF($B$15="N E T",SUMIFS('Expense Entry'!$H$11:$H126,'Expense Entry'!$D$11:$D126,B69,'Expense Entry'!$Q$11:$Q126,'Setup Page'!$AU$29,'Expense Entry'!$R$11:$R126,'Setup Page'!$AV$29),IF($B$15="T A X",SUMIFS('Expense Entry'!$I$11:$I126,'Expense Entry'!$D$11:$D126,B69,'Expense Entry'!$Q$11:$Q126,'Setup Page'!$AU$29,'Expense Entry'!$R$11:$R126,'Setup Page'!$AV$29),"")))</f>
        <v>0</v>
      </c>
      <c r="BQ69" s="148"/>
      <c r="BR69" s="148"/>
      <c r="BS69" s="149"/>
      <c r="BT69" s="499" t="str">
        <f>IF(BU69="","",'Setup Page'!$W$4)</f>
        <v>$</v>
      </c>
      <c r="BU69" s="500">
        <f t="shared" si="2"/>
        <v>0</v>
      </c>
      <c r="BV69" s="148"/>
      <c r="BW69" s="148"/>
      <c r="BX69" s="152"/>
      <c r="BY69" s="138"/>
    </row>
    <row r="70" ht="18.75" customHeight="1">
      <c r="A70" s="138"/>
      <c r="B70" s="474" t="str">
        <f>'Setup Page'!P22</f>
        <v/>
      </c>
      <c r="C70" s="148"/>
      <c r="D70" s="148"/>
      <c r="E70" s="148"/>
      <c r="F70" s="148"/>
      <c r="G70" s="148"/>
      <c r="H70" s="148"/>
      <c r="I70" s="148"/>
      <c r="J70" s="148"/>
      <c r="K70" s="149"/>
      <c r="L70" s="450" t="str">
        <f>IF(M70="","",'Setup Page'!$W$4)</f>
        <v>$</v>
      </c>
      <c r="M70" s="498">
        <f>IF($B$15="T O T A L",SUMIFS('Expense Entry'!$F$11:$F126,'Expense Entry'!$D$11:$D126,B70,'Expense Entry'!$Q$11:$Q126,'Setup Page'!$AU$18,'Expense Entry'!$R$11:$R126,'Setup Page'!$AV$18),IF($B$15="N E T",SUMIFS('Expense Entry'!$H$11:$H126,'Expense Entry'!$D$11:$D126,B70,'Expense Entry'!$Q$11:$Q126,'Setup Page'!$AU$18,'Expense Entry'!$R$11:$R126,'Setup Page'!$AV$18),IF($B$15="T A X",SUMIFS('Expense Entry'!$I$11:$I126,'Expense Entry'!$D$11:$D126,B70,'Expense Entry'!$Q$11:$Q126,'Setup Page'!$AU$18,'Expense Entry'!$R$11:$R126,'Setup Page'!$AV$18),"")))</f>
        <v>0</v>
      </c>
      <c r="N70" s="148"/>
      <c r="O70" s="148"/>
      <c r="P70" s="149"/>
      <c r="Q70" s="450" t="str">
        <f>IF(R70="","",'Setup Page'!$W$4)</f>
        <v>$</v>
      </c>
      <c r="R70" s="498">
        <f>IF($B$15="T O T A L",SUMIFS('Expense Entry'!$F$11:$F126,'Expense Entry'!$D$11:$D126,B70,'Expense Entry'!$Q$11:$Q126,'Setup Page'!$AU$19,'Expense Entry'!$R$11:$R126,'Setup Page'!$AV$19),IF($B$15="N E T",SUMIFS('Expense Entry'!$H$11:$H126,'Expense Entry'!$D$11:$D126,B70,'Expense Entry'!$Q$11:$Q126,'Setup Page'!$AU$19,'Expense Entry'!$R$11:$R126,'Setup Page'!$AV$19),IF($B$15="T A X",SUMIFS('Expense Entry'!$I$11:$I126,'Expense Entry'!$D$11:$D126,B70,'Expense Entry'!$Q$11:$Q126,'Setup Page'!$AU$19,'Expense Entry'!$R$11:$R126,'Setup Page'!$AV$19),"")))</f>
        <v>0</v>
      </c>
      <c r="S70" s="148"/>
      <c r="T70" s="148"/>
      <c r="U70" s="149"/>
      <c r="V70" s="450" t="str">
        <f>IF(W70="","",'Setup Page'!$W$4)</f>
        <v>$</v>
      </c>
      <c r="W70" s="498">
        <f>IF($B$15="T O T A L",SUMIFS('Expense Entry'!$F$11:$F126,'Expense Entry'!$D$11:$D126,B70,'Expense Entry'!$Q$11:$Q126,'Setup Page'!$AU$20,'Expense Entry'!$R$11:$R126,'Setup Page'!$AV$20),IF($B$15="N E T",SUMIFS('Expense Entry'!$H$11:$H126,'Expense Entry'!$D$11:$D126,B70,'Expense Entry'!$Q$11:$Q126,'Setup Page'!$AU$20,'Expense Entry'!$R$11:$R126,'Setup Page'!$AV$20),IF($B$15="T A X",SUMIFS('Expense Entry'!$I$11:$I126,'Expense Entry'!$D$11:$D126,B70,'Expense Entry'!$Q$11:$Q126,'Setup Page'!$AU$20,'Expense Entry'!$R$11:$R126,'Setup Page'!$AV$20),"")))</f>
        <v>0</v>
      </c>
      <c r="X70" s="148"/>
      <c r="Y70" s="148"/>
      <c r="Z70" s="149"/>
      <c r="AA70" s="450" t="str">
        <f>IF(AB70="","",'Setup Page'!$W$4)</f>
        <v>$</v>
      </c>
      <c r="AB70" s="498">
        <f>IF($B$15="T O T A L",SUMIFS('Expense Entry'!$F$11:$F126,'Expense Entry'!$D$11:$D126,B70,'Expense Entry'!$Q$11:$Q126,'Setup Page'!$AU$21,'Expense Entry'!$R$11:$R126,'Setup Page'!$AV$21),IF($B$15="N E T",SUMIFS('Expense Entry'!$H$11:$H126,'Expense Entry'!$D$11:$D126,B70,'Expense Entry'!$Q$11:$Q126,'Setup Page'!$AU$21,'Expense Entry'!$R$11:$R126,'Setup Page'!$AV$21),IF($B$15="T A X",SUMIFS('Expense Entry'!$I$11:$I126,'Expense Entry'!$D$11:$D126,B70,'Expense Entry'!$Q$11:$Q126,'Setup Page'!$AU$21,'Expense Entry'!$R$11:$R126,'Setup Page'!$AV$21),"")))</f>
        <v>0</v>
      </c>
      <c r="AC70" s="148"/>
      <c r="AD70" s="148"/>
      <c r="AE70" s="149"/>
      <c r="AF70" s="450" t="str">
        <f>IF(AG70="","",'Setup Page'!$W$4)</f>
        <v>$</v>
      </c>
      <c r="AG70" s="498">
        <f>IF($B$15="T O T A L",SUMIFS('Expense Entry'!$F$11:$F126,'Expense Entry'!$D$11:$D126,B70,'Expense Entry'!$Q$11:$Q126,'Setup Page'!$AU$22,'Expense Entry'!$R$11:$R126,'Setup Page'!$AV$22),IF($B$15="N E T",SUMIFS('Expense Entry'!$H$11:$H126,'Expense Entry'!$D$11:$D126,B70,'Expense Entry'!$Q$11:$Q126,'Setup Page'!$AU$22,'Expense Entry'!$R$11:$R126,'Setup Page'!$AV$22),IF($B$15="T A X",SUMIFS('Expense Entry'!$I$11:$I126,'Expense Entry'!$D$11:$D126,B70,'Expense Entry'!$Q$11:$Q126,'Setup Page'!$AU$22,'Expense Entry'!$R$11:$R126,'Setup Page'!$AV$22),"")))</f>
        <v>0</v>
      </c>
      <c r="AH70" s="148"/>
      <c r="AI70" s="148"/>
      <c r="AJ70" s="149"/>
      <c r="AK70" s="450" t="str">
        <f>IF(AL70="","",'Setup Page'!$W$4)</f>
        <v>$</v>
      </c>
      <c r="AL70" s="498">
        <f>IF($B$15="T O T A L",SUMIFS('Expense Entry'!$F$11:$F126,'Expense Entry'!$D$11:$D126,B70,'Expense Entry'!$Q$11:$Q126,'Setup Page'!$AU$23,'Expense Entry'!$R$11:$R126,'Setup Page'!$AV$23),IF($B$15="N E T",SUMIFS('Expense Entry'!$H$11:$H126,'Expense Entry'!$D$11:$D126,B70,'Expense Entry'!$Q$11:$Q126,'Setup Page'!$AU$23,'Expense Entry'!$R$11:$R126,'Setup Page'!$AV$23),IF($B$15="T A X",SUMIFS('Expense Entry'!$I$11:$I126,'Expense Entry'!$D$11:$D126,B70,'Expense Entry'!$Q$11:$Q126,'Setup Page'!$AU$23,'Expense Entry'!$R$11:$R126,'Setup Page'!$AV$23),"")))</f>
        <v>0</v>
      </c>
      <c r="AM70" s="148"/>
      <c r="AN70" s="148"/>
      <c r="AO70" s="149"/>
      <c r="AP70" s="450" t="str">
        <f>IF(AQ70="","",'Setup Page'!$W$4)</f>
        <v>$</v>
      </c>
      <c r="AQ70" s="498">
        <f>IF($B$15="T O T A L",SUMIFS('Expense Entry'!$F$11:$F126,'Expense Entry'!$D$11:$D126,B70,'Expense Entry'!$Q$11:$Q126,'Setup Page'!$AU$24,'Expense Entry'!$R$11:$R126,'Setup Page'!$AV$24),IF($B$15="N E T",SUMIFS('Expense Entry'!$H$11:$H126,'Expense Entry'!$D$11:$D126,B70,'Expense Entry'!$Q$11:$Q126,'Setup Page'!$AU$24,'Expense Entry'!$R$11:$R126,'Setup Page'!$AV$24),IF($B$15="T A X",SUMIFS('Expense Entry'!$I$11:$I126,'Expense Entry'!$D$11:$D126,B70,'Expense Entry'!$Q$11:$Q126,'Setup Page'!$AU$24,'Expense Entry'!$R$11:$R126,'Setup Page'!$AV$24),"")))</f>
        <v>0</v>
      </c>
      <c r="AR70" s="148"/>
      <c r="AS70" s="148"/>
      <c r="AT70" s="149"/>
      <c r="AU70" s="450" t="str">
        <f>IF(AV70="","",'Setup Page'!$W$4)</f>
        <v>$</v>
      </c>
      <c r="AV70" s="498">
        <f>IF($B$15="T O T A L",SUMIFS('Expense Entry'!$F$11:$F126,'Expense Entry'!$D$11:$D126,B70,'Expense Entry'!$Q$11:$Q126,'Setup Page'!$AU$25,'Expense Entry'!$R$11:$R126,'Setup Page'!$AV$25),IF($B$15="N E T",SUMIFS('Expense Entry'!$H$11:$H126,'Expense Entry'!$D$11:$D126,B70,'Expense Entry'!$Q$11:$Q126,'Setup Page'!$AU$25,'Expense Entry'!$R$11:$R126,'Setup Page'!$AV$25),IF($B$15="T A X",SUMIFS('Expense Entry'!$I$11:$I126,'Expense Entry'!$D$11:$D126,B70,'Expense Entry'!$Q$11:$Q126,'Setup Page'!$AU$25,'Expense Entry'!$R$11:$R126,'Setup Page'!$AV$25),"")))</f>
        <v>0</v>
      </c>
      <c r="AW70" s="148"/>
      <c r="AX70" s="148"/>
      <c r="AY70" s="149"/>
      <c r="AZ70" s="450" t="str">
        <f>IF(BA70="","",'Setup Page'!$W$4)</f>
        <v>$</v>
      </c>
      <c r="BA70" s="498">
        <f>IF($B$15="T O T A L",SUMIFS('Expense Entry'!$F$11:$F126,'Expense Entry'!$D$11:$D126,B70,'Expense Entry'!$Q$11:$Q126,'Setup Page'!$AU$26,'Expense Entry'!$R$11:$R126,'Setup Page'!$AV$26),IF($B$15="N E T",SUMIFS('Expense Entry'!$H$11:$H126,'Expense Entry'!$D$11:$D126,B70,'Expense Entry'!$Q$11:$Q126,'Setup Page'!$AU$26,'Expense Entry'!$R$11:$R126,'Setup Page'!$AV$26),IF($B$15="T A X",SUMIFS('Expense Entry'!$I$11:$I126,'Expense Entry'!$D$11:$D126,B70,'Expense Entry'!$Q$11:$Q126,'Setup Page'!$AU$26,'Expense Entry'!$R$11:$R126,'Setup Page'!$AV$26),"")))</f>
        <v>0</v>
      </c>
      <c r="BB70" s="148"/>
      <c r="BC70" s="148"/>
      <c r="BD70" s="149"/>
      <c r="BE70" s="450" t="str">
        <f>IF(BF70="","",'Setup Page'!$W$4)</f>
        <v>$</v>
      </c>
      <c r="BF70" s="498">
        <f>IF($B$15="T O T A L",SUMIFS('Expense Entry'!$F$11:$F126,'Expense Entry'!$D$11:$D126,B70,'Expense Entry'!$Q$11:$Q126,'Setup Page'!$AU$27,'Expense Entry'!$R$11:$R126,'Setup Page'!$AV$27),IF($B$15="N E T",SUMIFS('Expense Entry'!$H$11:$H126,'Expense Entry'!$D$11:$D126,B70,'Expense Entry'!$Q$11:$Q126,'Setup Page'!$AU$27,'Expense Entry'!$R$11:$R126,'Setup Page'!$AV$27),IF($B$15="T A X",SUMIFS('Expense Entry'!$I$11:$I126,'Expense Entry'!$D$11:$D126,B70,'Expense Entry'!$Q$11:$Q126,'Setup Page'!$AU$27,'Expense Entry'!$R$11:$R126,'Setup Page'!$AV$27),"")))</f>
        <v>0</v>
      </c>
      <c r="BG70" s="148"/>
      <c r="BH70" s="148"/>
      <c r="BI70" s="149"/>
      <c r="BJ70" s="450" t="str">
        <f>IF(BK70="","",'Setup Page'!$W$4)</f>
        <v>$</v>
      </c>
      <c r="BK70" s="498">
        <f>IF($B$15="T O T A L",SUMIFS('Expense Entry'!$F$11:$F126,'Expense Entry'!$D$11:$D126,B70,'Expense Entry'!$Q$11:$Q126,'Setup Page'!$AU$28,'Expense Entry'!$R$11:$R126,'Setup Page'!$AV$28),IF($B$15="N E T",SUMIFS('Expense Entry'!$H$11:$H126,'Expense Entry'!$D$11:$D126,B70,'Expense Entry'!$Q$11:$Q126,'Setup Page'!$AU$28,'Expense Entry'!$R$11:$R126,'Setup Page'!$AV$28),IF($B$15="T A X",SUMIFS('Expense Entry'!$I$11:$I126,'Expense Entry'!$D$11:$D126,B70,'Expense Entry'!$Q$11:$Q126,'Setup Page'!$AU$28,'Expense Entry'!$R$11:$R126,'Setup Page'!$AV$28),"")))</f>
        <v>0</v>
      </c>
      <c r="BL70" s="148"/>
      <c r="BM70" s="148"/>
      <c r="BN70" s="149"/>
      <c r="BO70" s="450" t="str">
        <f>IF(BP70="","",'Setup Page'!$W$4)</f>
        <v>$</v>
      </c>
      <c r="BP70" s="498">
        <f>IF($B$15="T O T A L",SUMIFS('Expense Entry'!$F$11:$F126,'Expense Entry'!$D$11:$D126,B70,'Expense Entry'!$Q$11:$Q126,'Setup Page'!$AU$29,'Expense Entry'!$R$11:$R126,'Setup Page'!$AV$29),IF($B$15="N E T",SUMIFS('Expense Entry'!$H$11:$H126,'Expense Entry'!$D$11:$D126,B70,'Expense Entry'!$Q$11:$Q126,'Setup Page'!$AU$29,'Expense Entry'!$R$11:$R126,'Setup Page'!$AV$29),IF($B$15="T A X",SUMIFS('Expense Entry'!$I$11:$I126,'Expense Entry'!$D$11:$D126,B70,'Expense Entry'!$Q$11:$Q126,'Setup Page'!$AU$29,'Expense Entry'!$R$11:$R126,'Setup Page'!$AV$29),"")))</f>
        <v>0</v>
      </c>
      <c r="BQ70" s="148"/>
      <c r="BR70" s="148"/>
      <c r="BS70" s="149"/>
      <c r="BT70" s="499" t="str">
        <f>IF(BU70="","",'Setup Page'!$W$4)</f>
        <v>$</v>
      </c>
      <c r="BU70" s="500">
        <f t="shared" si="2"/>
        <v>0</v>
      </c>
      <c r="BV70" s="148"/>
      <c r="BW70" s="148"/>
      <c r="BX70" s="152"/>
      <c r="BY70" s="138"/>
    </row>
    <row r="71" ht="18.75" customHeight="1">
      <c r="A71" s="138"/>
      <c r="B71" s="474" t="str">
        <f>'Setup Page'!P23</f>
        <v/>
      </c>
      <c r="C71" s="148"/>
      <c r="D71" s="148"/>
      <c r="E71" s="148"/>
      <c r="F71" s="148"/>
      <c r="G71" s="148"/>
      <c r="H71" s="148"/>
      <c r="I71" s="148"/>
      <c r="J71" s="148"/>
      <c r="K71" s="149"/>
      <c r="L71" s="450" t="str">
        <f>IF(M71="","",'Setup Page'!$W$4)</f>
        <v>$</v>
      </c>
      <c r="M71" s="498">
        <f>IF($B$15="T O T A L",SUMIFS('Expense Entry'!$F$11:$F126,'Expense Entry'!$D$11:$D126,B71,'Expense Entry'!$Q$11:$Q126,'Setup Page'!$AU$18,'Expense Entry'!$R$11:$R126,'Setup Page'!$AV$18),IF($B$15="N E T",SUMIFS('Expense Entry'!$H$11:$H126,'Expense Entry'!$D$11:$D126,B71,'Expense Entry'!$Q$11:$Q126,'Setup Page'!$AU$18,'Expense Entry'!$R$11:$R126,'Setup Page'!$AV$18),IF($B$15="T A X",SUMIFS('Expense Entry'!$I$11:$I126,'Expense Entry'!$D$11:$D126,B71,'Expense Entry'!$Q$11:$Q126,'Setup Page'!$AU$18,'Expense Entry'!$R$11:$R126,'Setup Page'!$AV$18),"")))</f>
        <v>0</v>
      </c>
      <c r="N71" s="148"/>
      <c r="O71" s="148"/>
      <c r="P71" s="149"/>
      <c r="Q71" s="450" t="str">
        <f>IF(R71="","",'Setup Page'!$W$4)</f>
        <v>$</v>
      </c>
      <c r="R71" s="498">
        <f>IF($B$15="T O T A L",SUMIFS('Expense Entry'!$F$11:$F126,'Expense Entry'!$D$11:$D126,B71,'Expense Entry'!$Q$11:$Q126,'Setup Page'!$AU$19,'Expense Entry'!$R$11:$R126,'Setup Page'!$AV$19),IF($B$15="N E T",SUMIFS('Expense Entry'!$H$11:$H126,'Expense Entry'!$D$11:$D126,B71,'Expense Entry'!$Q$11:$Q126,'Setup Page'!$AU$19,'Expense Entry'!$R$11:$R126,'Setup Page'!$AV$19),IF($B$15="T A X",SUMIFS('Expense Entry'!$I$11:$I126,'Expense Entry'!$D$11:$D126,B71,'Expense Entry'!$Q$11:$Q126,'Setup Page'!$AU$19,'Expense Entry'!$R$11:$R126,'Setup Page'!$AV$19),"")))</f>
        <v>0</v>
      </c>
      <c r="S71" s="148"/>
      <c r="T71" s="148"/>
      <c r="U71" s="149"/>
      <c r="V71" s="450" t="str">
        <f>IF(W71="","",'Setup Page'!$W$4)</f>
        <v>$</v>
      </c>
      <c r="W71" s="498">
        <f>IF($B$15="T O T A L",SUMIFS('Expense Entry'!$F$11:$F126,'Expense Entry'!$D$11:$D126,B71,'Expense Entry'!$Q$11:$Q126,'Setup Page'!$AU$20,'Expense Entry'!$R$11:$R126,'Setup Page'!$AV$20),IF($B$15="N E T",SUMIFS('Expense Entry'!$H$11:$H126,'Expense Entry'!$D$11:$D126,B71,'Expense Entry'!$Q$11:$Q126,'Setup Page'!$AU$20,'Expense Entry'!$R$11:$R126,'Setup Page'!$AV$20),IF($B$15="T A X",SUMIFS('Expense Entry'!$I$11:$I126,'Expense Entry'!$D$11:$D126,B71,'Expense Entry'!$Q$11:$Q126,'Setup Page'!$AU$20,'Expense Entry'!$R$11:$R126,'Setup Page'!$AV$20),"")))</f>
        <v>0</v>
      </c>
      <c r="X71" s="148"/>
      <c r="Y71" s="148"/>
      <c r="Z71" s="149"/>
      <c r="AA71" s="450" t="str">
        <f>IF(AB71="","",'Setup Page'!$W$4)</f>
        <v>$</v>
      </c>
      <c r="AB71" s="498">
        <f>IF($B$15="T O T A L",SUMIFS('Expense Entry'!$F$11:$F126,'Expense Entry'!$D$11:$D126,B71,'Expense Entry'!$Q$11:$Q126,'Setup Page'!$AU$21,'Expense Entry'!$R$11:$R126,'Setup Page'!$AV$21),IF($B$15="N E T",SUMIFS('Expense Entry'!$H$11:$H126,'Expense Entry'!$D$11:$D126,B71,'Expense Entry'!$Q$11:$Q126,'Setup Page'!$AU$21,'Expense Entry'!$R$11:$R126,'Setup Page'!$AV$21),IF($B$15="T A X",SUMIFS('Expense Entry'!$I$11:$I126,'Expense Entry'!$D$11:$D126,B71,'Expense Entry'!$Q$11:$Q126,'Setup Page'!$AU$21,'Expense Entry'!$R$11:$R126,'Setup Page'!$AV$21),"")))</f>
        <v>0</v>
      </c>
      <c r="AC71" s="148"/>
      <c r="AD71" s="148"/>
      <c r="AE71" s="149"/>
      <c r="AF71" s="450" t="str">
        <f>IF(AG71="","",'Setup Page'!$W$4)</f>
        <v>$</v>
      </c>
      <c r="AG71" s="498">
        <f>IF($B$15="T O T A L",SUMIFS('Expense Entry'!$F$11:$F126,'Expense Entry'!$D$11:$D126,B71,'Expense Entry'!$Q$11:$Q126,'Setup Page'!$AU$22,'Expense Entry'!$R$11:$R126,'Setup Page'!$AV$22),IF($B$15="N E T",SUMIFS('Expense Entry'!$H$11:$H126,'Expense Entry'!$D$11:$D126,B71,'Expense Entry'!$Q$11:$Q126,'Setup Page'!$AU$22,'Expense Entry'!$R$11:$R126,'Setup Page'!$AV$22),IF($B$15="T A X",SUMIFS('Expense Entry'!$I$11:$I126,'Expense Entry'!$D$11:$D126,B71,'Expense Entry'!$Q$11:$Q126,'Setup Page'!$AU$22,'Expense Entry'!$R$11:$R126,'Setup Page'!$AV$22),"")))</f>
        <v>0</v>
      </c>
      <c r="AH71" s="148"/>
      <c r="AI71" s="148"/>
      <c r="AJ71" s="149"/>
      <c r="AK71" s="450" t="str">
        <f>IF(AL71="","",'Setup Page'!$W$4)</f>
        <v>$</v>
      </c>
      <c r="AL71" s="498">
        <f>IF($B$15="T O T A L",SUMIFS('Expense Entry'!$F$11:$F126,'Expense Entry'!$D$11:$D126,B71,'Expense Entry'!$Q$11:$Q126,'Setup Page'!$AU$23,'Expense Entry'!$R$11:$R126,'Setup Page'!$AV$23),IF($B$15="N E T",SUMIFS('Expense Entry'!$H$11:$H126,'Expense Entry'!$D$11:$D126,B71,'Expense Entry'!$Q$11:$Q126,'Setup Page'!$AU$23,'Expense Entry'!$R$11:$R126,'Setup Page'!$AV$23),IF($B$15="T A X",SUMIFS('Expense Entry'!$I$11:$I126,'Expense Entry'!$D$11:$D126,B71,'Expense Entry'!$Q$11:$Q126,'Setup Page'!$AU$23,'Expense Entry'!$R$11:$R126,'Setup Page'!$AV$23),"")))</f>
        <v>0</v>
      </c>
      <c r="AM71" s="148"/>
      <c r="AN71" s="148"/>
      <c r="AO71" s="149"/>
      <c r="AP71" s="450" t="str">
        <f>IF(AQ71="","",'Setup Page'!$W$4)</f>
        <v>$</v>
      </c>
      <c r="AQ71" s="498">
        <f>IF($B$15="T O T A L",SUMIFS('Expense Entry'!$F$11:$F126,'Expense Entry'!$D$11:$D126,B71,'Expense Entry'!$Q$11:$Q126,'Setup Page'!$AU$24,'Expense Entry'!$R$11:$R126,'Setup Page'!$AV$24),IF($B$15="N E T",SUMIFS('Expense Entry'!$H$11:$H126,'Expense Entry'!$D$11:$D126,B71,'Expense Entry'!$Q$11:$Q126,'Setup Page'!$AU$24,'Expense Entry'!$R$11:$R126,'Setup Page'!$AV$24),IF($B$15="T A X",SUMIFS('Expense Entry'!$I$11:$I126,'Expense Entry'!$D$11:$D126,B71,'Expense Entry'!$Q$11:$Q126,'Setup Page'!$AU$24,'Expense Entry'!$R$11:$R126,'Setup Page'!$AV$24),"")))</f>
        <v>0</v>
      </c>
      <c r="AR71" s="148"/>
      <c r="AS71" s="148"/>
      <c r="AT71" s="149"/>
      <c r="AU71" s="450" t="str">
        <f>IF(AV71="","",'Setup Page'!$W$4)</f>
        <v>$</v>
      </c>
      <c r="AV71" s="498">
        <f>IF($B$15="T O T A L",SUMIFS('Expense Entry'!$F$11:$F126,'Expense Entry'!$D$11:$D126,B71,'Expense Entry'!$Q$11:$Q126,'Setup Page'!$AU$25,'Expense Entry'!$R$11:$R126,'Setup Page'!$AV$25),IF($B$15="N E T",SUMIFS('Expense Entry'!$H$11:$H126,'Expense Entry'!$D$11:$D126,B71,'Expense Entry'!$Q$11:$Q126,'Setup Page'!$AU$25,'Expense Entry'!$R$11:$R126,'Setup Page'!$AV$25),IF($B$15="T A X",SUMIFS('Expense Entry'!$I$11:$I126,'Expense Entry'!$D$11:$D126,B71,'Expense Entry'!$Q$11:$Q126,'Setup Page'!$AU$25,'Expense Entry'!$R$11:$R126,'Setup Page'!$AV$25),"")))</f>
        <v>0</v>
      </c>
      <c r="AW71" s="148"/>
      <c r="AX71" s="148"/>
      <c r="AY71" s="149"/>
      <c r="AZ71" s="450" t="str">
        <f>IF(BA71="","",'Setup Page'!$W$4)</f>
        <v>$</v>
      </c>
      <c r="BA71" s="498">
        <f>IF($B$15="T O T A L",SUMIFS('Expense Entry'!$F$11:$F126,'Expense Entry'!$D$11:$D126,B71,'Expense Entry'!$Q$11:$Q126,'Setup Page'!$AU$26,'Expense Entry'!$R$11:$R126,'Setup Page'!$AV$26),IF($B$15="N E T",SUMIFS('Expense Entry'!$H$11:$H126,'Expense Entry'!$D$11:$D126,B71,'Expense Entry'!$Q$11:$Q126,'Setup Page'!$AU$26,'Expense Entry'!$R$11:$R126,'Setup Page'!$AV$26),IF($B$15="T A X",SUMIFS('Expense Entry'!$I$11:$I126,'Expense Entry'!$D$11:$D126,B71,'Expense Entry'!$Q$11:$Q126,'Setup Page'!$AU$26,'Expense Entry'!$R$11:$R126,'Setup Page'!$AV$26),"")))</f>
        <v>0</v>
      </c>
      <c r="BB71" s="148"/>
      <c r="BC71" s="148"/>
      <c r="BD71" s="149"/>
      <c r="BE71" s="450" t="str">
        <f>IF(BF71="","",'Setup Page'!$W$4)</f>
        <v>$</v>
      </c>
      <c r="BF71" s="498">
        <f>IF($B$15="T O T A L",SUMIFS('Expense Entry'!$F$11:$F126,'Expense Entry'!$D$11:$D126,B71,'Expense Entry'!$Q$11:$Q126,'Setup Page'!$AU$27,'Expense Entry'!$R$11:$R126,'Setup Page'!$AV$27),IF($B$15="N E T",SUMIFS('Expense Entry'!$H$11:$H126,'Expense Entry'!$D$11:$D126,B71,'Expense Entry'!$Q$11:$Q126,'Setup Page'!$AU$27,'Expense Entry'!$R$11:$R126,'Setup Page'!$AV$27),IF($B$15="T A X",SUMIFS('Expense Entry'!$I$11:$I126,'Expense Entry'!$D$11:$D126,B71,'Expense Entry'!$Q$11:$Q126,'Setup Page'!$AU$27,'Expense Entry'!$R$11:$R126,'Setup Page'!$AV$27),"")))</f>
        <v>0</v>
      </c>
      <c r="BG71" s="148"/>
      <c r="BH71" s="148"/>
      <c r="BI71" s="149"/>
      <c r="BJ71" s="450" t="str">
        <f>IF(BK71="","",'Setup Page'!$W$4)</f>
        <v>$</v>
      </c>
      <c r="BK71" s="498">
        <f>IF($B$15="T O T A L",SUMIFS('Expense Entry'!$F$11:$F126,'Expense Entry'!$D$11:$D126,B71,'Expense Entry'!$Q$11:$Q126,'Setup Page'!$AU$28,'Expense Entry'!$R$11:$R126,'Setup Page'!$AV$28),IF($B$15="N E T",SUMIFS('Expense Entry'!$H$11:$H126,'Expense Entry'!$D$11:$D126,B71,'Expense Entry'!$Q$11:$Q126,'Setup Page'!$AU$28,'Expense Entry'!$R$11:$R126,'Setup Page'!$AV$28),IF($B$15="T A X",SUMIFS('Expense Entry'!$I$11:$I126,'Expense Entry'!$D$11:$D126,B71,'Expense Entry'!$Q$11:$Q126,'Setup Page'!$AU$28,'Expense Entry'!$R$11:$R126,'Setup Page'!$AV$28),"")))</f>
        <v>0</v>
      </c>
      <c r="BL71" s="148"/>
      <c r="BM71" s="148"/>
      <c r="BN71" s="149"/>
      <c r="BO71" s="450" t="str">
        <f>IF(BP71="","",'Setup Page'!$W$4)</f>
        <v>$</v>
      </c>
      <c r="BP71" s="498">
        <f>IF($B$15="T O T A L",SUMIFS('Expense Entry'!$F$11:$F126,'Expense Entry'!$D$11:$D126,B71,'Expense Entry'!$Q$11:$Q126,'Setup Page'!$AU$29,'Expense Entry'!$R$11:$R126,'Setup Page'!$AV$29),IF($B$15="N E T",SUMIFS('Expense Entry'!$H$11:$H126,'Expense Entry'!$D$11:$D126,B71,'Expense Entry'!$Q$11:$Q126,'Setup Page'!$AU$29,'Expense Entry'!$R$11:$R126,'Setup Page'!$AV$29),IF($B$15="T A X",SUMIFS('Expense Entry'!$I$11:$I126,'Expense Entry'!$D$11:$D126,B71,'Expense Entry'!$Q$11:$Q126,'Setup Page'!$AU$29,'Expense Entry'!$R$11:$R126,'Setup Page'!$AV$29),"")))</f>
        <v>0</v>
      </c>
      <c r="BQ71" s="148"/>
      <c r="BR71" s="148"/>
      <c r="BS71" s="149"/>
      <c r="BT71" s="499" t="str">
        <f>IF(BU71="","",'Setup Page'!$W$4)</f>
        <v>$</v>
      </c>
      <c r="BU71" s="500">
        <f t="shared" si="2"/>
        <v>0</v>
      </c>
      <c r="BV71" s="148"/>
      <c r="BW71" s="148"/>
      <c r="BX71" s="152"/>
      <c r="BY71" s="138"/>
    </row>
    <row r="72" ht="18.75" customHeight="1">
      <c r="A72" s="138"/>
      <c r="B72" s="474" t="str">
        <f>'Setup Page'!P24</f>
        <v/>
      </c>
      <c r="C72" s="148"/>
      <c r="D72" s="148"/>
      <c r="E72" s="148"/>
      <c r="F72" s="148"/>
      <c r="G72" s="148"/>
      <c r="H72" s="148"/>
      <c r="I72" s="148"/>
      <c r="J72" s="148"/>
      <c r="K72" s="149"/>
      <c r="L72" s="450" t="str">
        <f>IF(M72="","",'Setup Page'!$W$4)</f>
        <v>$</v>
      </c>
      <c r="M72" s="498">
        <f>IF($B$15="T O T A L",SUMIFS('Expense Entry'!$F$11:$F126,'Expense Entry'!$D$11:$D126,B72,'Expense Entry'!$Q$11:$Q126,'Setup Page'!$AU$18,'Expense Entry'!$R$11:$R126,'Setup Page'!$AV$18),IF($B$15="N E T",SUMIFS('Expense Entry'!$H$11:$H126,'Expense Entry'!$D$11:$D126,B72,'Expense Entry'!$Q$11:$Q126,'Setup Page'!$AU$18,'Expense Entry'!$R$11:$R126,'Setup Page'!$AV$18),IF($B$15="T A X",SUMIFS('Expense Entry'!$I$11:$I126,'Expense Entry'!$D$11:$D126,B72,'Expense Entry'!$Q$11:$Q126,'Setup Page'!$AU$18,'Expense Entry'!$R$11:$R126,'Setup Page'!$AV$18),"")))</f>
        <v>0</v>
      </c>
      <c r="N72" s="148"/>
      <c r="O72" s="148"/>
      <c r="P72" s="149"/>
      <c r="Q72" s="450" t="str">
        <f>IF(R72="","",'Setup Page'!$W$4)</f>
        <v>$</v>
      </c>
      <c r="R72" s="498">
        <f>IF($B$15="T O T A L",SUMIFS('Expense Entry'!$F$11:$F126,'Expense Entry'!$D$11:$D126,B72,'Expense Entry'!$Q$11:$Q126,'Setup Page'!$AU$19,'Expense Entry'!$R$11:$R126,'Setup Page'!$AV$19),IF($B$15="N E T",SUMIFS('Expense Entry'!$H$11:$H126,'Expense Entry'!$D$11:$D126,B72,'Expense Entry'!$Q$11:$Q126,'Setup Page'!$AU$19,'Expense Entry'!$R$11:$R126,'Setup Page'!$AV$19),IF($B$15="T A X",SUMIFS('Expense Entry'!$I$11:$I126,'Expense Entry'!$D$11:$D126,B72,'Expense Entry'!$Q$11:$Q126,'Setup Page'!$AU$19,'Expense Entry'!$R$11:$R126,'Setup Page'!$AV$19),"")))</f>
        <v>0</v>
      </c>
      <c r="S72" s="148"/>
      <c r="T72" s="148"/>
      <c r="U72" s="149"/>
      <c r="V72" s="450" t="str">
        <f>IF(W72="","",'Setup Page'!$W$4)</f>
        <v>$</v>
      </c>
      <c r="W72" s="498">
        <f>IF($B$15="T O T A L",SUMIFS('Expense Entry'!$F$11:$F126,'Expense Entry'!$D$11:$D126,B72,'Expense Entry'!$Q$11:$Q126,'Setup Page'!$AU$20,'Expense Entry'!$R$11:$R126,'Setup Page'!$AV$20),IF($B$15="N E T",SUMIFS('Expense Entry'!$H$11:$H126,'Expense Entry'!$D$11:$D126,B72,'Expense Entry'!$Q$11:$Q126,'Setup Page'!$AU$20,'Expense Entry'!$R$11:$R126,'Setup Page'!$AV$20),IF($B$15="T A X",SUMIFS('Expense Entry'!$I$11:$I126,'Expense Entry'!$D$11:$D126,B72,'Expense Entry'!$Q$11:$Q126,'Setup Page'!$AU$20,'Expense Entry'!$R$11:$R126,'Setup Page'!$AV$20),"")))</f>
        <v>0</v>
      </c>
      <c r="X72" s="148"/>
      <c r="Y72" s="148"/>
      <c r="Z72" s="149"/>
      <c r="AA72" s="450" t="str">
        <f>IF(AB72="","",'Setup Page'!$W$4)</f>
        <v>$</v>
      </c>
      <c r="AB72" s="498">
        <f>IF($B$15="T O T A L",SUMIFS('Expense Entry'!$F$11:$F126,'Expense Entry'!$D$11:$D126,B72,'Expense Entry'!$Q$11:$Q126,'Setup Page'!$AU$21,'Expense Entry'!$R$11:$R126,'Setup Page'!$AV$21),IF($B$15="N E T",SUMIFS('Expense Entry'!$H$11:$H126,'Expense Entry'!$D$11:$D126,B72,'Expense Entry'!$Q$11:$Q126,'Setup Page'!$AU$21,'Expense Entry'!$R$11:$R126,'Setup Page'!$AV$21),IF($B$15="T A X",SUMIFS('Expense Entry'!$I$11:$I126,'Expense Entry'!$D$11:$D126,B72,'Expense Entry'!$Q$11:$Q126,'Setup Page'!$AU$21,'Expense Entry'!$R$11:$R126,'Setup Page'!$AV$21),"")))</f>
        <v>0</v>
      </c>
      <c r="AC72" s="148"/>
      <c r="AD72" s="148"/>
      <c r="AE72" s="149"/>
      <c r="AF72" s="450" t="str">
        <f>IF(AG72="","",'Setup Page'!$W$4)</f>
        <v>$</v>
      </c>
      <c r="AG72" s="498">
        <f>IF($B$15="T O T A L",SUMIFS('Expense Entry'!$F$11:$F126,'Expense Entry'!$D$11:$D126,B72,'Expense Entry'!$Q$11:$Q126,'Setup Page'!$AU$22,'Expense Entry'!$R$11:$R126,'Setup Page'!$AV$22),IF($B$15="N E T",SUMIFS('Expense Entry'!$H$11:$H126,'Expense Entry'!$D$11:$D126,B72,'Expense Entry'!$Q$11:$Q126,'Setup Page'!$AU$22,'Expense Entry'!$R$11:$R126,'Setup Page'!$AV$22),IF($B$15="T A X",SUMIFS('Expense Entry'!$I$11:$I126,'Expense Entry'!$D$11:$D126,B72,'Expense Entry'!$Q$11:$Q126,'Setup Page'!$AU$22,'Expense Entry'!$R$11:$R126,'Setup Page'!$AV$22),"")))</f>
        <v>0</v>
      </c>
      <c r="AH72" s="148"/>
      <c r="AI72" s="148"/>
      <c r="AJ72" s="149"/>
      <c r="AK72" s="450" t="str">
        <f>IF(AL72="","",'Setup Page'!$W$4)</f>
        <v>$</v>
      </c>
      <c r="AL72" s="498">
        <f>IF($B$15="T O T A L",SUMIFS('Expense Entry'!$F$11:$F126,'Expense Entry'!$D$11:$D126,B72,'Expense Entry'!$Q$11:$Q126,'Setup Page'!$AU$23,'Expense Entry'!$R$11:$R126,'Setup Page'!$AV$23),IF($B$15="N E T",SUMIFS('Expense Entry'!$H$11:$H126,'Expense Entry'!$D$11:$D126,B72,'Expense Entry'!$Q$11:$Q126,'Setup Page'!$AU$23,'Expense Entry'!$R$11:$R126,'Setup Page'!$AV$23),IF($B$15="T A X",SUMIFS('Expense Entry'!$I$11:$I126,'Expense Entry'!$D$11:$D126,B72,'Expense Entry'!$Q$11:$Q126,'Setup Page'!$AU$23,'Expense Entry'!$R$11:$R126,'Setup Page'!$AV$23),"")))</f>
        <v>0</v>
      </c>
      <c r="AM72" s="148"/>
      <c r="AN72" s="148"/>
      <c r="AO72" s="149"/>
      <c r="AP72" s="450" t="str">
        <f>IF(AQ72="","",'Setup Page'!$W$4)</f>
        <v>$</v>
      </c>
      <c r="AQ72" s="498">
        <f>IF($B$15="T O T A L",SUMIFS('Expense Entry'!$F$11:$F126,'Expense Entry'!$D$11:$D126,B72,'Expense Entry'!$Q$11:$Q126,'Setup Page'!$AU$24,'Expense Entry'!$R$11:$R126,'Setup Page'!$AV$24),IF($B$15="N E T",SUMIFS('Expense Entry'!$H$11:$H126,'Expense Entry'!$D$11:$D126,B72,'Expense Entry'!$Q$11:$Q126,'Setup Page'!$AU$24,'Expense Entry'!$R$11:$R126,'Setup Page'!$AV$24),IF($B$15="T A X",SUMIFS('Expense Entry'!$I$11:$I126,'Expense Entry'!$D$11:$D126,B72,'Expense Entry'!$Q$11:$Q126,'Setup Page'!$AU$24,'Expense Entry'!$R$11:$R126,'Setup Page'!$AV$24),"")))</f>
        <v>0</v>
      </c>
      <c r="AR72" s="148"/>
      <c r="AS72" s="148"/>
      <c r="AT72" s="149"/>
      <c r="AU72" s="450" t="str">
        <f>IF(AV72="","",'Setup Page'!$W$4)</f>
        <v>$</v>
      </c>
      <c r="AV72" s="498">
        <f>IF($B$15="T O T A L",SUMIFS('Expense Entry'!$F$11:$F126,'Expense Entry'!$D$11:$D126,B72,'Expense Entry'!$Q$11:$Q126,'Setup Page'!$AU$25,'Expense Entry'!$R$11:$R126,'Setup Page'!$AV$25),IF($B$15="N E T",SUMIFS('Expense Entry'!$H$11:$H126,'Expense Entry'!$D$11:$D126,B72,'Expense Entry'!$Q$11:$Q126,'Setup Page'!$AU$25,'Expense Entry'!$R$11:$R126,'Setup Page'!$AV$25),IF($B$15="T A X",SUMIFS('Expense Entry'!$I$11:$I126,'Expense Entry'!$D$11:$D126,B72,'Expense Entry'!$Q$11:$Q126,'Setup Page'!$AU$25,'Expense Entry'!$R$11:$R126,'Setup Page'!$AV$25),"")))</f>
        <v>0</v>
      </c>
      <c r="AW72" s="148"/>
      <c r="AX72" s="148"/>
      <c r="AY72" s="149"/>
      <c r="AZ72" s="450" t="str">
        <f>IF(BA72="","",'Setup Page'!$W$4)</f>
        <v>$</v>
      </c>
      <c r="BA72" s="498">
        <f>IF($B$15="T O T A L",SUMIFS('Expense Entry'!$F$11:$F126,'Expense Entry'!$D$11:$D126,B72,'Expense Entry'!$Q$11:$Q126,'Setup Page'!$AU$26,'Expense Entry'!$R$11:$R126,'Setup Page'!$AV$26),IF($B$15="N E T",SUMIFS('Expense Entry'!$H$11:$H126,'Expense Entry'!$D$11:$D126,B72,'Expense Entry'!$Q$11:$Q126,'Setup Page'!$AU$26,'Expense Entry'!$R$11:$R126,'Setup Page'!$AV$26),IF($B$15="T A X",SUMIFS('Expense Entry'!$I$11:$I126,'Expense Entry'!$D$11:$D126,B72,'Expense Entry'!$Q$11:$Q126,'Setup Page'!$AU$26,'Expense Entry'!$R$11:$R126,'Setup Page'!$AV$26),"")))</f>
        <v>0</v>
      </c>
      <c r="BB72" s="148"/>
      <c r="BC72" s="148"/>
      <c r="BD72" s="149"/>
      <c r="BE72" s="450" t="str">
        <f>IF(BF72="","",'Setup Page'!$W$4)</f>
        <v>$</v>
      </c>
      <c r="BF72" s="498">
        <f>IF($B$15="T O T A L",SUMIFS('Expense Entry'!$F$11:$F126,'Expense Entry'!$D$11:$D126,B72,'Expense Entry'!$Q$11:$Q126,'Setup Page'!$AU$27,'Expense Entry'!$R$11:$R126,'Setup Page'!$AV$27),IF($B$15="N E T",SUMIFS('Expense Entry'!$H$11:$H126,'Expense Entry'!$D$11:$D126,B72,'Expense Entry'!$Q$11:$Q126,'Setup Page'!$AU$27,'Expense Entry'!$R$11:$R126,'Setup Page'!$AV$27),IF($B$15="T A X",SUMIFS('Expense Entry'!$I$11:$I126,'Expense Entry'!$D$11:$D126,B72,'Expense Entry'!$Q$11:$Q126,'Setup Page'!$AU$27,'Expense Entry'!$R$11:$R126,'Setup Page'!$AV$27),"")))</f>
        <v>0</v>
      </c>
      <c r="BG72" s="148"/>
      <c r="BH72" s="148"/>
      <c r="BI72" s="149"/>
      <c r="BJ72" s="450" t="str">
        <f>IF(BK72="","",'Setup Page'!$W$4)</f>
        <v>$</v>
      </c>
      <c r="BK72" s="498">
        <f>IF($B$15="T O T A L",SUMIFS('Expense Entry'!$F$11:$F126,'Expense Entry'!$D$11:$D126,B72,'Expense Entry'!$Q$11:$Q126,'Setup Page'!$AU$28,'Expense Entry'!$R$11:$R126,'Setup Page'!$AV$28),IF($B$15="N E T",SUMIFS('Expense Entry'!$H$11:$H126,'Expense Entry'!$D$11:$D126,B72,'Expense Entry'!$Q$11:$Q126,'Setup Page'!$AU$28,'Expense Entry'!$R$11:$R126,'Setup Page'!$AV$28),IF($B$15="T A X",SUMIFS('Expense Entry'!$I$11:$I126,'Expense Entry'!$D$11:$D126,B72,'Expense Entry'!$Q$11:$Q126,'Setup Page'!$AU$28,'Expense Entry'!$R$11:$R126,'Setup Page'!$AV$28),"")))</f>
        <v>0</v>
      </c>
      <c r="BL72" s="148"/>
      <c r="BM72" s="148"/>
      <c r="BN72" s="149"/>
      <c r="BO72" s="450" t="str">
        <f>IF(BP72="","",'Setup Page'!$W$4)</f>
        <v>$</v>
      </c>
      <c r="BP72" s="498">
        <f>IF($B$15="T O T A L",SUMIFS('Expense Entry'!$F$11:$F126,'Expense Entry'!$D$11:$D126,B72,'Expense Entry'!$Q$11:$Q126,'Setup Page'!$AU$29,'Expense Entry'!$R$11:$R126,'Setup Page'!$AV$29),IF($B$15="N E T",SUMIFS('Expense Entry'!$H$11:$H126,'Expense Entry'!$D$11:$D126,B72,'Expense Entry'!$Q$11:$Q126,'Setup Page'!$AU$29,'Expense Entry'!$R$11:$R126,'Setup Page'!$AV$29),IF($B$15="T A X",SUMIFS('Expense Entry'!$I$11:$I126,'Expense Entry'!$D$11:$D126,B72,'Expense Entry'!$Q$11:$Q126,'Setup Page'!$AU$29,'Expense Entry'!$R$11:$R126,'Setup Page'!$AV$29),"")))</f>
        <v>0</v>
      </c>
      <c r="BQ72" s="148"/>
      <c r="BR72" s="148"/>
      <c r="BS72" s="149"/>
      <c r="BT72" s="499" t="str">
        <f>IF(BU72="","",'Setup Page'!$W$4)</f>
        <v>$</v>
      </c>
      <c r="BU72" s="500">
        <f t="shared" si="2"/>
        <v>0</v>
      </c>
      <c r="BV72" s="148"/>
      <c r="BW72" s="148"/>
      <c r="BX72" s="152"/>
      <c r="BY72" s="138"/>
    </row>
    <row r="73" ht="18.75" customHeight="1">
      <c r="A73" s="138"/>
      <c r="B73" s="474" t="str">
        <f>'Setup Page'!P25</f>
        <v/>
      </c>
      <c r="C73" s="148"/>
      <c r="D73" s="148"/>
      <c r="E73" s="148"/>
      <c r="F73" s="148"/>
      <c r="G73" s="148"/>
      <c r="H73" s="148"/>
      <c r="I73" s="148"/>
      <c r="J73" s="148"/>
      <c r="K73" s="149"/>
      <c r="L73" s="450" t="str">
        <f>IF(M73="","",'Setup Page'!$W$4)</f>
        <v>$</v>
      </c>
      <c r="M73" s="498">
        <f>IF($B$15="T O T A L",SUMIFS('Expense Entry'!$F$11:$F126,'Expense Entry'!$D$11:$D126,B73,'Expense Entry'!$Q$11:$Q126,'Setup Page'!$AU$18,'Expense Entry'!$R$11:$R126,'Setup Page'!$AV$18),IF($B$15="N E T",SUMIFS('Expense Entry'!$H$11:$H126,'Expense Entry'!$D$11:$D126,B73,'Expense Entry'!$Q$11:$Q126,'Setup Page'!$AU$18,'Expense Entry'!$R$11:$R126,'Setup Page'!$AV$18),IF($B$15="T A X",SUMIFS('Expense Entry'!$I$11:$I126,'Expense Entry'!$D$11:$D126,B73,'Expense Entry'!$Q$11:$Q126,'Setup Page'!$AU$18,'Expense Entry'!$R$11:$R126,'Setup Page'!$AV$18),"")))</f>
        <v>0</v>
      </c>
      <c r="N73" s="148"/>
      <c r="O73" s="148"/>
      <c r="P73" s="149"/>
      <c r="Q73" s="450" t="str">
        <f>IF(R73="","",'Setup Page'!$W$4)</f>
        <v>$</v>
      </c>
      <c r="R73" s="498">
        <f>IF($B$15="T O T A L",SUMIFS('Expense Entry'!$F$11:$F126,'Expense Entry'!$D$11:$D126,B73,'Expense Entry'!$Q$11:$Q126,'Setup Page'!$AU$19,'Expense Entry'!$R$11:$R126,'Setup Page'!$AV$19),IF($B$15="N E T",SUMIFS('Expense Entry'!$H$11:$H126,'Expense Entry'!$D$11:$D126,B73,'Expense Entry'!$Q$11:$Q126,'Setup Page'!$AU$19,'Expense Entry'!$R$11:$R126,'Setup Page'!$AV$19),IF($B$15="T A X",SUMIFS('Expense Entry'!$I$11:$I126,'Expense Entry'!$D$11:$D126,B73,'Expense Entry'!$Q$11:$Q126,'Setup Page'!$AU$19,'Expense Entry'!$R$11:$R126,'Setup Page'!$AV$19),"")))</f>
        <v>0</v>
      </c>
      <c r="S73" s="148"/>
      <c r="T73" s="148"/>
      <c r="U73" s="149"/>
      <c r="V73" s="450" t="str">
        <f>IF(W73="","",'Setup Page'!$W$4)</f>
        <v>$</v>
      </c>
      <c r="W73" s="498">
        <f>IF($B$15="T O T A L",SUMIFS('Expense Entry'!$F$11:$F126,'Expense Entry'!$D$11:$D126,B73,'Expense Entry'!$Q$11:$Q126,'Setup Page'!$AU$20,'Expense Entry'!$R$11:$R126,'Setup Page'!$AV$20),IF($B$15="N E T",SUMIFS('Expense Entry'!$H$11:$H126,'Expense Entry'!$D$11:$D126,B73,'Expense Entry'!$Q$11:$Q126,'Setup Page'!$AU$20,'Expense Entry'!$R$11:$R126,'Setup Page'!$AV$20),IF($B$15="T A X",SUMIFS('Expense Entry'!$I$11:$I126,'Expense Entry'!$D$11:$D126,B73,'Expense Entry'!$Q$11:$Q126,'Setup Page'!$AU$20,'Expense Entry'!$R$11:$R126,'Setup Page'!$AV$20),"")))</f>
        <v>0</v>
      </c>
      <c r="X73" s="148"/>
      <c r="Y73" s="148"/>
      <c r="Z73" s="149"/>
      <c r="AA73" s="450" t="str">
        <f>IF(AB73="","",'Setup Page'!$W$4)</f>
        <v>$</v>
      </c>
      <c r="AB73" s="498">
        <f>IF($B$15="T O T A L",SUMIFS('Expense Entry'!$F$11:$F126,'Expense Entry'!$D$11:$D126,B73,'Expense Entry'!$Q$11:$Q126,'Setup Page'!$AU$21,'Expense Entry'!$R$11:$R126,'Setup Page'!$AV$21),IF($B$15="N E T",SUMIFS('Expense Entry'!$H$11:$H126,'Expense Entry'!$D$11:$D126,B73,'Expense Entry'!$Q$11:$Q126,'Setup Page'!$AU$21,'Expense Entry'!$R$11:$R126,'Setup Page'!$AV$21),IF($B$15="T A X",SUMIFS('Expense Entry'!$I$11:$I126,'Expense Entry'!$D$11:$D126,B73,'Expense Entry'!$Q$11:$Q126,'Setup Page'!$AU$21,'Expense Entry'!$R$11:$R126,'Setup Page'!$AV$21),"")))</f>
        <v>0</v>
      </c>
      <c r="AC73" s="148"/>
      <c r="AD73" s="148"/>
      <c r="AE73" s="149"/>
      <c r="AF73" s="450" t="str">
        <f>IF(AG73="","",'Setup Page'!$W$4)</f>
        <v>$</v>
      </c>
      <c r="AG73" s="498">
        <f>IF($B$15="T O T A L",SUMIFS('Expense Entry'!$F$11:$F126,'Expense Entry'!$D$11:$D126,B73,'Expense Entry'!$Q$11:$Q126,'Setup Page'!$AU$22,'Expense Entry'!$R$11:$R126,'Setup Page'!$AV$22),IF($B$15="N E T",SUMIFS('Expense Entry'!$H$11:$H126,'Expense Entry'!$D$11:$D126,B73,'Expense Entry'!$Q$11:$Q126,'Setup Page'!$AU$22,'Expense Entry'!$R$11:$R126,'Setup Page'!$AV$22),IF($B$15="T A X",SUMIFS('Expense Entry'!$I$11:$I126,'Expense Entry'!$D$11:$D126,B73,'Expense Entry'!$Q$11:$Q126,'Setup Page'!$AU$22,'Expense Entry'!$R$11:$R126,'Setup Page'!$AV$22),"")))</f>
        <v>0</v>
      </c>
      <c r="AH73" s="148"/>
      <c r="AI73" s="148"/>
      <c r="AJ73" s="149"/>
      <c r="AK73" s="450" t="str">
        <f>IF(AL73="","",'Setup Page'!$W$4)</f>
        <v>$</v>
      </c>
      <c r="AL73" s="498">
        <f>IF($B$15="T O T A L",SUMIFS('Expense Entry'!$F$11:$F126,'Expense Entry'!$D$11:$D126,B73,'Expense Entry'!$Q$11:$Q126,'Setup Page'!$AU$23,'Expense Entry'!$R$11:$R126,'Setup Page'!$AV$23),IF($B$15="N E T",SUMIFS('Expense Entry'!$H$11:$H126,'Expense Entry'!$D$11:$D126,B73,'Expense Entry'!$Q$11:$Q126,'Setup Page'!$AU$23,'Expense Entry'!$R$11:$R126,'Setup Page'!$AV$23),IF($B$15="T A X",SUMIFS('Expense Entry'!$I$11:$I126,'Expense Entry'!$D$11:$D126,B73,'Expense Entry'!$Q$11:$Q126,'Setup Page'!$AU$23,'Expense Entry'!$R$11:$R126,'Setup Page'!$AV$23),"")))</f>
        <v>0</v>
      </c>
      <c r="AM73" s="148"/>
      <c r="AN73" s="148"/>
      <c r="AO73" s="149"/>
      <c r="AP73" s="450" t="str">
        <f>IF(AQ73="","",'Setup Page'!$W$4)</f>
        <v>$</v>
      </c>
      <c r="AQ73" s="498">
        <f>IF($B$15="T O T A L",SUMIFS('Expense Entry'!$F$11:$F126,'Expense Entry'!$D$11:$D126,B73,'Expense Entry'!$Q$11:$Q126,'Setup Page'!$AU$24,'Expense Entry'!$R$11:$R126,'Setup Page'!$AV$24),IF($B$15="N E T",SUMIFS('Expense Entry'!$H$11:$H126,'Expense Entry'!$D$11:$D126,B73,'Expense Entry'!$Q$11:$Q126,'Setup Page'!$AU$24,'Expense Entry'!$R$11:$R126,'Setup Page'!$AV$24),IF($B$15="T A X",SUMIFS('Expense Entry'!$I$11:$I126,'Expense Entry'!$D$11:$D126,B73,'Expense Entry'!$Q$11:$Q126,'Setup Page'!$AU$24,'Expense Entry'!$R$11:$R126,'Setup Page'!$AV$24),"")))</f>
        <v>0</v>
      </c>
      <c r="AR73" s="148"/>
      <c r="AS73" s="148"/>
      <c r="AT73" s="149"/>
      <c r="AU73" s="450" t="str">
        <f>IF(AV73="","",'Setup Page'!$W$4)</f>
        <v>$</v>
      </c>
      <c r="AV73" s="498">
        <f>IF($B$15="T O T A L",SUMIFS('Expense Entry'!$F$11:$F126,'Expense Entry'!$D$11:$D126,B73,'Expense Entry'!$Q$11:$Q126,'Setup Page'!$AU$25,'Expense Entry'!$R$11:$R126,'Setup Page'!$AV$25),IF($B$15="N E T",SUMIFS('Expense Entry'!$H$11:$H126,'Expense Entry'!$D$11:$D126,B73,'Expense Entry'!$Q$11:$Q126,'Setup Page'!$AU$25,'Expense Entry'!$R$11:$R126,'Setup Page'!$AV$25),IF($B$15="T A X",SUMIFS('Expense Entry'!$I$11:$I126,'Expense Entry'!$D$11:$D126,B73,'Expense Entry'!$Q$11:$Q126,'Setup Page'!$AU$25,'Expense Entry'!$R$11:$R126,'Setup Page'!$AV$25),"")))</f>
        <v>0</v>
      </c>
      <c r="AW73" s="148"/>
      <c r="AX73" s="148"/>
      <c r="AY73" s="149"/>
      <c r="AZ73" s="450" t="str">
        <f>IF(BA73="","",'Setup Page'!$W$4)</f>
        <v>$</v>
      </c>
      <c r="BA73" s="498">
        <f>IF($B$15="T O T A L",SUMIFS('Expense Entry'!$F$11:$F126,'Expense Entry'!$D$11:$D126,B73,'Expense Entry'!$Q$11:$Q126,'Setup Page'!$AU$26,'Expense Entry'!$R$11:$R126,'Setup Page'!$AV$26),IF($B$15="N E T",SUMIFS('Expense Entry'!$H$11:$H126,'Expense Entry'!$D$11:$D126,B73,'Expense Entry'!$Q$11:$Q126,'Setup Page'!$AU$26,'Expense Entry'!$R$11:$R126,'Setup Page'!$AV$26),IF($B$15="T A X",SUMIFS('Expense Entry'!$I$11:$I126,'Expense Entry'!$D$11:$D126,B73,'Expense Entry'!$Q$11:$Q126,'Setup Page'!$AU$26,'Expense Entry'!$R$11:$R126,'Setup Page'!$AV$26),"")))</f>
        <v>0</v>
      </c>
      <c r="BB73" s="148"/>
      <c r="BC73" s="148"/>
      <c r="BD73" s="149"/>
      <c r="BE73" s="450" t="str">
        <f>IF(BF73="","",'Setup Page'!$W$4)</f>
        <v>$</v>
      </c>
      <c r="BF73" s="498">
        <f>IF($B$15="T O T A L",SUMIFS('Expense Entry'!$F$11:$F126,'Expense Entry'!$D$11:$D126,B73,'Expense Entry'!$Q$11:$Q126,'Setup Page'!$AU$27,'Expense Entry'!$R$11:$R126,'Setup Page'!$AV$27),IF($B$15="N E T",SUMIFS('Expense Entry'!$H$11:$H126,'Expense Entry'!$D$11:$D126,B73,'Expense Entry'!$Q$11:$Q126,'Setup Page'!$AU$27,'Expense Entry'!$R$11:$R126,'Setup Page'!$AV$27),IF($B$15="T A X",SUMIFS('Expense Entry'!$I$11:$I126,'Expense Entry'!$D$11:$D126,B73,'Expense Entry'!$Q$11:$Q126,'Setup Page'!$AU$27,'Expense Entry'!$R$11:$R126,'Setup Page'!$AV$27),"")))</f>
        <v>0</v>
      </c>
      <c r="BG73" s="148"/>
      <c r="BH73" s="148"/>
      <c r="BI73" s="149"/>
      <c r="BJ73" s="450" t="str">
        <f>IF(BK73="","",'Setup Page'!$W$4)</f>
        <v>$</v>
      </c>
      <c r="BK73" s="498">
        <f>IF($B$15="T O T A L",SUMIFS('Expense Entry'!$F$11:$F126,'Expense Entry'!$D$11:$D126,B73,'Expense Entry'!$Q$11:$Q126,'Setup Page'!$AU$28,'Expense Entry'!$R$11:$R126,'Setup Page'!$AV$28),IF($B$15="N E T",SUMIFS('Expense Entry'!$H$11:$H126,'Expense Entry'!$D$11:$D126,B73,'Expense Entry'!$Q$11:$Q126,'Setup Page'!$AU$28,'Expense Entry'!$R$11:$R126,'Setup Page'!$AV$28),IF($B$15="T A X",SUMIFS('Expense Entry'!$I$11:$I126,'Expense Entry'!$D$11:$D126,B73,'Expense Entry'!$Q$11:$Q126,'Setup Page'!$AU$28,'Expense Entry'!$R$11:$R126,'Setup Page'!$AV$28),"")))</f>
        <v>0</v>
      </c>
      <c r="BL73" s="148"/>
      <c r="BM73" s="148"/>
      <c r="BN73" s="149"/>
      <c r="BO73" s="450" t="str">
        <f>IF(BP73="","",'Setup Page'!$W$4)</f>
        <v>$</v>
      </c>
      <c r="BP73" s="498">
        <f>IF($B$15="T O T A L",SUMIFS('Expense Entry'!$F$11:$F126,'Expense Entry'!$D$11:$D126,B73,'Expense Entry'!$Q$11:$Q126,'Setup Page'!$AU$29,'Expense Entry'!$R$11:$R126,'Setup Page'!$AV$29),IF($B$15="N E T",SUMIFS('Expense Entry'!$H$11:$H126,'Expense Entry'!$D$11:$D126,B73,'Expense Entry'!$Q$11:$Q126,'Setup Page'!$AU$29,'Expense Entry'!$R$11:$R126,'Setup Page'!$AV$29),IF($B$15="T A X",SUMIFS('Expense Entry'!$I$11:$I126,'Expense Entry'!$D$11:$D126,B73,'Expense Entry'!$Q$11:$Q126,'Setup Page'!$AU$29,'Expense Entry'!$R$11:$R126,'Setup Page'!$AV$29),"")))</f>
        <v>0</v>
      </c>
      <c r="BQ73" s="148"/>
      <c r="BR73" s="148"/>
      <c r="BS73" s="149"/>
      <c r="BT73" s="499" t="str">
        <f>IF(BU73="","",'Setup Page'!$W$4)</f>
        <v>$</v>
      </c>
      <c r="BU73" s="500">
        <f t="shared" si="2"/>
        <v>0</v>
      </c>
      <c r="BV73" s="148"/>
      <c r="BW73" s="148"/>
      <c r="BX73" s="152"/>
      <c r="BY73" s="138"/>
    </row>
    <row r="74" ht="18.75" customHeight="1">
      <c r="A74" s="138"/>
      <c r="B74" s="474" t="str">
        <f>'Setup Page'!P26</f>
        <v/>
      </c>
      <c r="C74" s="148"/>
      <c r="D74" s="148"/>
      <c r="E74" s="148"/>
      <c r="F74" s="148"/>
      <c r="G74" s="148"/>
      <c r="H74" s="148"/>
      <c r="I74" s="148"/>
      <c r="J74" s="148"/>
      <c r="K74" s="149"/>
      <c r="L74" s="450" t="str">
        <f>IF(M74="","",'Setup Page'!$W$4)</f>
        <v>$</v>
      </c>
      <c r="M74" s="498">
        <f>IF($B$15="T O T A L",SUMIFS('Expense Entry'!$F$11:$F126,'Expense Entry'!$D$11:$D126,B74,'Expense Entry'!$Q$11:$Q126,'Setup Page'!$AU$18,'Expense Entry'!$R$11:$R126,'Setup Page'!$AV$18),IF($B$15="N E T",SUMIFS('Expense Entry'!$H$11:$H126,'Expense Entry'!$D$11:$D126,B74,'Expense Entry'!$Q$11:$Q126,'Setup Page'!$AU$18,'Expense Entry'!$R$11:$R126,'Setup Page'!$AV$18),IF($B$15="T A X",SUMIFS('Expense Entry'!$I$11:$I126,'Expense Entry'!$D$11:$D126,B74,'Expense Entry'!$Q$11:$Q126,'Setup Page'!$AU$18,'Expense Entry'!$R$11:$R126,'Setup Page'!$AV$18),"")))</f>
        <v>0</v>
      </c>
      <c r="N74" s="148"/>
      <c r="O74" s="148"/>
      <c r="P74" s="149"/>
      <c r="Q74" s="450" t="str">
        <f>IF(R74="","",'Setup Page'!$W$4)</f>
        <v>$</v>
      </c>
      <c r="R74" s="498">
        <f>IF($B$15="T O T A L",SUMIFS('Expense Entry'!$F$11:$F126,'Expense Entry'!$D$11:$D126,B74,'Expense Entry'!$Q$11:$Q126,'Setup Page'!$AU$19,'Expense Entry'!$R$11:$R126,'Setup Page'!$AV$19),IF($B$15="N E T",SUMIFS('Expense Entry'!$H$11:$H126,'Expense Entry'!$D$11:$D126,B74,'Expense Entry'!$Q$11:$Q126,'Setup Page'!$AU$19,'Expense Entry'!$R$11:$R126,'Setup Page'!$AV$19),IF($B$15="T A X",SUMIFS('Expense Entry'!$I$11:$I126,'Expense Entry'!$D$11:$D126,B74,'Expense Entry'!$Q$11:$Q126,'Setup Page'!$AU$19,'Expense Entry'!$R$11:$R126,'Setup Page'!$AV$19),"")))</f>
        <v>0</v>
      </c>
      <c r="S74" s="148"/>
      <c r="T74" s="148"/>
      <c r="U74" s="149"/>
      <c r="V74" s="450" t="str">
        <f>IF(W74="","",'Setup Page'!$W$4)</f>
        <v>$</v>
      </c>
      <c r="W74" s="498">
        <f>IF($B$15="T O T A L",SUMIFS('Expense Entry'!$F$11:$F126,'Expense Entry'!$D$11:$D126,B74,'Expense Entry'!$Q$11:$Q126,'Setup Page'!$AU$20,'Expense Entry'!$R$11:$R126,'Setup Page'!$AV$20),IF($B$15="N E T",SUMIFS('Expense Entry'!$H$11:$H126,'Expense Entry'!$D$11:$D126,B74,'Expense Entry'!$Q$11:$Q126,'Setup Page'!$AU$20,'Expense Entry'!$R$11:$R126,'Setup Page'!$AV$20),IF($B$15="T A X",SUMIFS('Expense Entry'!$I$11:$I126,'Expense Entry'!$D$11:$D126,B74,'Expense Entry'!$Q$11:$Q126,'Setup Page'!$AU$20,'Expense Entry'!$R$11:$R126,'Setup Page'!$AV$20),"")))</f>
        <v>0</v>
      </c>
      <c r="X74" s="148"/>
      <c r="Y74" s="148"/>
      <c r="Z74" s="149"/>
      <c r="AA74" s="450" t="str">
        <f>IF(AB74="","",'Setup Page'!$W$4)</f>
        <v>$</v>
      </c>
      <c r="AB74" s="498">
        <f>IF($B$15="T O T A L",SUMIFS('Expense Entry'!$F$11:$F126,'Expense Entry'!$D$11:$D126,B74,'Expense Entry'!$Q$11:$Q126,'Setup Page'!$AU$21,'Expense Entry'!$R$11:$R126,'Setup Page'!$AV$21),IF($B$15="N E T",SUMIFS('Expense Entry'!$H$11:$H126,'Expense Entry'!$D$11:$D126,B74,'Expense Entry'!$Q$11:$Q126,'Setup Page'!$AU$21,'Expense Entry'!$R$11:$R126,'Setup Page'!$AV$21),IF($B$15="T A X",SUMIFS('Expense Entry'!$I$11:$I126,'Expense Entry'!$D$11:$D126,B74,'Expense Entry'!$Q$11:$Q126,'Setup Page'!$AU$21,'Expense Entry'!$R$11:$R126,'Setup Page'!$AV$21),"")))</f>
        <v>0</v>
      </c>
      <c r="AC74" s="148"/>
      <c r="AD74" s="148"/>
      <c r="AE74" s="149"/>
      <c r="AF74" s="450" t="str">
        <f>IF(AG74="","",'Setup Page'!$W$4)</f>
        <v>$</v>
      </c>
      <c r="AG74" s="498">
        <f>IF($B$15="T O T A L",SUMIFS('Expense Entry'!$F$11:$F126,'Expense Entry'!$D$11:$D126,B74,'Expense Entry'!$Q$11:$Q126,'Setup Page'!$AU$22,'Expense Entry'!$R$11:$R126,'Setup Page'!$AV$22),IF($B$15="N E T",SUMIFS('Expense Entry'!$H$11:$H126,'Expense Entry'!$D$11:$D126,B74,'Expense Entry'!$Q$11:$Q126,'Setup Page'!$AU$22,'Expense Entry'!$R$11:$R126,'Setup Page'!$AV$22),IF($B$15="T A X",SUMIFS('Expense Entry'!$I$11:$I126,'Expense Entry'!$D$11:$D126,B74,'Expense Entry'!$Q$11:$Q126,'Setup Page'!$AU$22,'Expense Entry'!$R$11:$R126,'Setup Page'!$AV$22),"")))</f>
        <v>0</v>
      </c>
      <c r="AH74" s="148"/>
      <c r="AI74" s="148"/>
      <c r="AJ74" s="149"/>
      <c r="AK74" s="450" t="str">
        <f>IF(AL74="","",'Setup Page'!$W$4)</f>
        <v>$</v>
      </c>
      <c r="AL74" s="498">
        <f>IF($B$15="T O T A L",SUMIFS('Expense Entry'!$F$11:$F126,'Expense Entry'!$D$11:$D126,B74,'Expense Entry'!$Q$11:$Q126,'Setup Page'!$AU$23,'Expense Entry'!$R$11:$R126,'Setup Page'!$AV$23),IF($B$15="N E T",SUMIFS('Expense Entry'!$H$11:$H126,'Expense Entry'!$D$11:$D126,B74,'Expense Entry'!$Q$11:$Q126,'Setup Page'!$AU$23,'Expense Entry'!$R$11:$R126,'Setup Page'!$AV$23),IF($B$15="T A X",SUMIFS('Expense Entry'!$I$11:$I126,'Expense Entry'!$D$11:$D126,B74,'Expense Entry'!$Q$11:$Q126,'Setup Page'!$AU$23,'Expense Entry'!$R$11:$R126,'Setup Page'!$AV$23),"")))</f>
        <v>0</v>
      </c>
      <c r="AM74" s="148"/>
      <c r="AN74" s="148"/>
      <c r="AO74" s="149"/>
      <c r="AP74" s="450" t="str">
        <f>IF(AQ74="","",'Setup Page'!$W$4)</f>
        <v>$</v>
      </c>
      <c r="AQ74" s="498">
        <f>IF($B$15="T O T A L",SUMIFS('Expense Entry'!$F$11:$F126,'Expense Entry'!$D$11:$D126,B74,'Expense Entry'!$Q$11:$Q126,'Setup Page'!$AU$24,'Expense Entry'!$R$11:$R126,'Setup Page'!$AV$24),IF($B$15="N E T",SUMIFS('Expense Entry'!$H$11:$H126,'Expense Entry'!$D$11:$D126,B74,'Expense Entry'!$Q$11:$Q126,'Setup Page'!$AU$24,'Expense Entry'!$R$11:$R126,'Setup Page'!$AV$24),IF($B$15="T A X",SUMIFS('Expense Entry'!$I$11:$I126,'Expense Entry'!$D$11:$D126,B74,'Expense Entry'!$Q$11:$Q126,'Setup Page'!$AU$24,'Expense Entry'!$R$11:$R126,'Setup Page'!$AV$24),"")))</f>
        <v>0</v>
      </c>
      <c r="AR74" s="148"/>
      <c r="AS74" s="148"/>
      <c r="AT74" s="149"/>
      <c r="AU74" s="450" t="str">
        <f>IF(AV74="","",'Setup Page'!$W$4)</f>
        <v>$</v>
      </c>
      <c r="AV74" s="498">
        <f>IF($B$15="T O T A L",SUMIFS('Expense Entry'!$F$11:$F126,'Expense Entry'!$D$11:$D126,B74,'Expense Entry'!$Q$11:$Q126,'Setup Page'!$AU$25,'Expense Entry'!$R$11:$R126,'Setup Page'!$AV$25),IF($B$15="N E T",SUMIFS('Expense Entry'!$H$11:$H126,'Expense Entry'!$D$11:$D126,B74,'Expense Entry'!$Q$11:$Q126,'Setup Page'!$AU$25,'Expense Entry'!$R$11:$R126,'Setup Page'!$AV$25),IF($B$15="T A X",SUMIFS('Expense Entry'!$I$11:$I126,'Expense Entry'!$D$11:$D126,B74,'Expense Entry'!$Q$11:$Q126,'Setup Page'!$AU$25,'Expense Entry'!$R$11:$R126,'Setup Page'!$AV$25),"")))</f>
        <v>0</v>
      </c>
      <c r="AW74" s="148"/>
      <c r="AX74" s="148"/>
      <c r="AY74" s="149"/>
      <c r="AZ74" s="450" t="str">
        <f>IF(BA74="","",'Setup Page'!$W$4)</f>
        <v>$</v>
      </c>
      <c r="BA74" s="498">
        <f>IF($B$15="T O T A L",SUMIFS('Expense Entry'!$F$11:$F126,'Expense Entry'!$D$11:$D126,B74,'Expense Entry'!$Q$11:$Q126,'Setup Page'!$AU$26,'Expense Entry'!$R$11:$R126,'Setup Page'!$AV$26),IF($B$15="N E T",SUMIFS('Expense Entry'!$H$11:$H126,'Expense Entry'!$D$11:$D126,B74,'Expense Entry'!$Q$11:$Q126,'Setup Page'!$AU$26,'Expense Entry'!$R$11:$R126,'Setup Page'!$AV$26),IF($B$15="T A X",SUMIFS('Expense Entry'!$I$11:$I126,'Expense Entry'!$D$11:$D126,B74,'Expense Entry'!$Q$11:$Q126,'Setup Page'!$AU$26,'Expense Entry'!$R$11:$R126,'Setup Page'!$AV$26),"")))</f>
        <v>0</v>
      </c>
      <c r="BB74" s="148"/>
      <c r="BC74" s="148"/>
      <c r="BD74" s="149"/>
      <c r="BE74" s="450" t="str">
        <f>IF(BF74="","",'Setup Page'!$W$4)</f>
        <v>$</v>
      </c>
      <c r="BF74" s="498">
        <f>IF($B$15="T O T A L",SUMIFS('Expense Entry'!$F$11:$F126,'Expense Entry'!$D$11:$D126,B74,'Expense Entry'!$Q$11:$Q126,'Setup Page'!$AU$27,'Expense Entry'!$R$11:$R126,'Setup Page'!$AV$27),IF($B$15="N E T",SUMIFS('Expense Entry'!$H$11:$H126,'Expense Entry'!$D$11:$D126,B74,'Expense Entry'!$Q$11:$Q126,'Setup Page'!$AU$27,'Expense Entry'!$R$11:$R126,'Setup Page'!$AV$27),IF($B$15="T A X",SUMIFS('Expense Entry'!$I$11:$I126,'Expense Entry'!$D$11:$D126,B74,'Expense Entry'!$Q$11:$Q126,'Setup Page'!$AU$27,'Expense Entry'!$R$11:$R126,'Setup Page'!$AV$27),"")))</f>
        <v>0</v>
      </c>
      <c r="BG74" s="148"/>
      <c r="BH74" s="148"/>
      <c r="BI74" s="149"/>
      <c r="BJ74" s="450" t="str">
        <f>IF(BK74="","",'Setup Page'!$W$4)</f>
        <v>$</v>
      </c>
      <c r="BK74" s="498">
        <f>IF($B$15="T O T A L",SUMIFS('Expense Entry'!$F$11:$F126,'Expense Entry'!$D$11:$D126,B74,'Expense Entry'!$Q$11:$Q126,'Setup Page'!$AU$28,'Expense Entry'!$R$11:$R126,'Setup Page'!$AV$28),IF($B$15="N E T",SUMIFS('Expense Entry'!$H$11:$H126,'Expense Entry'!$D$11:$D126,B74,'Expense Entry'!$Q$11:$Q126,'Setup Page'!$AU$28,'Expense Entry'!$R$11:$R126,'Setup Page'!$AV$28),IF($B$15="T A X",SUMIFS('Expense Entry'!$I$11:$I126,'Expense Entry'!$D$11:$D126,B74,'Expense Entry'!$Q$11:$Q126,'Setup Page'!$AU$28,'Expense Entry'!$R$11:$R126,'Setup Page'!$AV$28),"")))</f>
        <v>0</v>
      </c>
      <c r="BL74" s="148"/>
      <c r="BM74" s="148"/>
      <c r="BN74" s="149"/>
      <c r="BO74" s="450" t="str">
        <f>IF(BP74="","",'Setup Page'!$W$4)</f>
        <v>$</v>
      </c>
      <c r="BP74" s="498">
        <f>IF($B$15="T O T A L",SUMIFS('Expense Entry'!$F$11:$F126,'Expense Entry'!$D$11:$D126,B74,'Expense Entry'!$Q$11:$Q126,'Setup Page'!$AU$29,'Expense Entry'!$R$11:$R126,'Setup Page'!$AV$29),IF($B$15="N E T",SUMIFS('Expense Entry'!$H$11:$H126,'Expense Entry'!$D$11:$D126,B74,'Expense Entry'!$Q$11:$Q126,'Setup Page'!$AU$29,'Expense Entry'!$R$11:$R126,'Setup Page'!$AV$29),IF($B$15="T A X",SUMIFS('Expense Entry'!$I$11:$I126,'Expense Entry'!$D$11:$D126,B74,'Expense Entry'!$Q$11:$Q126,'Setup Page'!$AU$29,'Expense Entry'!$R$11:$R126,'Setup Page'!$AV$29),"")))</f>
        <v>0</v>
      </c>
      <c r="BQ74" s="148"/>
      <c r="BR74" s="148"/>
      <c r="BS74" s="149"/>
      <c r="BT74" s="499" t="str">
        <f>IF(BU74="","",'Setup Page'!$W$4)</f>
        <v>$</v>
      </c>
      <c r="BU74" s="500">
        <f t="shared" si="2"/>
        <v>0</v>
      </c>
      <c r="BV74" s="148"/>
      <c r="BW74" s="148"/>
      <c r="BX74" s="152"/>
      <c r="BY74" s="138"/>
    </row>
    <row r="75" ht="18.75" customHeight="1">
      <c r="A75" s="138"/>
      <c r="B75" s="474" t="str">
        <f>'Setup Page'!P27</f>
        <v/>
      </c>
      <c r="C75" s="148"/>
      <c r="D75" s="148"/>
      <c r="E75" s="148"/>
      <c r="F75" s="148"/>
      <c r="G75" s="148"/>
      <c r="H75" s="148"/>
      <c r="I75" s="148"/>
      <c r="J75" s="148"/>
      <c r="K75" s="149"/>
      <c r="L75" s="450" t="str">
        <f>IF(M75="","",'Setup Page'!$W$4)</f>
        <v>$</v>
      </c>
      <c r="M75" s="498">
        <f>IF($B$15="T O T A L",SUMIFS('Expense Entry'!$F$11:$F126,'Expense Entry'!$D$11:$D126,B75,'Expense Entry'!$Q$11:$Q126,'Setup Page'!$AU$18,'Expense Entry'!$R$11:$R126,'Setup Page'!$AV$18),IF($B$15="N E T",SUMIFS('Expense Entry'!$H$11:$H126,'Expense Entry'!$D$11:$D126,B75,'Expense Entry'!$Q$11:$Q126,'Setup Page'!$AU$18,'Expense Entry'!$R$11:$R126,'Setup Page'!$AV$18),IF($B$15="T A X",SUMIFS('Expense Entry'!$I$11:$I126,'Expense Entry'!$D$11:$D126,B75,'Expense Entry'!$Q$11:$Q126,'Setup Page'!$AU$18,'Expense Entry'!$R$11:$R126,'Setup Page'!$AV$18),"")))</f>
        <v>0</v>
      </c>
      <c r="N75" s="148"/>
      <c r="O75" s="148"/>
      <c r="P75" s="149"/>
      <c r="Q75" s="450" t="str">
        <f>IF(R75="","",'Setup Page'!$W$4)</f>
        <v>$</v>
      </c>
      <c r="R75" s="498">
        <f>IF($B$15="T O T A L",SUMIFS('Expense Entry'!$F$11:$F126,'Expense Entry'!$D$11:$D126,B75,'Expense Entry'!$Q$11:$Q126,'Setup Page'!$AU$19,'Expense Entry'!$R$11:$R126,'Setup Page'!$AV$19),IF($B$15="N E T",SUMIFS('Expense Entry'!$H$11:$H126,'Expense Entry'!$D$11:$D126,B75,'Expense Entry'!$Q$11:$Q126,'Setup Page'!$AU$19,'Expense Entry'!$R$11:$R126,'Setup Page'!$AV$19),IF($B$15="T A X",SUMIFS('Expense Entry'!$I$11:$I126,'Expense Entry'!$D$11:$D126,B75,'Expense Entry'!$Q$11:$Q126,'Setup Page'!$AU$19,'Expense Entry'!$R$11:$R126,'Setup Page'!$AV$19),"")))</f>
        <v>0</v>
      </c>
      <c r="S75" s="148"/>
      <c r="T75" s="148"/>
      <c r="U75" s="149"/>
      <c r="V75" s="450" t="str">
        <f>IF(W75="","",'Setup Page'!$W$4)</f>
        <v>$</v>
      </c>
      <c r="W75" s="498">
        <f>IF($B$15="T O T A L",SUMIFS('Expense Entry'!$F$11:$F126,'Expense Entry'!$D$11:$D126,B75,'Expense Entry'!$Q$11:$Q126,'Setup Page'!$AU$20,'Expense Entry'!$R$11:$R126,'Setup Page'!$AV$20),IF($B$15="N E T",SUMIFS('Expense Entry'!$H$11:$H126,'Expense Entry'!$D$11:$D126,B75,'Expense Entry'!$Q$11:$Q126,'Setup Page'!$AU$20,'Expense Entry'!$R$11:$R126,'Setup Page'!$AV$20),IF($B$15="T A X",SUMIFS('Expense Entry'!$I$11:$I126,'Expense Entry'!$D$11:$D126,B75,'Expense Entry'!$Q$11:$Q126,'Setup Page'!$AU$20,'Expense Entry'!$R$11:$R126,'Setup Page'!$AV$20),"")))</f>
        <v>0</v>
      </c>
      <c r="X75" s="148"/>
      <c r="Y75" s="148"/>
      <c r="Z75" s="149"/>
      <c r="AA75" s="450" t="str">
        <f>IF(AB75="","",'Setup Page'!$W$4)</f>
        <v>$</v>
      </c>
      <c r="AB75" s="498">
        <f>IF($B$15="T O T A L",SUMIFS('Expense Entry'!$F$11:$F126,'Expense Entry'!$D$11:$D126,B75,'Expense Entry'!$Q$11:$Q126,'Setup Page'!$AU$21,'Expense Entry'!$R$11:$R126,'Setup Page'!$AV$21),IF($B$15="N E T",SUMIFS('Expense Entry'!$H$11:$H126,'Expense Entry'!$D$11:$D126,B75,'Expense Entry'!$Q$11:$Q126,'Setup Page'!$AU$21,'Expense Entry'!$R$11:$R126,'Setup Page'!$AV$21),IF($B$15="T A X",SUMIFS('Expense Entry'!$I$11:$I126,'Expense Entry'!$D$11:$D126,B75,'Expense Entry'!$Q$11:$Q126,'Setup Page'!$AU$21,'Expense Entry'!$R$11:$R126,'Setup Page'!$AV$21),"")))</f>
        <v>0</v>
      </c>
      <c r="AC75" s="148"/>
      <c r="AD75" s="148"/>
      <c r="AE75" s="149"/>
      <c r="AF75" s="450" t="str">
        <f>IF(AG75="","",'Setup Page'!$W$4)</f>
        <v>$</v>
      </c>
      <c r="AG75" s="498">
        <f>IF($B$15="T O T A L",SUMIFS('Expense Entry'!$F$11:$F126,'Expense Entry'!$D$11:$D126,B75,'Expense Entry'!$Q$11:$Q126,'Setup Page'!$AU$22,'Expense Entry'!$R$11:$R126,'Setup Page'!$AV$22),IF($B$15="N E T",SUMIFS('Expense Entry'!$H$11:$H126,'Expense Entry'!$D$11:$D126,B75,'Expense Entry'!$Q$11:$Q126,'Setup Page'!$AU$22,'Expense Entry'!$R$11:$R126,'Setup Page'!$AV$22),IF($B$15="T A X",SUMIFS('Expense Entry'!$I$11:$I126,'Expense Entry'!$D$11:$D126,B75,'Expense Entry'!$Q$11:$Q126,'Setup Page'!$AU$22,'Expense Entry'!$R$11:$R126,'Setup Page'!$AV$22),"")))</f>
        <v>0</v>
      </c>
      <c r="AH75" s="148"/>
      <c r="AI75" s="148"/>
      <c r="AJ75" s="149"/>
      <c r="AK75" s="450" t="str">
        <f>IF(AL75="","",'Setup Page'!$W$4)</f>
        <v>$</v>
      </c>
      <c r="AL75" s="498">
        <f>IF($B$15="T O T A L",SUMIFS('Expense Entry'!$F$11:$F126,'Expense Entry'!$D$11:$D126,B75,'Expense Entry'!$Q$11:$Q126,'Setup Page'!$AU$23,'Expense Entry'!$R$11:$R126,'Setup Page'!$AV$23),IF($B$15="N E T",SUMIFS('Expense Entry'!$H$11:$H126,'Expense Entry'!$D$11:$D126,B75,'Expense Entry'!$Q$11:$Q126,'Setup Page'!$AU$23,'Expense Entry'!$R$11:$R126,'Setup Page'!$AV$23),IF($B$15="T A X",SUMIFS('Expense Entry'!$I$11:$I126,'Expense Entry'!$D$11:$D126,B75,'Expense Entry'!$Q$11:$Q126,'Setup Page'!$AU$23,'Expense Entry'!$R$11:$R126,'Setup Page'!$AV$23),"")))</f>
        <v>0</v>
      </c>
      <c r="AM75" s="148"/>
      <c r="AN75" s="148"/>
      <c r="AO75" s="149"/>
      <c r="AP75" s="450" t="str">
        <f>IF(AQ75="","",'Setup Page'!$W$4)</f>
        <v>$</v>
      </c>
      <c r="AQ75" s="498">
        <f>IF($B$15="T O T A L",SUMIFS('Expense Entry'!$F$11:$F126,'Expense Entry'!$D$11:$D126,B75,'Expense Entry'!$Q$11:$Q126,'Setup Page'!$AU$24,'Expense Entry'!$R$11:$R126,'Setup Page'!$AV$24),IF($B$15="N E T",SUMIFS('Expense Entry'!$H$11:$H126,'Expense Entry'!$D$11:$D126,B75,'Expense Entry'!$Q$11:$Q126,'Setup Page'!$AU$24,'Expense Entry'!$R$11:$R126,'Setup Page'!$AV$24),IF($B$15="T A X",SUMIFS('Expense Entry'!$I$11:$I126,'Expense Entry'!$D$11:$D126,B75,'Expense Entry'!$Q$11:$Q126,'Setup Page'!$AU$24,'Expense Entry'!$R$11:$R126,'Setup Page'!$AV$24),"")))</f>
        <v>0</v>
      </c>
      <c r="AR75" s="148"/>
      <c r="AS75" s="148"/>
      <c r="AT75" s="149"/>
      <c r="AU75" s="450" t="str">
        <f>IF(AV75="","",'Setup Page'!$W$4)</f>
        <v>$</v>
      </c>
      <c r="AV75" s="498">
        <f>IF($B$15="T O T A L",SUMIFS('Expense Entry'!$F$11:$F126,'Expense Entry'!$D$11:$D126,B75,'Expense Entry'!$Q$11:$Q126,'Setup Page'!$AU$25,'Expense Entry'!$R$11:$R126,'Setup Page'!$AV$25),IF($B$15="N E T",SUMIFS('Expense Entry'!$H$11:$H126,'Expense Entry'!$D$11:$D126,B75,'Expense Entry'!$Q$11:$Q126,'Setup Page'!$AU$25,'Expense Entry'!$R$11:$R126,'Setup Page'!$AV$25),IF($B$15="T A X",SUMIFS('Expense Entry'!$I$11:$I126,'Expense Entry'!$D$11:$D126,B75,'Expense Entry'!$Q$11:$Q126,'Setup Page'!$AU$25,'Expense Entry'!$R$11:$R126,'Setup Page'!$AV$25),"")))</f>
        <v>0</v>
      </c>
      <c r="AW75" s="148"/>
      <c r="AX75" s="148"/>
      <c r="AY75" s="149"/>
      <c r="AZ75" s="450" t="str">
        <f>IF(BA75="","",'Setup Page'!$W$4)</f>
        <v>$</v>
      </c>
      <c r="BA75" s="498">
        <f>IF($B$15="T O T A L",SUMIFS('Expense Entry'!$F$11:$F126,'Expense Entry'!$D$11:$D126,B75,'Expense Entry'!$Q$11:$Q126,'Setup Page'!$AU$26,'Expense Entry'!$R$11:$R126,'Setup Page'!$AV$26),IF($B$15="N E T",SUMIFS('Expense Entry'!$H$11:$H126,'Expense Entry'!$D$11:$D126,B75,'Expense Entry'!$Q$11:$Q126,'Setup Page'!$AU$26,'Expense Entry'!$R$11:$R126,'Setup Page'!$AV$26),IF($B$15="T A X",SUMIFS('Expense Entry'!$I$11:$I126,'Expense Entry'!$D$11:$D126,B75,'Expense Entry'!$Q$11:$Q126,'Setup Page'!$AU$26,'Expense Entry'!$R$11:$R126,'Setup Page'!$AV$26),"")))</f>
        <v>0</v>
      </c>
      <c r="BB75" s="148"/>
      <c r="BC75" s="148"/>
      <c r="BD75" s="149"/>
      <c r="BE75" s="450" t="str">
        <f>IF(BF75="","",'Setup Page'!$W$4)</f>
        <v>$</v>
      </c>
      <c r="BF75" s="498">
        <f>IF($B$15="T O T A L",SUMIFS('Expense Entry'!$F$11:$F126,'Expense Entry'!$D$11:$D126,B75,'Expense Entry'!$Q$11:$Q126,'Setup Page'!$AU$27,'Expense Entry'!$R$11:$R126,'Setup Page'!$AV$27),IF($B$15="N E T",SUMIFS('Expense Entry'!$H$11:$H126,'Expense Entry'!$D$11:$D126,B75,'Expense Entry'!$Q$11:$Q126,'Setup Page'!$AU$27,'Expense Entry'!$R$11:$R126,'Setup Page'!$AV$27),IF($B$15="T A X",SUMIFS('Expense Entry'!$I$11:$I126,'Expense Entry'!$D$11:$D126,B75,'Expense Entry'!$Q$11:$Q126,'Setup Page'!$AU$27,'Expense Entry'!$R$11:$R126,'Setup Page'!$AV$27),"")))</f>
        <v>0</v>
      </c>
      <c r="BG75" s="148"/>
      <c r="BH75" s="148"/>
      <c r="BI75" s="149"/>
      <c r="BJ75" s="450" t="str">
        <f>IF(BK75="","",'Setup Page'!$W$4)</f>
        <v>$</v>
      </c>
      <c r="BK75" s="498">
        <f>IF($B$15="T O T A L",SUMIFS('Expense Entry'!$F$11:$F126,'Expense Entry'!$D$11:$D126,B75,'Expense Entry'!$Q$11:$Q126,'Setup Page'!$AU$28,'Expense Entry'!$R$11:$R126,'Setup Page'!$AV$28),IF($B$15="N E T",SUMIFS('Expense Entry'!$H$11:$H126,'Expense Entry'!$D$11:$D126,B75,'Expense Entry'!$Q$11:$Q126,'Setup Page'!$AU$28,'Expense Entry'!$R$11:$R126,'Setup Page'!$AV$28),IF($B$15="T A X",SUMIFS('Expense Entry'!$I$11:$I126,'Expense Entry'!$D$11:$D126,B75,'Expense Entry'!$Q$11:$Q126,'Setup Page'!$AU$28,'Expense Entry'!$R$11:$R126,'Setup Page'!$AV$28),"")))</f>
        <v>0</v>
      </c>
      <c r="BL75" s="148"/>
      <c r="BM75" s="148"/>
      <c r="BN75" s="149"/>
      <c r="BO75" s="450" t="str">
        <f>IF(BP75="","",'Setup Page'!$W$4)</f>
        <v>$</v>
      </c>
      <c r="BP75" s="498">
        <f>IF($B$15="T O T A L",SUMIFS('Expense Entry'!$F$11:$F126,'Expense Entry'!$D$11:$D126,B75,'Expense Entry'!$Q$11:$Q126,'Setup Page'!$AU$29,'Expense Entry'!$R$11:$R126,'Setup Page'!$AV$29),IF($B$15="N E T",SUMIFS('Expense Entry'!$H$11:$H126,'Expense Entry'!$D$11:$D126,B75,'Expense Entry'!$Q$11:$Q126,'Setup Page'!$AU$29,'Expense Entry'!$R$11:$R126,'Setup Page'!$AV$29),IF($B$15="T A X",SUMIFS('Expense Entry'!$I$11:$I126,'Expense Entry'!$D$11:$D126,B75,'Expense Entry'!$Q$11:$Q126,'Setup Page'!$AU$29,'Expense Entry'!$R$11:$R126,'Setup Page'!$AV$29),"")))</f>
        <v>0</v>
      </c>
      <c r="BQ75" s="148"/>
      <c r="BR75" s="148"/>
      <c r="BS75" s="149"/>
      <c r="BT75" s="499" t="str">
        <f>IF(BU75="","",'Setup Page'!$W$4)</f>
        <v>$</v>
      </c>
      <c r="BU75" s="500">
        <f t="shared" si="2"/>
        <v>0</v>
      </c>
      <c r="BV75" s="148"/>
      <c r="BW75" s="148"/>
      <c r="BX75" s="152"/>
      <c r="BY75" s="138"/>
    </row>
    <row r="76" ht="18.75" customHeight="1">
      <c r="A76" s="138"/>
      <c r="B76" s="474" t="str">
        <f>'Setup Page'!P28</f>
        <v/>
      </c>
      <c r="C76" s="148"/>
      <c r="D76" s="148"/>
      <c r="E76" s="148"/>
      <c r="F76" s="148"/>
      <c r="G76" s="148"/>
      <c r="H76" s="148"/>
      <c r="I76" s="148"/>
      <c r="J76" s="148"/>
      <c r="K76" s="149"/>
      <c r="L76" s="450" t="str">
        <f>IF(M76="","",'Setup Page'!$W$4)</f>
        <v>$</v>
      </c>
      <c r="M76" s="498">
        <f>IF($B$15="T O T A L",SUMIFS('Expense Entry'!$F$11:$F126,'Expense Entry'!$D$11:$D126,B76,'Expense Entry'!$Q$11:$Q126,'Setup Page'!$AU$18,'Expense Entry'!$R$11:$R126,'Setup Page'!$AV$18),IF($B$15="N E T",SUMIFS('Expense Entry'!$H$11:$H126,'Expense Entry'!$D$11:$D126,B76,'Expense Entry'!$Q$11:$Q126,'Setup Page'!$AU$18,'Expense Entry'!$R$11:$R126,'Setup Page'!$AV$18),IF($B$15="T A X",SUMIFS('Expense Entry'!$I$11:$I126,'Expense Entry'!$D$11:$D126,B76,'Expense Entry'!$Q$11:$Q126,'Setup Page'!$AU$18,'Expense Entry'!$R$11:$R126,'Setup Page'!$AV$18),"")))</f>
        <v>0</v>
      </c>
      <c r="N76" s="148"/>
      <c r="O76" s="148"/>
      <c r="P76" s="149"/>
      <c r="Q76" s="450" t="str">
        <f>IF(R76="","",'Setup Page'!$W$4)</f>
        <v>$</v>
      </c>
      <c r="R76" s="498">
        <f>IF($B$15="T O T A L",SUMIFS('Expense Entry'!$F$11:$F126,'Expense Entry'!$D$11:$D126,B76,'Expense Entry'!$Q$11:$Q126,'Setup Page'!$AU$19,'Expense Entry'!$R$11:$R126,'Setup Page'!$AV$19),IF($B$15="N E T",SUMIFS('Expense Entry'!$H$11:$H126,'Expense Entry'!$D$11:$D126,B76,'Expense Entry'!$Q$11:$Q126,'Setup Page'!$AU$19,'Expense Entry'!$R$11:$R126,'Setup Page'!$AV$19),IF($B$15="T A X",SUMIFS('Expense Entry'!$I$11:$I126,'Expense Entry'!$D$11:$D126,B76,'Expense Entry'!$Q$11:$Q126,'Setup Page'!$AU$19,'Expense Entry'!$R$11:$R126,'Setup Page'!$AV$19),"")))</f>
        <v>0</v>
      </c>
      <c r="S76" s="148"/>
      <c r="T76" s="148"/>
      <c r="U76" s="149"/>
      <c r="V76" s="450" t="str">
        <f>IF(W76="","",'Setup Page'!$W$4)</f>
        <v>$</v>
      </c>
      <c r="W76" s="498">
        <f>IF($B$15="T O T A L",SUMIFS('Expense Entry'!$F$11:$F126,'Expense Entry'!$D$11:$D126,B76,'Expense Entry'!$Q$11:$Q126,'Setup Page'!$AU$20,'Expense Entry'!$R$11:$R126,'Setup Page'!$AV$20),IF($B$15="N E T",SUMIFS('Expense Entry'!$H$11:$H126,'Expense Entry'!$D$11:$D126,B76,'Expense Entry'!$Q$11:$Q126,'Setup Page'!$AU$20,'Expense Entry'!$R$11:$R126,'Setup Page'!$AV$20),IF($B$15="T A X",SUMIFS('Expense Entry'!$I$11:$I126,'Expense Entry'!$D$11:$D126,B76,'Expense Entry'!$Q$11:$Q126,'Setup Page'!$AU$20,'Expense Entry'!$R$11:$R126,'Setup Page'!$AV$20),"")))</f>
        <v>0</v>
      </c>
      <c r="X76" s="148"/>
      <c r="Y76" s="148"/>
      <c r="Z76" s="149"/>
      <c r="AA76" s="450" t="str">
        <f>IF(AB76="","",'Setup Page'!$W$4)</f>
        <v>$</v>
      </c>
      <c r="AB76" s="498">
        <f>IF($B$15="T O T A L",SUMIFS('Expense Entry'!$F$11:$F126,'Expense Entry'!$D$11:$D126,B76,'Expense Entry'!$Q$11:$Q126,'Setup Page'!$AU$21,'Expense Entry'!$R$11:$R126,'Setup Page'!$AV$21),IF($B$15="N E T",SUMIFS('Expense Entry'!$H$11:$H126,'Expense Entry'!$D$11:$D126,B76,'Expense Entry'!$Q$11:$Q126,'Setup Page'!$AU$21,'Expense Entry'!$R$11:$R126,'Setup Page'!$AV$21),IF($B$15="T A X",SUMIFS('Expense Entry'!$I$11:$I126,'Expense Entry'!$D$11:$D126,B76,'Expense Entry'!$Q$11:$Q126,'Setup Page'!$AU$21,'Expense Entry'!$R$11:$R126,'Setup Page'!$AV$21),"")))</f>
        <v>0</v>
      </c>
      <c r="AC76" s="148"/>
      <c r="AD76" s="148"/>
      <c r="AE76" s="149"/>
      <c r="AF76" s="450" t="str">
        <f>IF(AG76="","",'Setup Page'!$W$4)</f>
        <v>$</v>
      </c>
      <c r="AG76" s="498">
        <f>IF($B$15="T O T A L",SUMIFS('Expense Entry'!$F$11:$F126,'Expense Entry'!$D$11:$D126,B76,'Expense Entry'!$Q$11:$Q126,'Setup Page'!$AU$22,'Expense Entry'!$R$11:$R126,'Setup Page'!$AV$22),IF($B$15="N E T",SUMIFS('Expense Entry'!$H$11:$H126,'Expense Entry'!$D$11:$D126,B76,'Expense Entry'!$Q$11:$Q126,'Setup Page'!$AU$22,'Expense Entry'!$R$11:$R126,'Setup Page'!$AV$22),IF($B$15="T A X",SUMIFS('Expense Entry'!$I$11:$I126,'Expense Entry'!$D$11:$D126,B76,'Expense Entry'!$Q$11:$Q126,'Setup Page'!$AU$22,'Expense Entry'!$R$11:$R126,'Setup Page'!$AV$22),"")))</f>
        <v>0</v>
      </c>
      <c r="AH76" s="148"/>
      <c r="AI76" s="148"/>
      <c r="AJ76" s="149"/>
      <c r="AK76" s="450" t="str">
        <f>IF(AL76="","",'Setup Page'!$W$4)</f>
        <v>$</v>
      </c>
      <c r="AL76" s="498">
        <f>IF($B$15="T O T A L",SUMIFS('Expense Entry'!$F$11:$F126,'Expense Entry'!$D$11:$D126,B76,'Expense Entry'!$Q$11:$Q126,'Setup Page'!$AU$23,'Expense Entry'!$R$11:$R126,'Setup Page'!$AV$23),IF($B$15="N E T",SUMIFS('Expense Entry'!$H$11:$H126,'Expense Entry'!$D$11:$D126,B76,'Expense Entry'!$Q$11:$Q126,'Setup Page'!$AU$23,'Expense Entry'!$R$11:$R126,'Setup Page'!$AV$23),IF($B$15="T A X",SUMIFS('Expense Entry'!$I$11:$I126,'Expense Entry'!$D$11:$D126,B76,'Expense Entry'!$Q$11:$Q126,'Setup Page'!$AU$23,'Expense Entry'!$R$11:$R126,'Setup Page'!$AV$23),"")))</f>
        <v>0</v>
      </c>
      <c r="AM76" s="148"/>
      <c r="AN76" s="148"/>
      <c r="AO76" s="149"/>
      <c r="AP76" s="450" t="str">
        <f>IF(AQ76="","",'Setup Page'!$W$4)</f>
        <v>$</v>
      </c>
      <c r="AQ76" s="498">
        <f>IF($B$15="T O T A L",SUMIFS('Expense Entry'!$F$11:$F126,'Expense Entry'!$D$11:$D126,B76,'Expense Entry'!$Q$11:$Q126,'Setup Page'!$AU$24,'Expense Entry'!$R$11:$R126,'Setup Page'!$AV$24),IF($B$15="N E T",SUMIFS('Expense Entry'!$H$11:$H126,'Expense Entry'!$D$11:$D126,B76,'Expense Entry'!$Q$11:$Q126,'Setup Page'!$AU$24,'Expense Entry'!$R$11:$R126,'Setup Page'!$AV$24),IF($B$15="T A X",SUMIFS('Expense Entry'!$I$11:$I126,'Expense Entry'!$D$11:$D126,B76,'Expense Entry'!$Q$11:$Q126,'Setup Page'!$AU$24,'Expense Entry'!$R$11:$R126,'Setup Page'!$AV$24),"")))</f>
        <v>0</v>
      </c>
      <c r="AR76" s="148"/>
      <c r="AS76" s="148"/>
      <c r="AT76" s="149"/>
      <c r="AU76" s="450" t="str">
        <f>IF(AV76="","",'Setup Page'!$W$4)</f>
        <v>$</v>
      </c>
      <c r="AV76" s="498">
        <f>IF($B$15="T O T A L",SUMIFS('Expense Entry'!$F$11:$F126,'Expense Entry'!$D$11:$D126,B76,'Expense Entry'!$Q$11:$Q126,'Setup Page'!$AU$25,'Expense Entry'!$R$11:$R126,'Setup Page'!$AV$25),IF($B$15="N E T",SUMIFS('Expense Entry'!$H$11:$H126,'Expense Entry'!$D$11:$D126,B76,'Expense Entry'!$Q$11:$Q126,'Setup Page'!$AU$25,'Expense Entry'!$R$11:$R126,'Setup Page'!$AV$25),IF($B$15="T A X",SUMIFS('Expense Entry'!$I$11:$I126,'Expense Entry'!$D$11:$D126,B76,'Expense Entry'!$Q$11:$Q126,'Setup Page'!$AU$25,'Expense Entry'!$R$11:$R126,'Setup Page'!$AV$25),"")))</f>
        <v>0</v>
      </c>
      <c r="AW76" s="148"/>
      <c r="AX76" s="148"/>
      <c r="AY76" s="149"/>
      <c r="AZ76" s="450" t="str">
        <f>IF(BA76="","",'Setup Page'!$W$4)</f>
        <v>$</v>
      </c>
      <c r="BA76" s="498">
        <f>IF($B$15="T O T A L",SUMIFS('Expense Entry'!$F$11:$F126,'Expense Entry'!$D$11:$D126,B76,'Expense Entry'!$Q$11:$Q126,'Setup Page'!$AU$26,'Expense Entry'!$R$11:$R126,'Setup Page'!$AV$26),IF($B$15="N E T",SUMIFS('Expense Entry'!$H$11:$H126,'Expense Entry'!$D$11:$D126,B76,'Expense Entry'!$Q$11:$Q126,'Setup Page'!$AU$26,'Expense Entry'!$R$11:$R126,'Setup Page'!$AV$26),IF($B$15="T A X",SUMIFS('Expense Entry'!$I$11:$I126,'Expense Entry'!$D$11:$D126,B76,'Expense Entry'!$Q$11:$Q126,'Setup Page'!$AU$26,'Expense Entry'!$R$11:$R126,'Setup Page'!$AV$26),"")))</f>
        <v>0</v>
      </c>
      <c r="BB76" s="148"/>
      <c r="BC76" s="148"/>
      <c r="BD76" s="149"/>
      <c r="BE76" s="450" t="str">
        <f>IF(BF76="","",'Setup Page'!$W$4)</f>
        <v>$</v>
      </c>
      <c r="BF76" s="498">
        <f>IF($B$15="T O T A L",SUMIFS('Expense Entry'!$F$11:$F126,'Expense Entry'!$D$11:$D126,B76,'Expense Entry'!$Q$11:$Q126,'Setup Page'!$AU$27,'Expense Entry'!$R$11:$R126,'Setup Page'!$AV$27),IF($B$15="N E T",SUMIFS('Expense Entry'!$H$11:$H126,'Expense Entry'!$D$11:$D126,B76,'Expense Entry'!$Q$11:$Q126,'Setup Page'!$AU$27,'Expense Entry'!$R$11:$R126,'Setup Page'!$AV$27),IF($B$15="T A X",SUMIFS('Expense Entry'!$I$11:$I126,'Expense Entry'!$D$11:$D126,B76,'Expense Entry'!$Q$11:$Q126,'Setup Page'!$AU$27,'Expense Entry'!$R$11:$R126,'Setup Page'!$AV$27),"")))</f>
        <v>0</v>
      </c>
      <c r="BG76" s="148"/>
      <c r="BH76" s="148"/>
      <c r="BI76" s="149"/>
      <c r="BJ76" s="450" t="str">
        <f>IF(BK76="","",'Setup Page'!$W$4)</f>
        <v>$</v>
      </c>
      <c r="BK76" s="498">
        <f>IF($B$15="T O T A L",SUMIFS('Expense Entry'!$F$11:$F126,'Expense Entry'!$D$11:$D126,B76,'Expense Entry'!$Q$11:$Q126,'Setup Page'!$AU$28,'Expense Entry'!$R$11:$R126,'Setup Page'!$AV$28),IF($B$15="N E T",SUMIFS('Expense Entry'!$H$11:$H126,'Expense Entry'!$D$11:$D126,B76,'Expense Entry'!$Q$11:$Q126,'Setup Page'!$AU$28,'Expense Entry'!$R$11:$R126,'Setup Page'!$AV$28),IF($B$15="T A X",SUMIFS('Expense Entry'!$I$11:$I126,'Expense Entry'!$D$11:$D126,B76,'Expense Entry'!$Q$11:$Q126,'Setup Page'!$AU$28,'Expense Entry'!$R$11:$R126,'Setup Page'!$AV$28),"")))</f>
        <v>0</v>
      </c>
      <c r="BL76" s="148"/>
      <c r="BM76" s="148"/>
      <c r="BN76" s="149"/>
      <c r="BO76" s="450" t="str">
        <f>IF(BP76="","",'Setup Page'!$W$4)</f>
        <v>$</v>
      </c>
      <c r="BP76" s="498">
        <f>IF($B$15="T O T A L",SUMIFS('Expense Entry'!$F$11:$F126,'Expense Entry'!$D$11:$D126,B76,'Expense Entry'!$Q$11:$Q126,'Setup Page'!$AU$29,'Expense Entry'!$R$11:$R126,'Setup Page'!$AV$29),IF($B$15="N E T",SUMIFS('Expense Entry'!$H$11:$H126,'Expense Entry'!$D$11:$D126,B76,'Expense Entry'!$Q$11:$Q126,'Setup Page'!$AU$29,'Expense Entry'!$R$11:$R126,'Setup Page'!$AV$29),IF($B$15="T A X",SUMIFS('Expense Entry'!$I$11:$I126,'Expense Entry'!$D$11:$D126,B76,'Expense Entry'!$Q$11:$Q126,'Setup Page'!$AU$29,'Expense Entry'!$R$11:$R126,'Setup Page'!$AV$29),"")))</f>
        <v>0</v>
      </c>
      <c r="BQ76" s="148"/>
      <c r="BR76" s="148"/>
      <c r="BS76" s="149"/>
      <c r="BT76" s="499" t="str">
        <f>IF(BU76="","",'Setup Page'!$W$4)</f>
        <v>$</v>
      </c>
      <c r="BU76" s="500">
        <f t="shared" si="2"/>
        <v>0</v>
      </c>
      <c r="BV76" s="148"/>
      <c r="BW76" s="148"/>
      <c r="BX76" s="152"/>
      <c r="BY76" s="138"/>
    </row>
    <row r="77" ht="18.75" customHeight="1">
      <c r="A77" s="138"/>
      <c r="B77" s="474" t="str">
        <f>'Setup Page'!P29</f>
        <v/>
      </c>
      <c r="C77" s="148"/>
      <c r="D77" s="148"/>
      <c r="E77" s="148"/>
      <c r="F77" s="148"/>
      <c r="G77" s="148"/>
      <c r="H77" s="148"/>
      <c r="I77" s="148"/>
      <c r="J77" s="148"/>
      <c r="K77" s="149"/>
      <c r="L77" s="450" t="str">
        <f>IF(M77="","",'Setup Page'!$W$4)</f>
        <v>$</v>
      </c>
      <c r="M77" s="498">
        <f>IF($B$15="T O T A L",SUMIFS('Expense Entry'!$F$11:$F126,'Expense Entry'!$D$11:$D126,B77,'Expense Entry'!$Q$11:$Q126,'Setup Page'!$AU$18,'Expense Entry'!$R$11:$R126,'Setup Page'!$AV$18),IF($B$15="N E T",SUMIFS('Expense Entry'!$H$11:$H126,'Expense Entry'!$D$11:$D126,B77,'Expense Entry'!$Q$11:$Q126,'Setup Page'!$AU$18,'Expense Entry'!$R$11:$R126,'Setup Page'!$AV$18),IF($B$15="T A X",SUMIFS('Expense Entry'!$I$11:$I126,'Expense Entry'!$D$11:$D126,B77,'Expense Entry'!$Q$11:$Q126,'Setup Page'!$AU$18,'Expense Entry'!$R$11:$R126,'Setup Page'!$AV$18),"")))</f>
        <v>0</v>
      </c>
      <c r="N77" s="148"/>
      <c r="O77" s="148"/>
      <c r="P77" s="149"/>
      <c r="Q77" s="450" t="str">
        <f>IF(R77="","",'Setup Page'!$W$4)</f>
        <v>$</v>
      </c>
      <c r="R77" s="498">
        <f>IF($B$15="T O T A L",SUMIFS('Expense Entry'!$F$11:$F126,'Expense Entry'!$D$11:$D126,B77,'Expense Entry'!$Q$11:$Q126,'Setup Page'!$AU$19,'Expense Entry'!$R$11:$R126,'Setup Page'!$AV$19),IF($B$15="N E T",SUMIFS('Expense Entry'!$H$11:$H126,'Expense Entry'!$D$11:$D126,B77,'Expense Entry'!$Q$11:$Q126,'Setup Page'!$AU$19,'Expense Entry'!$R$11:$R126,'Setup Page'!$AV$19),IF($B$15="T A X",SUMIFS('Expense Entry'!$I$11:$I126,'Expense Entry'!$D$11:$D126,B77,'Expense Entry'!$Q$11:$Q126,'Setup Page'!$AU$19,'Expense Entry'!$R$11:$R126,'Setup Page'!$AV$19),"")))</f>
        <v>0</v>
      </c>
      <c r="S77" s="148"/>
      <c r="T77" s="148"/>
      <c r="U77" s="149"/>
      <c r="V77" s="450" t="str">
        <f>IF(W77="","",'Setup Page'!$W$4)</f>
        <v>$</v>
      </c>
      <c r="W77" s="498">
        <f>IF($B$15="T O T A L",SUMIFS('Expense Entry'!$F$11:$F126,'Expense Entry'!$D$11:$D126,B77,'Expense Entry'!$Q$11:$Q126,'Setup Page'!$AU$20,'Expense Entry'!$R$11:$R126,'Setup Page'!$AV$20),IF($B$15="N E T",SUMIFS('Expense Entry'!$H$11:$H126,'Expense Entry'!$D$11:$D126,B77,'Expense Entry'!$Q$11:$Q126,'Setup Page'!$AU$20,'Expense Entry'!$R$11:$R126,'Setup Page'!$AV$20),IF($B$15="T A X",SUMIFS('Expense Entry'!$I$11:$I126,'Expense Entry'!$D$11:$D126,B77,'Expense Entry'!$Q$11:$Q126,'Setup Page'!$AU$20,'Expense Entry'!$R$11:$R126,'Setup Page'!$AV$20),"")))</f>
        <v>0</v>
      </c>
      <c r="X77" s="148"/>
      <c r="Y77" s="148"/>
      <c r="Z77" s="149"/>
      <c r="AA77" s="450" t="str">
        <f>IF(AB77="","",'Setup Page'!$W$4)</f>
        <v>$</v>
      </c>
      <c r="AB77" s="498">
        <f>IF($B$15="T O T A L",SUMIFS('Expense Entry'!$F$11:$F126,'Expense Entry'!$D$11:$D126,B77,'Expense Entry'!$Q$11:$Q126,'Setup Page'!$AU$21,'Expense Entry'!$R$11:$R126,'Setup Page'!$AV$21),IF($B$15="N E T",SUMIFS('Expense Entry'!$H$11:$H126,'Expense Entry'!$D$11:$D126,B77,'Expense Entry'!$Q$11:$Q126,'Setup Page'!$AU$21,'Expense Entry'!$R$11:$R126,'Setup Page'!$AV$21),IF($B$15="T A X",SUMIFS('Expense Entry'!$I$11:$I126,'Expense Entry'!$D$11:$D126,B77,'Expense Entry'!$Q$11:$Q126,'Setup Page'!$AU$21,'Expense Entry'!$R$11:$R126,'Setup Page'!$AV$21),"")))</f>
        <v>0</v>
      </c>
      <c r="AC77" s="148"/>
      <c r="AD77" s="148"/>
      <c r="AE77" s="149"/>
      <c r="AF77" s="450" t="str">
        <f>IF(AG77="","",'Setup Page'!$W$4)</f>
        <v>$</v>
      </c>
      <c r="AG77" s="498">
        <f>IF($B$15="T O T A L",SUMIFS('Expense Entry'!$F$11:$F126,'Expense Entry'!$D$11:$D126,B77,'Expense Entry'!$Q$11:$Q126,'Setup Page'!$AU$22,'Expense Entry'!$R$11:$R126,'Setup Page'!$AV$22),IF($B$15="N E T",SUMIFS('Expense Entry'!$H$11:$H126,'Expense Entry'!$D$11:$D126,B77,'Expense Entry'!$Q$11:$Q126,'Setup Page'!$AU$22,'Expense Entry'!$R$11:$R126,'Setup Page'!$AV$22),IF($B$15="T A X",SUMIFS('Expense Entry'!$I$11:$I126,'Expense Entry'!$D$11:$D126,B77,'Expense Entry'!$Q$11:$Q126,'Setup Page'!$AU$22,'Expense Entry'!$R$11:$R126,'Setup Page'!$AV$22),"")))</f>
        <v>0</v>
      </c>
      <c r="AH77" s="148"/>
      <c r="AI77" s="148"/>
      <c r="AJ77" s="149"/>
      <c r="AK77" s="450" t="str">
        <f>IF(AL77="","",'Setup Page'!$W$4)</f>
        <v>$</v>
      </c>
      <c r="AL77" s="498">
        <f>IF($B$15="T O T A L",SUMIFS('Expense Entry'!$F$11:$F126,'Expense Entry'!$D$11:$D126,B77,'Expense Entry'!$Q$11:$Q126,'Setup Page'!$AU$23,'Expense Entry'!$R$11:$R126,'Setup Page'!$AV$23),IF($B$15="N E T",SUMIFS('Expense Entry'!$H$11:$H126,'Expense Entry'!$D$11:$D126,B77,'Expense Entry'!$Q$11:$Q126,'Setup Page'!$AU$23,'Expense Entry'!$R$11:$R126,'Setup Page'!$AV$23),IF($B$15="T A X",SUMIFS('Expense Entry'!$I$11:$I126,'Expense Entry'!$D$11:$D126,B77,'Expense Entry'!$Q$11:$Q126,'Setup Page'!$AU$23,'Expense Entry'!$R$11:$R126,'Setup Page'!$AV$23),"")))</f>
        <v>0</v>
      </c>
      <c r="AM77" s="148"/>
      <c r="AN77" s="148"/>
      <c r="AO77" s="149"/>
      <c r="AP77" s="450" t="str">
        <f>IF(AQ77="","",'Setup Page'!$W$4)</f>
        <v>$</v>
      </c>
      <c r="AQ77" s="498">
        <f>IF($B$15="T O T A L",SUMIFS('Expense Entry'!$F$11:$F126,'Expense Entry'!$D$11:$D126,B77,'Expense Entry'!$Q$11:$Q126,'Setup Page'!$AU$24,'Expense Entry'!$R$11:$R126,'Setup Page'!$AV$24),IF($B$15="N E T",SUMIFS('Expense Entry'!$H$11:$H126,'Expense Entry'!$D$11:$D126,B77,'Expense Entry'!$Q$11:$Q126,'Setup Page'!$AU$24,'Expense Entry'!$R$11:$R126,'Setup Page'!$AV$24),IF($B$15="T A X",SUMIFS('Expense Entry'!$I$11:$I126,'Expense Entry'!$D$11:$D126,B77,'Expense Entry'!$Q$11:$Q126,'Setup Page'!$AU$24,'Expense Entry'!$R$11:$R126,'Setup Page'!$AV$24),"")))</f>
        <v>0</v>
      </c>
      <c r="AR77" s="148"/>
      <c r="AS77" s="148"/>
      <c r="AT77" s="149"/>
      <c r="AU77" s="450" t="str">
        <f>IF(AV77="","",'Setup Page'!$W$4)</f>
        <v>$</v>
      </c>
      <c r="AV77" s="498">
        <f>IF($B$15="T O T A L",SUMIFS('Expense Entry'!$F$11:$F126,'Expense Entry'!$D$11:$D126,B77,'Expense Entry'!$Q$11:$Q126,'Setup Page'!$AU$25,'Expense Entry'!$R$11:$R126,'Setup Page'!$AV$25),IF($B$15="N E T",SUMIFS('Expense Entry'!$H$11:$H126,'Expense Entry'!$D$11:$D126,B77,'Expense Entry'!$Q$11:$Q126,'Setup Page'!$AU$25,'Expense Entry'!$R$11:$R126,'Setup Page'!$AV$25),IF($B$15="T A X",SUMIFS('Expense Entry'!$I$11:$I126,'Expense Entry'!$D$11:$D126,B77,'Expense Entry'!$Q$11:$Q126,'Setup Page'!$AU$25,'Expense Entry'!$R$11:$R126,'Setup Page'!$AV$25),"")))</f>
        <v>0</v>
      </c>
      <c r="AW77" s="148"/>
      <c r="AX77" s="148"/>
      <c r="AY77" s="149"/>
      <c r="AZ77" s="450" t="str">
        <f>IF(BA77="","",'Setup Page'!$W$4)</f>
        <v>$</v>
      </c>
      <c r="BA77" s="498">
        <f>IF($B$15="T O T A L",SUMIFS('Expense Entry'!$F$11:$F126,'Expense Entry'!$D$11:$D126,B77,'Expense Entry'!$Q$11:$Q126,'Setup Page'!$AU$26,'Expense Entry'!$R$11:$R126,'Setup Page'!$AV$26),IF($B$15="N E T",SUMIFS('Expense Entry'!$H$11:$H126,'Expense Entry'!$D$11:$D126,B77,'Expense Entry'!$Q$11:$Q126,'Setup Page'!$AU$26,'Expense Entry'!$R$11:$R126,'Setup Page'!$AV$26),IF($B$15="T A X",SUMIFS('Expense Entry'!$I$11:$I126,'Expense Entry'!$D$11:$D126,B77,'Expense Entry'!$Q$11:$Q126,'Setup Page'!$AU$26,'Expense Entry'!$R$11:$R126,'Setup Page'!$AV$26),"")))</f>
        <v>0</v>
      </c>
      <c r="BB77" s="148"/>
      <c r="BC77" s="148"/>
      <c r="BD77" s="149"/>
      <c r="BE77" s="450" t="str">
        <f>IF(BF77="","",'Setup Page'!$W$4)</f>
        <v>$</v>
      </c>
      <c r="BF77" s="498">
        <f>IF($B$15="T O T A L",SUMIFS('Expense Entry'!$F$11:$F126,'Expense Entry'!$D$11:$D126,B77,'Expense Entry'!$Q$11:$Q126,'Setup Page'!$AU$27,'Expense Entry'!$R$11:$R126,'Setup Page'!$AV$27),IF($B$15="N E T",SUMIFS('Expense Entry'!$H$11:$H126,'Expense Entry'!$D$11:$D126,B77,'Expense Entry'!$Q$11:$Q126,'Setup Page'!$AU$27,'Expense Entry'!$R$11:$R126,'Setup Page'!$AV$27),IF($B$15="T A X",SUMIFS('Expense Entry'!$I$11:$I126,'Expense Entry'!$D$11:$D126,B77,'Expense Entry'!$Q$11:$Q126,'Setup Page'!$AU$27,'Expense Entry'!$R$11:$R126,'Setup Page'!$AV$27),"")))</f>
        <v>0</v>
      </c>
      <c r="BG77" s="148"/>
      <c r="BH77" s="148"/>
      <c r="BI77" s="149"/>
      <c r="BJ77" s="450" t="str">
        <f>IF(BK77="","",'Setup Page'!$W$4)</f>
        <v>$</v>
      </c>
      <c r="BK77" s="498">
        <f>IF($B$15="T O T A L",SUMIFS('Expense Entry'!$F$11:$F126,'Expense Entry'!$D$11:$D126,B77,'Expense Entry'!$Q$11:$Q126,'Setup Page'!$AU$28,'Expense Entry'!$R$11:$R126,'Setup Page'!$AV$28),IF($B$15="N E T",SUMIFS('Expense Entry'!$H$11:$H126,'Expense Entry'!$D$11:$D126,B77,'Expense Entry'!$Q$11:$Q126,'Setup Page'!$AU$28,'Expense Entry'!$R$11:$R126,'Setup Page'!$AV$28),IF($B$15="T A X",SUMIFS('Expense Entry'!$I$11:$I126,'Expense Entry'!$D$11:$D126,B77,'Expense Entry'!$Q$11:$Q126,'Setup Page'!$AU$28,'Expense Entry'!$R$11:$R126,'Setup Page'!$AV$28),"")))</f>
        <v>0</v>
      </c>
      <c r="BL77" s="148"/>
      <c r="BM77" s="148"/>
      <c r="BN77" s="149"/>
      <c r="BO77" s="450" t="str">
        <f>IF(BP77="","",'Setup Page'!$W$4)</f>
        <v>$</v>
      </c>
      <c r="BP77" s="498">
        <f>IF($B$15="T O T A L",SUMIFS('Expense Entry'!$F$11:$F126,'Expense Entry'!$D$11:$D126,B77,'Expense Entry'!$Q$11:$Q126,'Setup Page'!$AU$29,'Expense Entry'!$R$11:$R126,'Setup Page'!$AV$29),IF($B$15="N E T",SUMIFS('Expense Entry'!$H$11:$H126,'Expense Entry'!$D$11:$D126,B77,'Expense Entry'!$Q$11:$Q126,'Setup Page'!$AU$29,'Expense Entry'!$R$11:$R126,'Setup Page'!$AV$29),IF($B$15="T A X",SUMIFS('Expense Entry'!$I$11:$I126,'Expense Entry'!$D$11:$D126,B77,'Expense Entry'!$Q$11:$Q126,'Setup Page'!$AU$29,'Expense Entry'!$R$11:$R126,'Setup Page'!$AV$29),"")))</f>
        <v>0</v>
      </c>
      <c r="BQ77" s="148"/>
      <c r="BR77" s="148"/>
      <c r="BS77" s="149"/>
      <c r="BT77" s="499" t="str">
        <f>IF(BU77="","",'Setup Page'!$W$4)</f>
        <v>$</v>
      </c>
      <c r="BU77" s="500">
        <f t="shared" si="2"/>
        <v>0</v>
      </c>
      <c r="BV77" s="148"/>
      <c r="BW77" s="148"/>
      <c r="BX77" s="152"/>
      <c r="BY77" s="138"/>
    </row>
    <row r="78" ht="18.75" customHeight="1">
      <c r="A78" s="138"/>
      <c r="B78" s="474" t="str">
        <f>'Setup Page'!P30</f>
        <v/>
      </c>
      <c r="C78" s="148"/>
      <c r="D78" s="148"/>
      <c r="E78" s="148"/>
      <c r="F78" s="148"/>
      <c r="G78" s="148"/>
      <c r="H78" s="148"/>
      <c r="I78" s="148"/>
      <c r="J78" s="148"/>
      <c r="K78" s="149"/>
      <c r="L78" s="450" t="str">
        <f>IF(M78="","",'Setup Page'!$W$4)</f>
        <v>$</v>
      </c>
      <c r="M78" s="498">
        <f>IF($B$15="T O T A L",SUMIFS('Expense Entry'!$F$11:$F126,'Expense Entry'!$D$11:$D126,B78,'Expense Entry'!$Q$11:$Q126,'Setup Page'!$AU$18,'Expense Entry'!$R$11:$R126,'Setup Page'!$AV$18),IF($B$15="N E T",SUMIFS('Expense Entry'!$H$11:$H126,'Expense Entry'!$D$11:$D126,B78,'Expense Entry'!$Q$11:$Q126,'Setup Page'!$AU$18,'Expense Entry'!$R$11:$R126,'Setup Page'!$AV$18),IF($B$15="T A X",SUMIFS('Expense Entry'!$I$11:$I126,'Expense Entry'!$D$11:$D126,B78,'Expense Entry'!$Q$11:$Q126,'Setup Page'!$AU$18,'Expense Entry'!$R$11:$R126,'Setup Page'!$AV$18),"")))</f>
        <v>0</v>
      </c>
      <c r="N78" s="148"/>
      <c r="O78" s="148"/>
      <c r="P78" s="149"/>
      <c r="Q78" s="450" t="str">
        <f>IF(R78="","",'Setup Page'!$W$4)</f>
        <v>$</v>
      </c>
      <c r="R78" s="498">
        <f>IF($B$15="T O T A L",SUMIFS('Expense Entry'!$F$11:$F126,'Expense Entry'!$D$11:$D126,B78,'Expense Entry'!$Q$11:$Q126,'Setup Page'!$AU$19,'Expense Entry'!$R$11:$R126,'Setup Page'!$AV$19),IF($B$15="N E T",SUMIFS('Expense Entry'!$H$11:$H126,'Expense Entry'!$D$11:$D126,B78,'Expense Entry'!$Q$11:$Q126,'Setup Page'!$AU$19,'Expense Entry'!$R$11:$R126,'Setup Page'!$AV$19),IF($B$15="T A X",SUMIFS('Expense Entry'!$I$11:$I126,'Expense Entry'!$D$11:$D126,B78,'Expense Entry'!$Q$11:$Q126,'Setup Page'!$AU$19,'Expense Entry'!$R$11:$R126,'Setup Page'!$AV$19),"")))</f>
        <v>0</v>
      </c>
      <c r="S78" s="148"/>
      <c r="T78" s="148"/>
      <c r="U78" s="149"/>
      <c r="V78" s="450" t="str">
        <f>IF(W78="","",'Setup Page'!$W$4)</f>
        <v>$</v>
      </c>
      <c r="W78" s="498">
        <f>IF($B$15="T O T A L",SUMIFS('Expense Entry'!$F$11:$F126,'Expense Entry'!$D$11:$D126,B78,'Expense Entry'!$Q$11:$Q126,'Setup Page'!$AU$20,'Expense Entry'!$R$11:$R126,'Setup Page'!$AV$20),IF($B$15="N E T",SUMIFS('Expense Entry'!$H$11:$H126,'Expense Entry'!$D$11:$D126,B78,'Expense Entry'!$Q$11:$Q126,'Setup Page'!$AU$20,'Expense Entry'!$R$11:$R126,'Setup Page'!$AV$20),IF($B$15="T A X",SUMIFS('Expense Entry'!$I$11:$I126,'Expense Entry'!$D$11:$D126,B78,'Expense Entry'!$Q$11:$Q126,'Setup Page'!$AU$20,'Expense Entry'!$R$11:$R126,'Setup Page'!$AV$20),"")))</f>
        <v>0</v>
      </c>
      <c r="X78" s="148"/>
      <c r="Y78" s="148"/>
      <c r="Z78" s="149"/>
      <c r="AA78" s="450" t="str">
        <f>IF(AB78="","",'Setup Page'!$W$4)</f>
        <v>$</v>
      </c>
      <c r="AB78" s="498">
        <f>IF($B$15="T O T A L",SUMIFS('Expense Entry'!$F$11:$F126,'Expense Entry'!$D$11:$D126,B78,'Expense Entry'!$Q$11:$Q126,'Setup Page'!$AU$21,'Expense Entry'!$R$11:$R126,'Setup Page'!$AV$21),IF($B$15="N E T",SUMIFS('Expense Entry'!$H$11:$H126,'Expense Entry'!$D$11:$D126,B78,'Expense Entry'!$Q$11:$Q126,'Setup Page'!$AU$21,'Expense Entry'!$R$11:$R126,'Setup Page'!$AV$21),IF($B$15="T A X",SUMIFS('Expense Entry'!$I$11:$I126,'Expense Entry'!$D$11:$D126,B78,'Expense Entry'!$Q$11:$Q126,'Setup Page'!$AU$21,'Expense Entry'!$R$11:$R126,'Setup Page'!$AV$21),"")))</f>
        <v>0</v>
      </c>
      <c r="AC78" s="148"/>
      <c r="AD78" s="148"/>
      <c r="AE78" s="149"/>
      <c r="AF78" s="450" t="str">
        <f>IF(AG78="","",'Setup Page'!$W$4)</f>
        <v>$</v>
      </c>
      <c r="AG78" s="498">
        <f>IF($B$15="T O T A L",SUMIFS('Expense Entry'!$F$11:$F126,'Expense Entry'!$D$11:$D126,B78,'Expense Entry'!$Q$11:$Q126,'Setup Page'!$AU$22,'Expense Entry'!$R$11:$R126,'Setup Page'!$AV$22),IF($B$15="N E T",SUMIFS('Expense Entry'!$H$11:$H126,'Expense Entry'!$D$11:$D126,B78,'Expense Entry'!$Q$11:$Q126,'Setup Page'!$AU$22,'Expense Entry'!$R$11:$R126,'Setup Page'!$AV$22),IF($B$15="T A X",SUMIFS('Expense Entry'!$I$11:$I126,'Expense Entry'!$D$11:$D126,B78,'Expense Entry'!$Q$11:$Q126,'Setup Page'!$AU$22,'Expense Entry'!$R$11:$R126,'Setup Page'!$AV$22),"")))</f>
        <v>0</v>
      </c>
      <c r="AH78" s="148"/>
      <c r="AI78" s="148"/>
      <c r="AJ78" s="149"/>
      <c r="AK78" s="450" t="str">
        <f>IF(AL78="","",'Setup Page'!$W$4)</f>
        <v>$</v>
      </c>
      <c r="AL78" s="498">
        <f>IF($B$15="T O T A L",SUMIFS('Expense Entry'!$F$11:$F126,'Expense Entry'!$D$11:$D126,B78,'Expense Entry'!$Q$11:$Q126,'Setup Page'!$AU$23,'Expense Entry'!$R$11:$R126,'Setup Page'!$AV$23),IF($B$15="N E T",SUMIFS('Expense Entry'!$H$11:$H126,'Expense Entry'!$D$11:$D126,B78,'Expense Entry'!$Q$11:$Q126,'Setup Page'!$AU$23,'Expense Entry'!$R$11:$R126,'Setup Page'!$AV$23),IF($B$15="T A X",SUMIFS('Expense Entry'!$I$11:$I126,'Expense Entry'!$D$11:$D126,B78,'Expense Entry'!$Q$11:$Q126,'Setup Page'!$AU$23,'Expense Entry'!$R$11:$R126,'Setup Page'!$AV$23),"")))</f>
        <v>0</v>
      </c>
      <c r="AM78" s="148"/>
      <c r="AN78" s="148"/>
      <c r="AO78" s="149"/>
      <c r="AP78" s="450" t="str">
        <f>IF(AQ78="","",'Setup Page'!$W$4)</f>
        <v>$</v>
      </c>
      <c r="AQ78" s="498">
        <f>IF($B$15="T O T A L",SUMIFS('Expense Entry'!$F$11:$F126,'Expense Entry'!$D$11:$D126,B78,'Expense Entry'!$Q$11:$Q126,'Setup Page'!$AU$24,'Expense Entry'!$R$11:$R126,'Setup Page'!$AV$24),IF($B$15="N E T",SUMIFS('Expense Entry'!$H$11:$H126,'Expense Entry'!$D$11:$D126,B78,'Expense Entry'!$Q$11:$Q126,'Setup Page'!$AU$24,'Expense Entry'!$R$11:$R126,'Setup Page'!$AV$24),IF($B$15="T A X",SUMIFS('Expense Entry'!$I$11:$I126,'Expense Entry'!$D$11:$D126,B78,'Expense Entry'!$Q$11:$Q126,'Setup Page'!$AU$24,'Expense Entry'!$R$11:$R126,'Setup Page'!$AV$24),"")))</f>
        <v>0</v>
      </c>
      <c r="AR78" s="148"/>
      <c r="AS78" s="148"/>
      <c r="AT78" s="149"/>
      <c r="AU78" s="450" t="str">
        <f>IF(AV78="","",'Setup Page'!$W$4)</f>
        <v>$</v>
      </c>
      <c r="AV78" s="498">
        <f>IF($B$15="T O T A L",SUMIFS('Expense Entry'!$F$11:$F126,'Expense Entry'!$D$11:$D126,B78,'Expense Entry'!$Q$11:$Q126,'Setup Page'!$AU$25,'Expense Entry'!$R$11:$R126,'Setup Page'!$AV$25),IF($B$15="N E T",SUMIFS('Expense Entry'!$H$11:$H126,'Expense Entry'!$D$11:$D126,B78,'Expense Entry'!$Q$11:$Q126,'Setup Page'!$AU$25,'Expense Entry'!$R$11:$R126,'Setup Page'!$AV$25),IF($B$15="T A X",SUMIFS('Expense Entry'!$I$11:$I126,'Expense Entry'!$D$11:$D126,B78,'Expense Entry'!$Q$11:$Q126,'Setup Page'!$AU$25,'Expense Entry'!$R$11:$R126,'Setup Page'!$AV$25),"")))</f>
        <v>0</v>
      </c>
      <c r="AW78" s="148"/>
      <c r="AX78" s="148"/>
      <c r="AY78" s="149"/>
      <c r="AZ78" s="450" t="str">
        <f>IF(BA78="","",'Setup Page'!$W$4)</f>
        <v>$</v>
      </c>
      <c r="BA78" s="498">
        <f>IF($B$15="T O T A L",SUMIFS('Expense Entry'!$F$11:$F126,'Expense Entry'!$D$11:$D126,B78,'Expense Entry'!$Q$11:$Q126,'Setup Page'!$AU$26,'Expense Entry'!$R$11:$R126,'Setup Page'!$AV$26),IF($B$15="N E T",SUMIFS('Expense Entry'!$H$11:$H126,'Expense Entry'!$D$11:$D126,B78,'Expense Entry'!$Q$11:$Q126,'Setup Page'!$AU$26,'Expense Entry'!$R$11:$R126,'Setup Page'!$AV$26),IF($B$15="T A X",SUMIFS('Expense Entry'!$I$11:$I126,'Expense Entry'!$D$11:$D126,B78,'Expense Entry'!$Q$11:$Q126,'Setup Page'!$AU$26,'Expense Entry'!$R$11:$R126,'Setup Page'!$AV$26),"")))</f>
        <v>0</v>
      </c>
      <c r="BB78" s="148"/>
      <c r="BC78" s="148"/>
      <c r="BD78" s="149"/>
      <c r="BE78" s="450" t="str">
        <f>IF(BF78="","",'Setup Page'!$W$4)</f>
        <v>$</v>
      </c>
      <c r="BF78" s="498">
        <f>IF($B$15="T O T A L",SUMIFS('Expense Entry'!$F$11:$F126,'Expense Entry'!$D$11:$D126,B78,'Expense Entry'!$Q$11:$Q126,'Setup Page'!$AU$27,'Expense Entry'!$R$11:$R126,'Setup Page'!$AV$27),IF($B$15="N E T",SUMIFS('Expense Entry'!$H$11:$H126,'Expense Entry'!$D$11:$D126,B78,'Expense Entry'!$Q$11:$Q126,'Setup Page'!$AU$27,'Expense Entry'!$R$11:$R126,'Setup Page'!$AV$27),IF($B$15="T A X",SUMIFS('Expense Entry'!$I$11:$I126,'Expense Entry'!$D$11:$D126,B78,'Expense Entry'!$Q$11:$Q126,'Setup Page'!$AU$27,'Expense Entry'!$R$11:$R126,'Setup Page'!$AV$27),"")))</f>
        <v>0</v>
      </c>
      <c r="BG78" s="148"/>
      <c r="BH78" s="148"/>
      <c r="BI78" s="149"/>
      <c r="BJ78" s="450" t="str">
        <f>IF(BK78="","",'Setup Page'!$W$4)</f>
        <v>$</v>
      </c>
      <c r="BK78" s="498">
        <f>IF($B$15="T O T A L",SUMIFS('Expense Entry'!$F$11:$F126,'Expense Entry'!$D$11:$D126,B78,'Expense Entry'!$Q$11:$Q126,'Setup Page'!$AU$28,'Expense Entry'!$R$11:$R126,'Setup Page'!$AV$28),IF($B$15="N E T",SUMIFS('Expense Entry'!$H$11:$H126,'Expense Entry'!$D$11:$D126,B78,'Expense Entry'!$Q$11:$Q126,'Setup Page'!$AU$28,'Expense Entry'!$R$11:$R126,'Setup Page'!$AV$28),IF($B$15="T A X",SUMIFS('Expense Entry'!$I$11:$I126,'Expense Entry'!$D$11:$D126,B78,'Expense Entry'!$Q$11:$Q126,'Setup Page'!$AU$28,'Expense Entry'!$R$11:$R126,'Setup Page'!$AV$28),"")))</f>
        <v>0</v>
      </c>
      <c r="BL78" s="148"/>
      <c r="BM78" s="148"/>
      <c r="BN78" s="149"/>
      <c r="BO78" s="450" t="str">
        <f>IF(BP78="","",'Setup Page'!$W$4)</f>
        <v>$</v>
      </c>
      <c r="BP78" s="498">
        <f>IF($B$15="T O T A L",SUMIFS('Expense Entry'!$F$11:$F126,'Expense Entry'!$D$11:$D126,B78,'Expense Entry'!$Q$11:$Q126,'Setup Page'!$AU$29,'Expense Entry'!$R$11:$R126,'Setup Page'!$AV$29),IF($B$15="N E T",SUMIFS('Expense Entry'!$H$11:$H126,'Expense Entry'!$D$11:$D126,B78,'Expense Entry'!$Q$11:$Q126,'Setup Page'!$AU$29,'Expense Entry'!$R$11:$R126,'Setup Page'!$AV$29),IF($B$15="T A X",SUMIFS('Expense Entry'!$I$11:$I126,'Expense Entry'!$D$11:$D126,B78,'Expense Entry'!$Q$11:$Q126,'Setup Page'!$AU$29,'Expense Entry'!$R$11:$R126,'Setup Page'!$AV$29),"")))</f>
        <v>0</v>
      </c>
      <c r="BQ78" s="148"/>
      <c r="BR78" s="148"/>
      <c r="BS78" s="149"/>
      <c r="BT78" s="499" t="str">
        <f>IF(BU78="","",'Setup Page'!$W$4)</f>
        <v>$</v>
      </c>
      <c r="BU78" s="500">
        <f t="shared" si="2"/>
        <v>0</v>
      </c>
      <c r="BV78" s="148"/>
      <c r="BW78" s="148"/>
      <c r="BX78" s="152"/>
      <c r="BY78" s="138"/>
    </row>
    <row r="79" ht="18.75" customHeight="1">
      <c r="A79" s="138"/>
      <c r="B79" s="474" t="str">
        <f>'Setup Page'!P31</f>
        <v/>
      </c>
      <c r="C79" s="148"/>
      <c r="D79" s="148"/>
      <c r="E79" s="148"/>
      <c r="F79" s="148"/>
      <c r="G79" s="148"/>
      <c r="H79" s="148"/>
      <c r="I79" s="148"/>
      <c r="J79" s="148"/>
      <c r="K79" s="149"/>
      <c r="L79" s="450" t="str">
        <f>IF(M79="","",'Setup Page'!$W$4)</f>
        <v>$</v>
      </c>
      <c r="M79" s="498">
        <f>IF($B$15="T O T A L",SUMIFS('Expense Entry'!$F$11:$F126,'Expense Entry'!$D$11:$D126,B79,'Expense Entry'!$Q$11:$Q126,'Setup Page'!$AU$18,'Expense Entry'!$R$11:$R126,'Setup Page'!$AV$18),IF($B$15="N E T",SUMIFS('Expense Entry'!$H$11:$H126,'Expense Entry'!$D$11:$D126,B79,'Expense Entry'!$Q$11:$Q126,'Setup Page'!$AU$18,'Expense Entry'!$R$11:$R126,'Setup Page'!$AV$18),IF($B$15="T A X",SUMIFS('Expense Entry'!$I$11:$I126,'Expense Entry'!$D$11:$D126,B79,'Expense Entry'!$Q$11:$Q126,'Setup Page'!$AU$18,'Expense Entry'!$R$11:$R126,'Setup Page'!$AV$18),"")))</f>
        <v>0</v>
      </c>
      <c r="N79" s="148"/>
      <c r="O79" s="148"/>
      <c r="P79" s="149"/>
      <c r="Q79" s="450" t="str">
        <f>IF(R79="","",'Setup Page'!$W$4)</f>
        <v>$</v>
      </c>
      <c r="R79" s="498">
        <f>IF($B$15="T O T A L",SUMIFS('Expense Entry'!$F$11:$F126,'Expense Entry'!$D$11:$D126,B79,'Expense Entry'!$Q$11:$Q126,'Setup Page'!$AU$19,'Expense Entry'!$R$11:$R126,'Setup Page'!$AV$19),IF($B$15="N E T",SUMIFS('Expense Entry'!$H$11:$H126,'Expense Entry'!$D$11:$D126,B79,'Expense Entry'!$Q$11:$Q126,'Setup Page'!$AU$19,'Expense Entry'!$R$11:$R126,'Setup Page'!$AV$19),IF($B$15="T A X",SUMIFS('Expense Entry'!$I$11:$I126,'Expense Entry'!$D$11:$D126,B79,'Expense Entry'!$Q$11:$Q126,'Setup Page'!$AU$19,'Expense Entry'!$R$11:$R126,'Setup Page'!$AV$19),"")))</f>
        <v>0</v>
      </c>
      <c r="S79" s="148"/>
      <c r="T79" s="148"/>
      <c r="U79" s="149"/>
      <c r="V79" s="450" t="str">
        <f>IF(W79="","",'Setup Page'!$W$4)</f>
        <v>$</v>
      </c>
      <c r="W79" s="498">
        <f>IF($B$15="T O T A L",SUMIFS('Expense Entry'!$F$11:$F126,'Expense Entry'!$D$11:$D126,B79,'Expense Entry'!$Q$11:$Q126,'Setup Page'!$AU$20,'Expense Entry'!$R$11:$R126,'Setup Page'!$AV$20),IF($B$15="N E T",SUMIFS('Expense Entry'!$H$11:$H126,'Expense Entry'!$D$11:$D126,B79,'Expense Entry'!$Q$11:$Q126,'Setup Page'!$AU$20,'Expense Entry'!$R$11:$R126,'Setup Page'!$AV$20),IF($B$15="T A X",SUMIFS('Expense Entry'!$I$11:$I126,'Expense Entry'!$D$11:$D126,B79,'Expense Entry'!$Q$11:$Q126,'Setup Page'!$AU$20,'Expense Entry'!$R$11:$R126,'Setup Page'!$AV$20),"")))</f>
        <v>0</v>
      </c>
      <c r="X79" s="148"/>
      <c r="Y79" s="148"/>
      <c r="Z79" s="149"/>
      <c r="AA79" s="450" t="str">
        <f>IF(AB79="","",'Setup Page'!$W$4)</f>
        <v>$</v>
      </c>
      <c r="AB79" s="498">
        <f>IF($B$15="T O T A L",SUMIFS('Expense Entry'!$F$11:$F126,'Expense Entry'!$D$11:$D126,B79,'Expense Entry'!$Q$11:$Q126,'Setup Page'!$AU$21,'Expense Entry'!$R$11:$R126,'Setup Page'!$AV$21),IF($B$15="N E T",SUMIFS('Expense Entry'!$H$11:$H126,'Expense Entry'!$D$11:$D126,B79,'Expense Entry'!$Q$11:$Q126,'Setup Page'!$AU$21,'Expense Entry'!$R$11:$R126,'Setup Page'!$AV$21),IF($B$15="T A X",SUMIFS('Expense Entry'!$I$11:$I126,'Expense Entry'!$D$11:$D126,B79,'Expense Entry'!$Q$11:$Q126,'Setup Page'!$AU$21,'Expense Entry'!$R$11:$R126,'Setup Page'!$AV$21),"")))</f>
        <v>0</v>
      </c>
      <c r="AC79" s="148"/>
      <c r="AD79" s="148"/>
      <c r="AE79" s="149"/>
      <c r="AF79" s="450" t="str">
        <f>IF(AG79="","",'Setup Page'!$W$4)</f>
        <v>$</v>
      </c>
      <c r="AG79" s="498">
        <f>IF($B$15="T O T A L",SUMIFS('Expense Entry'!$F$11:$F126,'Expense Entry'!$D$11:$D126,B79,'Expense Entry'!$Q$11:$Q126,'Setup Page'!$AU$22,'Expense Entry'!$R$11:$R126,'Setup Page'!$AV$22),IF($B$15="N E T",SUMIFS('Expense Entry'!$H$11:$H126,'Expense Entry'!$D$11:$D126,B79,'Expense Entry'!$Q$11:$Q126,'Setup Page'!$AU$22,'Expense Entry'!$R$11:$R126,'Setup Page'!$AV$22),IF($B$15="T A X",SUMIFS('Expense Entry'!$I$11:$I126,'Expense Entry'!$D$11:$D126,B79,'Expense Entry'!$Q$11:$Q126,'Setup Page'!$AU$22,'Expense Entry'!$R$11:$R126,'Setup Page'!$AV$22),"")))</f>
        <v>0</v>
      </c>
      <c r="AH79" s="148"/>
      <c r="AI79" s="148"/>
      <c r="AJ79" s="149"/>
      <c r="AK79" s="450" t="str">
        <f>IF(AL79="","",'Setup Page'!$W$4)</f>
        <v>$</v>
      </c>
      <c r="AL79" s="498">
        <f>IF($B$15="T O T A L",SUMIFS('Expense Entry'!$F$11:$F126,'Expense Entry'!$D$11:$D126,B79,'Expense Entry'!$Q$11:$Q126,'Setup Page'!$AU$23,'Expense Entry'!$R$11:$R126,'Setup Page'!$AV$23),IF($B$15="N E T",SUMIFS('Expense Entry'!$H$11:$H126,'Expense Entry'!$D$11:$D126,B79,'Expense Entry'!$Q$11:$Q126,'Setup Page'!$AU$23,'Expense Entry'!$R$11:$R126,'Setup Page'!$AV$23),IF($B$15="T A X",SUMIFS('Expense Entry'!$I$11:$I126,'Expense Entry'!$D$11:$D126,B79,'Expense Entry'!$Q$11:$Q126,'Setup Page'!$AU$23,'Expense Entry'!$R$11:$R126,'Setup Page'!$AV$23),"")))</f>
        <v>0</v>
      </c>
      <c r="AM79" s="148"/>
      <c r="AN79" s="148"/>
      <c r="AO79" s="149"/>
      <c r="AP79" s="450" t="str">
        <f>IF(AQ79="","",'Setup Page'!$W$4)</f>
        <v>$</v>
      </c>
      <c r="AQ79" s="498">
        <f>IF($B$15="T O T A L",SUMIFS('Expense Entry'!$F$11:$F126,'Expense Entry'!$D$11:$D126,B79,'Expense Entry'!$Q$11:$Q126,'Setup Page'!$AU$24,'Expense Entry'!$R$11:$R126,'Setup Page'!$AV$24),IF($B$15="N E T",SUMIFS('Expense Entry'!$H$11:$H126,'Expense Entry'!$D$11:$D126,B79,'Expense Entry'!$Q$11:$Q126,'Setup Page'!$AU$24,'Expense Entry'!$R$11:$R126,'Setup Page'!$AV$24),IF($B$15="T A X",SUMIFS('Expense Entry'!$I$11:$I126,'Expense Entry'!$D$11:$D126,B79,'Expense Entry'!$Q$11:$Q126,'Setup Page'!$AU$24,'Expense Entry'!$R$11:$R126,'Setup Page'!$AV$24),"")))</f>
        <v>0</v>
      </c>
      <c r="AR79" s="148"/>
      <c r="AS79" s="148"/>
      <c r="AT79" s="149"/>
      <c r="AU79" s="450" t="str">
        <f>IF(AV79="","",'Setup Page'!$W$4)</f>
        <v>$</v>
      </c>
      <c r="AV79" s="498">
        <f>IF($B$15="T O T A L",SUMIFS('Expense Entry'!$F$11:$F126,'Expense Entry'!$D$11:$D126,B79,'Expense Entry'!$Q$11:$Q126,'Setup Page'!$AU$25,'Expense Entry'!$R$11:$R126,'Setup Page'!$AV$25),IF($B$15="N E T",SUMIFS('Expense Entry'!$H$11:$H126,'Expense Entry'!$D$11:$D126,B79,'Expense Entry'!$Q$11:$Q126,'Setup Page'!$AU$25,'Expense Entry'!$R$11:$R126,'Setup Page'!$AV$25),IF($B$15="T A X",SUMIFS('Expense Entry'!$I$11:$I126,'Expense Entry'!$D$11:$D126,B79,'Expense Entry'!$Q$11:$Q126,'Setup Page'!$AU$25,'Expense Entry'!$R$11:$R126,'Setup Page'!$AV$25),"")))</f>
        <v>0</v>
      </c>
      <c r="AW79" s="148"/>
      <c r="AX79" s="148"/>
      <c r="AY79" s="149"/>
      <c r="AZ79" s="450" t="str">
        <f>IF(BA79="","",'Setup Page'!$W$4)</f>
        <v>$</v>
      </c>
      <c r="BA79" s="498">
        <f>IF($B$15="T O T A L",SUMIFS('Expense Entry'!$F$11:$F126,'Expense Entry'!$D$11:$D126,B79,'Expense Entry'!$Q$11:$Q126,'Setup Page'!$AU$26,'Expense Entry'!$R$11:$R126,'Setup Page'!$AV$26),IF($B$15="N E T",SUMIFS('Expense Entry'!$H$11:$H126,'Expense Entry'!$D$11:$D126,B79,'Expense Entry'!$Q$11:$Q126,'Setup Page'!$AU$26,'Expense Entry'!$R$11:$R126,'Setup Page'!$AV$26),IF($B$15="T A X",SUMIFS('Expense Entry'!$I$11:$I126,'Expense Entry'!$D$11:$D126,B79,'Expense Entry'!$Q$11:$Q126,'Setup Page'!$AU$26,'Expense Entry'!$R$11:$R126,'Setup Page'!$AV$26),"")))</f>
        <v>0</v>
      </c>
      <c r="BB79" s="148"/>
      <c r="BC79" s="148"/>
      <c r="BD79" s="149"/>
      <c r="BE79" s="450" t="str">
        <f>IF(BF79="","",'Setup Page'!$W$4)</f>
        <v>$</v>
      </c>
      <c r="BF79" s="498">
        <f>IF($B$15="T O T A L",SUMIFS('Expense Entry'!$F$11:$F126,'Expense Entry'!$D$11:$D126,B79,'Expense Entry'!$Q$11:$Q126,'Setup Page'!$AU$27,'Expense Entry'!$R$11:$R126,'Setup Page'!$AV$27),IF($B$15="N E T",SUMIFS('Expense Entry'!$H$11:$H126,'Expense Entry'!$D$11:$D126,B79,'Expense Entry'!$Q$11:$Q126,'Setup Page'!$AU$27,'Expense Entry'!$R$11:$R126,'Setup Page'!$AV$27),IF($B$15="T A X",SUMIFS('Expense Entry'!$I$11:$I126,'Expense Entry'!$D$11:$D126,B79,'Expense Entry'!$Q$11:$Q126,'Setup Page'!$AU$27,'Expense Entry'!$R$11:$R126,'Setup Page'!$AV$27),"")))</f>
        <v>0</v>
      </c>
      <c r="BG79" s="148"/>
      <c r="BH79" s="148"/>
      <c r="BI79" s="149"/>
      <c r="BJ79" s="450" t="str">
        <f>IF(BK79="","",'Setup Page'!$W$4)</f>
        <v>$</v>
      </c>
      <c r="BK79" s="498">
        <f>IF($B$15="T O T A L",SUMIFS('Expense Entry'!$F$11:$F126,'Expense Entry'!$D$11:$D126,B79,'Expense Entry'!$Q$11:$Q126,'Setup Page'!$AU$28,'Expense Entry'!$R$11:$R126,'Setup Page'!$AV$28),IF($B$15="N E T",SUMIFS('Expense Entry'!$H$11:$H126,'Expense Entry'!$D$11:$D126,B79,'Expense Entry'!$Q$11:$Q126,'Setup Page'!$AU$28,'Expense Entry'!$R$11:$R126,'Setup Page'!$AV$28),IF($B$15="T A X",SUMIFS('Expense Entry'!$I$11:$I126,'Expense Entry'!$D$11:$D126,B79,'Expense Entry'!$Q$11:$Q126,'Setup Page'!$AU$28,'Expense Entry'!$R$11:$R126,'Setup Page'!$AV$28),"")))</f>
        <v>0</v>
      </c>
      <c r="BL79" s="148"/>
      <c r="BM79" s="148"/>
      <c r="BN79" s="149"/>
      <c r="BO79" s="450" t="str">
        <f>IF(BP79="","",'Setup Page'!$W$4)</f>
        <v>$</v>
      </c>
      <c r="BP79" s="498">
        <f>IF($B$15="T O T A L",SUMIFS('Expense Entry'!$F$11:$F126,'Expense Entry'!$D$11:$D126,B79,'Expense Entry'!$Q$11:$Q126,'Setup Page'!$AU$29,'Expense Entry'!$R$11:$R126,'Setup Page'!$AV$29),IF($B$15="N E T",SUMIFS('Expense Entry'!$H$11:$H126,'Expense Entry'!$D$11:$D126,B79,'Expense Entry'!$Q$11:$Q126,'Setup Page'!$AU$29,'Expense Entry'!$R$11:$R126,'Setup Page'!$AV$29),IF($B$15="T A X",SUMIFS('Expense Entry'!$I$11:$I126,'Expense Entry'!$D$11:$D126,B79,'Expense Entry'!$Q$11:$Q126,'Setup Page'!$AU$29,'Expense Entry'!$R$11:$R126,'Setup Page'!$AV$29),"")))</f>
        <v>0</v>
      </c>
      <c r="BQ79" s="148"/>
      <c r="BR79" s="148"/>
      <c r="BS79" s="149"/>
      <c r="BT79" s="499" t="str">
        <f>IF(BU79="","",'Setup Page'!$W$4)</f>
        <v>$</v>
      </c>
      <c r="BU79" s="500">
        <f t="shared" si="2"/>
        <v>0</v>
      </c>
      <c r="BV79" s="148"/>
      <c r="BW79" s="148"/>
      <c r="BX79" s="152"/>
      <c r="BY79" s="138"/>
    </row>
    <row r="80" ht="18.75" customHeight="1">
      <c r="A80" s="138"/>
      <c r="B80" s="474" t="str">
        <f>'Setup Page'!P32</f>
        <v/>
      </c>
      <c r="C80" s="148"/>
      <c r="D80" s="148"/>
      <c r="E80" s="148"/>
      <c r="F80" s="148"/>
      <c r="G80" s="148"/>
      <c r="H80" s="148"/>
      <c r="I80" s="148"/>
      <c r="J80" s="148"/>
      <c r="K80" s="149"/>
      <c r="L80" s="450" t="str">
        <f>IF(M80="","",'Setup Page'!$W$4)</f>
        <v>$</v>
      </c>
      <c r="M80" s="498">
        <f>IF($B$15="T O T A L",SUMIFS('Expense Entry'!$F$11:$F126,'Expense Entry'!$D$11:$D126,B80,'Expense Entry'!$Q$11:$Q126,'Setup Page'!$AU$18,'Expense Entry'!$R$11:$R126,'Setup Page'!$AV$18),IF($B$15="N E T",SUMIFS('Expense Entry'!$H$11:$H126,'Expense Entry'!$D$11:$D126,B80,'Expense Entry'!$Q$11:$Q126,'Setup Page'!$AU$18,'Expense Entry'!$R$11:$R126,'Setup Page'!$AV$18),IF($B$15="T A X",SUMIFS('Expense Entry'!$I$11:$I126,'Expense Entry'!$D$11:$D126,B80,'Expense Entry'!$Q$11:$Q126,'Setup Page'!$AU$18,'Expense Entry'!$R$11:$R126,'Setup Page'!$AV$18),"")))</f>
        <v>0</v>
      </c>
      <c r="N80" s="148"/>
      <c r="O80" s="148"/>
      <c r="P80" s="149"/>
      <c r="Q80" s="450" t="str">
        <f>IF(R80="","",'Setup Page'!$W$4)</f>
        <v>$</v>
      </c>
      <c r="R80" s="498">
        <f>IF($B$15="T O T A L",SUMIFS('Expense Entry'!$F$11:$F126,'Expense Entry'!$D$11:$D126,B80,'Expense Entry'!$Q$11:$Q126,'Setup Page'!$AU$19,'Expense Entry'!$R$11:$R126,'Setup Page'!$AV$19),IF($B$15="N E T",SUMIFS('Expense Entry'!$H$11:$H126,'Expense Entry'!$D$11:$D126,B80,'Expense Entry'!$Q$11:$Q126,'Setup Page'!$AU$19,'Expense Entry'!$R$11:$R126,'Setup Page'!$AV$19),IF($B$15="T A X",SUMIFS('Expense Entry'!$I$11:$I126,'Expense Entry'!$D$11:$D126,B80,'Expense Entry'!$Q$11:$Q126,'Setup Page'!$AU$19,'Expense Entry'!$R$11:$R126,'Setup Page'!$AV$19),"")))</f>
        <v>0</v>
      </c>
      <c r="S80" s="148"/>
      <c r="T80" s="148"/>
      <c r="U80" s="149"/>
      <c r="V80" s="450" t="str">
        <f>IF(W80="","",'Setup Page'!$W$4)</f>
        <v>$</v>
      </c>
      <c r="W80" s="498">
        <f>IF($B$15="T O T A L",SUMIFS('Expense Entry'!$F$11:$F126,'Expense Entry'!$D$11:$D126,B80,'Expense Entry'!$Q$11:$Q126,'Setup Page'!$AU$20,'Expense Entry'!$R$11:$R126,'Setup Page'!$AV$20),IF($B$15="N E T",SUMIFS('Expense Entry'!$H$11:$H126,'Expense Entry'!$D$11:$D126,B80,'Expense Entry'!$Q$11:$Q126,'Setup Page'!$AU$20,'Expense Entry'!$R$11:$R126,'Setup Page'!$AV$20),IF($B$15="T A X",SUMIFS('Expense Entry'!$I$11:$I126,'Expense Entry'!$D$11:$D126,B80,'Expense Entry'!$Q$11:$Q126,'Setup Page'!$AU$20,'Expense Entry'!$R$11:$R126,'Setup Page'!$AV$20),"")))</f>
        <v>0</v>
      </c>
      <c r="X80" s="148"/>
      <c r="Y80" s="148"/>
      <c r="Z80" s="149"/>
      <c r="AA80" s="450" t="str">
        <f>IF(AB80="","",'Setup Page'!$W$4)</f>
        <v>$</v>
      </c>
      <c r="AB80" s="498">
        <f>IF($B$15="T O T A L",SUMIFS('Expense Entry'!$F$11:$F126,'Expense Entry'!$D$11:$D126,B80,'Expense Entry'!$Q$11:$Q126,'Setup Page'!$AU$21,'Expense Entry'!$R$11:$R126,'Setup Page'!$AV$21),IF($B$15="N E T",SUMIFS('Expense Entry'!$H$11:$H126,'Expense Entry'!$D$11:$D126,B80,'Expense Entry'!$Q$11:$Q126,'Setup Page'!$AU$21,'Expense Entry'!$R$11:$R126,'Setup Page'!$AV$21),IF($B$15="T A X",SUMIFS('Expense Entry'!$I$11:$I126,'Expense Entry'!$D$11:$D126,B80,'Expense Entry'!$Q$11:$Q126,'Setup Page'!$AU$21,'Expense Entry'!$R$11:$R126,'Setup Page'!$AV$21),"")))</f>
        <v>0</v>
      </c>
      <c r="AC80" s="148"/>
      <c r="AD80" s="148"/>
      <c r="AE80" s="149"/>
      <c r="AF80" s="450" t="str">
        <f>IF(AG80="","",'Setup Page'!$W$4)</f>
        <v>$</v>
      </c>
      <c r="AG80" s="498">
        <f>IF($B$15="T O T A L",SUMIFS('Expense Entry'!$F$11:$F126,'Expense Entry'!$D$11:$D126,B80,'Expense Entry'!$Q$11:$Q126,'Setup Page'!$AU$22,'Expense Entry'!$R$11:$R126,'Setup Page'!$AV$22),IF($B$15="N E T",SUMIFS('Expense Entry'!$H$11:$H126,'Expense Entry'!$D$11:$D126,B80,'Expense Entry'!$Q$11:$Q126,'Setup Page'!$AU$22,'Expense Entry'!$R$11:$R126,'Setup Page'!$AV$22),IF($B$15="T A X",SUMIFS('Expense Entry'!$I$11:$I126,'Expense Entry'!$D$11:$D126,B80,'Expense Entry'!$Q$11:$Q126,'Setup Page'!$AU$22,'Expense Entry'!$R$11:$R126,'Setup Page'!$AV$22),"")))</f>
        <v>0</v>
      </c>
      <c r="AH80" s="148"/>
      <c r="AI80" s="148"/>
      <c r="AJ80" s="149"/>
      <c r="AK80" s="450" t="str">
        <f>IF(AL80="","",'Setup Page'!$W$4)</f>
        <v>$</v>
      </c>
      <c r="AL80" s="498">
        <f>IF($B$15="T O T A L",SUMIFS('Expense Entry'!$F$11:$F126,'Expense Entry'!$D$11:$D126,B80,'Expense Entry'!$Q$11:$Q126,'Setup Page'!$AU$23,'Expense Entry'!$R$11:$R126,'Setup Page'!$AV$23),IF($B$15="N E T",SUMIFS('Expense Entry'!$H$11:$H126,'Expense Entry'!$D$11:$D126,B80,'Expense Entry'!$Q$11:$Q126,'Setup Page'!$AU$23,'Expense Entry'!$R$11:$R126,'Setup Page'!$AV$23),IF($B$15="T A X",SUMIFS('Expense Entry'!$I$11:$I126,'Expense Entry'!$D$11:$D126,B80,'Expense Entry'!$Q$11:$Q126,'Setup Page'!$AU$23,'Expense Entry'!$R$11:$R126,'Setup Page'!$AV$23),"")))</f>
        <v>0</v>
      </c>
      <c r="AM80" s="148"/>
      <c r="AN80" s="148"/>
      <c r="AO80" s="149"/>
      <c r="AP80" s="450" t="str">
        <f>IF(AQ80="","",'Setup Page'!$W$4)</f>
        <v>$</v>
      </c>
      <c r="AQ80" s="498">
        <f>IF($B$15="T O T A L",SUMIFS('Expense Entry'!$F$11:$F126,'Expense Entry'!$D$11:$D126,B80,'Expense Entry'!$Q$11:$Q126,'Setup Page'!$AU$24,'Expense Entry'!$R$11:$R126,'Setup Page'!$AV$24),IF($B$15="N E T",SUMIFS('Expense Entry'!$H$11:$H126,'Expense Entry'!$D$11:$D126,B80,'Expense Entry'!$Q$11:$Q126,'Setup Page'!$AU$24,'Expense Entry'!$R$11:$R126,'Setup Page'!$AV$24),IF($B$15="T A X",SUMIFS('Expense Entry'!$I$11:$I126,'Expense Entry'!$D$11:$D126,B80,'Expense Entry'!$Q$11:$Q126,'Setup Page'!$AU$24,'Expense Entry'!$R$11:$R126,'Setup Page'!$AV$24),"")))</f>
        <v>0</v>
      </c>
      <c r="AR80" s="148"/>
      <c r="AS80" s="148"/>
      <c r="AT80" s="149"/>
      <c r="AU80" s="450" t="str">
        <f>IF(AV80="","",'Setup Page'!$W$4)</f>
        <v>$</v>
      </c>
      <c r="AV80" s="498">
        <f>IF($B$15="T O T A L",SUMIFS('Expense Entry'!$F$11:$F126,'Expense Entry'!$D$11:$D126,B80,'Expense Entry'!$Q$11:$Q126,'Setup Page'!$AU$25,'Expense Entry'!$R$11:$R126,'Setup Page'!$AV$25),IF($B$15="N E T",SUMIFS('Expense Entry'!$H$11:$H126,'Expense Entry'!$D$11:$D126,B80,'Expense Entry'!$Q$11:$Q126,'Setup Page'!$AU$25,'Expense Entry'!$R$11:$R126,'Setup Page'!$AV$25),IF($B$15="T A X",SUMIFS('Expense Entry'!$I$11:$I126,'Expense Entry'!$D$11:$D126,B80,'Expense Entry'!$Q$11:$Q126,'Setup Page'!$AU$25,'Expense Entry'!$R$11:$R126,'Setup Page'!$AV$25),"")))</f>
        <v>0</v>
      </c>
      <c r="AW80" s="148"/>
      <c r="AX80" s="148"/>
      <c r="AY80" s="149"/>
      <c r="AZ80" s="450" t="str">
        <f>IF(BA80="","",'Setup Page'!$W$4)</f>
        <v>$</v>
      </c>
      <c r="BA80" s="498">
        <f>IF($B$15="T O T A L",SUMIFS('Expense Entry'!$F$11:$F126,'Expense Entry'!$D$11:$D126,B80,'Expense Entry'!$Q$11:$Q126,'Setup Page'!$AU$26,'Expense Entry'!$R$11:$R126,'Setup Page'!$AV$26),IF($B$15="N E T",SUMIFS('Expense Entry'!$H$11:$H126,'Expense Entry'!$D$11:$D126,B80,'Expense Entry'!$Q$11:$Q126,'Setup Page'!$AU$26,'Expense Entry'!$R$11:$R126,'Setup Page'!$AV$26),IF($B$15="T A X",SUMIFS('Expense Entry'!$I$11:$I126,'Expense Entry'!$D$11:$D126,B80,'Expense Entry'!$Q$11:$Q126,'Setup Page'!$AU$26,'Expense Entry'!$R$11:$R126,'Setup Page'!$AV$26),"")))</f>
        <v>0</v>
      </c>
      <c r="BB80" s="148"/>
      <c r="BC80" s="148"/>
      <c r="BD80" s="149"/>
      <c r="BE80" s="450" t="str">
        <f>IF(BF80="","",'Setup Page'!$W$4)</f>
        <v>$</v>
      </c>
      <c r="BF80" s="498">
        <f>IF($B$15="T O T A L",SUMIFS('Expense Entry'!$F$11:$F126,'Expense Entry'!$D$11:$D126,B80,'Expense Entry'!$Q$11:$Q126,'Setup Page'!$AU$27,'Expense Entry'!$R$11:$R126,'Setup Page'!$AV$27),IF($B$15="N E T",SUMIFS('Expense Entry'!$H$11:$H126,'Expense Entry'!$D$11:$D126,B80,'Expense Entry'!$Q$11:$Q126,'Setup Page'!$AU$27,'Expense Entry'!$R$11:$R126,'Setup Page'!$AV$27),IF($B$15="T A X",SUMIFS('Expense Entry'!$I$11:$I126,'Expense Entry'!$D$11:$D126,B80,'Expense Entry'!$Q$11:$Q126,'Setup Page'!$AU$27,'Expense Entry'!$R$11:$R126,'Setup Page'!$AV$27),"")))</f>
        <v>0</v>
      </c>
      <c r="BG80" s="148"/>
      <c r="BH80" s="148"/>
      <c r="BI80" s="149"/>
      <c r="BJ80" s="450" t="str">
        <f>IF(BK80="","",'Setup Page'!$W$4)</f>
        <v>$</v>
      </c>
      <c r="BK80" s="498">
        <f>IF($B$15="T O T A L",SUMIFS('Expense Entry'!$F$11:$F126,'Expense Entry'!$D$11:$D126,B80,'Expense Entry'!$Q$11:$Q126,'Setup Page'!$AU$28,'Expense Entry'!$R$11:$R126,'Setup Page'!$AV$28),IF($B$15="N E T",SUMIFS('Expense Entry'!$H$11:$H126,'Expense Entry'!$D$11:$D126,B80,'Expense Entry'!$Q$11:$Q126,'Setup Page'!$AU$28,'Expense Entry'!$R$11:$R126,'Setup Page'!$AV$28),IF($B$15="T A X",SUMIFS('Expense Entry'!$I$11:$I126,'Expense Entry'!$D$11:$D126,B80,'Expense Entry'!$Q$11:$Q126,'Setup Page'!$AU$28,'Expense Entry'!$R$11:$R126,'Setup Page'!$AV$28),"")))</f>
        <v>0</v>
      </c>
      <c r="BL80" s="148"/>
      <c r="BM80" s="148"/>
      <c r="BN80" s="149"/>
      <c r="BO80" s="450" t="str">
        <f>IF(BP80="","",'Setup Page'!$W$4)</f>
        <v>$</v>
      </c>
      <c r="BP80" s="498">
        <f>IF($B$15="T O T A L",SUMIFS('Expense Entry'!$F$11:$F126,'Expense Entry'!$D$11:$D126,B80,'Expense Entry'!$Q$11:$Q126,'Setup Page'!$AU$29,'Expense Entry'!$R$11:$R126,'Setup Page'!$AV$29),IF($B$15="N E T",SUMIFS('Expense Entry'!$H$11:$H126,'Expense Entry'!$D$11:$D126,B80,'Expense Entry'!$Q$11:$Q126,'Setup Page'!$AU$29,'Expense Entry'!$R$11:$R126,'Setup Page'!$AV$29),IF($B$15="T A X",SUMIFS('Expense Entry'!$I$11:$I126,'Expense Entry'!$D$11:$D126,B80,'Expense Entry'!$Q$11:$Q126,'Setup Page'!$AU$29,'Expense Entry'!$R$11:$R126,'Setup Page'!$AV$29),"")))</f>
        <v>0</v>
      </c>
      <c r="BQ80" s="148"/>
      <c r="BR80" s="148"/>
      <c r="BS80" s="149"/>
      <c r="BT80" s="499" t="str">
        <f>IF(BU80="","",'Setup Page'!$W$4)</f>
        <v>$</v>
      </c>
      <c r="BU80" s="500">
        <f t="shared" si="2"/>
        <v>0</v>
      </c>
      <c r="BV80" s="148"/>
      <c r="BW80" s="148"/>
      <c r="BX80" s="152"/>
      <c r="BY80" s="138"/>
    </row>
    <row r="81" ht="18.75" customHeight="1">
      <c r="A81" s="138"/>
      <c r="B81" s="474" t="str">
        <f>'Setup Page'!P33</f>
        <v/>
      </c>
      <c r="C81" s="148"/>
      <c r="D81" s="148"/>
      <c r="E81" s="148"/>
      <c r="F81" s="148"/>
      <c r="G81" s="148"/>
      <c r="H81" s="148"/>
      <c r="I81" s="148"/>
      <c r="J81" s="148"/>
      <c r="K81" s="149"/>
      <c r="L81" s="450" t="str">
        <f>IF(M81="","",'Setup Page'!$W$4)</f>
        <v>$</v>
      </c>
      <c r="M81" s="498">
        <f>IF($B$15="T O T A L",SUMIFS('Expense Entry'!$F$11:$F126,'Expense Entry'!$D$11:$D126,B81,'Expense Entry'!$Q$11:$Q126,'Setup Page'!$AU$18,'Expense Entry'!$R$11:$R126,'Setup Page'!$AV$18),IF($B$15="N E T",SUMIFS('Expense Entry'!$H$11:$H126,'Expense Entry'!$D$11:$D126,B81,'Expense Entry'!$Q$11:$Q126,'Setup Page'!$AU$18,'Expense Entry'!$R$11:$R126,'Setup Page'!$AV$18),IF($B$15="T A X",SUMIFS('Expense Entry'!$I$11:$I126,'Expense Entry'!$D$11:$D126,B81,'Expense Entry'!$Q$11:$Q126,'Setup Page'!$AU$18,'Expense Entry'!$R$11:$R126,'Setup Page'!$AV$18),"")))</f>
        <v>0</v>
      </c>
      <c r="N81" s="148"/>
      <c r="O81" s="148"/>
      <c r="P81" s="149"/>
      <c r="Q81" s="450" t="str">
        <f>IF(R81="","",'Setup Page'!$W$4)</f>
        <v>$</v>
      </c>
      <c r="R81" s="498">
        <f>IF($B$15="T O T A L",SUMIFS('Expense Entry'!$F$11:$F126,'Expense Entry'!$D$11:$D126,B81,'Expense Entry'!$Q$11:$Q126,'Setup Page'!$AU$19,'Expense Entry'!$R$11:$R126,'Setup Page'!$AV$19),IF($B$15="N E T",SUMIFS('Expense Entry'!$H$11:$H126,'Expense Entry'!$D$11:$D126,B81,'Expense Entry'!$Q$11:$Q126,'Setup Page'!$AU$19,'Expense Entry'!$R$11:$R126,'Setup Page'!$AV$19),IF($B$15="T A X",SUMIFS('Expense Entry'!$I$11:$I126,'Expense Entry'!$D$11:$D126,B81,'Expense Entry'!$Q$11:$Q126,'Setup Page'!$AU$19,'Expense Entry'!$R$11:$R126,'Setup Page'!$AV$19),"")))</f>
        <v>0</v>
      </c>
      <c r="S81" s="148"/>
      <c r="T81" s="148"/>
      <c r="U81" s="149"/>
      <c r="V81" s="450" t="str">
        <f>IF(W81="","",'Setup Page'!$W$4)</f>
        <v>$</v>
      </c>
      <c r="W81" s="498">
        <f>IF($B$15="T O T A L",SUMIFS('Expense Entry'!$F$11:$F126,'Expense Entry'!$D$11:$D126,B81,'Expense Entry'!$Q$11:$Q126,'Setup Page'!$AU$20,'Expense Entry'!$R$11:$R126,'Setup Page'!$AV$20),IF($B$15="N E T",SUMIFS('Expense Entry'!$H$11:$H126,'Expense Entry'!$D$11:$D126,B81,'Expense Entry'!$Q$11:$Q126,'Setup Page'!$AU$20,'Expense Entry'!$R$11:$R126,'Setup Page'!$AV$20),IF($B$15="T A X",SUMIFS('Expense Entry'!$I$11:$I126,'Expense Entry'!$D$11:$D126,B81,'Expense Entry'!$Q$11:$Q126,'Setup Page'!$AU$20,'Expense Entry'!$R$11:$R126,'Setup Page'!$AV$20),"")))</f>
        <v>0</v>
      </c>
      <c r="X81" s="148"/>
      <c r="Y81" s="148"/>
      <c r="Z81" s="149"/>
      <c r="AA81" s="450" t="str">
        <f>IF(AB81="","",'Setup Page'!$W$4)</f>
        <v>$</v>
      </c>
      <c r="AB81" s="498">
        <f>IF($B$15="T O T A L",SUMIFS('Expense Entry'!$F$11:$F126,'Expense Entry'!$D$11:$D126,B81,'Expense Entry'!$Q$11:$Q126,'Setup Page'!$AU$21,'Expense Entry'!$R$11:$R126,'Setup Page'!$AV$21),IF($B$15="N E T",SUMIFS('Expense Entry'!$H$11:$H126,'Expense Entry'!$D$11:$D126,B81,'Expense Entry'!$Q$11:$Q126,'Setup Page'!$AU$21,'Expense Entry'!$R$11:$R126,'Setup Page'!$AV$21),IF($B$15="T A X",SUMIFS('Expense Entry'!$I$11:$I126,'Expense Entry'!$D$11:$D126,B81,'Expense Entry'!$Q$11:$Q126,'Setup Page'!$AU$21,'Expense Entry'!$R$11:$R126,'Setup Page'!$AV$21),"")))</f>
        <v>0</v>
      </c>
      <c r="AC81" s="148"/>
      <c r="AD81" s="148"/>
      <c r="AE81" s="149"/>
      <c r="AF81" s="450" t="str">
        <f>IF(AG81="","",'Setup Page'!$W$4)</f>
        <v>$</v>
      </c>
      <c r="AG81" s="498">
        <f>IF($B$15="T O T A L",SUMIFS('Expense Entry'!$F$11:$F126,'Expense Entry'!$D$11:$D126,B81,'Expense Entry'!$Q$11:$Q126,'Setup Page'!$AU$22,'Expense Entry'!$R$11:$R126,'Setup Page'!$AV$22),IF($B$15="N E T",SUMIFS('Expense Entry'!$H$11:$H126,'Expense Entry'!$D$11:$D126,B81,'Expense Entry'!$Q$11:$Q126,'Setup Page'!$AU$22,'Expense Entry'!$R$11:$R126,'Setup Page'!$AV$22),IF($B$15="T A X",SUMIFS('Expense Entry'!$I$11:$I126,'Expense Entry'!$D$11:$D126,B81,'Expense Entry'!$Q$11:$Q126,'Setup Page'!$AU$22,'Expense Entry'!$R$11:$R126,'Setup Page'!$AV$22),"")))</f>
        <v>0</v>
      </c>
      <c r="AH81" s="148"/>
      <c r="AI81" s="148"/>
      <c r="AJ81" s="149"/>
      <c r="AK81" s="450" t="str">
        <f>IF(AL81="","",'Setup Page'!$W$4)</f>
        <v>$</v>
      </c>
      <c r="AL81" s="498">
        <f>IF($B$15="T O T A L",SUMIFS('Expense Entry'!$F$11:$F126,'Expense Entry'!$D$11:$D126,B81,'Expense Entry'!$Q$11:$Q126,'Setup Page'!$AU$23,'Expense Entry'!$R$11:$R126,'Setup Page'!$AV$23),IF($B$15="N E T",SUMIFS('Expense Entry'!$H$11:$H126,'Expense Entry'!$D$11:$D126,B81,'Expense Entry'!$Q$11:$Q126,'Setup Page'!$AU$23,'Expense Entry'!$R$11:$R126,'Setup Page'!$AV$23),IF($B$15="T A X",SUMIFS('Expense Entry'!$I$11:$I126,'Expense Entry'!$D$11:$D126,B81,'Expense Entry'!$Q$11:$Q126,'Setup Page'!$AU$23,'Expense Entry'!$R$11:$R126,'Setup Page'!$AV$23),"")))</f>
        <v>0</v>
      </c>
      <c r="AM81" s="148"/>
      <c r="AN81" s="148"/>
      <c r="AO81" s="149"/>
      <c r="AP81" s="450" t="str">
        <f>IF(AQ81="","",'Setup Page'!$W$4)</f>
        <v>$</v>
      </c>
      <c r="AQ81" s="498">
        <f>IF($B$15="T O T A L",SUMIFS('Expense Entry'!$F$11:$F126,'Expense Entry'!$D$11:$D126,B81,'Expense Entry'!$Q$11:$Q126,'Setup Page'!$AU$24,'Expense Entry'!$R$11:$R126,'Setup Page'!$AV$24),IF($B$15="N E T",SUMIFS('Expense Entry'!$H$11:$H126,'Expense Entry'!$D$11:$D126,B81,'Expense Entry'!$Q$11:$Q126,'Setup Page'!$AU$24,'Expense Entry'!$R$11:$R126,'Setup Page'!$AV$24),IF($B$15="T A X",SUMIFS('Expense Entry'!$I$11:$I126,'Expense Entry'!$D$11:$D126,B81,'Expense Entry'!$Q$11:$Q126,'Setup Page'!$AU$24,'Expense Entry'!$R$11:$R126,'Setup Page'!$AV$24),"")))</f>
        <v>0</v>
      </c>
      <c r="AR81" s="148"/>
      <c r="AS81" s="148"/>
      <c r="AT81" s="149"/>
      <c r="AU81" s="450" t="str">
        <f>IF(AV81="","",'Setup Page'!$W$4)</f>
        <v>$</v>
      </c>
      <c r="AV81" s="498">
        <f>IF($B$15="T O T A L",SUMIFS('Expense Entry'!$F$11:$F126,'Expense Entry'!$D$11:$D126,B81,'Expense Entry'!$Q$11:$Q126,'Setup Page'!$AU$25,'Expense Entry'!$R$11:$R126,'Setup Page'!$AV$25),IF($B$15="N E T",SUMIFS('Expense Entry'!$H$11:$H126,'Expense Entry'!$D$11:$D126,B81,'Expense Entry'!$Q$11:$Q126,'Setup Page'!$AU$25,'Expense Entry'!$R$11:$R126,'Setup Page'!$AV$25),IF($B$15="T A X",SUMIFS('Expense Entry'!$I$11:$I126,'Expense Entry'!$D$11:$D126,B81,'Expense Entry'!$Q$11:$Q126,'Setup Page'!$AU$25,'Expense Entry'!$R$11:$R126,'Setup Page'!$AV$25),"")))</f>
        <v>0</v>
      </c>
      <c r="AW81" s="148"/>
      <c r="AX81" s="148"/>
      <c r="AY81" s="149"/>
      <c r="AZ81" s="450" t="str">
        <f>IF(BA81="","",'Setup Page'!$W$4)</f>
        <v>$</v>
      </c>
      <c r="BA81" s="498">
        <f>IF($B$15="T O T A L",SUMIFS('Expense Entry'!$F$11:$F126,'Expense Entry'!$D$11:$D126,B81,'Expense Entry'!$Q$11:$Q126,'Setup Page'!$AU$26,'Expense Entry'!$R$11:$R126,'Setup Page'!$AV$26),IF($B$15="N E T",SUMIFS('Expense Entry'!$H$11:$H126,'Expense Entry'!$D$11:$D126,B81,'Expense Entry'!$Q$11:$Q126,'Setup Page'!$AU$26,'Expense Entry'!$R$11:$R126,'Setup Page'!$AV$26),IF($B$15="T A X",SUMIFS('Expense Entry'!$I$11:$I126,'Expense Entry'!$D$11:$D126,B81,'Expense Entry'!$Q$11:$Q126,'Setup Page'!$AU$26,'Expense Entry'!$R$11:$R126,'Setup Page'!$AV$26),"")))</f>
        <v>0</v>
      </c>
      <c r="BB81" s="148"/>
      <c r="BC81" s="148"/>
      <c r="BD81" s="149"/>
      <c r="BE81" s="450" t="str">
        <f>IF(BF81="","",'Setup Page'!$W$4)</f>
        <v>$</v>
      </c>
      <c r="BF81" s="498">
        <f>IF($B$15="T O T A L",SUMIFS('Expense Entry'!$F$11:$F126,'Expense Entry'!$D$11:$D126,B81,'Expense Entry'!$Q$11:$Q126,'Setup Page'!$AU$27,'Expense Entry'!$R$11:$R126,'Setup Page'!$AV$27),IF($B$15="N E T",SUMIFS('Expense Entry'!$H$11:$H126,'Expense Entry'!$D$11:$D126,B81,'Expense Entry'!$Q$11:$Q126,'Setup Page'!$AU$27,'Expense Entry'!$R$11:$R126,'Setup Page'!$AV$27),IF($B$15="T A X",SUMIFS('Expense Entry'!$I$11:$I126,'Expense Entry'!$D$11:$D126,B81,'Expense Entry'!$Q$11:$Q126,'Setup Page'!$AU$27,'Expense Entry'!$R$11:$R126,'Setup Page'!$AV$27),"")))</f>
        <v>0</v>
      </c>
      <c r="BG81" s="148"/>
      <c r="BH81" s="148"/>
      <c r="BI81" s="149"/>
      <c r="BJ81" s="450" t="str">
        <f>IF(BK81="","",'Setup Page'!$W$4)</f>
        <v>$</v>
      </c>
      <c r="BK81" s="498">
        <f>IF($B$15="T O T A L",SUMIFS('Expense Entry'!$F$11:$F126,'Expense Entry'!$D$11:$D126,B81,'Expense Entry'!$Q$11:$Q126,'Setup Page'!$AU$28,'Expense Entry'!$R$11:$R126,'Setup Page'!$AV$28),IF($B$15="N E T",SUMIFS('Expense Entry'!$H$11:$H126,'Expense Entry'!$D$11:$D126,B81,'Expense Entry'!$Q$11:$Q126,'Setup Page'!$AU$28,'Expense Entry'!$R$11:$R126,'Setup Page'!$AV$28),IF($B$15="T A X",SUMIFS('Expense Entry'!$I$11:$I126,'Expense Entry'!$D$11:$D126,B81,'Expense Entry'!$Q$11:$Q126,'Setup Page'!$AU$28,'Expense Entry'!$R$11:$R126,'Setup Page'!$AV$28),"")))</f>
        <v>0</v>
      </c>
      <c r="BL81" s="148"/>
      <c r="BM81" s="148"/>
      <c r="BN81" s="149"/>
      <c r="BO81" s="450" t="str">
        <f>IF(BP81="","",'Setup Page'!$W$4)</f>
        <v>$</v>
      </c>
      <c r="BP81" s="498">
        <f>IF($B$15="T O T A L",SUMIFS('Expense Entry'!$F$11:$F126,'Expense Entry'!$D$11:$D126,B81,'Expense Entry'!$Q$11:$Q126,'Setup Page'!$AU$29,'Expense Entry'!$R$11:$R126,'Setup Page'!$AV$29),IF($B$15="N E T",SUMIFS('Expense Entry'!$H$11:$H126,'Expense Entry'!$D$11:$D126,B81,'Expense Entry'!$Q$11:$Q126,'Setup Page'!$AU$29,'Expense Entry'!$R$11:$R126,'Setup Page'!$AV$29),IF($B$15="T A X",SUMIFS('Expense Entry'!$I$11:$I126,'Expense Entry'!$D$11:$D126,B81,'Expense Entry'!$Q$11:$Q126,'Setup Page'!$AU$29,'Expense Entry'!$R$11:$R126,'Setup Page'!$AV$29),"")))</f>
        <v>0</v>
      </c>
      <c r="BQ81" s="148"/>
      <c r="BR81" s="148"/>
      <c r="BS81" s="149"/>
      <c r="BT81" s="499" t="str">
        <f>IF(BU81="","",'Setup Page'!$W$4)</f>
        <v>$</v>
      </c>
      <c r="BU81" s="500">
        <f t="shared" si="2"/>
        <v>0</v>
      </c>
      <c r="BV81" s="148"/>
      <c r="BW81" s="148"/>
      <c r="BX81" s="152"/>
      <c r="BY81" s="138"/>
    </row>
    <row r="82" ht="18.75" customHeight="1">
      <c r="A82" s="138"/>
      <c r="B82" s="474" t="str">
        <f>'Setup Page'!P34</f>
        <v/>
      </c>
      <c r="C82" s="148"/>
      <c r="D82" s="148"/>
      <c r="E82" s="148"/>
      <c r="F82" s="148"/>
      <c r="G82" s="148"/>
      <c r="H82" s="148"/>
      <c r="I82" s="148"/>
      <c r="J82" s="148"/>
      <c r="K82" s="149"/>
      <c r="L82" s="450" t="str">
        <f>IF(M82="","",'Setup Page'!$W$4)</f>
        <v>$</v>
      </c>
      <c r="M82" s="498">
        <f>IF($B$15="T O T A L",SUMIFS('Expense Entry'!$F$11:$F126,'Expense Entry'!$D$11:$D126,B82,'Expense Entry'!$Q$11:$Q126,'Setup Page'!$AU$18,'Expense Entry'!$R$11:$R126,'Setup Page'!$AV$18),IF($B$15="N E T",SUMIFS('Expense Entry'!$H$11:$H126,'Expense Entry'!$D$11:$D126,B82,'Expense Entry'!$Q$11:$Q126,'Setup Page'!$AU$18,'Expense Entry'!$R$11:$R126,'Setup Page'!$AV$18),IF($B$15="T A X",SUMIFS('Expense Entry'!$I$11:$I126,'Expense Entry'!$D$11:$D126,B82,'Expense Entry'!$Q$11:$Q126,'Setup Page'!$AU$18,'Expense Entry'!$R$11:$R126,'Setup Page'!$AV$18),"")))</f>
        <v>0</v>
      </c>
      <c r="N82" s="148"/>
      <c r="O82" s="148"/>
      <c r="P82" s="149"/>
      <c r="Q82" s="450" t="str">
        <f>IF(R82="","",'Setup Page'!$W$4)</f>
        <v>$</v>
      </c>
      <c r="R82" s="498">
        <f>IF($B$15="T O T A L",SUMIFS('Expense Entry'!$F$11:$F126,'Expense Entry'!$D$11:$D126,B82,'Expense Entry'!$Q$11:$Q126,'Setup Page'!$AU$19,'Expense Entry'!$R$11:$R126,'Setup Page'!$AV$19),IF($B$15="N E T",SUMIFS('Expense Entry'!$H$11:$H126,'Expense Entry'!$D$11:$D126,B82,'Expense Entry'!$Q$11:$Q126,'Setup Page'!$AU$19,'Expense Entry'!$R$11:$R126,'Setup Page'!$AV$19),IF($B$15="T A X",SUMIFS('Expense Entry'!$I$11:$I126,'Expense Entry'!$D$11:$D126,B82,'Expense Entry'!$Q$11:$Q126,'Setup Page'!$AU$19,'Expense Entry'!$R$11:$R126,'Setup Page'!$AV$19),"")))</f>
        <v>0</v>
      </c>
      <c r="S82" s="148"/>
      <c r="T82" s="148"/>
      <c r="U82" s="149"/>
      <c r="V82" s="450" t="str">
        <f>IF(W82="","",'Setup Page'!$W$4)</f>
        <v>$</v>
      </c>
      <c r="W82" s="498">
        <f>IF($B$15="T O T A L",SUMIFS('Expense Entry'!$F$11:$F126,'Expense Entry'!$D$11:$D126,B82,'Expense Entry'!$Q$11:$Q126,'Setup Page'!$AU$20,'Expense Entry'!$R$11:$R126,'Setup Page'!$AV$20),IF($B$15="N E T",SUMIFS('Expense Entry'!$H$11:$H126,'Expense Entry'!$D$11:$D126,B82,'Expense Entry'!$Q$11:$Q126,'Setup Page'!$AU$20,'Expense Entry'!$R$11:$R126,'Setup Page'!$AV$20),IF($B$15="T A X",SUMIFS('Expense Entry'!$I$11:$I126,'Expense Entry'!$D$11:$D126,B82,'Expense Entry'!$Q$11:$Q126,'Setup Page'!$AU$20,'Expense Entry'!$R$11:$R126,'Setup Page'!$AV$20),"")))</f>
        <v>0</v>
      </c>
      <c r="X82" s="148"/>
      <c r="Y82" s="148"/>
      <c r="Z82" s="149"/>
      <c r="AA82" s="450" t="str">
        <f>IF(AB82="","",'Setup Page'!$W$4)</f>
        <v>$</v>
      </c>
      <c r="AB82" s="498">
        <f>IF($B$15="T O T A L",SUMIFS('Expense Entry'!$F$11:$F126,'Expense Entry'!$D$11:$D126,B82,'Expense Entry'!$Q$11:$Q126,'Setup Page'!$AU$21,'Expense Entry'!$R$11:$R126,'Setup Page'!$AV$21),IF($B$15="N E T",SUMIFS('Expense Entry'!$H$11:$H126,'Expense Entry'!$D$11:$D126,B82,'Expense Entry'!$Q$11:$Q126,'Setup Page'!$AU$21,'Expense Entry'!$R$11:$R126,'Setup Page'!$AV$21),IF($B$15="T A X",SUMIFS('Expense Entry'!$I$11:$I126,'Expense Entry'!$D$11:$D126,B82,'Expense Entry'!$Q$11:$Q126,'Setup Page'!$AU$21,'Expense Entry'!$R$11:$R126,'Setup Page'!$AV$21),"")))</f>
        <v>0</v>
      </c>
      <c r="AC82" s="148"/>
      <c r="AD82" s="148"/>
      <c r="AE82" s="149"/>
      <c r="AF82" s="450" t="str">
        <f>IF(AG82="","",'Setup Page'!$W$4)</f>
        <v>$</v>
      </c>
      <c r="AG82" s="498">
        <f>IF($B$15="T O T A L",SUMIFS('Expense Entry'!$F$11:$F126,'Expense Entry'!$D$11:$D126,B82,'Expense Entry'!$Q$11:$Q126,'Setup Page'!$AU$22,'Expense Entry'!$R$11:$R126,'Setup Page'!$AV$22),IF($B$15="N E T",SUMIFS('Expense Entry'!$H$11:$H126,'Expense Entry'!$D$11:$D126,B82,'Expense Entry'!$Q$11:$Q126,'Setup Page'!$AU$22,'Expense Entry'!$R$11:$R126,'Setup Page'!$AV$22),IF($B$15="T A X",SUMIFS('Expense Entry'!$I$11:$I126,'Expense Entry'!$D$11:$D126,B82,'Expense Entry'!$Q$11:$Q126,'Setup Page'!$AU$22,'Expense Entry'!$R$11:$R126,'Setup Page'!$AV$22),"")))</f>
        <v>0</v>
      </c>
      <c r="AH82" s="148"/>
      <c r="AI82" s="148"/>
      <c r="AJ82" s="149"/>
      <c r="AK82" s="450" t="str">
        <f>IF(AL82="","",'Setup Page'!$W$4)</f>
        <v>$</v>
      </c>
      <c r="AL82" s="498">
        <f>IF($B$15="T O T A L",SUMIFS('Expense Entry'!$F$11:$F126,'Expense Entry'!$D$11:$D126,B82,'Expense Entry'!$Q$11:$Q126,'Setup Page'!$AU$23,'Expense Entry'!$R$11:$R126,'Setup Page'!$AV$23),IF($B$15="N E T",SUMIFS('Expense Entry'!$H$11:$H126,'Expense Entry'!$D$11:$D126,B82,'Expense Entry'!$Q$11:$Q126,'Setup Page'!$AU$23,'Expense Entry'!$R$11:$R126,'Setup Page'!$AV$23),IF($B$15="T A X",SUMIFS('Expense Entry'!$I$11:$I126,'Expense Entry'!$D$11:$D126,B82,'Expense Entry'!$Q$11:$Q126,'Setup Page'!$AU$23,'Expense Entry'!$R$11:$R126,'Setup Page'!$AV$23),"")))</f>
        <v>0</v>
      </c>
      <c r="AM82" s="148"/>
      <c r="AN82" s="148"/>
      <c r="AO82" s="149"/>
      <c r="AP82" s="450" t="str">
        <f>IF(AQ82="","",'Setup Page'!$W$4)</f>
        <v>$</v>
      </c>
      <c r="AQ82" s="498">
        <f>IF($B$15="T O T A L",SUMIFS('Expense Entry'!$F$11:$F126,'Expense Entry'!$D$11:$D126,B82,'Expense Entry'!$Q$11:$Q126,'Setup Page'!$AU$24,'Expense Entry'!$R$11:$R126,'Setup Page'!$AV$24),IF($B$15="N E T",SUMIFS('Expense Entry'!$H$11:$H126,'Expense Entry'!$D$11:$D126,B82,'Expense Entry'!$Q$11:$Q126,'Setup Page'!$AU$24,'Expense Entry'!$R$11:$R126,'Setup Page'!$AV$24),IF($B$15="T A X",SUMIFS('Expense Entry'!$I$11:$I126,'Expense Entry'!$D$11:$D126,B82,'Expense Entry'!$Q$11:$Q126,'Setup Page'!$AU$24,'Expense Entry'!$R$11:$R126,'Setup Page'!$AV$24),"")))</f>
        <v>0</v>
      </c>
      <c r="AR82" s="148"/>
      <c r="AS82" s="148"/>
      <c r="AT82" s="149"/>
      <c r="AU82" s="450" t="str">
        <f>IF(AV82="","",'Setup Page'!$W$4)</f>
        <v>$</v>
      </c>
      <c r="AV82" s="498">
        <f>IF($B$15="T O T A L",SUMIFS('Expense Entry'!$F$11:$F126,'Expense Entry'!$D$11:$D126,B82,'Expense Entry'!$Q$11:$Q126,'Setup Page'!$AU$25,'Expense Entry'!$R$11:$R126,'Setup Page'!$AV$25),IF($B$15="N E T",SUMIFS('Expense Entry'!$H$11:$H126,'Expense Entry'!$D$11:$D126,B82,'Expense Entry'!$Q$11:$Q126,'Setup Page'!$AU$25,'Expense Entry'!$R$11:$R126,'Setup Page'!$AV$25),IF($B$15="T A X",SUMIFS('Expense Entry'!$I$11:$I126,'Expense Entry'!$D$11:$D126,B82,'Expense Entry'!$Q$11:$Q126,'Setup Page'!$AU$25,'Expense Entry'!$R$11:$R126,'Setup Page'!$AV$25),"")))</f>
        <v>0</v>
      </c>
      <c r="AW82" s="148"/>
      <c r="AX82" s="148"/>
      <c r="AY82" s="149"/>
      <c r="AZ82" s="450" t="str">
        <f>IF(BA82="","",'Setup Page'!$W$4)</f>
        <v>$</v>
      </c>
      <c r="BA82" s="498">
        <f>IF($B$15="T O T A L",SUMIFS('Expense Entry'!$F$11:$F126,'Expense Entry'!$D$11:$D126,B82,'Expense Entry'!$Q$11:$Q126,'Setup Page'!$AU$26,'Expense Entry'!$R$11:$R126,'Setup Page'!$AV$26),IF($B$15="N E T",SUMIFS('Expense Entry'!$H$11:$H126,'Expense Entry'!$D$11:$D126,B82,'Expense Entry'!$Q$11:$Q126,'Setup Page'!$AU$26,'Expense Entry'!$R$11:$R126,'Setup Page'!$AV$26),IF($B$15="T A X",SUMIFS('Expense Entry'!$I$11:$I126,'Expense Entry'!$D$11:$D126,B82,'Expense Entry'!$Q$11:$Q126,'Setup Page'!$AU$26,'Expense Entry'!$R$11:$R126,'Setup Page'!$AV$26),"")))</f>
        <v>0</v>
      </c>
      <c r="BB82" s="148"/>
      <c r="BC82" s="148"/>
      <c r="BD82" s="149"/>
      <c r="BE82" s="450" t="str">
        <f>IF(BF82="","",'Setup Page'!$W$4)</f>
        <v>$</v>
      </c>
      <c r="BF82" s="498">
        <f>IF($B$15="T O T A L",SUMIFS('Expense Entry'!$F$11:$F126,'Expense Entry'!$D$11:$D126,B82,'Expense Entry'!$Q$11:$Q126,'Setup Page'!$AU$27,'Expense Entry'!$R$11:$R126,'Setup Page'!$AV$27),IF($B$15="N E T",SUMIFS('Expense Entry'!$H$11:$H126,'Expense Entry'!$D$11:$D126,B82,'Expense Entry'!$Q$11:$Q126,'Setup Page'!$AU$27,'Expense Entry'!$R$11:$R126,'Setup Page'!$AV$27),IF($B$15="T A X",SUMIFS('Expense Entry'!$I$11:$I126,'Expense Entry'!$D$11:$D126,B82,'Expense Entry'!$Q$11:$Q126,'Setup Page'!$AU$27,'Expense Entry'!$R$11:$R126,'Setup Page'!$AV$27),"")))</f>
        <v>0</v>
      </c>
      <c r="BG82" s="148"/>
      <c r="BH82" s="148"/>
      <c r="BI82" s="149"/>
      <c r="BJ82" s="450" t="str">
        <f>IF(BK82="","",'Setup Page'!$W$4)</f>
        <v>$</v>
      </c>
      <c r="BK82" s="498">
        <f>IF($B$15="T O T A L",SUMIFS('Expense Entry'!$F$11:$F126,'Expense Entry'!$D$11:$D126,B82,'Expense Entry'!$Q$11:$Q126,'Setup Page'!$AU$28,'Expense Entry'!$R$11:$R126,'Setup Page'!$AV$28),IF($B$15="N E T",SUMIFS('Expense Entry'!$H$11:$H126,'Expense Entry'!$D$11:$D126,B82,'Expense Entry'!$Q$11:$Q126,'Setup Page'!$AU$28,'Expense Entry'!$R$11:$R126,'Setup Page'!$AV$28),IF($B$15="T A X",SUMIFS('Expense Entry'!$I$11:$I126,'Expense Entry'!$D$11:$D126,B82,'Expense Entry'!$Q$11:$Q126,'Setup Page'!$AU$28,'Expense Entry'!$R$11:$R126,'Setup Page'!$AV$28),"")))</f>
        <v>0</v>
      </c>
      <c r="BL82" s="148"/>
      <c r="BM82" s="148"/>
      <c r="BN82" s="149"/>
      <c r="BO82" s="450" t="str">
        <f>IF(BP82="","",'Setup Page'!$W$4)</f>
        <v>$</v>
      </c>
      <c r="BP82" s="498">
        <f>IF($B$15="T O T A L",SUMIFS('Expense Entry'!$F$11:$F126,'Expense Entry'!$D$11:$D126,B82,'Expense Entry'!$Q$11:$Q126,'Setup Page'!$AU$29,'Expense Entry'!$R$11:$R126,'Setup Page'!$AV$29),IF($B$15="N E T",SUMIFS('Expense Entry'!$H$11:$H126,'Expense Entry'!$D$11:$D126,B82,'Expense Entry'!$Q$11:$Q126,'Setup Page'!$AU$29,'Expense Entry'!$R$11:$R126,'Setup Page'!$AV$29),IF($B$15="T A X",SUMIFS('Expense Entry'!$I$11:$I126,'Expense Entry'!$D$11:$D126,B82,'Expense Entry'!$Q$11:$Q126,'Setup Page'!$AU$29,'Expense Entry'!$R$11:$R126,'Setup Page'!$AV$29),"")))</f>
        <v>0</v>
      </c>
      <c r="BQ82" s="148"/>
      <c r="BR82" s="148"/>
      <c r="BS82" s="149"/>
      <c r="BT82" s="499" t="str">
        <f>IF(BU82="","",'Setup Page'!$W$4)</f>
        <v>$</v>
      </c>
      <c r="BU82" s="500">
        <f t="shared" si="2"/>
        <v>0</v>
      </c>
      <c r="BV82" s="148"/>
      <c r="BW82" s="148"/>
      <c r="BX82" s="152"/>
      <c r="BY82" s="138"/>
    </row>
    <row r="83" ht="18.75" customHeight="1">
      <c r="A83" s="138"/>
      <c r="B83" s="474" t="str">
        <f>'Setup Page'!P35</f>
        <v/>
      </c>
      <c r="C83" s="148"/>
      <c r="D83" s="148"/>
      <c r="E83" s="148"/>
      <c r="F83" s="148"/>
      <c r="G83" s="148"/>
      <c r="H83" s="148"/>
      <c r="I83" s="148"/>
      <c r="J83" s="148"/>
      <c r="K83" s="149"/>
      <c r="L83" s="450" t="str">
        <f>IF(M83="","",'Setup Page'!$W$4)</f>
        <v>$</v>
      </c>
      <c r="M83" s="498">
        <f>IF($B$15="T O T A L",SUMIFS('Expense Entry'!$F$11:$F126,'Expense Entry'!$D$11:$D126,B83,'Expense Entry'!$Q$11:$Q126,'Setup Page'!$AU$18,'Expense Entry'!$R$11:$R126,'Setup Page'!$AV$18),IF($B$15="N E T",SUMIFS('Expense Entry'!$H$11:$H126,'Expense Entry'!$D$11:$D126,B83,'Expense Entry'!$Q$11:$Q126,'Setup Page'!$AU$18,'Expense Entry'!$R$11:$R126,'Setup Page'!$AV$18),IF($B$15="T A X",SUMIFS('Expense Entry'!$I$11:$I126,'Expense Entry'!$D$11:$D126,B83,'Expense Entry'!$Q$11:$Q126,'Setup Page'!$AU$18,'Expense Entry'!$R$11:$R126,'Setup Page'!$AV$18),"")))</f>
        <v>0</v>
      </c>
      <c r="N83" s="148"/>
      <c r="O83" s="148"/>
      <c r="P83" s="149"/>
      <c r="Q83" s="450" t="str">
        <f>IF(R83="","",'Setup Page'!$W$4)</f>
        <v>$</v>
      </c>
      <c r="R83" s="498">
        <f>IF($B$15="T O T A L",SUMIFS('Expense Entry'!$F$11:$F126,'Expense Entry'!$D$11:$D126,B83,'Expense Entry'!$Q$11:$Q126,'Setup Page'!$AU$19,'Expense Entry'!$R$11:$R126,'Setup Page'!$AV$19),IF($B$15="N E T",SUMIFS('Expense Entry'!$H$11:$H126,'Expense Entry'!$D$11:$D126,B83,'Expense Entry'!$Q$11:$Q126,'Setup Page'!$AU$19,'Expense Entry'!$R$11:$R126,'Setup Page'!$AV$19),IF($B$15="T A X",SUMIFS('Expense Entry'!$I$11:$I126,'Expense Entry'!$D$11:$D126,B83,'Expense Entry'!$Q$11:$Q126,'Setup Page'!$AU$19,'Expense Entry'!$R$11:$R126,'Setup Page'!$AV$19),"")))</f>
        <v>0</v>
      </c>
      <c r="S83" s="148"/>
      <c r="T83" s="148"/>
      <c r="U83" s="149"/>
      <c r="V83" s="450" t="str">
        <f>IF(W83="","",'Setup Page'!$W$4)</f>
        <v>$</v>
      </c>
      <c r="W83" s="498">
        <f>IF($B$15="T O T A L",SUMIFS('Expense Entry'!$F$11:$F126,'Expense Entry'!$D$11:$D126,B83,'Expense Entry'!$Q$11:$Q126,'Setup Page'!$AU$20,'Expense Entry'!$R$11:$R126,'Setup Page'!$AV$20),IF($B$15="N E T",SUMIFS('Expense Entry'!$H$11:$H126,'Expense Entry'!$D$11:$D126,B83,'Expense Entry'!$Q$11:$Q126,'Setup Page'!$AU$20,'Expense Entry'!$R$11:$R126,'Setup Page'!$AV$20),IF($B$15="T A X",SUMIFS('Expense Entry'!$I$11:$I126,'Expense Entry'!$D$11:$D126,B83,'Expense Entry'!$Q$11:$Q126,'Setup Page'!$AU$20,'Expense Entry'!$R$11:$R126,'Setup Page'!$AV$20),"")))</f>
        <v>0</v>
      </c>
      <c r="X83" s="148"/>
      <c r="Y83" s="148"/>
      <c r="Z83" s="149"/>
      <c r="AA83" s="450" t="str">
        <f>IF(AB83="","",'Setup Page'!$W$4)</f>
        <v>$</v>
      </c>
      <c r="AB83" s="498">
        <f>IF($B$15="T O T A L",SUMIFS('Expense Entry'!$F$11:$F126,'Expense Entry'!$D$11:$D126,B83,'Expense Entry'!$Q$11:$Q126,'Setup Page'!$AU$21,'Expense Entry'!$R$11:$R126,'Setup Page'!$AV$21),IF($B$15="N E T",SUMIFS('Expense Entry'!$H$11:$H126,'Expense Entry'!$D$11:$D126,B83,'Expense Entry'!$Q$11:$Q126,'Setup Page'!$AU$21,'Expense Entry'!$R$11:$R126,'Setup Page'!$AV$21),IF($B$15="T A X",SUMIFS('Expense Entry'!$I$11:$I126,'Expense Entry'!$D$11:$D126,B83,'Expense Entry'!$Q$11:$Q126,'Setup Page'!$AU$21,'Expense Entry'!$R$11:$R126,'Setup Page'!$AV$21),"")))</f>
        <v>0</v>
      </c>
      <c r="AC83" s="148"/>
      <c r="AD83" s="148"/>
      <c r="AE83" s="149"/>
      <c r="AF83" s="450" t="str">
        <f>IF(AG83="","",'Setup Page'!$W$4)</f>
        <v>$</v>
      </c>
      <c r="AG83" s="498">
        <f>IF($B$15="T O T A L",SUMIFS('Expense Entry'!$F$11:$F126,'Expense Entry'!$D$11:$D126,B83,'Expense Entry'!$Q$11:$Q126,'Setup Page'!$AU$22,'Expense Entry'!$R$11:$R126,'Setup Page'!$AV$22),IF($B$15="N E T",SUMIFS('Expense Entry'!$H$11:$H126,'Expense Entry'!$D$11:$D126,B83,'Expense Entry'!$Q$11:$Q126,'Setup Page'!$AU$22,'Expense Entry'!$R$11:$R126,'Setup Page'!$AV$22),IF($B$15="T A X",SUMIFS('Expense Entry'!$I$11:$I126,'Expense Entry'!$D$11:$D126,B83,'Expense Entry'!$Q$11:$Q126,'Setup Page'!$AU$22,'Expense Entry'!$R$11:$R126,'Setup Page'!$AV$22),"")))</f>
        <v>0</v>
      </c>
      <c r="AH83" s="148"/>
      <c r="AI83" s="148"/>
      <c r="AJ83" s="149"/>
      <c r="AK83" s="450" t="str">
        <f>IF(AL83="","",'Setup Page'!$W$4)</f>
        <v>$</v>
      </c>
      <c r="AL83" s="498">
        <f>IF($B$15="T O T A L",SUMIFS('Expense Entry'!$F$11:$F126,'Expense Entry'!$D$11:$D126,B83,'Expense Entry'!$Q$11:$Q126,'Setup Page'!$AU$23,'Expense Entry'!$R$11:$R126,'Setup Page'!$AV$23),IF($B$15="N E T",SUMIFS('Expense Entry'!$H$11:$H126,'Expense Entry'!$D$11:$D126,B83,'Expense Entry'!$Q$11:$Q126,'Setup Page'!$AU$23,'Expense Entry'!$R$11:$R126,'Setup Page'!$AV$23),IF($B$15="T A X",SUMIFS('Expense Entry'!$I$11:$I126,'Expense Entry'!$D$11:$D126,B83,'Expense Entry'!$Q$11:$Q126,'Setup Page'!$AU$23,'Expense Entry'!$R$11:$R126,'Setup Page'!$AV$23),"")))</f>
        <v>0</v>
      </c>
      <c r="AM83" s="148"/>
      <c r="AN83" s="148"/>
      <c r="AO83" s="149"/>
      <c r="AP83" s="450" t="str">
        <f>IF(AQ83="","",'Setup Page'!$W$4)</f>
        <v>$</v>
      </c>
      <c r="AQ83" s="498">
        <f>IF($B$15="T O T A L",SUMIFS('Expense Entry'!$F$11:$F126,'Expense Entry'!$D$11:$D126,B83,'Expense Entry'!$Q$11:$Q126,'Setup Page'!$AU$24,'Expense Entry'!$R$11:$R126,'Setup Page'!$AV$24),IF($B$15="N E T",SUMIFS('Expense Entry'!$H$11:$H126,'Expense Entry'!$D$11:$D126,B83,'Expense Entry'!$Q$11:$Q126,'Setup Page'!$AU$24,'Expense Entry'!$R$11:$R126,'Setup Page'!$AV$24),IF($B$15="T A X",SUMIFS('Expense Entry'!$I$11:$I126,'Expense Entry'!$D$11:$D126,B83,'Expense Entry'!$Q$11:$Q126,'Setup Page'!$AU$24,'Expense Entry'!$R$11:$R126,'Setup Page'!$AV$24),"")))</f>
        <v>0</v>
      </c>
      <c r="AR83" s="148"/>
      <c r="AS83" s="148"/>
      <c r="AT83" s="149"/>
      <c r="AU83" s="450" t="str">
        <f>IF(AV83="","",'Setup Page'!$W$4)</f>
        <v>$</v>
      </c>
      <c r="AV83" s="498">
        <f>IF($B$15="T O T A L",SUMIFS('Expense Entry'!$F$11:$F126,'Expense Entry'!$D$11:$D126,B83,'Expense Entry'!$Q$11:$Q126,'Setup Page'!$AU$25,'Expense Entry'!$R$11:$R126,'Setup Page'!$AV$25),IF($B$15="N E T",SUMIFS('Expense Entry'!$H$11:$H126,'Expense Entry'!$D$11:$D126,B83,'Expense Entry'!$Q$11:$Q126,'Setup Page'!$AU$25,'Expense Entry'!$R$11:$R126,'Setup Page'!$AV$25),IF($B$15="T A X",SUMIFS('Expense Entry'!$I$11:$I126,'Expense Entry'!$D$11:$D126,B83,'Expense Entry'!$Q$11:$Q126,'Setup Page'!$AU$25,'Expense Entry'!$R$11:$R126,'Setup Page'!$AV$25),"")))</f>
        <v>0</v>
      </c>
      <c r="AW83" s="148"/>
      <c r="AX83" s="148"/>
      <c r="AY83" s="149"/>
      <c r="AZ83" s="450" t="str">
        <f>IF(BA83="","",'Setup Page'!$W$4)</f>
        <v>$</v>
      </c>
      <c r="BA83" s="498">
        <f>IF($B$15="T O T A L",SUMIFS('Expense Entry'!$F$11:$F126,'Expense Entry'!$D$11:$D126,B83,'Expense Entry'!$Q$11:$Q126,'Setup Page'!$AU$26,'Expense Entry'!$R$11:$R126,'Setup Page'!$AV$26),IF($B$15="N E T",SUMIFS('Expense Entry'!$H$11:$H126,'Expense Entry'!$D$11:$D126,B83,'Expense Entry'!$Q$11:$Q126,'Setup Page'!$AU$26,'Expense Entry'!$R$11:$R126,'Setup Page'!$AV$26),IF($B$15="T A X",SUMIFS('Expense Entry'!$I$11:$I126,'Expense Entry'!$D$11:$D126,B83,'Expense Entry'!$Q$11:$Q126,'Setup Page'!$AU$26,'Expense Entry'!$R$11:$R126,'Setup Page'!$AV$26),"")))</f>
        <v>0</v>
      </c>
      <c r="BB83" s="148"/>
      <c r="BC83" s="148"/>
      <c r="BD83" s="149"/>
      <c r="BE83" s="450" t="str">
        <f>IF(BF83="","",'Setup Page'!$W$4)</f>
        <v>$</v>
      </c>
      <c r="BF83" s="498">
        <f>IF($B$15="T O T A L",SUMIFS('Expense Entry'!$F$11:$F126,'Expense Entry'!$D$11:$D126,B83,'Expense Entry'!$Q$11:$Q126,'Setup Page'!$AU$27,'Expense Entry'!$R$11:$R126,'Setup Page'!$AV$27),IF($B$15="N E T",SUMIFS('Expense Entry'!$H$11:$H126,'Expense Entry'!$D$11:$D126,B83,'Expense Entry'!$Q$11:$Q126,'Setup Page'!$AU$27,'Expense Entry'!$R$11:$R126,'Setup Page'!$AV$27),IF($B$15="T A X",SUMIFS('Expense Entry'!$I$11:$I126,'Expense Entry'!$D$11:$D126,B83,'Expense Entry'!$Q$11:$Q126,'Setup Page'!$AU$27,'Expense Entry'!$R$11:$R126,'Setup Page'!$AV$27),"")))</f>
        <v>0</v>
      </c>
      <c r="BG83" s="148"/>
      <c r="BH83" s="148"/>
      <c r="BI83" s="149"/>
      <c r="BJ83" s="450" t="str">
        <f>IF(BK83="","",'Setup Page'!$W$4)</f>
        <v>$</v>
      </c>
      <c r="BK83" s="498">
        <f>IF($B$15="T O T A L",SUMIFS('Expense Entry'!$F$11:$F126,'Expense Entry'!$D$11:$D126,B83,'Expense Entry'!$Q$11:$Q126,'Setup Page'!$AU$28,'Expense Entry'!$R$11:$R126,'Setup Page'!$AV$28),IF($B$15="N E T",SUMIFS('Expense Entry'!$H$11:$H126,'Expense Entry'!$D$11:$D126,B83,'Expense Entry'!$Q$11:$Q126,'Setup Page'!$AU$28,'Expense Entry'!$R$11:$R126,'Setup Page'!$AV$28),IF($B$15="T A X",SUMIFS('Expense Entry'!$I$11:$I126,'Expense Entry'!$D$11:$D126,B83,'Expense Entry'!$Q$11:$Q126,'Setup Page'!$AU$28,'Expense Entry'!$R$11:$R126,'Setup Page'!$AV$28),"")))</f>
        <v>0</v>
      </c>
      <c r="BL83" s="148"/>
      <c r="BM83" s="148"/>
      <c r="BN83" s="149"/>
      <c r="BO83" s="450" t="str">
        <f>IF(BP83="","",'Setup Page'!$W$4)</f>
        <v>$</v>
      </c>
      <c r="BP83" s="498">
        <f>IF($B$15="T O T A L",SUMIFS('Expense Entry'!$F$11:$F126,'Expense Entry'!$D$11:$D126,B83,'Expense Entry'!$Q$11:$Q126,'Setup Page'!$AU$29,'Expense Entry'!$R$11:$R126,'Setup Page'!$AV$29),IF($B$15="N E T",SUMIFS('Expense Entry'!$H$11:$H126,'Expense Entry'!$D$11:$D126,B83,'Expense Entry'!$Q$11:$Q126,'Setup Page'!$AU$29,'Expense Entry'!$R$11:$R126,'Setup Page'!$AV$29),IF($B$15="T A X",SUMIFS('Expense Entry'!$I$11:$I126,'Expense Entry'!$D$11:$D126,B83,'Expense Entry'!$Q$11:$Q126,'Setup Page'!$AU$29,'Expense Entry'!$R$11:$R126,'Setup Page'!$AV$29),"")))</f>
        <v>0</v>
      </c>
      <c r="BQ83" s="148"/>
      <c r="BR83" s="148"/>
      <c r="BS83" s="149"/>
      <c r="BT83" s="499" t="str">
        <f>IF(BU83="","",'Setup Page'!$W$4)</f>
        <v>$</v>
      </c>
      <c r="BU83" s="500">
        <f t="shared" si="2"/>
        <v>0</v>
      </c>
      <c r="BV83" s="148"/>
      <c r="BW83" s="148"/>
      <c r="BX83" s="152"/>
      <c r="BY83" s="138"/>
    </row>
    <row r="84" ht="18.75" customHeight="1">
      <c r="A84" s="138"/>
      <c r="B84" s="474" t="str">
        <f>'Setup Page'!P36</f>
        <v/>
      </c>
      <c r="C84" s="148"/>
      <c r="D84" s="148"/>
      <c r="E84" s="148"/>
      <c r="F84" s="148"/>
      <c r="G84" s="148"/>
      <c r="H84" s="148"/>
      <c r="I84" s="148"/>
      <c r="J84" s="148"/>
      <c r="K84" s="149"/>
      <c r="L84" s="450" t="str">
        <f>IF(M84="","",'Setup Page'!$W$4)</f>
        <v>$</v>
      </c>
      <c r="M84" s="498">
        <f>IF($B$15="T O T A L",SUMIFS('Expense Entry'!$F$11:$F126,'Expense Entry'!$D$11:$D126,B84,'Expense Entry'!$Q$11:$Q126,'Setup Page'!$AU$18,'Expense Entry'!$R$11:$R126,'Setup Page'!$AV$18),IF($B$15="N E T",SUMIFS('Expense Entry'!$H$11:$H126,'Expense Entry'!$D$11:$D126,B84,'Expense Entry'!$Q$11:$Q126,'Setup Page'!$AU$18,'Expense Entry'!$R$11:$R126,'Setup Page'!$AV$18),IF($B$15="T A X",SUMIFS('Expense Entry'!$I$11:$I126,'Expense Entry'!$D$11:$D126,B84,'Expense Entry'!$Q$11:$Q126,'Setup Page'!$AU$18,'Expense Entry'!$R$11:$R126,'Setup Page'!$AV$18),"")))</f>
        <v>0</v>
      </c>
      <c r="N84" s="148"/>
      <c r="O84" s="148"/>
      <c r="P84" s="149"/>
      <c r="Q84" s="450" t="str">
        <f>IF(R84="","",'Setup Page'!$W$4)</f>
        <v>$</v>
      </c>
      <c r="R84" s="498">
        <f>IF($B$15="T O T A L",SUMIFS('Expense Entry'!$F$11:$F126,'Expense Entry'!$D$11:$D126,B84,'Expense Entry'!$Q$11:$Q126,'Setup Page'!$AU$19,'Expense Entry'!$R$11:$R126,'Setup Page'!$AV$19),IF($B$15="N E T",SUMIFS('Expense Entry'!$H$11:$H126,'Expense Entry'!$D$11:$D126,B84,'Expense Entry'!$Q$11:$Q126,'Setup Page'!$AU$19,'Expense Entry'!$R$11:$R126,'Setup Page'!$AV$19),IF($B$15="T A X",SUMIFS('Expense Entry'!$I$11:$I126,'Expense Entry'!$D$11:$D126,B84,'Expense Entry'!$Q$11:$Q126,'Setup Page'!$AU$19,'Expense Entry'!$R$11:$R126,'Setup Page'!$AV$19),"")))</f>
        <v>0</v>
      </c>
      <c r="S84" s="148"/>
      <c r="T84" s="148"/>
      <c r="U84" s="149"/>
      <c r="V84" s="450" t="str">
        <f>IF(W84="","",'Setup Page'!$W$4)</f>
        <v>$</v>
      </c>
      <c r="W84" s="498">
        <f>IF($B$15="T O T A L",SUMIFS('Expense Entry'!$F$11:$F126,'Expense Entry'!$D$11:$D126,B84,'Expense Entry'!$Q$11:$Q126,'Setup Page'!$AU$20,'Expense Entry'!$R$11:$R126,'Setup Page'!$AV$20),IF($B$15="N E T",SUMIFS('Expense Entry'!$H$11:$H126,'Expense Entry'!$D$11:$D126,B84,'Expense Entry'!$Q$11:$Q126,'Setup Page'!$AU$20,'Expense Entry'!$R$11:$R126,'Setup Page'!$AV$20),IF($B$15="T A X",SUMIFS('Expense Entry'!$I$11:$I126,'Expense Entry'!$D$11:$D126,B84,'Expense Entry'!$Q$11:$Q126,'Setup Page'!$AU$20,'Expense Entry'!$R$11:$R126,'Setup Page'!$AV$20),"")))</f>
        <v>0</v>
      </c>
      <c r="X84" s="148"/>
      <c r="Y84" s="148"/>
      <c r="Z84" s="149"/>
      <c r="AA84" s="450" t="str">
        <f>IF(AB84="","",'Setup Page'!$W$4)</f>
        <v>$</v>
      </c>
      <c r="AB84" s="498">
        <f>IF($B$15="T O T A L",SUMIFS('Expense Entry'!$F$11:$F126,'Expense Entry'!$D$11:$D126,B84,'Expense Entry'!$Q$11:$Q126,'Setup Page'!$AU$21,'Expense Entry'!$R$11:$R126,'Setup Page'!$AV$21),IF($B$15="N E T",SUMIFS('Expense Entry'!$H$11:$H126,'Expense Entry'!$D$11:$D126,B84,'Expense Entry'!$Q$11:$Q126,'Setup Page'!$AU$21,'Expense Entry'!$R$11:$R126,'Setup Page'!$AV$21),IF($B$15="T A X",SUMIFS('Expense Entry'!$I$11:$I126,'Expense Entry'!$D$11:$D126,B84,'Expense Entry'!$Q$11:$Q126,'Setup Page'!$AU$21,'Expense Entry'!$R$11:$R126,'Setup Page'!$AV$21),"")))</f>
        <v>0</v>
      </c>
      <c r="AC84" s="148"/>
      <c r="AD84" s="148"/>
      <c r="AE84" s="149"/>
      <c r="AF84" s="450" t="str">
        <f>IF(AG84="","",'Setup Page'!$W$4)</f>
        <v>$</v>
      </c>
      <c r="AG84" s="498">
        <f>IF($B$15="T O T A L",SUMIFS('Expense Entry'!$F$11:$F126,'Expense Entry'!$D$11:$D126,B84,'Expense Entry'!$Q$11:$Q126,'Setup Page'!$AU$22,'Expense Entry'!$R$11:$R126,'Setup Page'!$AV$22),IF($B$15="N E T",SUMIFS('Expense Entry'!$H$11:$H126,'Expense Entry'!$D$11:$D126,B84,'Expense Entry'!$Q$11:$Q126,'Setup Page'!$AU$22,'Expense Entry'!$R$11:$R126,'Setup Page'!$AV$22),IF($B$15="T A X",SUMIFS('Expense Entry'!$I$11:$I126,'Expense Entry'!$D$11:$D126,B84,'Expense Entry'!$Q$11:$Q126,'Setup Page'!$AU$22,'Expense Entry'!$R$11:$R126,'Setup Page'!$AV$22),"")))</f>
        <v>0</v>
      </c>
      <c r="AH84" s="148"/>
      <c r="AI84" s="148"/>
      <c r="AJ84" s="149"/>
      <c r="AK84" s="450" t="str">
        <f>IF(AL84="","",'Setup Page'!$W$4)</f>
        <v>$</v>
      </c>
      <c r="AL84" s="498">
        <f>IF($B$15="T O T A L",SUMIFS('Expense Entry'!$F$11:$F126,'Expense Entry'!$D$11:$D126,B84,'Expense Entry'!$Q$11:$Q126,'Setup Page'!$AU$23,'Expense Entry'!$R$11:$R126,'Setup Page'!$AV$23),IF($B$15="N E T",SUMIFS('Expense Entry'!$H$11:$H126,'Expense Entry'!$D$11:$D126,B84,'Expense Entry'!$Q$11:$Q126,'Setup Page'!$AU$23,'Expense Entry'!$R$11:$R126,'Setup Page'!$AV$23),IF($B$15="T A X",SUMIFS('Expense Entry'!$I$11:$I126,'Expense Entry'!$D$11:$D126,B84,'Expense Entry'!$Q$11:$Q126,'Setup Page'!$AU$23,'Expense Entry'!$R$11:$R126,'Setup Page'!$AV$23),"")))</f>
        <v>0</v>
      </c>
      <c r="AM84" s="148"/>
      <c r="AN84" s="148"/>
      <c r="AO84" s="149"/>
      <c r="AP84" s="450" t="str">
        <f>IF(AQ84="","",'Setup Page'!$W$4)</f>
        <v>$</v>
      </c>
      <c r="AQ84" s="498">
        <f>IF($B$15="T O T A L",SUMIFS('Expense Entry'!$F$11:$F126,'Expense Entry'!$D$11:$D126,B84,'Expense Entry'!$Q$11:$Q126,'Setup Page'!$AU$24,'Expense Entry'!$R$11:$R126,'Setup Page'!$AV$24),IF($B$15="N E T",SUMIFS('Expense Entry'!$H$11:$H126,'Expense Entry'!$D$11:$D126,B84,'Expense Entry'!$Q$11:$Q126,'Setup Page'!$AU$24,'Expense Entry'!$R$11:$R126,'Setup Page'!$AV$24),IF($B$15="T A X",SUMIFS('Expense Entry'!$I$11:$I126,'Expense Entry'!$D$11:$D126,B84,'Expense Entry'!$Q$11:$Q126,'Setup Page'!$AU$24,'Expense Entry'!$R$11:$R126,'Setup Page'!$AV$24),"")))</f>
        <v>0</v>
      </c>
      <c r="AR84" s="148"/>
      <c r="AS84" s="148"/>
      <c r="AT84" s="149"/>
      <c r="AU84" s="450" t="str">
        <f>IF(AV84="","",'Setup Page'!$W$4)</f>
        <v>$</v>
      </c>
      <c r="AV84" s="498">
        <f>IF($B$15="T O T A L",SUMIFS('Expense Entry'!$F$11:$F126,'Expense Entry'!$D$11:$D126,B84,'Expense Entry'!$Q$11:$Q126,'Setup Page'!$AU$25,'Expense Entry'!$R$11:$R126,'Setup Page'!$AV$25),IF($B$15="N E T",SUMIFS('Expense Entry'!$H$11:$H126,'Expense Entry'!$D$11:$D126,B84,'Expense Entry'!$Q$11:$Q126,'Setup Page'!$AU$25,'Expense Entry'!$R$11:$R126,'Setup Page'!$AV$25),IF($B$15="T A X",SUMIFS('Expense Entry'!$I$11:$I126,'Expense Entry'!$D$11:$D126,B84,'Expense Entry'!$Q$11:$Q126,'Setup Page'!$AU$25,'Expense Entry'!$R$11:$R126,'Setup Page'!$AV$25),"")))</f>
        <v>0</v>
      </c>
      <c r="AW84" s="148"/>
      <c r="AX84" s="148"/>
      <c r="AY84" s="149"/>
      <c r="AZ84" s="450" t="str">
        <f>IF(BA84="","",'Setup Page'!$W$4)</f>
        <v>$</v>
      </c>
      <c r="BA84" s="498">
        <f>IF($B$15="T O T A L",SUMIFS('Expense Entry'!$F$11:$F126,'Expense Entry'!$D$11:$D126,B84,'Expense Entry'!$Q$11:$Q126,'Setup Page'!$AU$26,'Expense Entry'!$R$11:$R126,'Setup Page'!$AV$26),IF($B$15="N E T",SUMIFS('Expense Entry'!$H$11:$H126,'Expense Entry'!$D$11:$D126,B84,'Expense Entry'!$Q$11:$Q126,'Setup Page'!$AU$26,'Expense Entry'!$R$11:$R126,'Setup Page'!$AV$26),IF($B$15="T A X",SUMIFS('Expense Entry'!$I$11:$I126,'Expense Entry'!$D$11:$D126,B84,'Expense Entry'!$Q$11:$Q126,'Setup Page'!$AU$26,'Expense Entry'!$R$11:$R126,'Setup Page'!$AV$26),"")))</f>
        <v>0</v>
      </c>
      <c r="BB84" s="148"/>
      <c r="BC84" s="148"/>
      <c r="BD84" s="149"/>
      <c r="BE84" s="450" t="str">
        <f>IF(BF84="","",'Setup Page'!$W$4)</f>
        <v>$</v>
      </c>
      <c r="BF84" s="498">
        <f>IF($B$15="T O T A L",SUMIFS('Expense Entry'!$F$11:$F126,'Expense Entry'!$D$11:$D126,B84,'Expense Entry'!$Q$11:$Q126,'Setup Page'!$AU$27,'Expense Entry'!$R$11:$R126,'Setup Page'!$AV$27),IF($B$15="N E T",SUMIFS('Expense Entry'!$H$11:$H126,'Expense Entry'!$D$11:$D126,B84,'Expense Entry'!$Q$11:$Q126,'Setup Page'!$AU$27,'Expense Entry'!$R$11:$R126,'Setup Page'!$AV$27),IF($B$15="T A X",SUMIFS('Expense Entry'!$I$11:$I126,'Expense Entry'!$D$11:$D126,B84,'Expense Entry'!$Q$11:$Q126,'Setup Page'!$AU$27,'Expense Entry'!$R$11:$R126,'Setup Page'!$AV$27),"")))</f>
        <v>0</v>
      </c>
      <c r="BG84" s="148"/>
      <c r="BH84" s="148"/>
      <c r="BI84" s="149"/>
      <c r="BJ84" s="450" t="str">
        <f>IF(BK84="","",'Setup Page'!$W$4)</f>
        <v>$</v>
      </c>
      <c r="BK84" s="498">
        <f>IF($B$15="T O T A L",SUMIFS('Expense Entry'!$F$11:$F126,'Expense Entry'!$D$11:$D126,B84,'Expense Entry'!$Q$11:$Q126,'Setup Page'!$AU$28,'Expense Entry'!$R$11:$R126,'Setup Page'!$AV$28),IF($B$15="N E T",SUMIFS('Expense Entry'!$H$11:$H126,'Expense Entry'!$D$11:$D126,B84,'Expense Entry'!$Q$11:$Q126,'Setup Page'!$AU$28,'Expense Entry'!$R$11:$R126,'Setup Page'!$AV$28),IF($B$15="T A X",SUMIFS('Expense Entry'!$I$11:$I126,'Expense Entry'!$D$11:$D126,B84,'Expense Entry'!$Q$11:$Q126,'Setup Page'!$AU$28,'Expense Entry'!$R$11:$R126,'Setup Page'!$AV$28),"")))</f>
        <v>0</v>
      </c>
      <c r="BL84" s="148"/>
      <c r="BM84" s="148"/>
      <c r="BN84" s="149"/>
      <c r="BO84" s="450" t="str">
        <f>IF(BP84="","",'Setup Page'!$W$4)</f>
        <v>$</v>
      </c>
      <c r="BP84" s="498">
        <f>IF($B$15="T O T A L",SUMIFS('Expense Entry'!$F$11:$F126,'Expense Entry'!$D$11:$D126,B84,'Expense Entry'!$Q$11:$Q126,'Setup Page'!$AU$29,'Expense Entry'!$R$11:$R126,'Setup Page'!$AV$29),IF($B$15="N E T",SUMIFS('Expense Entry'!$H$11:$H126,'Expense Entry'!$D$11:$D126,B84,'Expense Entry'!$Q$11:$Q126,'Setup Page'!$AU$29,'Expense Entry'!$R$11:$R126,'Setup Page'!$AV$29),IF($B$15="T A X",SUMIFS('Expense Entry'!$I$11:$I126,'Expense Entry'!$D$11:$D126,B84,'Expense Entry'!$Q$11:$Q126,'Setup Page'!$AU$29,'Expense Entry'!$R$11:$R126,'Setup Page'!$AV$29),"")))</f>
        <v>0</v>
      </c>
      <c r="BQ84" s="148"/>
      <c r="BR84" s="148"/>
      <c r="BS84" s="149"/>
      <c r="BT84" s="499" t="str">
        <f>IF(BU84="","",'Setup Page'!$W$4)</f>
        <v>$</v>
      </c>
      <c r="BU84" s="500">
        <f t="shared" si="2"/>
        <v>0</v>
      </c>
      <c r="BV84" s="148"/>
      <c r="BW84" s="148"/>
      <c r="BX84" s="152"/>
      <c r="BY84" s="138"/>
    </row>
    <row r="85" ht="18.75" customHeight="1">
      <c r="A85" s="138"/>
      <c r="B85" s="480" t="str">
        <f>'Setup Page'!P37</f>
        <v/>
      </c>
      <c r="C85" s="481"/>
      <c r="D85" s="481"/>
      <c r="E85" s="481"/>
      <c r="F85" s="481"/>
      <c r="G85" s="481"/>
      <c r="H85" s="481"/>
      <c r="I85" s="481"/>
      <c r="J85" s="481"/>
      <c r="K85" s="482"/>
      <c r="L85" s="501" t="str">
        <f>IF(M85="","",'Setup Page'!$W$4)</f>
        <v>$</v>
      </c>
      <c r="M85" s="502">
        <f>IF($B$15="T O T A L",SUMIFS('Expense Entry'!$F$11:$F126,'Expense Entry'!$D$11:$D126,B85,'Expense Entry'!$Q$11:$Q126,'Setup Page'!$AU$18,'Expense Entry'!$R$11:$R126,'Setup Page'!$AV$18),IF($B$15="N E T",SUMIFS('Expense Entry'!$H$11:$H126,'Expense Entry'!$D$11:$D126,B85,'Expense Entry'!$Q$11:$Q126,'Setup Page'!$AU$18,'Expense Entry'!$R$11:$R126,'Setup Page'!$AV$18),IF($B$15="T A X",SUMIFS('Expense Entry'!$I$11:$I126,'Expense Entry'!$D$11:$D126,B85,'Expense Entry'!$Q$11:$Q126,'Setup Page'!$AU$18,'Expense Entry'!$R$11:$R126,'Setup Page'!$AV$18),"")))</f>
        <v>0</v>
      </c>
      <c r="N85" s="481"/>
      <c r="O85" s="481"/>
      <c r="P85" s="482"/>
      <c r="Q85" s="501" t="str">
        <f>IF(R85="","",'Setup Page'!$W$4)</f>
        <v>$</v>
      </c>
      <c r="R85" s="502">
        <f>IF($B$15="T O T A L",SUMIFS('Expense Entry'!$F$11:$F126,'Expense Entry'!$D$11:$D126,B85,'Expense Entry'!$Q$11:$Q126,'Setup Page'!$AU$19,'Expense Entry'!$R$11:$R126,'Setup Page'!$AV$19),IF($B$15="N E T",SUMIFS('Expense Entry'!$H$11:$H126,'Expense Entry'!$D$11:$D126,B85,'Expense Entry'!$Q$11:$Q126,'Setup Page'!$AU$19,'Expense Entry'!$R$11:$R126,'Setup Page'!$AV$19),IF($B$15="T A X",SUMIFS('Expense Entry'!$I$11:$I126,'Expense Entry'!$D$11:$D126,B85,'Expense Entry'!$Q$11:$Q126,'Setup Page'!$AU$19,'Expense Entry'!$R$11:$R126,'Setup Page'!$AV$19),"")))</f>
        <v>0</v>
      </c>
      <c r="S85" s="481"/>
      <c r="T85" s="481"/>
      <c r="U85" s="482"/>
      <c r="V85" s="501" t="str">
        <f>IF(W85="","",'Setup Page'!$W$4)</f>
        <v>$</v>
      </c>
      <c r="W85" s="502">
        <f>IF($B$15="T O T A L",SUMIFS('Expense Entry'!$F$11:$F126,'Expense Entry'!$D$11:$D126,B85,'Expense Entry'!$Q$11:$Q126,'Setup Page'!$AU$20,'Expense Entry'!$R$11:$R126,'Setup Page'!$AV$20),IF($B$15="N E T",SUMIFS('Expense Entry'!$H$11:$H126,'Expense Entry'!$D$11:$D126,B85,'Expense Entry'!$Q$11:$Q126,'Setup Page'!$AU$20,'Expense Entry'!$R$11:$R126,'Setup Page'!$AV$20),IF($B$15="T A X",SUMIFS('Expense Entry'!$I$11:$I126,'Expense Entry'!$D$11:$D126,B85,'Expense Entry'!$Q$11:$Q126,'Setup Page'!$AU$20,'Expense Entry'!$R$11:$R126,'Setup Page'!$AV$20),"")))</f>
        <v>0</v>
      </c>
      <c r="X85" s="481"/>
      <c r="Y85" s="481"/>
      <c r="Z85" s="482"/>
      <c r="AA85" s="501" t="str">
        <f>IF(AB85="","",'Setup Page'!$W$4)</f>
        <v>$</v>
      </c>
      <c r="AB85" s="502">
        <f>IF($B$15="T O T A L",SUMIFS('Expense Entry'!$F$11:$F126,'Expense Entry'!$D$11:$D126,B85,'Expense Entry'!$Q$11:$Q126,'Setup Page'!$AU$21,'Expense Entry'!$R$11:$R126,'Setup Page'!$AV$21),IF($B$15="N E T",SUMIFS('Expense Entry'!$H$11:$H126,'Expense Entry'!$D$11:$D126,B85,'Expense Entry'!$Q$11:$Q126,'Setup Page'!$AU$21,'Expense Entry'!$R$11:$R126,'Setup Page'!$AV$21),IF($B$15="T A X",SUMIFS('Expense Entry'!$I$11:$I126,'Expense Entry'!$D$11:$D126,B85,'Expense Entry'!$Q$11:$Q126,'Setup Page'!$AU$21,'Expense Entry'!$R$11:$R126,'Setup Page'!$AV$21),"")))</f>
        <v>0</v>
      </c>
      <c r="AC85" s="481"/>
      <c r="AD85" s="481"/>
      <c r="AE85" s="482"/>
      <c r="AF85" s="501" t="str">
        <f>IF(AG85="","",'Setup Page'!$W$4)</f>
        <v>$</v>
      </c>
      <c r="AG85" s="502">
        <f>IF($B$15="T O T A L",SUMIFS('Expense Entry'!$F$11:$F126,'Expense Entry'!$D$11:$D126,B85,'Expense Entry'!$Q$11:$Q126,'Setup Page'!$AU$22,'Expense Entry'!$R$11:$R126,'Setup Page'!$AV$22),IF($B$15="N E T",SUMIFS('Expense Entry'!$H$11:$H126,'Expense Entry'!$D$11:$D126,B85,'Expense Entry'!$Q$11:$Q126,'Setup Page'!$AU$22,'Expense Entry'!$R$11:$R126,'Setup Page'!$AV$22),IF($B$15="T A X",SUMIFS('Expense Entry'!$I$11:$I126,'Expense Entry'!$D$11:$D126,B85,'Expense Entry'!$Q$11:$Q126,'Setup Page'!$AU$22,'Expense Entry'!$R$11:$R126,'Setup Page'!$AV$22),"")))</f>
        <v>0</v>
      </c>
      <c r="AH85" s="481"/>
      <c r="AI85" s="481"/>
      <c r="AJ85" s="482"/>
      <c r="AK85" s="501" t="str">
        <f>IF(AL85="","",'Setup Page'!$W$4)</f>
        <v>$</v>
      </c>
      <c r="AL85" s="502">
        <f>IF($B$15="T O T A L",SUMIFS('Expense Entry'!$F$11:$F126,'Expense Entry'!$D$11:$D126,B85,'Expense Entry'!$Q$11:$Q126,'Setup Page'!$AU$23,'Expense Entry'!$R$11:$R126,'Setup Page'!$AV$23),IF($B$15="N E T",SUMIFS('Expense Entry'!$H$11:$H126,'Expense Entry'!$D$11:$D126,B85,'Expense Entry'!$Q$11:$Q126,'Setup Page'!$AU$23,'Expense Entry'!$R$11:$R126,'Setup Page'!$AV$23),IF($B$15="T A X",SUMIFS('Expense Entry'!$I$11:$I126,'Expense Entry'!$D$11:$D126,B85,'Expense Entry'!$Q$11:$Q126,'Setup Page'!$AU$23,'Expense Entry'!$R$11:$R126,'Setup Page'!$AV$23),"")))</f>
        <v>0</v>
      </c>
      <c r="AM85" s="481"/>
      <c r="AN85" s="481"/>
      <c r="AO85" s="482"/>
      <c r="AP85" s="501" t="str">
        <f>IF(AQ85="","",'Setup Page'!$W$4)</f>
        <v>$</v>
      </c>
      <c r="AQ85" s="502">
        <f>IF($B$15="T O T A L",SUMIFS('Expense Entry'!$F$11:$F126,'Expense Entry'!$D$11:$D126,B85,'Expense Entry'!$Q$11:$Q126,'Setup Page'!$AU$24,'Expense Entry'!$R$11:$R126,'Setup Page'!$AV$24),IF($B$15="N E T",SUMIFS('Expense Entry'!$H$11:$H126,'Expense Entry'!$D$11:$D126,B85,'Expense Entry'!$Q$11:$Q126,'Setup Page'!$AU$24,'Expense Entry'!$R$11:$R126,'Setup Page'!$AV$24),IF($B$15="T A X",SUMIFS('Expense Entry'!$I$11:$I126,'Expense Entry'!$D$11:$D126,B85,'Expense Entry'!$Q$11:$Q126,'Setup Page'!$AU$24,'Expense Entry'!$R$11:$R126,'Setup Page'!$AV$24),"")))</f>
        <v>0</v>
      </c>
      <c r="AR85" s="481"/>
      <c r="AS85" s="481"/>
      <c r="AT85" s="482"/>
      <c r="AU85" s="501" t="str">
        <f>IF(AV85="","",'Setup Page'!$W$4)</f>
        <v>$</v>
      </c>
      <c r="AV85" s="502">
        <f>IF($B$15="T O T A L",SUMIFS('Expense Entry'!$F$11:$F126,'Expense Entry'!$D$11:$D126,B85,'Expense Entry'!$Q$11:$Q126,'Setup Page'!$AU$25,'Expense Entry'!$R$11:$R126,'Setup Page'!$AV$25),IF($B$15="N E T",SUMIFS('Expense Entry'!$H$11:$H126,'Expense Entry'!$D$11:$D126,B85,'Expense Entry'!$Q$11:$Q126,'Setup Page'!$AU$25,'Expense Entry'!$R$11:$R126,'Setup Page'!$AV$25),IF($B$15="T A X",SUMIFS('Expense Entry'!$I$11:$I126,'Expense Entry'!$D$11:$D126,B85,'Expense Entry'!$Q$11:$Q126,'Setup Page'!$AU$25,'Expense Entry'!$R$11:$R126,'Setup Page'!$AV$25),"")))</f>
        <v>0</v>
      </c>
      <c r="AW85" s="481"/>
      <c r="AX85" s="481"/>
      <c r="AY85" s="482"/>
      <c r="AZ85" s="501" t="str">
        <f>IF(BA85="","",'Setup Page'!$W$4)</f>
        <v>$</v>
      </c>
      <c r="BA85" s="502">
        <f>IF($B$15="T O T A L",SUMIFS('Expense Entry'!$F$11:$F126,'Expense Entry'!$D$11:$D126,B85,'Expense Entry'!$Q$11:$Q126,'Setup Page'!$AU$26,'Expense Entry'!$R$11:$R126,'Setup Page'!$AV$26),IF($B$15="N E T",SUMIFS('Expense Entry'!$H$11:$H126,'Expense Entry'!$D$11:$D126,B85,'Expense Entry'!$Q$11:$Q126,'Setup Page'!$AU$26,'Expense Entry'!$R$11:$R126,'Setup Page'!$AV$26),IF($B$15="T A X",SUMIFS('Expense Entry'!$I$11:$I126,'Expense Entry'!$D$11:$D126,B85,'Expense Entry'!$Q$11:$Q126,'Setup Page'!$AU$26,'Expense Entry'!$R$11:$R126,'Setup Page'!$AV$26),"")))</f>
        <v>0</v>
      </c>
      <c r="BB85" s="481"/>
      <c r="BC85" s="481"/>
      <c r="BD85" s="482"/>
      <c r="BE85" s="501" t="str">
        <f>IF(BF85="","",'Setup Page'!$W$4)</f>
        <v>$</v>
      </c>
      <c r="BF85" s="502">
        <f>IF($B$15="T O T A L",SUMIFS('Expense Entry'!$F$11:$F126,'Expense Entry'!$D$11:$D126,B85,'Expense Entry'!$Q$11:$Q126,'Setup Page'!$AU$27,'Expense Entry'!$R$11:$R126,'Setup Page'!$AV$27),IF($B$15="N E T",SUMIFS('Expense Entry'!$H$11:$H126,'Expense Entry'!$D$11:$D126,B85,'Expense Entry'!$Q$11:$Q126,'Setup Page'!$AU$27,'Expense Entry'!$R$11:$R126,'Setup Page'!$AV$27),IF($B$15="T A X",SUMIFS('Expense Entry'!$I$11:$I126,'Expense Entry'!$D$11:$D126,B85,'Expense Entry'!$Q$11:$Q126,'Setup Page'!$AU$27,'Expense Entry'!$R$11:$R126,'Setup Page'!$AV$27),"")))</f>
        <v>0</v>
      </c>
      <c r="BG85" s="481"/>
      <c r="BH85" s="481"/>
      <c r="BI85" s="482"/>
      <c r="BJ85" s="501" t="str">
        <f>IF(BK85="","",'Setup Page'!$W$4)</f>
        <v>$</v>
      </c>
      <c r="BK85" s="502">
        <f>IF($B$15="T O T A L",SUMIFS('Expense Entry'!$F$11:$F126,'Expense Entry'!$D$11:$D126,B85,'Expense Entry'!$Q$11:$Q126,'Setup Page'!$AU$28,'Expense Entry'!$R$11:$R126,'Setup Page'!$AV$28),IF($B$15="N E T",SUMIFS('Expense Entry'!$H$11:$H126,'Expense Entry'!$D$11:$D126,B85,'Expense Entry'!$Q$11:$Q126,'Setup Page'!$AU$28,'Expense Entry'!$R$11:$R126,'Setup Page'!$AV$28),IF($B$15="T A X",SUMIFS('Expense Entry'!$I$11:$I126,'Expense Entry'!$D$11:$D126,B85,'Expense Entry'!$Q$11:$Q126,'Setup Page'!$AU$28,'Expense Entry'!$R$11:$R126,'Setup Page'!$AV$28),"")))</f>
        <v>0</v>
      </c>
      <c r="BL85" s="481"/>
      <c r="BM85" s="481"/>
      <c r="BN85" s="482"/>
      <c r="BO85" s="501" t="str">
        <f>IF(BP85="","",'Setup Page'!$W$4)</f>
        <v>$</v>
      </c>
      <c r="BP85" s="502">
        <f>IF($B$15="T O T A L",SUMIFS('Expense Entry'!$F$11:$F126,'Expense Entry'!$D$11:$D126,B85,'Expense Entry'!$Q$11:$Q126,'Setup Page'!$AU$29,'Expense Entry'!$R$11:$R126,'Setup Page'!$AV$29),IF($B$15="N E T",SUMIFS('Expense Entry'!$H$11:$H126,'Expense Entry'!$D$11:$D126,B85,'Expense Entry'!$Q$11:$Q126,'Setup Page'!$AU$29,'Expense Entry'!$R$11:$R126,'Setup Page'!$AV$29),IF($B$15="T A X",SUMIFS('Expense Entry'!$I$11:$I126,'Expense Entry'!$D$11:$D126,B85,'Expense Entry'!$Q$11:$Q126,'Setup Page'!$AU$29,'Expense Entry'!$R$11:$R126,'Setup Page'!$AV$29),"")))</f>
        <v>0</v>
      </c>
      <c r="BQ85" s="481"/>
      <c r="BR85" s="481"/>
      <c r="BS85" s="482"/>
      <c r="BT85" s="503" t="str">
        <f>IF(BU85="","",'Setup Page'!$W$4)</f>
        <v>$</v>
      </c>
      <c r="BU85" s="504">
        <f t="shared" si="2"/>
        <v>0</v>
      </c>
      <c r="BV85" s="481"/>
      <c r="BW85" s="481"/>
      <c r="BX85" s="486"/>
      <c r="BY85" s="138"/>
    </row>
    <row r="86" ht="18.75" customHeight="1">
      <c r="A86" s="138"/>
      <c r="B86" s="480" t="str">
        <f>'Setup Page'!P38</f>
        <v/>
      </c>
      <c r="C86" s="481"/>
      <c r="D86" s="481"/>
      <c r="E86" s="481"/>
      <c r="F86" s="481"/>
      <c r="G86" s="481"/>
      <c r="H86" s="481"/>
      <c r="I86" s="481"/>
      <c r="J86" s="481"/>
      <c r="K86" s="482"/>
      <c r="L86" s="501" t="str">
        <f>IF(M86="","",'Setup Page'!$W$4)</f>
        <v>$</v>
      </c>
      <c r="M86" s="502">
        <f>IF($B$15="T O T A L",SUMIFS('Expense Entry'!$F$11:$F126,'Expense Entry'!$D$11:$D126,B86,'Expense Entry'!$Q$11:$Q126,'Setup Page'!$AU$18,'Expense Entry'!$R$11:$R126,'Setup Page'!$AV$18),IF($B$15="N E T",SUMIFS('Expense Entry'!$H$11:$H126,'Expense Entry'!$D$11:$D126,B86,'Expense Entry'!$Q$11:$Q126,'Setup Page'!$AU$18,'Expense Entry'!$R$11:$R126,'Setup Page'!$AV$18),IF($B$15="T A X",SUMIFS('Expense Entry'!$I$11:$I126,'Expense Entry'!$D$11:$D126,B86,'Expense Entry'!$Q$11:$Q126,'Setup Page'!$AU$18,'Expense Entry'!$R$11:$R126,'Setup Page'!$AV$18),"")))</f>
        <v>0</v>
      </c>
      <c r="N86" s="481"/>
      <c r="O86" s="481"/>
      <c r="P86" s="482"/>
      <c r="Q86" s="501" t="str">
        <f>IF(R86="","",'Setup Page'!$W$4)</f>
        <v>$</v>
      </c>
      <c r="R86" s="502">
        <f>IF($B$15="T O T A L",SUMIFS('Expense Entry'!$F$11:$F126,'Expense Entry'!$D$11:$D126,B86,'Expense Entry'!$Q$11:$Q126,'Setup Page'!$AU$19,'Expense Entry'!$R$11:$R126,'Setup Page'!$AV$19),IF($B$15="N E T",SUMIFS('Expense Entry'!$H$11:$H126,'Expense Entry'!$D$11:$D126,B86,'Expense Entry'!$Q$11:$Q126,'Setup Page'!$AU$19,'Expense Entry'!$R$11:$R126,'Setup Page'!$AV$19),IF($B$15="T A X",SUMIFS('Expense Entry'!$I$11:$I126,'Expense Entry'!$D$11:$D126,B86,'Expense Entry'!$Q$11:$Q126,'Setup Page'!$AU$19,'Expense Entry'!$R$11:$R126,'Setup Page'!$AV$19),"")))</f>
        <v>0</v>
      </c>
      <c r="S86" s="481"/>
      <c r="T86" s="481"/>
      <c r="U86" s="482"/>
      <c r="V86" s="501" t="str">
        <f>IF(W86="","",'Setup Page'!$W$4)</f>
        <v>$</v>
      </c>
      <c r="W86" s="502">
        <f>IF($B$15="T O T A L",SUMIFS('Expense Entry'!$F$11:$F126,'Expense Entry'!$D$11:$D126,B86,'Expense Entry'!$Q$11:$Q126,'Setup Page'!$AU$20,'Expense Entry'!$R$11:$R126,'Setup Page'!$AV$20),IF($B$15="N E T",SUMIFS('Expense Entry'!$H$11:$H126,'Expense Entry'!$D$11:$D126,B86,'Expense Entry'!$Q$11:$Q126,'Setup Page'!$AU$20,'Expense Entry'!$R$11:$R126,'Setup Page'!$AV$20),IF($B$15="T A X",SUMIFS('Expense Entry'!$I$11:$I126,'Expense Entry'!$D$11:$D126,B86,'Expense Entry'!$Q$11:$Q126,'Setup Page'!$AU$20,'Expense Entry'!$R$11:$R126,'Setup Page'!$AV$20),"")))</f>
        <v>0</v>
      </c>
      <c r="X86" s="481"/>
      <c r="Y86" s="481"/>
      <c r="Z86" s="482"/>
      <c r="AA86" s="501" t="str">
        <f>IF(AB86="","",'Setup Page'!$W$4)</f>
        <v>$</v>
      </c>
      <c r="AB86" s="502">
        <f>IF($B$15="T O T A L",SUMIFS('Expense Entry'!$F$11:$F126,'Expense Entry'!$D$11:$D126,B86,'Expense Entry'!$Q$11:$Q126,'Setup Page'!$AU$21,'Expense Entry'!$R$11:$R126,'Setup Page'!$AV$21),IF($B$15="N E T",SUMIFS('Expense Entry'!$H$11:$H126,'Expense Entry'!$D$11:$D126,B86,'Expense Entry'!$Q$11:$Q126,'Setup Page'!$AU$21,'Expense Entry'!$R$11:$R126,'Setup Page'!$AV$21),IF($B$15="T A X",SUMIFS('Expense Entry'!$I$11:$I126,'Expense Entry'!$D$11:$D126,B86,'Expense Entry'!$Q$11:$Q126,'Setup Page'!$AU$21,'Expense Entry'!$R$11:$R126,'Setup Page'!$AV$21),"")))</f>
        <v>0</v>
      </c>
      <c r="AC86" s="481"/>
      <c r="AD86" s="481"/>
      <c r="AE86" s="482"/>
      <c r="AF86" s="501" t="str">
        <f>IF(AG86="","",'Setup Page'!$W$4)</f>
        <v>$</v>
      </c>
      <c r="AG86" s="502">
        <f>IF($B$15="T O T A L",SUMIFS('Expense Entry'!$F$11:$F126,'Expense Entry'!$D$11:$D126,B86,'Expense Entry'!$Q$11:$Q126,'Setup Page'!$AU$22,'Expense Entry'!$R$11:$R126,'Setup Page'!$AV$22),IF($B$15="N E T",SUMIFS('Expense Entry'!$H$11:$H126,'Expense Entry'!$D$11:$D126,B86,'Expense Entry'!$Q$11:$Q126,'Setup Page'!$AU$22,'Expense Entry'!$R$11:$R126,'Setup Page'!$AV$22),IF($B$15="T A X",SUMIFS('Expense Entry'!$I$11:$I126,'Expense Entry'!$D$11:$D126,B86,'Expense Entry'!$Q$11:$Q126,'Setup Page'!$AU$22,'Expense Entry'!$R$11:$R126,'Setup Page'!$AV$22),"")))</f>
        <v>0</v>
      </c>
      <c r="AH86" s="481"/>
      <c r="AI86" s="481"/>
      <c r="AJ86" s="482"/>
      <c r="AK86" s="501" t="str">
        <f>IF(AL86="","",'Setup Page'!$W$4)</f>
        <v>$</v>
      </c>
      <c r="AL86" s="502">
        <f>IF($B$15="T O T A L",SUMIFS('Expense Entry'!$F$11:$F126,'Expense Entry'!$D$11:$D126,B86,'Expense Entry'!$Q$11:$Q126,'Setup Page'!$AU$23,'Expense Entry'!$R$11:$R126,'Setup Page'!$AV$23),IF($B$15="N E T",SUMIFS('Expense Entry'!$H$11:$H126,'Expense Entry'!$D$11:$D126,B86,'Expense Entry'!$Q$11:$Q126,'Setup Page'!$AU$23,'Expense Entry'!$R$11:$R126,'Setup Page'!$AV$23),IF($B$15="T A X",SUMIFS('Expense Entry'!$I$11:$I126,'Expense Entry'!$D$11:$D126,B86,'Expense Entry'!$Q$11:$Q126,'Setup Page'!$AU$23,'Expense Entry'!$R$11:$R126,'Setup Page'!$AV$23),"")))</f>
        <v>0</v>
      </c>
      <c r="AM86" s="481"/>
      <c r="AN86" s="481"/>
      <c r="AO86" s="482"/>
      <c r="AP86" s="501" t="str">
        <f>IF(AQ86="","",'Setup Page'!$W$4)</f>
        <v>$</v>
      </c>
      <c r="AQ86" s="502">
        <f>IF($B$15="T O T A L",SUMIFS('Expense Entry'!$F$11:$F126,'Expense Entry'!$D$11:$D126,B86,'Expense Entry'!$Q$11:$Q126,'Setup Page'!$AU$24,'Expense Entry'!$R$11:$R126,'Setup Page'!$AV$24),IF($B$15="N E T",SUMIFS('Expense Entry'!$H$11:$H126,'Expense Entry'!$D$11:$D126,B86,'Expense Entry'!$Q$11:$Q126,'Setup Page'!$AU$24,'Expense Entry'!$R$11:$R126,'Setup Page'!$AV$24),IF($B$15="T A X",SUMIFS('Expense Entry'!$I$11:$I126,'Expense Entry'!$D$11:$D126,B86,'Expense Entry'!$Q$11:$Q126,'Setup Page'!$AU$24,'Expense Entry'!$R$11:$R126,'Setup Page'!$AV$24),"")))</f>
        <v>0</v>
      </c>
      <c r="AR86" s="481"/>
      <c r="AS86" s="481"/>
      <c r="AT86" s="482"/>
      <c r="AU86" s="501" t="str">
        <f>IF(AV86="","",'Setup Page'!$W$4)</f>
        <v>$</v>
      </c>
      <c r="AV86" s="502">
        <f>IF($B$15="T O T A L",SUMIFS('Expense Entry'!$F$11:$F126,'Expense Entry'!$D$11:$D126,B86,'Expense Entry'!$Q$11:$Q126,'Setup Page'!$AU$25,'Expense Entry'!$R$11:$R126,'Setup Page'!$AV$25),IF($B$15="N E T",SUMIFS('Expense Entry'!$H$11:$H126,'Expense Entry'!$D$11:$D126,B86,'Expense Entry'!$Q$11:$Q126,'Setup Page'!$AU$25,'Expense Entry'!$R$11:$R126,'Setup Page'!$AV$25),IF($B$15="T A X",SUMIFS('Expense Entry'!$I$11:$I126,'Expense Entry'!$D$11:$D126,B86,'Expense Entry'!$Q$11:$Q126,'Setup Page'!$AU$25,'Expense Entry'!$R$11:$R126,'Setup Page'!$AV$25),"")))</f>
        <v>0</v>
      </c>
      <c r="AW86" s="481"/>
      <c r="AX86" s="481"/>
      <c r="AY86" s="482"/>
      <c r="AZ86" s="501" t="str">
        <f>IF(BA86="","",'Setup Page'!$W$4)</f>
        <v>$</v>
      </c>
      <c r="BA86" s="502">
        <f>IF($B$15="T O T A L",SUMIFS('Expense Entry'!$F$11:$F126,'Expense Entry'!$D$11:$D126,B86,'Expense Entry'!$Q$11:$Q126,'Setup Page'!$AU$26,'Expense Entry'!$R$11:$R126,'Setup Page'!$AV$26),IF($B$15="N E T",SUMIFS('Expense Entry'!$H$11:$H126,'Expense Entry'!$D$11:$D126,B86,'Expense Entry'!$Q$11:$Q126,'Setup Page'!$AU$26,'Expense Entry'!$R$11:$R126,'Setup Page'!$AV$26),IF($B$15="T A X",SUMIFS('Expense Entry'!$I$11:$I126,'Expense Entry'!$D$11:$D126,B86,'Expense Entry'!$Q$11:$Q126,'Setup Page'!$AU$26,'Expense Entry'!$R$11:$R126,'Setup Page'!$AV$26),"")))</f>
        <v>0</v>
      </c>
      <c r="BB86" s="481"/>
      <c r="BC86" s="481"/>
      <c r="BD86" s="482"/>
      <c r="BE86" s="501" t="str">
        <f>IF(BF86="","",'Setup Page'!$W$4)</f>
        <v>$</v>
      </c>
      <c r="BF86" s="502">
        <f>IF($B$15="T O T A L",SUMIFS('Expense Entry'!$F$11:$F126,'Expense Entry'!$D$11:$D126,B86,'Expense Entry'!$Q$11:$Q126,'Setup Page'!$AU$27,'Expense Entry'!$R$11:$R126,'Setup Page'!$AV$27),IF($B$15="N E T",SUMIFS('Expense Entry'!$H$11:$H126,'Expense Entry'!$D$11:$D126,B86,'Expense Entry'!$Q$11:$Q126,'Setup Page'!$AU$27,'Expense Entry'!$R$11:$R126,'Setup Page'!$AV$27),IF($B$15="T A X",SUMIFS('Expense Entry'!$I$11:$I126,'Expense Entry'!$D$11:$D126,B86,'Expense Entry'!$Q$11:$Q126,'Setup Page'!$AU$27,'Expense Entry'!$R$11:$R126,'Setup Page'!$AV$27),"")))</f>
        <v>0</v>
      </c>
      <c r="BG86" s="481"/>
      <c r="BH86" s="481"/>
      <c r="BI86" s="482"/>
      <c r="BJ86" s="501" t="str">
        <f>IF(BK86="","",'Setup Page'!$W$4)</f>
        <v>$</v>
      </c>
      <c r="BK86" s="502">
        <f>IF($B$15="T O T A L",SUMIFS('Expense Entry'!$F$11:$F126,'Expense Entry'!$D$11:$D126,B86,'Expense Entry'!$Q$11:$Q126,'Setup Page'!$AU$28,'Expense Entry'!$R$11:$R126,'Setup Page'!$AV$28),IF($B$15="N E T",SUMIFS('Expense Entry'!$H$11:$H126,'Expense Entry'!$D$11:$D126,B86,'Expense Entry'!$Q$11:$Q126,'Setup Page'!$AU$28,'Expense Entry'!$R$11:$R126,'Setup Page'!$AV$28),IF($B$15="T A X",SUMIFS('Expense Entry'!$I$11:$I126,'Expense Entry'!$D$11:$D126,B86,'Expense Entry'!$Q$11:$Q126,'Setup Page'!$AU$28,'Expense Entry'!$R$11:$R126,'Setup Page'!$AV$28),"")))</f>
        <v>0</v>
      </c>
      <c r="BL86" s="481"/>
      <c r="BM86" s="481"/>
      <c r="BN86" s="482"/>
      <c r="BO86" s="501" t="str">
        <f>IF(BP86="","",'Setup Page'!$W$4)</f>
        <v>$</v>
      </c>
      <c r="BP86" s="502">
        <f>IF($B$15="T O T A L",SUMIFS('Expense Entry'!$F$11:$F126,'Expense Entry'!$D$11:$D126,B86,'Expense Entry'!$Q$11:$Q126,'Setup Page'!$AU$29,'Expense Entry'!$R$11:$R126,'Setup Page'!$AV$29),IF($B$15="N E T",SUMIFS('Expense Entry'!$H$11:$H126,'Expense Entry'!$D$11:$D126,B86,'Expense Entry'!$Q$11:$Q126,'Setup Page'!$AU$29,'Expense Entry'!$R$11:$R126,'Setup Page'!$AV$29),IF($B$15="T A X",SUMIFS('Expense Entry'!$I$11:$I126,'Expense Entry'!$D$11:$D126,B86,'Expense Entry'!$Q$11:$Q126,'Setup Page'!$AU$29,'Expense Entry'!$R$11:$R126,'Setup Page'!$AV$29),"")))</f>
        <v>0</v>
      </c>
      <c r="BQ86" s="481"/>
      <c r="BR86" s="481"/>
      <c r="BS86" s="482"/>
      <c r="BT86" s="503" t="str">
        <f>IF(BU86="","",'Setup Page'!$W$4)</f>
        <v>$</v>
      </c>
      <c r="BU86" s="504">
        <f t="shared" si="2"/>
        <v>0</v>
      </c>
      <c r="BV86" s="481"/>
      <c r="BW86" s="481"/>
      <c r="BX86" s="486"/>
      <c r="BY86" s="138"/>
    </row>
    <row r="87" ht="18.75" customHeight="1">
      <c r="A87" s="138"/>
      <c r="B87" s="480" t="str">
        <f>'Setup Page'!P39</f>
        <v/>
      </c>
      <c r="C87" s="481"/>
      <c r="D87" s="481"/>
      <c r="E87" s="481"/>
      <c r="F87" s="481"/>
      <c r="G87" s="481"/>
      <c r="H87" s="481"/>
      <c r="I87" s="481"/>
      <c r="J87" s="481"/>
      <c r="K87" s="482"/>
      <c r="L87" s="501" t="str">
        <f>IF(M87="","",'Setup Page'!$W$4)</f>
        <v>$</v>
      </c>
      <c r="M87" s="502">
        <f>IF($B$15="T O T A L",SUMIFS('Expense Entry'!$F$11:$F126,'Expense Entry'!$D$11:$D126,B87,'Expense Entry'!$Q$11:$Q126,'Setup Page'!$AU$18,'Expense Entry'!$R$11:$R126,'Setup Page'!$AV$18),IF($B$15="N E T",SUMIFS('Expense Entry'!$H$11:$H126,'Expense Entry'!$D$11:$D126,B87,'Expense Entry'!$Q$11:$Q126,'Setup Page'!$AU$18,'Expense Entry'!$R$11:$R126,'Setup Page'!$AV$18),IF($B$15="T A X",SUMIFS('Expense Entry'!$I$11:$I126,'Expense Entry'!$D$11:$D126,B87,'Expense Entry'!$Q$11:$Q126,'Setup Page'!$AU$18,'Expense Entry'!$R$11:$R126,'Setup Page'!$AV$18),"")))</f>
        <v>0</v>
      </c>
      <c r="N87" s="481"/>
      <c r="O87" s="481"/>
      <c r="P87" s="482"/>
      <c r="Q87" s="501" t="str">
        <f>IF(R87="","",'Setup Page'!$W$4)</f>
        <v>$</v>
      </c>
      <c r="R87" s="502">
        <f>IF($B$15="T O T A L",SUMIFS('Expense Entry'!$F$11:$F126,'Expense Entry'!$D$11:$D126,B87,'Expense Entry'!$Q$11:$Q126,'Setup Page'!$AU$19,'Expense Entry'!$R$11:$R126,'Setup Page'!$AV$19),IF($B$15="N E T",SUMIFS('Expense Entry'!$H$11:$H126,'Expense Entry'!$D$11:$D126,B87,'Expense Entry'!$Q$11:$Q126,'Setup Page'!$AU$19,'Expense Entry'!$R$11:$R126,'Setup Page'!$AV$19),IF($B$15="T A X",SUMIFS('Expense Entry'!$I$11:$I126,'Expense Entry'!$D$11:$D126,B87,'Expense Entry'!$Q$11:$Q126,'Setup Page'!$AU$19,'Expense Entry'!$R$11:$R126,'Setup Page'!$AV$19),"")))</f>
        <v>0</v>
      </c>
      <c r="S87" s="481"/>
      <c r="T87" s="481"/>
      <c r="U87" s="482"/>
      <c r="V87" s="501" t="str">
        <f>IF(W87="","",'Setup Page'!$W$4)</f>
        <v>$</v>
      </c>
      <c r="W87" s="502">
        <f>IF($B$15="T O T A L",SUMIFS('Expense Entry'!$F$11:$F126,'Expense Entry'!$D$11:$D126,B87,'Expense Entry'!$Q$11:$Q126,'Setup Page'!$AU$20,'Expense Entry'!$R$11:$R126,'Setup Page'!$AV$20),IF($B$15="N E T",SUMIFS('Expense Entry'!$H$11:$H126,'Expense Entry'!$D$11:$D126,B87,'Expense Entry'!$Q$11:$Q126,'Setup Page'!$AU$20,'Expense Entry'!$R$11:$R126,'Setup Page'!$AV$20),IF($B$15="T A X",SUMIFS('Expense Entry'!$I$11:$I126,'Expense Entry'!$D$11:$D126,B87,'Expense Entry'!$Q$11:$Q126,'Setup Page'!$AU$20,'Expense Entry'!$R$11:$R126,'Setup Page'!$AV$20),"")))</f>
        <v>0</v>
      </c>
      <c r="X87" s="481"/>
      <c r="Y87" s="481"/>
      <c r="Z87" s="482"/>
      <c r="AA87" s="501" t="str">
        <f>IF(AB87="","",'Setup Page'!$W$4)</f>
        <v>$</v>
      </c>
      <c r="AB87" s="502">
        <f>IF($B$15="T O T A L",SUMIFS('Expense Entry'!$F$11:$F126,'Expense Entry'!$D$11:$D126,B87,'Expense Entry'!$Q$11:$Q126,'Setup Page'!$AU$21,'Expense Entry'!$R$11:$R126,'Setup Page'!$AV$21),IF($B$15="N E T",SUMIFS('Expense Entry'!$H$11:$H126,'Expense Entry'!$D$11:$D126,B87,'Expense Entry'!$Q$11:$Q126,'Setup Page'!$AU$21,'Expense Entry'!$R$11:$R126,'Setup Page'!$AV$21),IF($B$15="T A X",SUMIFS('Expense Entry'!$I$11:$I126,'Expense Entry'!$D$11:$D126,B87,'Expense Entry'!$Q$11:$Q126,'Setup Page'!$AU$21,'Expense Entry'!$R$11:$R126,'Setup Page'!$AV$21),"")))</f>
        <v>0</v>
      </c>
      <c r="AC87" s="481"/>
      <c r="AD87" s="481"/>
      <c r="AE87" s="482"/>
      <c r="AF87" s="501" t="str">
        <f>IF(AG87="","",'Setup Page'!$W$4)</f>
        <v>$</v>
      </c>
      <c r="AG87" s="502">
        <f>IF($B$15="T O T A L",SUMIFS('Expense Entry'!$F$11:$F126,'Expense Entry'!$D$11:$D126,B87,'Expense Entry'!$Q$11:$Q126,'Setup Page'!$AU$22,'Expense Entry'!$R$11:$R126,'Setup Page'!$AV$22),IF($B$15="N E T",SUMIFS('Expense Entry'!$H$11:$H126,'Expense Entry'!$D$11:$D126,B87,'Expense Entry'!$Q$11:$Q126,'Setup Page'!$AU$22,'Expense Entry'!$R$11:$R126,'Setup Page'!$AV$22),IF($B$15="T A X",SUMIFS('Expense Entry'!$I$11:$I126,'Expense Entry'!$D$11:$D126,B87,'Expense Entry'!$Q$11:$Q126,'Setup Page'!$AU$22,'Expense Entry'!$R$11:$R126,'Setup Page'!$AV$22),"")))</f>
        <v>0</v>
      </c>
      <c r="AH87" s="481"/>
      <c r="AI87" s="481"/>
      <c r="AJ87" s="482"/>
      <c r="AK87" s="501" t="str">
        <f>IF(AL87="","",'Setup Page'!$W$4)</f>
        <v>$</v>
      </c>
      <c r="AL87" s="502">
        <f>IF($B$15="T O T A L",SUMIFS('Expense Entry'!$F$11:$F126,'Expense Entry'!$D$11:$D126,B87,'Expense Entry'!$Q$11:$Q126,'Setup Page'!$AU$23,'Expense Entry'!$R$11:$R126,'Setup Page'!$AV$23),IF($B$15="N E T",SUMIFS('Expense Entry'!$H$11:$H126,'Expense Entry'!$D$11:$D126,B87,'Expense Entry'!$Q$11:$Q126,'Setup Page'!$AU$23,'Expense Entry'!$R$11:$R126,'Setup Page'!$AV$23),IF($B$15="T A X",SUMIFS('Expense Entry'!$I$11:$I126,'Expense Entry'!$D$11:$D126,B87,'Expense Entry'!$Q$11:$Q126,'Setup Page'!$AU$23,'Expense Entry'!$R$11:$R126,'Setup Page'!$AV$23),"")))</f>
        <v>0</v>
      </c>
      <c r="AM87" s="481"/>
      <c r="AN87" s="481"/>
      <c r="AO87" s="482"/>
      <c r="AP87" s="501" t="str">
        <f>IF(AQ87="","",'Setup Page'!$W$4)</f>
        <v>$</v>
      </c>
      <c r="AQ87" s="502">
        <f>IF($B$15="T O T A L",SUMIFS('Expense Entry'!$F$11:$F126,'Expense Entry'!$D$11:$D126,B87,'Expense Entry'!$Q$11:$Q126,'Setup Page'!$AU$24,'Expense Entry'!$R$11:$R126,'Setup Page'!$AV$24),IF($B$15="N E T",SUMIFS('Expense Entry'!$H$11:$H126,'Expense Entry'!$D$11:$D126,B87,'Expense Entry'!$Q$11:$Q126,'Setup Page'!$AU$24,'Expense Entry'!$R$11:$R126,'Setup Page'!$AV$24),IF($B$15="T A X",SUMIFS('Expense Entry'!$I$11:$I126,'Expense Entry'!$D$11:$D126,B87,'Expense Entry'!$Q$11:$Q126,'Setup Page'!$AU$24,'Expense Entry'!$R$11:$R126,'Setup Page'!$AV$24),"")))</f>
        <v>0</v>
      </c>
      <c r="AR87" s="481"/>
      <c r="AS87" s="481"/>
      <c r="AT87" s="482"/>
      <c r="AU87" s="501" t="str">
        <f>IF(AV87="","",'Setup Page'!$W$4)</f>
        <v>$</v>
      </c>
      <c r="AV87" s="502">
        <f>IF($B$15="T O T A L",SUMIFS('Expense Entry'!$F$11:$F126,'Expense Entry'!$D$11:$D126,B87,'Expense Entry'!$Q$11:$Q126,'Setup Page'!$AU$25,'Expense Entry'!$R$11:$R126,'Setup Page'!$AV$25),IF($B$15="N E T",SUMIFS('Expense Entry'!$H$11:$H126,'Expense Entry'!$D$11:$D126,B87,'Expense Entry'!$Q$11:$Q126,'Setup Page'!$AU$25,'Expense Entry'!$R$11:$R126,'Setup Page'!$AV$25),IF($B$15="T A X",SUMIFS('Expense Entry'!$I$11:$I126,'Expense Entry'!$D$11:$D126,B87,'Expense Entry'!$Q$11:$Q126,'Setup Page'!$AU$25,'Expense Entry'!$R$11:$R126,'Setup Page'!$AV$25),"")))</f>
        <v>0</v>
      </c>
      <c r="AW87" s="481"/>
      <c r="AX87" s="481"/>
      <c r="AY87" s="482"/>
      <c r="AZ87" s="501" t="str">
        <f>IF(BA87="","",'Setup Page'!$W$4)</f>
        <v>$</v>
      </c>
      <c r="BA87" s="502">
        <f>IF($B$15="T O T A L",SUMIFS('Expense Entry'!$F$11:$F126,'Expense Entry'!$D$11:$D126,B87,'Expense Entry'!$Q$11:$Q126,'Setup Page'!$AU$26,'Expense Entry'!$R$11:$R126,'Setup Page'!$AV$26),IF($B$15="N E T",SUMIFS('Expense Entry'!$H$11:$H126,'Expense Entry'!$D$11:$D126,B87,'Expense Entry'!$Q$11:$Q126,'Setup Page'!$AU$26,'Expense Entry'!$R$11:$R126,'Setup Page'!$AV$26),IF($B$15="T A X",SUMIFS('Expense Entry'!$I$11:$I126,'Expense Entry'!$D$11:$D126,B87,'Expense Entry'!$Q$11:$Q126,'Setup Page'!$AU$26,'Expense Entry'!$R$11:$R126,'Setup Page'!$AV$26),"")))</f>
        <v>0</v>
      </c>
      <c r="BB87" s="481"/>
      <c r="BC87" s="481"/>
      <c r="BD87" s="482"/>
      <c r="BE87" s="501" t="str">
        <f>IF(BF87="","",'Setup Page'!$W$4)</f>
        <v>$</v>
      </c>
      <c r="BF87" s="502">
        <f>IF($B$15="T O T A L",SUMIFS('Expense Entry'!$F$11:$F126,'Expense Entry'!$D$11:$D126,B87,'Expense Entry'!$Q$11:$Q126,'Setup Page'!$AU$27,'Expense Entry'!$R$11:$R126,'Setup Page'!$AV$27),IF($B$15="N E T",SUMIFS('Expense Entry'!$H$11:$H126,'Expense Entry'!$D$11:$D126,B87,'Expense Entry'!$Q$11:$Q126,'Setup Page'!$AU$27,'Expense Entry'!$R$11:$R126,'Setup Page'!$AV$27),IF($B$15="T A X",SUMIFS('Expense Entry'!$I$11:$I126,'Expense Entry'!$D$11:$D126,B87,'Expense Entry'!$Q$11:$Q126,'Setup Page'!$AU$27,'Expense Entry'!$R$11:$R126,'Setup Page'!$AV$27),"")))</f>
        <v>0</v>
      </c>
      <c r="BG87" s="481"/>
      <c r="BH87" s="481"/>
      <c r="BI87" s="482"/>
      <c r="BJ87" s="501" t="str">
        <f>IF(BK87="","",'Setup Page'!$W$4)</f>
        <v>$</v>
      </c>
      <c r="BK87" s="502">
        <f>IF($B$15="T O T A L",SUMIFS('Expense Entry'!$F$11:$F126,'Expense Entry'!$D$11:$D126,B87,'Expense Entry'!$Q$11:$Q126,'Setup Page'!$AU$28,'Expense Entry'!$R$11:$R126,'Setup Page'!$AV$28),IF($B$15="N E T",SUMIFS('Expense Entry'!$H$11:$H126,'Expense Entry'!$D$11:$D126,B87,'Expense Entry'!$Q$11:$Q126,'Setup Page'!$AU$28,'Expense Entry'!$R$11:$R126,'Setup Page'!$AV$28),IF($B$15="T A X",SUMIFS('Expense Entry'!$I$11:$I126,'Expense Entry'!$D$11:$D126,B87,'Expense Entry'!$Q$11:$Q126,'Setup Page'!$AU$28,'Expense Entry'!$R$11:$R126,'Setup Page'!$AV$28),"")))</f>
        <v>0</v>
      </c>
      <c r="BL87" s="481"/>
      <c r="BM87" s="481"/>
      <c r="BN87" s="482"/>
      <c r="BO87" s="501" t="str">
        <f>IF(BP87="","",'Setup Page'!$W$4)</f>
        <v>$</v>
      </c>
      <c r="BP87" s="502">
        <f>IF($B$15="T O T A L",SUMIFS('Expense Entry'!$F$11:$F126,'Expense Entry'!$D$11:$D126,B87,'Expense Entry'!$Q$11:$Q126,'Setup Page'!$AU$29,'Expense Entry'!$R$11:$R126,'Setup Page'!$AV$29),IF($B$15="N E T",SUMIFS('Expense Entry'!$H$11:$H126,'Expense Entry'!$D$11:$D126,B87,'Expense Entry'!$Q$11:$Q126,'Setup Page'!$AU$29,'Expense Entry'!$R$11:$R126,'Setup Page'!$AV$29),IF($B$15="T A X",SUMIFS('Expense Entry'!$I$11:$I126,'Expense Entry'!$D$11:$D126,B87,'Expense Entry'!$Q$11:$Q126,'Setup Page'!$AU$29,'Expense Entry'!$R$11:$R126,'Setup Page'!$AV$29),"")))</f>
        <v>0</v>
      </c>
      <c r="BQ87" s="481"/>
      <c r="BR87" s="481"/>
      <c r="BS87" s="482"/>
      <c r="BT87" s="503" t="str">
        <f>IF(BU87="","",'Setup Page'!$W$4)</f>
        <v>$</v>
      </c>
      <c r="BU87" s="504">
        <f t="shared" si="2"/>
        <v>0</v>
      </c>
      <c r="BV87" s="481"/>
      <c r="BW87" s="481"/>
      <c r="BX87" s="486"/>
      <c r="BY87" s="138"/>
    </row>
    <row r="88" ht="18.75" customHeight="1">
      <c r="A88" s="138"/>
      <c r="B88" s="480" t="str">
        <f>'Setup Page'!P40</f>
        <v/>
      </c>
      <c r="C88" s="481"/>
      <c r="D88" s="481"/>
      <c r="E88" s="481"/>
      <c r="F88" s="481"/>
      <c r="G88" s="481"/>
      <c r="H88" s="481"/>
      <c r="I88" s="481"/>
      <c r="J88" s="481"/>
      <c r="K88" s="482"/>
      <c r="L88" s="501" t="str">
        <f>IF(M88="","",'Setup Page'!$W$4)</f>
        <v>$</v>
      </c>
      <c r="M88" s="502">
        <f>IF($B$15="T O T A L",SUMIFS('Expense Entry'!$F$11:$F126,'Expense Entry'!$D$11:$D126,B88,'Expense Entry'!$Q$11:$Q126,'Setup Page'!$AU$18,'Expense Entry'!$R$11:$R126,'Setup Page'!$AV$18),IF($B$15="N E T",SUMIFS('Expense Entry'!$H$11:$H126,'Expense Entry'!$D$11:$D126,B88,'Expense Entry'!$Q$11:$Q126,'Setup Page'!$AU$18,'Expense Entry'!$R$11:$R126,'Setup Page'!$AV$18),IF($B$15="T A X",SUMIFS('Expense Entry'!$I$11:$I126,'Expense Entry'!$D$11:$D126,B88,'Expense Entry'!$Q$11:$Q126,'Setup Page'!$AU$18,'Expense Entry'!$R$11:$R126,'Setup Page'!$AV$18),"")))</f>
        <v>0</v>
      </c>
      <c r="N88" s="481"/>
      <c r="O88" s="481"/>
      <c r="P88" s="482"/>
      <c r="Q88" s="501" t="str">
        <f>IF(R88="","",'Setup Page'!$W$4)</f>
        <v>$</v>
      </c>
      <c r="R88" s="502">
        <f>IF($B$15="T O T A L",SUMIFS('Expense Entry'!$F$11:$F126,'Expense Entry'!$D$11:$D126,B88,'Expense Entry'!$Q$11:$Q126,'Setup Page'!$AU$19,'Expense Entry'!$R$11:$R126,'Setup Page'!$AV$19),IF($B$15="N E T",SUMIFS('Expense Entry'!$H$11:$H126,'Expense Entry'!$D$11:$D126,B88,'Expense Entry'!$Q$11:$Q126,'Setup Page'!$AU$19,'Expense Entry'!$R$11:$R126,'Setup Page'!$AV$19),IF($B$15="T A X",SUMIFS('Expense Entry'!$I$11:$I126,'Expense Entry'!$D$11:$D126,B88,'Expense Entry'!$Q$11:$Q126,'Setup Page'!$AU$19,'Expense Entry'!$R$11:$R126,'Setup Page'!$AV$19),"")))</f>
        <v>0</v>
      </c>
      <c r="S88" s="481"/>
      <c r="T88" s="481"/>
      <c r="U88" s="482"/>
      <c r="V88" s="501" t="str">
        <f>IF(W88="","",'Setup Page'!$W$4)</f>
        <v>$</v>
      </c>
      <c r="W88" s="502">
        <f>IF($B$15="T O T A L",SUMIFS('Expense Entry'!$F$11:$F126,'Expense Entry'!$D$11:$D126,B88,'Expense Entry'!$Q$11:$Q126,'Setup Page'!$AU$20,'Expense Entry'!$R$11:$R126,'Setup Page'!$AV$20),IF($B$15="N E T",SUMIFS('Expense Entry'!$H$11:$H126,'Expense Entry'!$D$11:$D126,B88,'Expense Entry'!$Q$11:$Q126,'Setup Page'!$AU$20,'Expense Entry'!$R$11:$R126,'Setup Page'!$AV$20),IF($B$15="T A X",SUMIFS('Expense Entry'!$I$11:$I126,'Expense Entry'!$D$11:$D126,B88,'Expense Entry'!$Q$11:$Q126,'Setup Page'!$AU$20,'Expense Entry'!$R$11:$R126,'Setup Page'!$AV$20),"")))</f>
        <v>0</v>
      </c>
      <c r="X88" s="481"/>
      <c r="Y88" s="481"/>
      <c r="Z88" s="482"/>
      <c r="AA88" s="501" t="str">
        <f>IF(AB88="","",'Setup Page'!$W$4)</f>
        <v>$</v>
      </c>
      <c r="AB88" s="502">
        <f>IF($B$15="T O T A L",SUMIFS('Expense Entry'!$F$11:$F126,'Expense Entry'!$D$11:$D126,B88,'Expense Entry'!$Q$11:$Q126,'Setup Page'!$AU$21,'Expense Entry'!$R$11:$R126,'Setup Page'!$AV$21),IF($B$15="N E T",SUMIFS('Expense Entry'!$H$11:$H126,'Expense Entry'!$D$11:$D126,B88,'Expense Entry'!$Q$11:$Q126,'Setup Page'!$AU$21,'Expense Entry'!$R$11:$R126,'Setup Page'!$AV$21),IF($B$15="T A X",SUMIFS('Expense Entry'!$I$11:$I126,'Expense Entry'!$D$11:$D126,B88,'Expense Entry'!$Q$11:$Q126,'Setup Page'!$AU$21,'Expense Entry'!$R$11:$R126,'Setup Page'!$AV$21),"")))</f>
        <v>0</v>
      </c>
      <c r="AC88" s="481"/>
      <c r="AD88" s="481"/>
      <c r="AE88" s="482"/>
      <c r="AF88" s="501" t="str">
        <f>IF(AG88="","",'Setup Page'!$W$4)</f>
        <v>$</v>
      </c>
      <c r="AG88" s="502">
        <f>IF($B$15="T O T A L",SUMIFS('Expense Entry'!$F$11:$F126,'Expense Entry'!$D$11:$D126,B88,'Expense Entry'!$Q$11:$Q126,'Setup Page'!$AU$22,'Expense Entry'!$R$11:$R126,'Setup Page'!$AV$22),IF($B$15="N E T",SUMIFS('Expense Entry'!$H$11:$H126,'Expense Entry'!$D$11:$D126,B88,'Expense Entry'!$Q$11:$Q126,'Setup Page'!$AU$22,'Expense Entry'!$R$11:$R126,'Setup Page'!$AV$22),IF($B$15="T A X",SUMIFS('Expense Entry'!$I$11:$I126,'Expense Entry'!$D$11:$D126,B88,'Expense Entry'!$Q$11:$Q126,'Setup Page'!$AU$22,'Expense Entry'!$R$11:$R126,'Setup Page'!$AV$22),"")))</f>
        <v>0</v>
      </c>
      <c r="AH88" s="481"/>
      <c r="AI88" s="481"/>
      <c r="AJ88" s="482"/>
      <c r="AK88" s="501" t="str">
        <f>IF(AL88="","",'Setup Page'!$W$4)</f>
        <v>$</v>
      </c>
      <c r="AL88" s="502">
        <f>IF($B$15="T O T A L",SUMIFS('Expense Entry'!$F$11:$F126,'Expense Entry'!$D$11:$D126,B88,'Expense Entry'!$Q$11:$Q126,'Setup Page'!$AU$23,'Expense Entry'!$R$11:$R126,'Setup Page'!$AV$23),IF($B$15="N E T",SUMIFS('Expense Entry'!$H$11:$H126,'Expense Entry'!$D$11:$D126,B88,'Expense Entry'!$Q$11:$Q126,'Setup Page'!$AU$23,'Expense Entry'!$R$11:$R126,'Setup Page'!$AV$23),IF($B$15="T A X",SUMIFS('Expense Entry'!$I$11:$I126,'Expense Entry'!$D$11:$D126,B88,'Expense Entry'!$Q$11:$Q126,'Setup Page'!$AU$23,'Expense Entry'!$R$11:$R126,'Setup Page'!$AV$23),"")))</f>
        <v>0</v>
      </c>
      <c r="AM88" s="481"/>
      <c r="AN88" s="481"/>
      <c r="AO88" s="482"/>
      <c r="AP88" s="501" t="str">
        <f>IF(AQ88="","",'Setup Page'!$W$4)</f>
        <v>$</v>
      </c>
      <c r="AQ88" s="502">
        <f>IF($B$15="T O T A L",SUMIFS('Expense Entry'!$F$11:$F126,'Expense Entry'!$D$11:$D126,B88,'Expense Entry'!$Q$11:$Q126,'Setup Page'!$AU$24,'Expense Entry'!$R$11:$R126,'Setup Page'!$AV$24),IF($B$15="N E T",SUMIFS('Expense Entry'!$H$11:$H126,'Expense Entry'!$D$11:$D126,B88,'Expense Entry'!$Q$11:$Q126,'Setup Page'!$AU$24,'Expense Entry'!$R$11:$R126,'Setup Page'!$AV$24),IF($B$15="T A X",SUMIFS('Expense Entry'!$I$11:$I126,'Expense Entry'!$D$11:$D126,B88,'Expense Entry'!$Q$11:$Q126,'Setup Page'!$AU$24,'Expense Entry'!$R$11:$R126,'Setup Page'!$AV$24),"")))</f>
        <v>0</v>
      </c>
      <c r="AR88" s="481"/>
      <c r="AS88" s="481"/>
      <c r="AT88" s="482"/>
      <c r="AU88" s="501" t="str">
        <f>IF(AV88="","",'Setup Page'!$W$4)</f>
        <v>$</v>
      </c>
      <c r="AV88" s="502">
        <f>IF($B$15="T O T A L",SUMIFS('Expense Entry'!$F$11:$F126,'Expense Entry'!$D$11:$D126,B88,'Expense Entry'!$Q$11:$Q126,'Setup Page'!$AU$25,'Expense Entry'!$R$11:$R126,'Setup Page'!$AV$25),IF($B$15="N E T",SUMIFS('Expense Entry'!$H$11:$H126,'Expense Entry'!$D$11:$D126,B88,'Expense Entry'!$Q$11:$Q126,'Setup Page'!$AU$25,'Expense Entry'!$R$11:$R126,'Setup Page'!$AV$25),IF($B$15="T A X",SUMIFS('Expense Entry'!$I$11:$I126,'Expense Entry'!$D$11:$D126,B88,'Expense Entry'!$Q$11:$Q126,'Setup Page'!$AU$25,'Expense Entry'!$R$11:$R126,'Setup Page'!$AV$25),"")))</f>
        <v>0</v>
      </c>
      <c r="AW88" s="481"/>
      <c r="AX88" s="481"/>
      <c r="AY88" s="482"/>
      <c r="AZ88" s="501" t="str">
        <f>IF(BA88="","",'Setup Page'!$W$4)</f>
        <v>$</v>
      </c>
      <c r="BA88" s="502">
        <f>IF($B$15="T O T A L",SUMIFS('Expense Entry'!$F$11:$F126,'Expense Entry'!$D$11:$D126,B88,'Expense Entry'!$Q$11:$Q126,'Setup Page'!$AU$26,'Expense Entry'!$R$11:$R126,'Setup Page'!$AV$26),IF($B$15="N E T",SUMIFS('Expense Entry'!$H$11:$H126,'Expense Entry'!$D$11:$D126,B88,'Expense Entry'!$Q$11:$Q126,'Setup Page'!$AU$26,'Expense Entry'!$R$11:$R126,'Setup Page'!$AV$26),IF($B$15="T A X",SUMIFS('Expense Entry'!$I$11:$I126,'Expense Entry'!$D$11:$D126,B88,'Expense Entry'!$Q$11:$Q126,'Setup Page'!$AU$26,'Expense Entry'!$R$11:$R126,'Setup Page'!$AV$26),"")))</f>
        <v>0</v>
      </c>
      <c r="BB88" s="481"/>
      <c r="BC88" s="481"/>
      <c r="BD88" s="482"/>
      <c r="BE88" s="501" t="str">
        <f>IF(BF88="","",'Setup Page'!$W$4)</f>
        <v>$</v>
      </c>
      <c r="BF88" s="502">
        <f>IF($B$15="T O T A L",SUMIFS('Expense Entry'!$F$11:$F126,'Expense Entry'!$D$11:$D126,B88,'Expense Entry'!$Q$11:$Q126,'Setup Page'!$AU$27,'Expense Entry'!$R$11:$R126,'Setup Page'!$AV$27),IF($B$15="N E T",SUMIFS('Expense Entry'!$H$11:$H126,'Expense Entry'!$D$11:$D126,B88,'Expense Entry'!$Q$11:$Q126,'Setup Page'!$AU$27,'Expense Entry'!$R$11:$R126,'Setup Page'!$AV$27),IF($B$15="T A X",SUMIFS('Expense Entry'!$I$11:$I126,'Expense Entry'!$D$11:$D126,B88,'Expense Entry'!$Q$11:$Q126,'Setup Page'!$AU$27,'Expense Entry'!$R$11:$R126,'Setup Page'!$AV$27),"")))</f>
        <v>0</v>
      </c>
      <c r="BG88" s="481"/>
      <c r="BH88" s="481"/>
      <c r="BI88" s="482"/>
      <c r="BJ88" s="501" t="str">
        <f>IF(BK88="","",'Setup Page'!$W$4)</f>
        <v>$</v>
      </c>
      <c r="BK88" s="502">
        <f>IF($B$15="T O T A L",SUMIFS('Expense Entry'!$F$11:$F126,'Expense Entry'!$D$11:$D126,B88,'Expense Entry'!$Q$11:$Q126,'Setup Page'!$AU$28,'Expense Entry'!$R$11:$R126,'Setup Page'!$AV$28),IF($B$15="N E T",SUMIFS('Expense Entry'!$H$11:$H126,'Expense Entry'!$D$11:$D126,B88,'Expense Entry'!$Q$11:$Q126,'Setup Page'!$AU$28,'Expense Entry'!$R$11:$R126,'Setup Page'!$AV$28),IF($B$15="T A X",SUMIFS('Expense Entry'!$I$11:$I126,'Expense Entry'!$D$11:$D126,B88,'Expense Entry'!$Q$11:$Q126,'Setup Page'!$AU$28,'Expense Entry'!$R$11:$R126,'Setup Page'!$AV$28),"")))</f>
        <v>0</v>
      </c>
      <c r="BL88" s="481"/>
      <c r="BM88" s="481"/>
      <c r="BN88" s="482"/>
      <c r="BO88" s="501" t="str">
        <f>IF(BP88="","",'Setup Page'!$W$4)</f>
        <v>$</v>
      </c>
      <c r="BP88" s="502">
        <f>IF($B$15="T O T A L",SUMIFS('Expense Entry'!$F$11:$F126,'Expense Entry'!$D$11:$D126,B88,'Expense Entry'!$Q$11:$Q126,'Setup Page'!$AU$29,'Expense Entry'!$R$11:$R126,'Setup Page'!$AV$29),IF($B$15="N E T",SUMIFS('Expense Entry'!$H$11:$H126,'Expense Entry'!$D$11:$D126,B88,'Expense Entry'!$Q$11:$Q126,'Setup Page'!$AU$29,'Expense Entry'!$R$11:$R126,'Setup Page'!$AV$29),IF($B$15="T A X",SUMIFS('Expense Entry'!$I$11:$I126,'Expense Entry'!$D$11:$D126,B88,'Expense Entry'!$Q$11:$Q126,'Setup Page'!$AU$29,'Expense Entry'!$R$11:$R126,'Setup Page'!$AV$29),"")))</f>
        <v>0</v>
      </c>
      <c r="BQ88" s="481"/>
      <c r="BR88" s="481"/>
      <c r="BS88" s="482"/>
      <c r="BT88" s="503" t="str">
        <f>IF(BU88="","",'Setup Page'!$W$4)</f>
        <v>$</v>
      </c>
      <c r="BU88" s="504">
        <f t="shared" si="2"/>
        <v>0</v>
      </c>
      <c r="BV88" s="481"/>
      <c r="BW88" s="481"/>
      <c r="BX88" s="486"/>
      <c r="BY88" s="138"/>
    </row>
    <row r="89" ht="18.75" customHeight="1">
      <c r="A89" s="138"/>
      <c r="B89" s="480" t="str">
        <f>'Setup Page'!P41</f>
        <v/>
      </c>
      <c r="C89" s="481"/>
      <c r="D89" s="481"/>
      <c r="E89" s="481"/>
      <c r="F89" s="481"/>
      <c r="G89" s="481"/>
      <c r="H89" s="481"/>
      <c r="I89" s="481"/>
      <c r="J89" s="481"/>
      <c r="K89" s="482"/>
      <c r="L89" s="501" t="str">
        <f>IF(M89="","",'Setup Page'!$W$4)</f>
        <v>$</v>
      </c>
      <c r="M89" s="502">
        <f>IF($B$15="T O T A L",SUMIFS('Expense Entry'!$F$11:$F126,'Expense Entry'!$D$11:$D126,B89,'Expense Entry'!$Q$11:$Q126,'Setup Page'!$AU$18,'Expense Entry'!$R$11:$R126,'Setup Page'!$AV$18),IF($B$15="N E T",SUMIFS('Expense Entry'!$H$11:$H126,'Expense Entry'!$D$11:$D126,B89,'Expense Entry'!$Q$11:$Q126,'Setup Page'!$AU$18,'Expense Entry'!$R$11:$R126,'Setup Page'!$AV$18),IF($B$15="T A X",SUMIFS('Expense Entry'!$I$11:$I126,'Expense Entry'!$D$11:$D126,B89,'Expense Entry'!$Q$11:$Q126,'Setup Page'!$AU$18,'Expense Entry'!$R$11:$R126,'Setup Page'!$AV$18),"")))</f>
        <v>0</v>
      </c>
      <c r="N89" s="481"/>
      <c r="O89" s="481"/>
      <c r="P89" s="482"/>
      <c r="Q89" s="501" t="str">
        <f>IF(R89="","",'Setup Page'!$W$4)</f>
        <v>$</v>
      </c>
      <c r="R89" s="502">
        <f>IF($B$15="T O T A L",SUMIFS('Expense Entry'!$F$11:$F126,'Expense Entry'!$D$11:$D126,B89,'Expense Entry'!$Q$11:$Q126,'Setup Page'!$AU$19,'Expense Entry'!$R$11:$R126,'Setup Page'!$AV$19),IF($B$15="N E T",SUMIFS('Expense Entry'!$H$11:$H126,'Expense Entry'!$D$11:$D126,B89,'Expense Entry'!$Q$11:$Q126,'Setup Page'!$AU$19,'Expense Entry'!$R$11:$R126,'Setup Page'!$AV$19),IF($B$15="T A X",SUMIFS('Expense Entry'!$I$11:$I126,'Expense Entry'!$D$11:$D126,B89,'Expense Entry'!$Q$11:$Q126,'Setup Page'!$AU$19,'Expense Entry'!$R$11:$R126,'Setup Page'!$AV$19),"")))</f>
        <v>0</v>
      </c>
      <c r="S89" s="481"/>
      <c r="T89" s="481"/>
      <c r="U89" s="482"/>
      <c r="V89" s="501" t="str">
        <f>IF(W89="","",'Setup Page'!$W$4)</f>
        <v>$</v>
      </c>
      <c r="W89" s="502">
        <f>IF($B$15="T O T A L",SUMIFS('Expense Entry'!$F$11:$F126,'Expense Entry'!$D$11:$D126,B89,'Expense Entry'!$Q$11:$Q126,'Setup Page'!$AU$20,'Expense Entry'!$R$11:$R126,'Setup Page'!$AV$20),IF($B$15="N E T",SUMIFS('Expense Entry'!$H$11:$H126,'Expense Entry'!$D$11:$D126,B89,'Expense Entry'!$Q$11:$Q126,'Setup Page'!$AU$20,'Expense Entry'!$R$11:$R126,'Setup Page'!$AV$20),IF($B$15="T A X",SUMIFS('Expense Entry'!$I$11:$I126,'Expense Entry'!$D$11:$D126,B89,'Expense Entry'!$Q$11:$Q126,'Setup Page'!$AU$20,'Expense Entry'!$R$11:$R126,'Setup Page'!$AV$20),"")))</f>
        <v>0</v>
      </c>
      <c r="X89" s="481"/>
      <c r="Y89" s="481"/>
      <c r="Z89" s="482"/>
      <c r="AA89" s="501" t="str">
        <f>IF(AB89="","",'Setup Page'!$W$4)</f>
        <v>$</v>
      </c>
      <c r="AB89" s="502">
        <f>IF($B$15="T O T A L",SUMIFS('Expense Entry'!$F$11:$F126,'Expense Entry'!$D$11:$D126,B89,'Expense Entry'!$Q$11:$Q126,'Setup Page'!$AU$21,'Expense Entry'!$R$11:$R126,'Setup Page'!$AV$21),IF($B$15="N E T",SUMIFS('Expense Entry'!$H$11:$H126,'Expense Entry'!$D$11:$D126,B89,'Expense Entry'!$Q$11:$Q126,'Setup Page'!$AU$21,'Expense Entry'!$R$11:$R126,'Setup Page'!$AV$21),IF($B$15="T A X",SUMIFS('Expense Entry'!$I$11:$I126,'Expense Entry'!$D$11:$D126,B89,'Expense Entry'!$Q$11:$Q126,'Setup Page'!$AU$21,'Expense Entry'!$R$11:$R126,'Setup Page'!$AV$21),"")))</f>
        <v>0</v>
      </c>
      <c r="AC89" s="481"/>
      <c r="AD89" s="481"/>
      <c r="AE89" s="482"/>
      <c r="AF89" s="501" t="str">
        <f>IF(AG89="","",'Setup Page'!$W$4)</f>
        <v>$</v>
      </c>
      <c r="AG89" s="502">
        <f>IF($B$15="T O T A L",SUMIFS('Expense Entry'!$F$11:$F126,'Expense Entry'!$D$11:$D126,B89,'Expense Entry'!$Q$11:$Q126,'Setup Page'!$AU$22,'Expense Entry'!$R$11:$R126,'Setup Page'!$AV$22),IF($B$15="N E T",SUMIFS('Expense Entry'!$H$11:$H126,'Expense Entry'!$D$11:$D126,B89,'Expense Entry'!$Q$11:$Q126,'Setup Page'!$AU$22,'Expense Entry'!$R$11:$R126,'Setup Page'!$AV$22),IF($B$15="T A X",SUMIFS('Expense Entry'!$I$11:$I126,'Expense Entry'!$D$11:$D126,B89,'Expense Entry'!$Q$11:$Q126,'Setup Page'!$AU$22,'Expense Entry'!$R$11:$R126,'Setup Page'!$AV$22),"")))</f>
        <v>0</v>
      </c>
      <c r="AH89" s="481"/>
      <c r="AI89" s="481"/>
      <c r="AJ89" s="482"/>
      <c r="AK89" s="501" t="str">
        <f>IF(AL89="","",'Setup Page'!$W$4)</f>
        <v>$</v>
      </c>
      <c r="AL89" s="502">
        <f>IF($B$15="T O T A L",SUMIFS('Expense Entry'!$F$11:$F126,'Expense Entry'!$D$11:$D126,B89,'Expense Entry'!$Q$11:$Q126,'Setup Page'!$AU$23,'Expense Entry'!$R$11:$R126,'Setup Page'!$AV$23),IF($B$15="N E T",SUMIFS('Expense Entry'!$H$11:$H126,'Expense Entry'!$D$11:$D126,B89,'Expense Entry'!$Q$11:$Q126,'Setup Page'!$AU$23,'Expense Entry'!$R$11:$R126,'Setup Page'!$AV$23),IF($B$15="T A X",SUMIFS('Expense Entry'!$I$11:$I126,'Expense Entry'!$D$11:$D126,B89,'Expense Entry'!$Q$11:$Q126,'Setup Page'!$AU$23,'Expense Entry'!$R$11:$R126,'Setup Page'!$AV$23),"")))</f>
        <v>0</v>
      </c>
      <c r="AM89" s="481"/>
      <c r="AN89" s="481"/>
      <c r="AO89" s="482"/>
      <c r="AP89" s="501" t="str">
        <f>IF(AQ89="","",'Setup Page'!$W$4)</f>
        <v>$</v>
      </c>
      <c r="AQ89" s="502">
        <f>IF($B$15="T O T A L",SUMIFS('Expense Entry'!$F$11:$F126,'Expense Entry'!$D$11:$D126,B89,'Expense Entry'!$Q$11:$Q126,'Setup Page'!$AU$24,'Expense Entry'!$R$11:$R126,'Setup Page'!$AV$24),IF($B$15="N E T",SUMIFS('Expense Entry'!$H$11:$H126,'Expense Entry'!$D$11:$D126,B89,'Expense Entry'!$Q$11:$Q126,'Setup Page'!$AU$24,'Expense Entry'!$R$11:$R126,'Setup Page'!$AV$24),IF($B$15="T A X",SUMIFS('Expense Entry'!$I$11:$I126,'Expense Entry'!$D$11:$D126,B89,'Expense Entry'!$Q$11:$Q126,'Setup Page'!$AU$24,'Expense Entry'!$R$11:$R126,'Setup Page'!$AV$24),"")))</f>
        <v>0</v>
      </c>
      <c r="AR89" s="481"/>
      <c r="AS89" s="481"/>
      <c r="AT89" s="482"/>
      <c r="AU89" s="501" t="str">
        <f>IF(AV89="","",'Setup Page'!$W$4)</f>
        <v>$</v>
      </c>
      <c r="AV89" s="502">
        <f>IF($B$15="T O T A L",SUMIFS('Expense Entry'!$F$11:$F126,'Expense Entry'!$D$11:$D126,B89,'Expense Entry'!$Q$11:$Q126,'Setup Page'!$AU$25,'Expense Entry'!$R$11:$R126,'Setup Page'!$AV$25),IF($B$15="N E T",SUMIFS('Expense Entry'!$H$11:$H126,'Expense Entry'!$D$11:$D126,B89,'Expense Entry'!$Q$11:$Q126,'Setup Page'!$AU$25,'Expense Entry'!$R$11:$R126,'Setup Page'!$AV$25),IF($B$15="T A X",SUMIFS('Expense Entry'!$I$11:$I126,'Expense Entry'!$D$11:$D126,B89,'Expense Entry'!$Q$11:$Q126,'Setup Page'!$AU$25,'Expense Entry'!$R$11:$R126,'Setup Page'!$AV$25),"")))</f>
        <v>0</v>
      </c>
      <c r="AW89" s="481"/>
      <c r="AX89" s="481"/>
      <c r="AY89" s="482"/>
      <c r="AZ89" s="501" t="str">
        <f>IF(BA89="","",'Setup Page'!$W$4)</f>
        <v>$</v>
      </c>
      <c r="BA89" s="502">
        <f>IF($B$15="T O T A L",SUMIFS('Expense Entry'!$F$11:$F126,'Expense Entry'!$D$11:$D126,B89,'Expense Entry'!$Q$11:$Q126,'Setup Page'!$AU$26,'Expense Entry'!$R$11:$R126,'Setup Page'!$AV$26),IF($B$15="N E T",SUMIFS('Expense Entry'!$H$11:$H126,'Expense Entry'!$D$11:$D126,B89,'Expense Entry'!$Q$11:$Q126,'Setup Page'!$AU$26,'Expense Entry'!$R$11:$R126,'Setup Page'!$AV$26),IF($B$15="T A X",SUMIFS('Expense Entry'!$I$11:$I126,'Expense Entry'!$D$11:$D126,B89,'Expense Entry'!$Q$11:$Q126,'Setup Page'!$AU$26,'Expense Entry'!$R$11:$R126,'Setup Page'!$AV$26),"")))</f>
        <v>0</v>
      </c>
      <c r="BB89" s="481"/>
      <c r="BC89" s="481"/>
      <c r="BD89" s="482"/>
      <c r="BE89" s="501" t="str">
        <f>IF(BF89="","",'Setup Page'!$W$4)</f>
        <v>$</v>
      </c>
      <c r="BF89" s="502">
        <f>IF($B$15="T O T A L",SUMIFS('Expense Entry'!$F$11:$F126,'Expense Entry'!$D$11:$D126,B89,'Expense Entry'!$Q$11:$Q126,'Setup Page'!$AU$27,'Expense Entry'!$R$11:$R126,'Setup Page'!$AV$27),IF($B$15="N E T",SUMIFS('Expense Entry'!$H$11:$H126,'Expense Entry'!$D$11:$D126,B89,'Expense Entry'!$Q$11:$Q126,'Setup Page'!$AU$27,'Expense Entry'!$R$11:$R126,'Setup Page'!$AV$27),IF($B$15="T A X",SUMIFS('Expense Entry'!$I$11:$I126,'Expense Entry'!$D$11:$D126,B89,'Expense Entry'!$Q$11:$Q126,'Setup Page'!$AU$27,'Expense Entry'!$R$11:$R126,'Setup Page'!$AV$27),"")))</f>
        <v>0</v>
      </c>
      <c r="BG89" s="481"/>
      <c r="BH89" s="481"/>
      <c r="BI89" s="482"/>
      <c r="BJ89" s="501" t="str">
        <f>IF(BK89="","",'Setup Page'!$W$4)</f>
        <v>$</v>
      </c>
      <c r="BK89" s="502">
        <f>IF($B$15="T O T A L",SUMIFS('Expense Entry'!$F$11:$F126,'Expense Entry'!$D$11:$D126,B89,'Expense Entry'!$Q$11:$Q126,'Setup Page'!$AU$28,'Expense Entry'!$R$11:$R126,'Setup Page'!$AV$28),IF($B$15="N E T",SUMIFS('Expense Entry'!$H$11:$H126,'Expense Entry'!$D$11:$D126,B89,'Expense Entry'!$Q$11:$Q126,'Setup Page'!$AU$28,'Expense Entry'!$R$11:$R126,'Setup Page'!$AV$28),IF($B$15="T A X",SUMIFS('Expense Entry'!$I$11:$I126,'Expense Entry'!$D$11:$D126,B89,'Expense Entry'!$Q$11:$Q126,'Setup Page'!$AU$28,'Expense Entry'!$R$11:$R126,'Setup Page'!$AV$28),"")))</f>
        <v>0</v>
      </c>
      <c r="BL89" s="481"/>
      <c r="BM89" s="481"/>
      <c r="BN89" s="482"/>
      <c r="BO89" s="501" t="str">
        <f>IF(BP89="","",'Setup Page'!$W$4)</f>
        <v>$</v>
      </c>
      <c r="BP89" s="502">
        <f>IF($B$15="T O T A L",SUMIFS('Expense Entry'!$F$11:$F126,'Expense Entry'!$D$11:$D126,B89,'Expense Entry'!$Q$11:$Q126,'Setup Page'!$AU$29,'Expense Entry'!$R$11:$R126,'Setup Page'!$AV$29),IF($B$15="N E T",SUMIFS('Expense Entry'!$H$11:$H126,'Expense Entry'!$D$11:$D126,B89,'Expense Entry'!$Q$11:$Q126,'Setup Page'!$AU$29,'Expense Entry'!$R$11:$R126,'Setup Page'!$AV$29),IF($B$15="T A X",SUMIFS('Expense Entry'!$I$11:$I126,'Expense Entry'!$D$11:$D126,B89,'Expense Entry'!$Q$11:$Q126,'Setup Page'!$AU$29,'Expense Entry'!$R$11:$R126,'Setup Page'!$AV$29),"")))</f>
        <v>0</v>
      </c>
      <c r="BQ89" s="481"/>
      <c r="BR89" s="481"/>
      <c r="BS89" s="482"/>
      <c r="BT89" s="503" t="str">
        <f>IF(BU89="","",'Setup Page'!$W$4)</f>
        <v>$</v>
      </c>
      <c r="BU89" s="504">
        <f t="shared" si="2"/>
        <v>0</v>
      </c>
      <c r="BV89" s="481"/>
      <c r="BW89" s="481"/>
      <c r="BX89" s="486"/>
      <c r="BY89" s="138"/>
    </row>
    <row r="90" ht="18.75" customHeight="1">
      <c r="A90" s="138"/>
      <c r="B90" s="480" t="str">
        <f>'Setup Page'!P42</f>
        <v/>
      </c>
      <c r="C90" s="481"/>
      <c r="D90" s="481"/>
      <c r="E90" s="481"/>
      <c r="F90" s="481"/>
      <c r="G90" s="481"/>
      <c r="H90" s="481"/>
      <c r="I90" s="481"/>
      <c r="J90" s="481"/>
      <c r="K90" s="482"/>
      <c r="L90" s="501" t="str">
        <f>IF(M90="","",'Setup Page'!$W$4)</f>
        <v>$</v>
      </c>
      <c r="M90" s="502">
        <f>IF($B$15="T O T A L",SUMIFS('Expense Entry'!$F$11:$F126,'Expense Entry'!$D$11:$D126,B90,'Expense Entry'!$Q$11:$Q126,'Setup Page'!$AU$18,'Expense Entry'!$R$11:$R126,'Setup Page'!$AV$18),IF($B$15="N E T",SUMIFS('Expense Entry'!$H$11:$H126,'Expense Entry'!$D$11:$D126,B90,'Expense Entry'!$Q$11:$Q126,'Setup Page'!$AU$18,'Expense Entry'!$R$11:$R126,'Setup Page'!$AV$18),IF($B$15="T A X",SUMIFS('Expense Entry'!$I$11:$I126,'Expense Entry'!$D$11:$D126,B90,'Expense Entry'!$Q$11:$Q126,'Setup Page'!$AU$18,'Expense Entry'!$R$11:$R126,'Setup Page'!$AV$18),"")))</f>
        <v>0</v>
      </c>
      <c r="N90" s="481"/>
      <c r="O90" s="481"/>
      <c r="P90" s="482"/>
      <c r="Q90" s="501" t="str">
        <f>IF(R90="","",'Setup Page'!$W$4)</f>
        <v>$</v>
      </c>
      <c r="R90" s="502">
        <f>IF($B$15="T O T A L",SUMIFS('Expense Entry'!$F$11:$F126,'Expense Entry'!$D$11:$D126,B90,'Expense Entry'!$Q$11:$Q126,'Setup Page'!$AU$19,'Expense Entry'!$R$11:$R126,'Setup Page'!$AV$19),IF($B$15="N E T",SUMIFS('Expense Entry'!$H$11:$H126,'Expense Entry'!$D$11:$D126,B90,'Expense Entry'!$Q$11:$Q126,'Setup Page'!$AU$19,'Expense Entry'!$R$11:$R126,'Setup Page'!$AV$19),IF($B$15="T A X",SUMIFS('Expense Entry'!$I$11:$I126,'Expense Entry'!$D$11:$D126,B90,'Expense Entry'!$Q$11:$Q126,'Setup Page'!$AU$19,'Expense Entry'!$R$11:$R126,'Setup Page'!$AV$19),"")))</f>
        <v>0</v>
      </c>
      <c r="S90" s="481"/>
      <c r="T90" s="481"/>
      <c r="U90" s="482"/>
      <c r="V90" s="501" t="str">
        <f>IF(W90="","",'Setup Page'!$W$4)</f>
        <v>$</v>
      </c>
      <c r="W90" s="502">
        <f>IF($B$15="T O T A L",SUMIFS('Expense Entry'!$F$11:$F126,'Expense Entry'!$D$11:$D126,B90,'Expense Entry'!$Q$11:$Q126,'Setup Page'!$AU$20,'Expense Entry'!$R$11:$R126,'Setup Page'!$AV$20),IF($B$15="N E T",SUMIFS('Expense Entry'!$H$11:$H126,'Expense Entry'!$D$11:$D126,B90,'Expense Entry'!$Q$11:$Q126,'Setup Page'!$AU$20,'Expense Entry'!$R$11:$R126,'Setup Page'!$AV$20),IF($B$15="T A X",SUMIFS('Expense Entry'!$I$11:$I126,'Expense Entry'!$D$11:$D126,B90,'Expense Entry'!$Q$11:$Q126,'Setup Page'!$AU$20,'Expense Entry'!$R$11:$R126,'Setup Page'!$AV$20),"")))</f>
        <v>0</v>
      </c>
      <c r="X90" s="481"/>
      <c r="Y90" s="481"/>
      <c r="Z90" s="482"/>
      <c r="AA90" s="501" t="str">
        <f>IF(AB90="","",'Setup Page'!$W$4)</f>
        <v>$</v>
      </c>
      <c r="AB90" s="502">
        <f>IF($B$15="T O T A L",SUMIFS('Expense Entry'!$F$11:$F126,'Expense Entry'!$D$11:$D126,B90,'Expense Entry'!$Q$11:$Q126,'Setup Page'!$AU$21,'Expense Entry'!$R$11:$R126,'Setup Page'!$AV$21),IF($B$15="N E T",SUMIFS('Expense Entry'!$H$11:$H126,'Expense Entry'!$D$11:$D126,B90,'Expense Entry'!$Q$11:$Q126,'Setup Page'!$AU$21,'Expense Entry'!$R$11:$R126,'Setup Page'!$AV$21),IF($B$15="T A X",SUMIFS('Expense Entry'!$I$11:$I126,'Expense Entry'!$D$11:$D126,B90,'Expense Entry'!$Q$11:$Q126,'Setup Page'!$AU$21,'Expense Entry'!$R$11:$R126,'Setup Page'!$AV$21),"")))</f>
        <v>0</v>
      </c>
      <c r="AC90" s="481"/>
      <c r="AD90" s="481"/>
      <c r="AE90" s="482"/>
      <c r="AF90" s="501" t="str">
        <f>IF(AG90="","",'Setup Page'!$W$4)</f>
        <v>$</v>
      </c>
      <c r="AG90" s="502">
        <f>IF($B$15="T O T A L",SUMIFS('Expense Entry'!$F$11:$F126,'Expense Entry'!$D$11:$D126,B90,'Expense Entry'!$Q$11:$Q126,'Setup Page'!$AU$22,'Expense Entry'!$R$11:$R126,'Setup Page'!$AV$22),IF($B$15="N E T",SUMIFS('Expense Entry'!$H$11:$H126,'Expense Entry'!$D$11:$D126,B90,'Expense Entry'!$Q$11:$Q126,'Setup Page'!$AU$22,'Expense Entry'!$R$11:$R126,'Setup Page'!$AV$22),IF($B$15="T A X",SUMIFS('Expense Entry'!$I$11:$I126,'Expense Entry'!$D$11:$D126,B90,'Expense Entry'!$Q$11:$Q126,'Setup Page'!$AU$22,'Expense Entry'!$R$11:$R126,'Setup Page'!$AV$22),"")))</f>
        <v>0</v>
      </c>
      <c r="AH90" s="481"/>
      <c r="AI90" s="481"/>
      <c r="AJ90" s="482"/>
      <c r="AK90" s="501" t="str">
        <f>IF(AL90="","",'Setup Page'!$W$4)</f>
        <v>$</v>
      </c>
      <c r="AL90" s="502">
        <f>IF($B$15="T O T A L",SUMIFS('Expense Entry'!$F$11:$F126,'Expense Entry'!$D$11:$D126,B90,'Expense Entry'!$Q$11:$Q126,'Setup Page'!$AU$23,'Expense Entry'!$R$11:$R126,'Setup Page'!$AV$23),IF($B$15="N E T",SUMIFS('Expense Entry'!$H$11:$H126,'Expense Entry'!$D$11:$D126,B90,'Expense Entry'!$Q$11:$Q126,'Setup Page'!$AU$23,'Expense Entry'!$R$11:$R126,'Setup Page'!$AV$23),IF($B$15="T A X",SUMIFS('Expense Entry'!$I$11:$I126,'Expense Entry'!$D$11:$D126,B90,'Expense Entry'!$Q$11:$Q126,'Setup Page'!$AU$23,'Expense Entry'!$R$11:$R126,'Setup Page'!$AV$23),"")))</f>
        <v>0</v>
      </c>
      <c r="AM90" s="481"/>
      <c r="AN90" s="481"/>
      <c r="AO90" s="482"/>
      <c r="AP90" s="501" t="str">
        <f>IF(AQ90="","",'Setup Page'!$W$4)</f>
        <v>$</v>
      </c>
      <c r="AQ90" s="502">
        <f>IF($B$15="T O T A L",SUMIFS('Expense Entry'!$F$11:$F126,'Expense Entry'!$D$11:$D126,B90,'Expense Entry'!$Q$11:$Q126,'Setup Page'!$AU$24,'Expense Entry'!$R$11:$R126,'Setup Page'!$AV$24),IF($B$15="N E T",SUMIFS('Expense Entry'!$H$11:$H126,'Expense Entry'!$D$11:$D126,B90,'Expense Entry'!$Q$11:$Q126,'Setup Page'!$AU$24,'Expense Entry'!$R$11:$R126,'Setup Page'!$AV$24),IF($B$15="T A X",SUMIFS('Expense Entry'!$I$11:$I126,'Expense Entry'!$D$11:$D126,B90,'Expense Entry'!$Q$11:$Q126,'Setup Page'!$AU$24,'Expense Entry'!$R$11:$R126,'Setup Page'!$AV$24),"")))</f>
        <v>0</v>
      </c>
      <c r="AR90" s="481"/>
      <c r="AS90" s="481"/>
      <c r="AT90" s="482"/>
      <c r="AU90" s="501" t="str">
        <f>IF(AV90="","",'Setup Page'!$W$4)</f>
        <v>$</v>
      </c>
      <c r="AV90" s="502">
        <f>IF($B$15="T O T A L",SUMIFS('Expense Entry'!$F$11:$F126,'Expense Entry'!$D$11:$D126,B90,'Expense Entry'!$Q$11:$Q126,'Setup Page'!$AU$25,'Expense Entry'!$R$11:$R126,'Setup Page'!$AV$25),IF($B$15="N E T",SUMIFS('Expense Entry'!$H$11:$H126,'Expense Entry'!$D$11:$D126,B90,'Expense Entry'!$Q$11:$Q126,'Setup Page'!$AU$25,'Expense Entry'!$R$11:$R126,'Setup Page'!$AV$25),IF($B$15="T A X",SUMIFS('Expense Entry'!$I$11:$I126,'Expense Entry'!$D$11:$D126,B90,'Expense Entry'!$Q$11:$Q126,'Setup Page'!$AU$25,'Expense Entry'!$R$11:$R126,'Setup Page'!$AV$25),"")))</f>
        <v>0</v>
      </c>
      <c r="AW90" s="481"/>
      <c r="AX90" s="481"/>
      <c r="AY90" s="482"/>
      <c r="AZ90" s="501" t="str">
        <f>IF(BA90="","",'Setup Page'!$W$4)</f>
        <v>$</v>
      </c>
      <c r="BA90" s="502">
        <f>IF($B$15="T O T A L",SUMIFS('Expense Entry'!$F$11:$F126,'Expense Entry'!$D$11:$D126,B90,'Expense Entry'!$Q$11:$Q126,'Setup Page'!$AU$26,'Expense Entry'!$R$11:$R126,'Setup Page'!$AV$26),IF($B$15="N E T",SUMIFS('Expense Entry'!$H$11:$H126,'Expense Entry'!$D$11:$D126,B90,'Expense Entry'!$Q$11:$Q126,'Setup Page'!$AU$26,'Expense Entry'!$R$11:$R126,'Setup Page'!$AV$26),IF($B$15="T A X",SUMIFS('Expense Entry'!$I$11:$I126,'Expense Entry'!$D$11:$D126,B90,'Expense Entry'!$Q$11:$Q126,'Setup Page'!$AU$26,'Expense Entry'!$R$11:$R126,'Setup Page'!$AV$26),"")))</f>
        <v>0</v>
      </c>
      <c r="BB90" s="481"/>
      <c r="BC90" s="481"/>
      <c r="BD90" s="482"/>
      <c r="BE90" s="501" t="str">
        <f>IF(BF90="","",'Setup Page'!$W$4)</f>
        <v>$</v>
      </c>
      <c r="BF90" s="502">
        <f>IF($B$15="T O T A L",SUMIFS('Expense Entry'!$F$11:$F126,'Expense Entry'!$D$11:$D126,B90,'Expense Entry'!$Q$11:$Q126,'Setup Page'!$AU$27,'Expense Entry'!$R$11:$R126,'Setup Page'!$AV$27),IF($B$15="N E T",SUMIFS('Expense Entry'!$H$11:$H126,'Expense Entry'!$D$11:$D126,B90,'Expense Entry'!$Q$11:$Q126,'Setup Page'!$AU$27,'Expense Entry'!$R$11:$R126,'Setup Page'!$AV$27),IF($B$15="T A X",SUMIFS('Expense Entry'!$I$11:$I126,'Expense Entry'!$D$11:$D126,B90,'Expense Entry'!$Q$11:$Q126,'Setup Page'!$AU$27,'Expense Entry'!$R$11:$R126,'Setup Page'!$AV$27),"")))</f>
        <v>0</v>
      </c>
      <c r="BG90" s="481"/>
      <c r="BH90" s="481"/>
      <c r="BI90" s="482"/>
      <c r="BJ90" s="501" t="str">
        <f>IF(BK90="","",'Setup Page'!$W$4)</f>
        <v>$</v>
      </c>
      <c r="BK90" s="502">
        <f>IF($B$15="T O T A L",SUMIFS('Expense Entry'!$F$11:$F126,'Expense Entry'!$D$11:$D126,B90,'Expense Entry'!$Q$11:$Q126,'Setup Page'!$AU$28,'Expense Entry'!$R$11:$R126,'Setup Page'!$AV$28),IF($B$15="N E T",SUMIFS('Expense Entry'!$H$11:$H126,'Expense Entry'!$D$11:$D126,B90,'Expense Entry'!$Q$11:$Q126,'Setup Page'!$AU$28,'Expense Entry'!$R$11:$R126,'Setup Page'!$AV$28),IF($B$15="T A X",SUMIFS('Expense Entry'!$I$11:$I126,'Expense Entry'!$D$11:$D126,B90,'Expense Entry'!$Q$11:$Q126,'Setup Page'!$AU$28,'Expense Entry'!$R$11:$R126,'Setup Page'!$AV$28),"")))</f>
        <v>0</v>
      </c>
      <c r="BL90" s="481"/>
      <c r="BM90" s="481"/>
      <c r="BN90" s="482"/>
      <c r="BO90" s="501" t="str">
        <f>IF(BP90="","",'Setup Page'!$W$4)</f>
        <v>$</v>
      </c>
      <c r="BP90" s="502">
        <f>IF($B$15="T O T A L",SUMIFS('Expense Entry'!$F$11:$F126,'Expense Entry'!$D$11:$D126,B90,'Expense Entry'!$Q$11:$Q126,'Setup Page'!$AU$29,'Expense Entry'!$R$11:$R126,'Setup Page'!$AV$29),IF($B$15="N E T",SUMIFS('Expense Entry'!$H$11:$H126,'Expense Entry'!$D$11:$D126,B90,'Expense Entry'!$Q$11:$Q126,'Setup Page'!$AU$29,'Expense Entry'!$R$11:$R126,'Setup Page'!$AV$29),IF($B$15="T A X",SUMIFS('Expense Entry'!$I$11:$I126,'Expense Entry'!$D$11:$D126,B90,'Expense Entry'!$Q$11:$Q126,'Setup Page'!$AU$29,'Expense Entry'!$R$11:$R126,'Setup Page'!$AV$29),"")))</f>
        <v>0</v>
      </c>
      <c r="BQ90" s="481"/>
      <c r="BR90" s="481"/>
      <c r="BS90" s="482"/>
      <c r="BT90" s="503" t="str">
        <f>IF(BU90="","",'Setup Page'!$W$4)</f>
        <v>$</v>
      </c>
      <c r="BU90" s="504">
        <f t="shared" si="2"/>
        <v>0</v>
      </c>
      <c r="BV90" s="481"/>
      <c r="BW90" s="481"/>
      <c r="BX90" s="486"/>
      <c r="BY90" s="138"/>
    </row>
    <row r="91" ht="18.75" customHeight="1">
      <c r="A91" s="138"/>
      <c r="B91" s="480" t="str">
        <f>'Setup Page'!P43</f>
        <v/>
      </c>
      <c r="C91" s="481"/>
      <c r="D91" s="481"/>
      <c r="E91" s="481"/>
      <c r="F91" s="481"/>
      <c r="G91" s="481"/>
      <c r="H91" s="481"/>
      <c r="I91" s="481"/>
      <c r="J91" s="481"/>
      <c r="K91" s="482"/>
      <c r="L91" s="501" t="str">
        <f>IF(M91="","",'Setup Page'!$W$4)</f>
        <v>$</v>
      </c>
      <c r="M91" s="502">
        <f>IF($B$15="T O T A L",SUMIFS('Expense Entry'!$F$11:$F126,'Expense Entry'!$D$11:$D126,B91,'Expense Entry'!$Q$11:$Q126,'Setup Page'!$AU$18,'Expense Entry'!$R$11:$R126,'Setup Page'!$AV$18),IF($B$15="N E T",SUMIFS('Expense Entry'!$H$11:$H126,'Expense Entry'!$D$11:$D126,B91,'Expense Entry'!$Q$11:$Q126,'Setup Page'!$AU$18,'Expense Entry'!$R$11:$R126,'Setup Page'!$AV$18),IF($B$15="T A X",SUMIFS('Expense Entry'!$I$11:$I126,'Expense Entry'!$D$11:$D126,B91,'Expense Entry'!$Q$11:$Q126,'Setup Page'!$AU$18,'Expense Entry'!$R$11:$R126,'Setup Page'!$AV$18),"")))</f>
        <v>0</v>
      </c>
      <c r="N91" s="481"/>
      <c r="O91" s="481"/>
      <c r="P91" s="482"/>
      <c r="Q91" s="501" t="str">
        <f>IF(R91="","",'Setup Page'!$W$4)</f>
        <v>$</v>
      </c>
      <c r="R91" s="502">
        <f>IF($B$15="T O T A L",SUMIFS('Expense Entry'!$F$11:$F126,'Expense Entry'!$D$11:$D126,B91,'Expense Entry'!$Q$11:$Q126,'Setup Page'!$AU$19,'Expense Entry'!$R$11:$R126,'Setup Page'!$AV$19),IF($B$15="N E T",SUMIFS('Expense Entry'!$H$11:$H126,'Expense Entry'!$D$11:$D126,B91,'Expense Entry'!$Q$11:$Q126,'Setup Page'!$AU$19,'Expense Entry'!$R$11:$R126,'Setup Page'!$AV$19),IF($B$15="T A X",SUMIFS('Expense Entry'!$I$11:$I126,'Expense Entry'!$D$11:$D126,B91,'Expense Entry'!$Q$11:$Q126,'Setup Page'!$AU$19,'Expense Entry'!$R$11:$R126,'Setup Page'!$AV$19),"")))</f>
        <v>0</v>
      </c>
      <c r="S91" s="481"/>
      <c r="T91" s="481"/>
      <c r="U91" s="482"/>
      <c r="V91" s="501" t="str">
        <f>IF(W91="","",'Setup Page'!$W$4)</f>
        <v>$</v>
      </c>
      <c r="W91" s="502">
        <f>IF($B$15="T O T A L",SUMIFS('Expense Entry'!$F$11:$F126,'Expense Entry'!$D$11:$D126,B91,'Expense Entry'!$Q$11:$Q126,'Setup Page'!$AU$20,'Expense Entry'!$R$11:$R126,'Setup Page'!$AV$20),IF($B$15="N E T",SUMIFS('Expense Entry'!$H$11:$H126,'Expense Entry'!$D$11:$D126,B91,'Expense Entry'!$Q$11:$Q126,'Setup Page'!$AU$20,'Expense Entry'!$R$11:$R126,'Setup Page'!$AV$20),IF($B$15="T A X",SUMIFS('Expense Entry'!$I$11:$I126,'Expense Entry'!$D$11:$D126,B91,'Expense Entry'!$Q$11:$Q126,'Setup Page'!$AU$20,'Expense Entry'!$R$11:$R126,'Setup Page'!$AV$20),"")))</f>
        <v>0</v>
      </c>
      <c r="X91" s="481"/>
      <c r="Y91" s="481"/>
      <c r="Z91" s="482"/>
      <c r="AA91" s="501" t="str">
        <f>IF(AB91="","",'Setup Page'!$W$4)</f>
        <v>$</v>
      </c>
      <c r="AB91" s="502">
        <f>IF($B$15="T O T A L",SUMIFS('Expense Entry'!$F$11:$F126,'Expense Entry'!$D$11:$D126,B91,'Expense Entry'!$Q$11:$Q126,'Setup Page'!$AU$21,'Expense Entry'!$R$11:$R126,'Setup Page'!$AV$21),IF($B$15="N E T",SUMIFS('Expense Entry'!$H$11:$H126,'Expense Entry'!$D$11:$D126,B91,'Expense Entry'!$Q$11:$Q126,'Setup Page'!$AU$21,'Expense Entry'!$R$11:$R126,'Setup Page'!$AV$21),IF($B$15="T A X",SUMIFS('Expense Entry'!$I$11:$I126,'Expense Entry'!$D$11:$D126,B91,'Expense Entry'!$Q$11:$Q126,'Setup Page'!$AU$21,'Expense Entry'!$R$11:$R126,'Setup Page'!$AV$21),"")))</f>
        <v>0</v>
      </c>
      <c r="AC91" s="481"/>
      <c r="AD91" s="481"/>
      <c r="AE91" s="482"/>
      <c r="AF91" s="501" t="str">
        <f>IF(AG91="","",'Setup Page'!$W$4)</f>
        <v>$</v>
      </c>
      <c r="AG91" s="502">
        <f>IF($B$15="T O T A L",SUMIFS('Expense Entry'!$F$11:$F126,'Expense Entry'!$D$11:$D126,B91,'Expense Entry'!$Q$11:$Q126,'Setup Page'!$AU$22,'Expense Entry'!$R$11:$R126,'Setup Page'!$AV$22),IF($B$15="N E T",SUMIFS('Expense Entry'!$H$11:$H126,'Expense Entry'!$D$11:$D126,B91,'Expense Entry'!$Q$11:$Q126,'Setup Page'!$AU$22,'Expense Entry'!$R$11:$R126,'Setup Page'!$AV$22),IF($B$15="T A X",SUMIFS('Expense Entry'!$I$11:$I126,'Expense Entry'!$D$11:$D126,B91,'Expense Entry'!$Q$11:$Q126,'Setup Page'!$AU$22,'Expense Entry'!$R$11:$R126,'Setup Page'!$AV$22),"")))</f>
        <v>0</v>
      </c>
      <c r="AH91" s="481"/>
      <c r="AI91" s="481"/>
      <c r="AJ91" s="482"/>
      <c r="AK91" s="501" t="str">
        <f>IF(AL91="","",'Setup Page'!$W$4)</f>
        <v>$</v>
      </c>
      <c r="AL91" s="502">
        <f>IF($B$15="T O T A L",SUMIFS('Expense Entry'!$F$11:$F126,'Expense Entry'!$D$11:$D126,B91,'Expense Entry'!$Q$11:$Q126,'Setup Page'!$AU$23,'Expense Entry'!$R$11:$R126,'Setup Page'!$AV$23),IF($B$15="N E T",SUMIFS('Expense Entry'!$H$11:$H126,'Expense Entry'!$D$11:$D126,B91,'Expense Entry'!$Q$11:$Q126,'Setup Page'!$AU$23,'Expense Entry'!$R$11:$R126,'Setup Page'!$AV$23),IF($B$15="T A X",SUMIFS('Expense Entry'!$I$11:$I126,'Expense Entry'!$D$11:$D126,B91,'Expense Entry'!$Q$11:$Q126,'Setup Page'!$AU$23,'Expense Entry'!$R$11:$R126,'Setup Page'!$AV$23),"")))</f>
        <v>0</v>
      </c>
      <c r="AM91" s="481"/>
      <c r="AN91" s="481"/>
      <c r="AO91" s="482"/>
      <c r="AP91" s="501" t="str">
        <f>IF(AQ91="","",'Setup Page'!$W$4)</f>
        <v>$</v>
      </c>
      <c r="AQ91" s="502">
        <f>IF($B$15="T O T A L",SUMIFS('Expense Entry'!$F$11:$F126,'Expense Entry'!$D$11:$D126,B91,'Expense Entry'!$Q$11:$Q126,'Setup Page'!$AU$24,'Expense Entry'!$R$11:$R126,'Setup Page'!$AV$24),IF($B$15="N E T",SUMIFS('Expense Entry'!$H$11:$H126,'Expense Entry'!$D$11:$D126,B91,'Expense Entry'!$Q$11:$Q126,'Setup Page'!$AU$24,'Expense Entry'!$R$11:$R126,'Setup Page'!$AV$24),IF($B$15="T A X",SUMIFS('Expense Entry'!$I$11:$I126,'Expense Entry'!$D$11:$D126,B91,'Expense Entry'!$Q$11:$Q126,'Setup Page'!$AU$24,'Expense Entry'!$R$11:$R126,'Setup Page'!$AV$24),"")))</f>
        <v>0</v>
      </c>
      <c r="AR91" s="481"/>
      <c r="AS91" s="481"/>
      <c r="AT91" s="482"/>
      <c r="AU91" s="501" t="str">
        <f>IF(AV91="","",'Setup Page'!$W$4)</f>
        <v>$</v>
      </c>
      <c r="AV91" s="502">
        <f>IF($B$15="T O T A L",SUMIFS('Expense Entry'!$F$11:$F126,'Expense Entry'!$D$11:$D126,B91,'Expense Entry'!$Q$11:$Q126,'Setup Page'!$AU$25,'Expense Entry'!$R$11:$R126,'Setup Page'!$AV$25),IF($B$15="N E T",SUMIFS('Expense Entry'!$H$11:$H126,'Expense Entry'!$D$11:$D126,B91,'Expense Entry'!$Q$11:$Q126,'Setup Page'!$AU$25,'Expense Entry'!$R$11:$R126,'Setup Page'!$AV$25),IF($B$15="T A X",SUMIFS('Expense Entry'!$I$11:$I126,'Expense Entry'!$D$11:$D126,B91,'Expense Entry'!$Q$11:$Q126,'Setup Page'!$AU$25,'Expense Entry'!$R$11:$R126,'Setup Page'!$AV$25),"")))</f>
        <v>0</v>
      </c>
      <c r="AW91" s="481"/>
      <c r="AX91" s="481"/>
      <c r="AY91" s="482"/>
      <c r="AZ91" s="501" t="str">
        <f>IF(BA91="","",'Setup Page'!$W$4)</f>
        <v>$</v>
      </c>
      <c r="BA91" s="502">
        <f>IF($B$15="T O T A L",SUMIFS('Expense Entry'!$F$11:$F126,'Expense Entry'!$D$11:$D126,B91,'Expense Entry'!$Q$11:$Q126,'Setup Page'!$AU$26,'Expense Entry'!$R$11:$R126,'Setup Page'!$AV$26),IF($B$15="N E T",SUMIFS('Expense Entry'!$H$11:$H126,'Expense Entry'!$D$11:$D126,B91,'Expense Entry'!$Q$11:$Q126,'Setup Page'!$AU$26,'Expense Entry'!$R$11:$R126,'Setup Page'!$AV$26),IF($B$15="T A X",SUMIFS('Expense Entry'!$I$11:$I126,'Expense Entry'!$D$11:$D126,B91,'Expense Entry'!$Q$11:$Q126,'Setup Page'!$AU$26,'Expense Entry'!$R$11:$R126,'Setup Page'!$AV$26),"")))</f>
        <v>0</v>
      </c>
      <c r="BB91" s="481"/>
      <c r="BC91" s="481"/>
      <c r="BD91" s="482"/>
      <c r="BE91" s="501" t="str">
        <f>IF(BF91="","",'Setup Page'!$W$4)</f>
        <v>$</v>
      </c>
      <c r="BF91" s="502">
        <f>IF($B$15="T O T A L",SUMIFS('Expense Entry'!$F$11:$F126,'Expense Entry'!$D$11:$D126,B91,'Expense Entry'!$Q$11:$Q126,'Setup Page'!$AU$27,'Expense Entry'!$R$11:$R126,'Setup Page'!$AV$27),IF($B$15="N E T",SUMIFS('Expense Entry'!$H$11:$H126,'Expense Entry'!$D$11:$D126,B91,'Expense Entry'!$Q$11:$Q126,'Setup Page'!$AU$27,'Expense Entry'!$R$11:$R126,'Setup Page'!$AV$27),IF($B$15="T A X",SUMIFS('Expense Entry'!$I$11:$I126,'Expense Entry'!$D$11:$D126,B91,'Expense Entry'!$Q$11:$Q126,'Setup Page'!$AU$27,'Expense Entry'!$R$11:$R126,'Setup Page'!$AV$27),"")))</f>
        <v>0</v>
      </c>
      <c r="BG91" s="481"/>
      <c r="BH91" s="481"/>
      <c r="BI91" s="482"/>
      <c r="BJ91" s="501" t="str">
        <f>IF(BK91="","",'Setup Page'!$W$4)</f>
        <v>$</v>
      </c>
      <c r="BK91" s="502">
        <f>IF($B$15="T O T A L",SUMIFS('Expense Entry'!$F$11:$F126,'Expense Entry'!$D$11:$D126,B91,'Expense Entry'!$Q$11:$Q126,'Setup Page'!$AU$28,'Expense Entry'!$R$11:$R126,'Setup Page'!$AV$28),IF($B$15="N E T",SUMIFS('Expense Entry'!$H$11:$H126,'Expense Entry'!$D$11:$D126,B91,'Expense Entry'!$Q$11:$Q126,'Setup Page'!$AU$28,'Expense Entry'!$R$11:$R126,'Setup Page'!$AV$28),IF($B$15="T A X",SUMIFS('Expense Entry'!$I$11:$I126,'Expense Entry'!$D$11:$D126,B91,'Expense Entry'!$Q$11:$Q126,'Setup Page'!$AU$28,'Expense Entry'!$R$11:$R126,'Setup Page'!$AV$28),"")))</f>
        <v>0</v>
      </c>
      <c r="BL91" s="481"/>
      <c r="BM91" s="481"/>
      <c r="BN91" s="482"/>
      <c r="BO91" s="501" t="str">
        <f>IF(BP91="","",'Setup Page'!$W$4)</f>
        <v>$</v>
      </c>
      <c r="BP91" s="502">
        <f>IF($B$15="T O T A L",SUMIFS('Expense Entry'!$F$11:$F126,'Expense Entry'!$D$11:$D126,B91,'Expense Entry'!$Q$11:$Q126,'Setup Page'!$AU$29,'Expense Entry'!$R$11:$R126,'Setup Page'!$AV$29),IF($B$15="N E T",SUMIFS('Expense Entry'!$H$11:$H126,'Expense Entry'!$D$11:$D126,B91,'Expense Entry'!$Q$11:$Q126,'Setup Page'!$AU$29,'Expense Entry'!$R$11:$R126,'Setup Page'!$AV$29),IF($B$15="T A X",SUMIFS('Expense Entry'!$I$11:$I126,'Expense Entry'!$D$11:$D126,B91,'Expense Entry'!$Q$11:$Q126,'Setup Page'!$AU$29,'Expense Entry'!$R$11:$R126,'Setup Page'!$AV$29),"")))</f>
        <v>0</v>
      </c>
      <c r="BQ91" s="481"/>
      <c r="BR91" s="481"/>
      <c r="BS91" s="482"/>
      <c r="BT91" s="503" t="str">
        <f>IF(BU91="","",'Setup Page'!$W$4)</f>
        <v>$</v>
      </c>
      <c r="BU91" s="504">
        <f t="shared" si="2"/>
        <v>0</v>
      </c>
      <c r="BV91" s="481"/>
      <c r="BW91" s="481"/>
      <c r="BX91" s="486"/>
      <c r="BY91" s="138"/>
    </row>
    <row r="92" ht="18.75" customHeight="1">
      <c r="A92" s="138"/>
      <c r="B92" s="480" t="str">
        <f>'Setup Page'!P44</f>
        <v/>
      </c>
      <c r="C92" s="481"/>
      <c r="D92" s="481"/>
      <c r="E92" s="481"/>
      <c r="F92" s="481"/>
      <c r="G92" s="481"/>
      <c r="H92" s="481"/>
      <c r="I92" s="481"/>
      <c r="J92" s="481"/>
      <c r="K92" s="482"/>
      <c r="L92" s="501" t="str">
        <f>IF(M92="","",'Setup Page'!$W$4)</f>
        <v>$</v>
      </c>
      <c r="M92" s="502">
        <f>IF($B$15="T O T A L",SUMIFS('Expense Entry'!$F$11:$F126,'Expense Entry'!$D$11:$D126,B92,'Expense Entry'!$Q$11:$Q126,'Setup Page'!$AU$18,'Expense Entry'!$R$11:$R126,'Setup Page'!$AV$18),IF($B$15="N E T",SUMIFS('Expense Entry'!$H$11:$H126,'Expense Entry'!$D$11:$D126,B92,'Expense Entry'!$Q$11:$Q126,'Setup Page'!$AU$18,'Expense Entry'!$R$11:$R126,'Setup Page'!$AV$18),IF($B$15="T A X",SUMIFS('Expense Entry'!$I$11:$I126,'Expense Entry'!$D$11:$D126,B92,'Expense Entry'!$Q$11:$Q126,'Setup Page'!$AU$18,'Expense Entry'!$R$11:$R126,'Setup Page'!$AV$18),"")))</f>
        <v>0</v>
      </c>
      <c r="N92" s="481"/>
      <c r="O92" s="481"/>
      <c r="P92" s="482"/>
      <c r="Q92" s="501" t="str">
        <f>IF(R92="","",'Setup Page'!$W$4)</f>
        <v>$</v>
      </c>
      <c r="R92" s="502">
        <f>IF($B$15="T O T A L",SUMIFS('Expense Entry'!$F$11:$F126,'Expense Entry'!$D$11:$D126,B92,'Expense Entry'!$Q$11:$Q126,'Setup Page'!$AU$19,'Expense Entry'!$R$11:$R126,'Setup Page'!$AV$19),IF($B$15="N E T",SUMIFS('Expense Entry'!$H$11:$H126,'Expense Entry'!$D$11:$D126,B92,'Expense Entry'!$Q$11:$Q126,'Setup Page'!$AU$19,'Expense Entry'!$R$11:$R126,'Setup Page'!$AV$19),IF($B$15="T A X",SUMIFS('Expense Entry'!$I$11:$I126,'Expense Entry'!$D$11:$D126,B92,'Expense Entry'!$Q$11:$Q126,'Setup Page'!$AU$19,'Expense Entry'!$R$11:$R126,'Setup Page'!$AV$19),"")))</f>
        <v>0</v>
      </c>
      <c r="S92" s="481"/>
      <c r="T92" s="481"/>
      <c r="U92" s="482"/>
      <c r="V92" s="501" t="str">
        <f>IF(W92="","",'Setup Page'!$W$4)</f>
        <v>$</v>
      </c>
      <c r="W92" s="502">
        <f>IF($B$15="T O T A L",SUMIFS('Expense Entry'!$F$11:$F126,'Expense Entry'!$D$11:$D126,B92,'Expense Entry'!$Q$11:$Q126,'Setup Page'!$AU$20,'Expense Entry'!$R$11:$R126,'Setup Page'!$AV$20),IF($B$15="N E T",SUMIFS('Expense Entry'!$H$11:$H126,'Expense Entry'!$D$11:$D126,B92,'Expense Entry'!$Q$11:$Q126,'Setup Page'!$AU$20,'Expense Entry'!$R$11:$R126,'Setup Page'!$AV$20),IF($B$15="T A X",SUMIFS('Expense Entry'!$I$11:$I126,'Expense Entry'!$D$11:$D126,B92,'Expense Entry'!$Q$11:$Q126,'Setup Page'!$AU$20,'Expense Entry'!$R$11:$R126,'Setup Page'!$AV$20),"")))</f>
        <v>0</v>
      </c>
      <c r="X92" s="481"/>
      <c r="Y92" s="481"/>
      <c r="Z92" s="482"/>
      <c r="AA92" s="501" t="str">
        <f>IF(AB92="","",'Setup Page'!$W$4)</f>
        <v>$</v>
      </c>
      <c r="AB92" s="502">
        <f>IF($B$15="T O T A L",SUMIFS('Expense Entry'!$F$11:$F126,'Expense Entry'!$D$11:$D126,B92,'Expense Entry'!$Q$11:$Q126,'Setup Page'!$AU$21,'Expense Entry'!$R$11:$R126,'Setup Page'!$AV$21),IF($B$15="N E T",SUMIFS('Expense Entry'!$H$11:$H126,'Expense Entry'!$D$11:$D126,B92,'Expense Entry'!$Q$11:$Q126,'Setup Page'!$AU$21,'Expense Entry'!$R$11:$R126,'Setup Page'!$AV$21),IF($B$15="T A X",SUMIFS('Expense Entry'!$I$11:$I126,'Expense Entry'!$D$11:$D126,B92,'Expense Entry'!$Q$11:$Q126,'Setup Page'!$AU$21,'Expense Entry'!$R$11:$R126,'Setup Page'!$AV$21),"")))</f>
        <v>0</v>
      </c>
      <c r="AC92" s="481"/>
      <c r="AD92" s="481"/>
      <c r="AE92" s="482"/>
      <c r="AF92" s="501" t="str">
        <f>IF(AG92="","",'Setup Page'!$W$4)</f>
        <v>$</v>
      </c>
      <c r="AG92" s="502">
        <f>IF($B$15="T O T A L",SUMIFS('Expense Entry'!$F$11:$F126,'Expense Entry'!$D$11:$D126,B92,'Expense Entry'!$Q$11:$Q126,'Setup Page'!$AU$22,'Expense Entry'!$R$11:$R126,'Setup Page'!$AV$22),IF($B$15="N E T",SUMIFS('Expense Entry'!$H$11:$H126,'Expense Entry'!$D$11:$D126,B92,'Expense Entry'!$Q$11:$Q126,'Setup Page'!$AU$22,'Expense Entry'!$R$11:$R126,'Setup Page'!$AV$22),IF($B$15="T A X",SUMIFS('Expense Entry'!$I$11:$I126,'Expense Entry'!$D$11:$D126,B92,'Expense Entry'!$Q$11:$Q126,'Setup Page'!$AU$22,'Expense Entry'!$R$11:$R126,'Setup Page'!$AV$22),"")))</f>
        <v>0</v>
      </c>
      <c r="AH92" s="481"/>
      <c r="AI92" s="481"/>
      <c r="AJ92" s="482"/>
      <c r="AK92" s="501" t="str">
        <f>IF(AL92="","",'Setup Page'!$W$4)</f>
        <v>$</v>
      </c>
      <c r="AL92" s="502">
        <f>IF($B$15="T O T A L",SUMIFS('Expense Entry'!$F$11:$F126,'Expense Entry'!$D$11:$D126,B92,'Expense Entry'!$Q$11:$Q126,'Setup Page'!$AU$23,'Expense Entry'!$R$11:$R126,'Setup Page'!$AV$23),IF($B$15="N E T",SUMIFS('Expense Entry'!$H$11:$H126,'Expense Entry'!$D$11:$D126,B92,'Expense Entry'!$Q$11:$Q126,'Setup Page'!$AU$23,'Expense Entry'!$R$11:$R126,'Setup Page'!$AV$23),IF($B$15="T A X",SUMIFS('Expense Entry'!$I$11:$I126,'Expense Entry'!$D$11:$D126,B92,'Expense Entry'!$Q$11:$Q126,'Setup Page'!$AU$23,'Expense Entry'!$R$11:$R126,'Setup Page'!$AV$23),"")))</f>
        <v>0</v>
      </c>
      <c r="AM92" s="481"/>
      <c r="AN92" s="481"/>
      <c r="AO92" s="482"/>
      <c r="AP92" s="501" t="str">
        <f>IF(AQ92="","",'Setup Page'!$W$4)</f>
        <v>$</v>
      </c>
      <c r="AQ92" s="502">
        <f>IF($B$15="T O T A L",SUMIFS('Expense Entry'!$F$11:$F126,'Expense Entry'!$D$11:$D126,B92,'Expense Entry'!$Q$11:$Q126,'Setup Page'!$AU$24,'Expense Entry'!$R$11:$R126,'Setup Page'!$AV$24),IF($B$15="N E T",SUMIFS('Expense Entry'!$H$11:$H126,'Expense Entry'!$D$11:$D126,B92,'Expense Entry'!$Q$11:$Q126,'Setup Page'!$AU$24,'Expense Entry'!$R$11:$R126,'Setup Page'!$AV$24),IF($B$15="T A X",SUMIFS('Expense Entry'!$I$11:$I126,'Expense Entry'!$D$11:$D126,B92,'Expense Entry'!$Q$11:$Q126,'Setup Page'!$AU$24,'Expense Entry'!$R$11:$R126,'Setup Page'!$AV$24),"")))</f>
        <v>0</v>
      </c>
      <c r="AR92" s="481"/>
      <c r="AS92" s="481"/>
      <c r="AT92" s="482"/>
      <c r="AU92" s="501" t="str">
        <f>IF(AV92="","",'Setup Page'!$W$4)</f>
        <v>$</v>
      </c>
      <c r="AV92" s="502">
        <f>IF($B$15="T O T A L",SUMIFS('Expense Entry'!$F$11:$F126,'Expense Entry'!$D$11:$D126,B92,'Expense Entry'!$Q$11:$Q126,'Setup Page'!$AU$25,'Expense Entry'!$R$11:$R126,'Setup Page'!$AV$25),IF($B$15="N E T",SUMIFS('Expense Entry'!$H$11:$H126,'Expense Entry'!$D$11:$D126,B92,'Expense Entry'!$Q$11:$Q126,'Setup Page'!$AU$25,'Expense Entry'!$R$11:$R126,'Setup Page'!$AV$25),IF($B$15="T A X",SUMIFS('Expense Entry'!$I$11:$I126,'Expense Entry'!$D$11:$D126,B92,'Expense Entry'!$Q$11:$Q126,'Setup Page'!$AU$25,'Expense Entry'!$R$11:$R126,'Setup Page'!$AV$25),"")))</f>
        <v>0</v>
      </c>
      <c r="AW92" s="481"/>
      <c r="AX92" s="481"/>
      <c r="AY92" s="482"/>
      <c r="AZ92" s="501" t="str">
        <f>IF(BA92="","",'Setup Page'!$W$4)</f>
        <v>$</v>
      </c>
      <c r="BA92" s="502">
        <f>IF($B$15="T O T A L",SUMIFS('Expense Entry'!$F$11:$F126,'Expense Entry'!$D$11:$D126,B92,'Expense Entry'!$Q$11:$Q126,'Setup Page'!$AU$26,'Expense Entry'!$R$11:$R126,'Setup Page'!$AV$26),IF($B$15="N E T",SUMIFS('Expense Entry'!$H$11:$H126,'Expense Entry'!$D$11:$D126,B92,'Expense Entry'!$Q$11:$Q126,'Setup Page'!$AU$26,'Expense Entry'!$R$11:$R126,'Setup Page'!$AV$26),IF($B$15="T A X",SUMIFS('Expense Entry'!$I$11:$I126,'Expense Entry'!$D$11:$D126,B92,'Expense Entry'!$Q$11:$Q126,'Setup Page'!$AU$26,'Expense Entry'!$R$11:$R126,'Setup Page'!$AV$26),"")))</f>
        <v>0</v>
      </c>
      <c r="BB92" s="481"/>
      <c r="BC92" s="481"/>
      <c r="BD92" s="482"/>
      <c r="BE92" s="501" t="str">
        <f>IF(BF92="","",'Setup Page'!$W$4)</f>
        <v>$</v>
      </c>
      <c r="BF92" s="502">
        <f>IF($B$15="T O T A L",SUMIFS('Expense Entry'!$F$11:$F126,'Expense Entry'!$D$11:$D126,B92,'Expense Entry'!$Q$11:$Q126,'Setup Page'!$AU$27,'Expense Entry'!$R$11:$R126,'Setup Page'!$AV$27),IF($B$15="N E T",SUMIFS('Expense Entry'!$H$11:$H126,'Expense Entry'!$D$11:$D126,B92,'Expense Entry'!$Q$11:$Q126,'Setup Page'!$AU$27,'Expense Entry'!$R$11:$R126,'Setup Page'!$AV$27),IF($B$15="T A X",SUMIFS('Expense Entry'!$I$11:$I126,'Expense Entry'!$D$11:$D126,B92,'Expense Entry'!$Q$11:$Q126,'Setup Page'!$AU$27,'Expense Entry'!$R$11:$R126,'Setup Page'!$AV$27),"")))</f>
        <v>0</v>
      </c>
      <c r="BG92" s="481"/>
      <c r="BH92" s="481"/>
      <c r="BI92" s="482"/>
      <c r="BJ92" s="501" t="str">
        <f>IF(BK92="","",'Setup Page'!$W$4)</f>
        <v>$</v>
      </c>
      <c r="BK92" s="502">
        <f>IF($B$15="T O T A L",SUMIFS('Expense Entry'!$F$11:$F126,'Expense Entry'!$D$11:$D126,B92,'Expense Entry'!$Q$11:$Q126,'Setup Page'!$AU$28,'Expense Entry'!$R$11:$R126,'Setup Page'!$AV$28),IF($B$15="N E T",SUMIFS('Expense Entry'!$H$11:$H126,'Expense Entry'!$D$11:$D126,B92,'Expense Entry'!$Q$11:$Q126,'Setup Page'!$AU$28,'Expense Entry'!$R$11:$R126,'Setup Page'!$AV$28),IF($B$15="T A X",SUMIFS('Expense Entry'!$I$11:$I126,'Expense Entry'!$D$11:$D126,B92,'Expense Entry'!$Q$11:$Q126,'Setup Page'!$AU$28,'Expense Entry'!$R$11:$R126,'Setup Page'!$AV$28),"")))</f>
        <v>0</v>
      </c>
      <c r="BL92" s="481"/>
      <c r="BM92" s="481"/>
      <c r="BN92" s="482"/>
      <c r="BO92" s="501" t="str">
        <f>IF(BP92="","",'Setup Page'!$W$4)</f>
        <v>$</v>
      </c>
      <c r="BP92" s="502">
        <f>IF($B$15="T O T A L",SUMIFS('Expense Entry'!$F$11:$F126,'Expense Entry'!$D$11:$D126,B92,'Expense Entry'!$Q$11:$Q126,'Setup Page'!$AU$29,'Expense Entry'!$R$11:$R126,'Setup Page'!$AV$29),IF($B$15="N E T",SUMIFS('Expense Entry'!$H$11:$H126,'Expense Entry'!$D$11:$D126,B92,'Expense Entry'!$Q$11:$Q126,'Setup Page'!$AU$29,'Expense Entry'!$R$11:$R126,'Setup Page'!$AV$29),IF($B$15="T A X",SUMIFS('Expense Entry'!$I$11:$I126,'Expense Entry'!$D$11:$D126,B92,'Expense Entry'!$Q$11:$Q126,'Setup Page'!$AU$29,'Expense Entry'!$R$11:$R126,'Setup Page'!$AV$29),"")))</f>
        <v>0</v>
      </c>
      <c r="BQ92" s="481"/>
      <c r="BR92" s="481"/>
      <c r="BS92" s="482"/>
      <c r="BT92" s="503" t="str">
        <f>IF(BU92="","",'Setup Page'!$W$4)</f>
        <v>$</v>
      </c>
      <c r="BU92" s="504">
        <f t="shared" si="2"/>
        <v>0</v>
      </c>
      <c r="BV92" s="481"/>
      <c r="BW92" s="481"/>
      <c r="BX92" s="486"/>
      <c r="BY92" s="138"/>
    </row>
    <row r="93" ht="18.75" customHeight="1">
      <c r="A93" s="138"/>
      <c r="B93" s="480" t="str">
        <f>'Setup Page'!P45</f>
        <v/>
      </c>
      <c r="C93" s="481"/>
      <c r="D93" s="481"/>
      <c r="E93" s="481"/>
      <c r="F93" s="481"/>
      <c r="G93" s="481"/>
      <c r="H93" s="481"/>
      <c r="I93" s="481"/>
      <c r="J93" s="481"/>
      <c r="K93" s="482"/>
      <c r="L93" s="501" t="str">
        <f>IF(M93="","",'Setup Page'!$W$4)</f>
        <v>$</v>
      </c>
      <c r="M93" s="502">
        <f>IF($B$15="T O T A L",SUMIFS('Expense Entry'!$F$11:$F126,'Expense Entry'!$D$11:$D126,B93,'Expense Entry'!$Q$11:$Q126,'Setup Page'!$AU$18,'Expense Entry'!$R$11:$R126,'Setup Page'!$AV$18),IF($B$15="N E T",SUMIFS('Expense Entry'!$H$11:$H126,'Expense Entry'!$D$11:$D126,B93,'Expense Entry'!$Q$11:$Q126,'Setup Page'!$AU$18,'Expense Entry'!$R$11:$R126,'Setup Page'!$AV$18),IF($B$15="T A X",SUMIFS('Expense Entry'!$I$11:$I126,'Expense Entry'!$D$11:$D126,B93,'Expense Entry'!$Q$11:$Q126,'Setup Page'!$AU$18,'Expense Entry'!$R$11:$R126,'Setup Page'!$AV$18),"")))</f>
        <v>0</v>
      </c>
      <c r="N93" s="481"/>
      <c r="O93" s="481"/>
      <c r="P93" s="482"/>
      <c r="Q93" s="501" t="str">
        <f>IF(R93="","",'Setup Page'!$W$4)</f>
        <v>$</v>
      </c>
      <c r="R93" s="502">
        <f>IF($B$15="T O T A L",SUMIFS('Expense Entry'!$F$11:$F126,'Expense Entry'!$D$11:$D126,B93,'Expense Entry'!$Q$11:$Q126,'Setup Page'!$AU$19,'Expense Entry'!$R$11:$R126,'Setup Page'!$AV$19),IF($B$15="N E T",SUMIFS('Expense Entry'!$H$11:$H126,'Expense Entry'!$D$11:$D126,B93,'Expense Entry'!$Q$11:$Q126,'Setup Page'!$AU$19,'Expense Entry'!$R$11:$R126,'Setup Page'!$AV$19),IF($B$15="T A X",SUMIFS('Expense Entry'!$I$11:$I126,'Expense Entry'!$D$11:$D126,B93,'Expense Entry'!$Q$11:$Q126,'Setup Page'!$AU$19,'Expense Entry'!$R$11:$R126,'Setup Page'!$AV$19),"")))</f>
        <v>0</v>
      </c>
      <c r="S93" s="481"/>
      <c r="T93" s="481"/>
      <c r="U93" s="482"/>
      <c r="V93" s="501" t="str">
        <f>IF(W93="","",'Setup Page'!$W$4)</f>
        <v>$</v>
      </c>
      <c r="W93" s="502">
        <f>IF($B$15="T O T A L",SUMIFS('Expense Entry'!$F$11:$F126,'Expense Entry'!$D$11:$D126,B93,'Expense Entry'!$Q$11:$Q126,'Setup Page'!$AU$20,'Expense Entry'!$R$11:$R126,'Setup Page'!$AV$20),IF($B$15="N E T",SUMIFS('Expense Entry'!$H$11:$H126,'Expense Entry'!$D$11:$D126,B93,'Expense Entry'!$Q$11:$Q126,'Setup Page'!$AU$20,'Expense Entry'!$R$11:$R126,'Setup Page'!$AV$20),IF($B$15="T A X",SUMIFS('Expense Entry'!$I$11:$I126,'Expense Entry'!$D$11:$D126,B93,'Expense Entry'!$Q$11:$Q126,'Setup Page'!$AU$20,'Expense Entry'!$R$11:$R126,'Setup Page'!$AV$20),"")))</f>
        <v>0</v>
      </c>
      <c r="X93" s="481"/>
      <c r="Y93" s="481"/>
      <c r="Z93" s="482"/>
      <c r="AA93" s="501" t="str">
        <f>IF(AB93="","",'Setup Page'!$W$4)</f>
        <v>$</v>
      </c>
      <c r="AB93" s="502">
        <f>IF($B$15="T O T A L",SUMIFS('Expense Entry'!$F$11:$F126,'Expense Entry'!$D$11:$D126,B93,'Expense Entry'!$Q$11:$Q126,'Setup Page'!$AU$21,'Expense Entry'!$R$11:$R126,'Setup Page'!$AV$21),IF($B$15="N E T",SUMIFS('Expense Entry'!$H$11:$H126,'Expense Entry'!$D$11:$D126,B93,'Expense Entry'!$Q$11:$Q126,'Setup Page'!$AU$21,'Expense Entry'!$R$11:$R126,'Setup Page'!$AV$21),IF($B$15="T A X",SUMIFS('Expense Entry'!$I$11:$I126,'Expense Entry'!$D$11:$D126,B93,'Expense Entry'!$Q$11:$Q126,'Setup Page'!$AU$21,'Expense Entry'!$R$11:$R126,'Setup Page'!$AV$21),"")))</f>
        <v>0</v>
      </c>
      <c r="AC93" s="481"/>
      <c r="AD93" s="481"/>
      <c r="AE93" s="482"/>
      <c r="AF93" s="501" t="str">
        <f>IF(AG93="","",'Setup Page'!$W$4)</f>
        <v>$</v>
      </c>
      <c r="AG93" s="502">
        <f>IF($B$15="T O T A L",SUMIFS('Expense Entry'!$F$11:$F126,'Expense Entry'!$D$11:$D126,B93,'Expense Entry'!$Q$11:$Q126,'Setup Page'!$AU$22,'Expense Entry'!$R$11:$R126,'Setup Page'!$AV$22),IF($B$15="N E T",SUMIFS('Expense Entry'!$H$11:$H126,'Expense Entry'!$D$11:$D126,B93,'Expense Entry'!$Q$11:$Q126,'Setup Page'!$AU$22,'Expense Entry'!$R$11:$R126,'Setup Page'!$AV$22),IF($B$15="T A X",SUMIFS('Expense Entry'!$I$11:$I126,'Expense Entry'!$D$11:$D126,B93,'Expense Entry'!$Q$11:$Q126,'Setup Page'!$AU$22,'Expense Entry'!$R$11:$R126,'Setup Page'!$AV$22),"")))</f>
        <v>0</v>
      </c>
      <c r="AH93" s="481"/>
      <c r="AI93" s="481"/>
      <c r="AJ93" s="482"/>
      <c r="AK93" s="501" t="str">
        <f>IF(AL93="","",'Setup Page'!$W$4)</f>
        <v>$</v>
      </c>
      <c r="AL93" s="502">
        <f>IF($B$15="T O T A L",SUMIFS('Expense Entry'!$F$11:$F126,'Expense Entry'!$D$11:$D126,B93,'Expense Entry'!$Q$11:$Q126,'Setup Page'!$AU$23,'Expense Entry'!$R$11:$R126,'Setup Page'!$AV$23),IF($B$15="N E T",SUMIFS('Expense Entry'!$H$11:$H126,'Expense Entry'!$D$11:$D126,B93,'Expense Entry'!$Q$11:$Q126,'Setup Page'!$AU$23,'Expense Entry'!$R$11:$R126,'Setup Page'!$AV$23),IF($B$15="T A X",SUMIFS('Expense Entry'!$I$11:$I126,'Expense Entry'!$D$11:$D126,B93,'Expense Entry'!$Q$11:$Q126,'Setup Page'!$AU$23,'Expense Entry'!$R$11:$R126,'Setup Page'!$AV$23),"")))</f>
        <v>0</v>
      </c>
      <c r="AM93" s="481"/>
      <c r="AN93" s="481"/>
      <c r="AO93" s="482"/>
      <c r="AP93" s="501" t="str">
        <f>IF(AQ93="","",'Setup Page'!$W$4)</f>
        <v>$</v>
      </c>
      <c r="AQ93" s="502">
        <f>IF($B$15="T O T A L",SUMIFS('Expense Entry'!$F$11:$F126,'Expense Entry'!$D$11:$D126,B93,'Expense Entry'!$Q$11:$Q126,'Setup Page'!$AU$24,'Expense Entry'!$R$11:$R126,'Setup Page'!$AV$24),IF($B$15="N E T",SUMIFS('Expense Entry'!$H$11:$H126,'Expense Entry'!$D$11:$D126,B93,'Expense Entry'!$Q$11:$Q126,'Setup Page'!$AU$24,'Expense Entry'!$R$11:$R126,'Setup Page'!$AV$24),IF($B$15="T A X",SUMIFS('Expense Entry'!$I$11:$I126,'Expense Entry'!$D$11:$D126,B93,'Expense Entry'!$Q$11:$Q126,'Setup Page'!$AU$24,'Expense Entry'!$R$11:$R126,'Setup Page'!$AV$24),"")))</f>
        <v>0</v>
      </c>
      <c r="AR93" s="481"/>
      <c r="AS93" s="481"/>
      <c r="AT93" s="482"/>
      <c r="AU93" s="501" t="str">
        <f>IF(AV93="","",'Setup Page'!$W$4)</f>
        <v>$</v>
      </c>
      <c r="AV93" s="502">
        <f>IF($B$15="T O T A L",SUMIFS('Expense Entry'!$F$11:$F126,'Expense Entry'!$D$11:$D126,B93,'Expense Entry'!$Q$11:$Q126,'Setup Page'!$AU$25,'Expense Entry'!$R$11:$R126,'Setup Page'!$AV$25),IF($B$15="N E T",SUMIFS('Expense Entry'!$H$11:$H126,'Expense Entry'!$D$11:$D126,B93,'Expense Entry'!$Q$11:$Q126,'Setup Page'!$AU$25,'Expense Entry'!$R$11:$R126,'Setup Page'!$AV$25),IF($B$15="T A X",SUMIFS('Expense Entry'!$I$11:$I126,'Expense Entry'!$D$11:$D126,B93,'Expense Entry'!$Q$11:$Q126,'Setup Page'!$AU$25,'Expense Entry'!$R$11:$R126,'Setup Page'!$AV$25),"")))</f>
        <v>0</v>
      </c>
      <c r="AW93" s="481"/>
      <c r="AX93" s="481"/>
      <c r="AY93" s="482"/>
      <c r="AZ93" s="501" t="str">
        <f>IF(BA93="","",'Setup Page'!$W$4)</f>
        <v>$</v>
      </c>
      <c r="BA93" s="502">
        <f>IF($B$15="T O T A L",SUMIFS('Expense Entry'!$F$11:$F126,'Expense Entry'!$D$11:$D126,B93,'Expense Entry'!$Q$11:$Q126,'Setup Page'!$AU$26,'Expense Entry'!$R$11:$R126,'Setup Page'!$AV$26),IF($B$15="N E T",SUMIFS('Expense Entry'!$H$11:$H126,'Expense Entry'!$D$11:$D126,B93,'Expense Entry'!$Q$11:$Q126,'Setup Page'!$AU$26,'Expense Entry'!$R$11:$R126,'Setup Page'!$AV$26),IF($B$15="T A X",SUMIFS('Expense Entry'!$I$11:$I126,'Expense Entry'!$D$11:$D126,B93,'Expense Entry'!$Q$11:$Q126,'Setup Page'!$AU$26,'Expense Entry'!$R$11:$R126,'Setup Page'!$AV$26),"")))</f>
        <v>0</v>
      </c>
      <c r="BB93" s="481"/>
      <c r="BC93" s="481"/>
      <c r="BD93" s="482"/>
      <c r="BE93" s="501" t="str">
        <f>IF(BF93="","",'Setup Page'!$W$4)</f>
        <v>$</v>
      </c>
      <c r="BF93" s="502">
        <f>IF($B$15="T O T A L",SUMIFS('Expense Entry'!$F$11:$F126,'Expense Entry'!$D$11:$D126,B93,'Expense Entry'!$Q$11:$Q126,'Setup Page'!$AU$27,'Expense Entry'!$R$11:$R126,'Setup Page'!$AV$27),IF($B$15="N E T",SUMIFS('Expense Entry'!$H$11:$H126,'Expense Entry'!$D$11:$D126,B93,'Expense Entry'!$Q$11:$Q126,'Setup Page'!$AU$27,'Expense Entry'!$R$11:$R126,'Setup Page'!$AV$27),IF($B$15="T A X",SUMIFS('Expense Entry'!$I$11:$I126,'Expense Entry'!$D$11:$D126,B93,'Expense Entry'!$Q$11:$Q126,'Setup Page'!$AU$27,'Expense Entry'!$R$11:$R126,'Setup Page'!$AV$27),"")))</f>
        <v>0</v>
      </c>
      <c r="BG93" s="481"/>
      <c r="BH93" s="481"/>
      <c r="BI93" s="482"/>
      <c r="BJ93" s="501" t="str">
        <f>IF(BK93="","",'Setup Page'!$W$4)</f>
        <v>$</v>
      </c>
      <c r="BK93" s="502">
        <f>IF($B$15="T O T A L",SUMIFS('Expense Entry'!$F$11:$F126,'Expense Entry'!$D$11:$D126,B93,'Expense Entry'!$Q$11:$Q126,'Setup Page'!$AU$28,'Expense Entry'!$R$11:$R126,'Setup Page'!$AV$28),IF($B$15="N E T",SUMIFS('Expense Entry'!$H$11:$H126,'Expense Entry'!$D$11:$D126,B93,'Expense Entry'!$Q$11:$Q126,'Setup Page'!$AU$28,'Expense Entry'!$R$11:$R126,'Setup Page'!$AV$28),IF($B$15="T A X",SUMIFS('Expense Entry'!$I$11:$I126,'Expense Entry'!$D$11:$D126,B93,'Expense Entry'!$Q$11:$Q126,'Setup Page'!$AU$28,'Expense Entry'!$R$11:$R126,'Setup Page'!$AV$28),"")))</f>
        <v>0</v>
      </c>
      <c r="BL93" s="481"/>
      <c r="BM93" s="481"/>
      <c r="BN93" s="482"/>
      <c r="BO93" s="501" t="str">
        <f>IF(BP93="","",'Setup Page'!$W$4)</f>
        <v>$</v>
      </c>
      <c r="BP93" s="502">
        <f>IF($B$15="T O T A L",SUMIFS('Expense Entry'!$F$11:$F126,'Expense Entry'!$D$11:$D126,B93,'Expense Entry'!$Q$11:$Q126,'Setup Page'!$AU$29,'Expense Entry'!$R$11:$R126,'Setup Page'!$AV$29),IF($B$15="N E T",SUMIFS('Expense Entry'!$H$11:$H126,'Expense Entry'!$D$11:$D126,B93,'Expense Entry'!$Q$11:$Q126,'Setup Page'!$AU$29,'Expense Entry'!$R$11:$R126,'Setup Page'!$AV$29),IF($B$15="T A X",SUMIFS('Expense Entry'!$I$11:$I126,'Expense Entry'!$D$11:$D126,B93,'Expense Entry'!$Q$11:$Q126,'Setup Page'!$AU$29,'Expense Entry'!$R$11:$R126,'Setup Page'!$AV$29),"")))</f>
        <v>0</v>
      </c>
      <c r="BQ93" s="481"/>
      <c r="BR93" s="481"/>
      <c r="BS93" s="482"/>
      <c r="BT93" s="503" t="str">
        <f>IF(BU93="","",'Setup Page'!$W$4)</f>
        <v>$</v>
      </c>
      <c r="BU93" s="504">
        <f t="shared" si="2"/>
        <v>0</v>
      </c>
      <c r="BV93" s="481"/>
      <c r="BW93" s="481"/>
      <c r="BX93" s="486"/>
      <c r="BY93" s="138"/>
    </row>
    <row r="94" ht="18.75" customHeight="1">
      <c r="A94" s="138"/>
      <c r="B94" s="480" t="str">
        <f>'Setup Page'!P46</f>
        <v/>
      </c>
      <c r="C94" s="481"/>
      <c r="D94" s="481"/>
      <c r="E94" s="481"/>
      <c r="F94" s="481"/>
      <c r="G94" s="481"/>
      <c r="H94" s="481"/>
      <c r="I94" s="481"/>
      <c r="J94" s="481"/>
      <c r="K94" s="482"/>
      <c r="L94" s="501" t="str">
        <f>IF(M94="","",'Setup Page'!$W$4)</f>
        <v>$</v>
      </c>
      <c r="M94" s="502">
        <f>IF($B$15="T O T A L",SUMIFS('Expense Entry'!$F$11:$F126,'Expense Entry'!$D$11:$D126,B94,'Expense Entry'!$Q$11:$Q126,'Setup Page'!$AU$18,'Expense Entry'!$R$11:$R126,'Setup Page'!$AV$18),IF($B$15="N E T",SUMIFS('Expense Entry'!$H$11:$H126,'Expense Entry'!$D$11:$D126,B94,'Expense Entry'!$Q$11:$Q126,'Setup Page'!$AU$18,'Expense Entry'!$R$11:$R126,'Setup Page'!$AV$18),IF($B$15="T A X",SUMIFS('Expense Entry'!$I$11:$I126,'Expense Entry'!$D$11:$D126,B94,'Expense Entry'!$Q$11:$Q126,'Setup Page'!$AU$18,'Expense Entry'!$R$11:$R126,'Setup Page'!$AV$18),"")))</f>
        <v>0</v>
      </c>
      <c r="N94" s="481"/>
      <c r="O94" s="481"/>
      <c r="P94" s="482"/>
      <c r="Q94" s="501" t="str">
        <f>IF(R94="","",'Setup Page'!$W$4)</f>
        <v>$</v>
      </c>
      <c r="R94" s="502">
        <f>IF($B$15="T O T A L",SUMIFS('Expense Entry'!$F$11:$F126,'Expense Entry'!$D$11:$D126,B94,'Expense Entry'!$Q$11:$Q126,'Setup Page'!$AU$19,'Expense Entry'!$R$11:$R126,'Setup Page'!$AV$19),IF($B$15="N E T",SUMIFS('Expense Entry'!$H$11:$H126,'Expense Entry'!$D$11:$D126,B94,'Expense Entry'!$Q$11:$Q126,'Setup Page'!$AU$19,'Expense Entry'!$R$11:$R126,'Setup Page'!$AV$19),IF($B$15="T A X",SUMIFS('Expense Entry'!$I$11:$I126,'Expense Entry'!$D$11:$D126,B94,'Expense Entry'!$Q$11:$Q126,'Setup Page'!$AU$19,'Expense Entry'!$R$11:$R126,'Setup Page'!$AV$19),"")))</f>
        <v>0</v>
      </c>
      <c r="S94" s="481"/>
      <c r="T94" s="481"/>
      <c r="U94" s="482"/>
      <c r="V94" s="501" t="str">
        <f>IF(W94="","",'Setup Page'!$W$4)</f>
        <v>$</v>
      </c>
      <c r="W94" s="502">
        <f>IF($B$15="T O T A L",SUMIFS('Expense Entry'!$F$11:$F126,'Expense Entry'!$D$11:$D126,B94,'Expense Entry'!$Q$11:$Q126,'Setup Page'!$AU$20,'Expense Entry'!$R$11:$R126,'Setup Page'!$AV$20),IF($B$15="N E T",SUMIFS('Expense Entry'!$H$11:$H126,'Expense Entry'!$D$11:$D126,B94,'Expense Entry'!$Q$11:$Q126,'Setup Page'!$AU$20,'Expense Entry'!$R$11:$R126,'Setup Page'!$AV$20),IF($B$15="T A X",SUMIFS('Expense Entry'!$I$11:$I126,'Expense Entry'!$D$11:$D126,B94,'Expense Entry'!$Q$11:$Q126,'Setup Page'!$AU$20,'Expense Entry'!$R$11:$R126,'Setup Page'!$AV$20),"")))</f>
        <v>0</v>
      </c>
      <c r="X94" s="481"/>
      <c r="Y94" s="481"/>
      <c r="Z94" s="482"/>
      <c r="AA94" s="501" t="str">
        <f>IF(AB94="","",'Setup Page'!$W$4)</f>
        <v>$</v>
      </c>
      <c r="AB94" s="502">
        <f>IF($B$15="T O T A L",SUMIFS('Expense Entry'!$F$11:$F126,'Expense Entry'!$D$11:$D126,B94,'Expense Entry'!$Q$11:$Q126,'Setup Page'!$AU$21,'Expense Entry'!$R$11:$R126,'Setup Page'!$AV$21),IF($B$15="N E T",SUMIFS('Expense Entry'!$H$11:$H126,'Expense Entry'!$D$11:$D126,B94,'Expense Entry'!$Q$11:$Q126,'Setup Page'!$AU$21,'Expense Entry'!$R$11:$R126,'Setup Page'!$AV$21),IF($B$15="T A X",SUMIFS('Expense Entry'!$I$11:$I126,'Expense Entry'!$D$11:$D126,B94,'Expense Entry'!$Q$11:$Q126,'Setup Page'!$AU$21,'Expense Entry'!$R$11:$R126,'Setup Page'!$AV$21),"")))</f>
        <v>0</v>
      </c>
      <c r="AC94" s="481"/>
      <c r="AD94" s="481"/>
      <c r="AE94" s="482"/>
      <c r="AF94" s="501" t="str">
        <f>IF(AG94="","",'Setup Page'!$W$4)</f>
        <v>$</v>
      </c>
      <c r="AG94" s="502">
        <f>IF($B$15="T O T A L",SUMIFS('Expense Entry'!$F$11:$F126,'Expense Entry'!$D$11:$D126,B94,'Expense Entry'!$Q$11:$Q126,'Setup Page'!$AU$22,'Expense Entry'!$R$11:$R126,'Setup Page'!$AV$22),IF($B$15="N E T",SUMIFS('Expense Entry'!$H$11:$H126,'Expense Entry'!$D$11:$D126,B94,'Expense Entry'!$Q$11:$Q126,'Setup Page'!$AU$22,'Expense Entry'!$R$11:$R126,'Setup Page'!$AV$22),IF($B$15="T A X",SUMIFS('Expense Entry'!$I$11:$I126,'Expense Entry'!$D$11:$D126,B94,'Expense Entry'!$Q$11:$Q126,'Setup Page'!$AU$22,'Expense Entry'!$R$11:$R126,'Setup Page'!$AV$22),"")))</f>
        <v>0</v>
      </c>
      <c r="AH94" s="481"/>
      <c r="AI94" s="481"/>
      <c r="AJ94" s="482"/>
      <c r="AK94" s="501" t="str">
        <f>IF(AL94="","",'Setup Page'!$W$4)</f>
        <v>$</v>
      </c>
      <c r="AL94" s="502">
        <f>IF($B$15="T O T A L",SUMIFS('Expense Entry'!$F$11:$F126,'Expense Entry'!$D$11:$D126,B94,'Expense Entry'!$Q$11:$Q126,'Setup Page'!$AU$23,'Expense Entry'!$R$11:$R126,'Setup Page'!$AV$23),IF($B$15="N E T",SUMIFS('Expense Entry'!$H$11:$H126,'Expense Entry'!$D$11:$D126,B94,'Expense Entry'!$Q$11:$Q126,'Setup Page'!$AU$23,'Expense Entry'!$R$11:$R126,'Setup Page'!$AV$23),IF($B$15="T A X",SUMIFS('Expense Entry'!$I$11:$I126,'Expense Entry'!$D$11:$D126,B94,'Expense Entry'!$Q$11:$Q126,'Setup Page'!$AU$23,'Expense Entry'!$R$11:$R126,'Setup Page'!$AV$23),"")))</f>
        <v>0</v>
      </c>
      <c r="AM94" s="481"/>
      <c r="AN94" s="481"/>
      <c r="AO94" s="482"/>
      <c r="AP94" s="501" t="str">
        <f>IF(AQ94="","",'Setup Page'!$W$4)</f>
        <v>$</v>
      </c>
      <c r="AQ94" s="502">
        <f>IF($B$15="T O T A L",SUMIFS('Expense Entry'!$F$11:$F126,'Expense Entry'!$D$11:$D126,B94,'Expense Entry'!$Q$11:$Q126,'Setup Page'!$AU$24,'Expense Entry'!$R$11:$R126,'Setup Page'!$AV$24),IF($B$15="N E T",SUMIFS('Expense Entry'!$H$11:$H126,'Expense Entry'!$D$11:$D126,B94,'Expense Entry'!$Q$11:$Q126,'Setup Page'!$AU$24,'Expense Entry'!$R$11:$R126,'Setup Page'!$AV$24),IF($B$15="T A X",SUMIFS('Expense Entry'!$I$11:$I126,'Expense Entry'!$D$11:$D126,B94,'Expense Entry'!$Q$11:$Q126,'Setup Page'!$AU$24,'Expense Entry'!$R$11:$R126,'Setup Page'!$AV$24),"")))</f>
        <v>0</v>
      </c>
      <c r="AR94" s="481"/>
      <c r="AS94" s="481"/>
      <c r="AT94" s="482"/>
      <c r="AU94" s="501" t="str">
        <f>IF(AV94="","",'Setup Page'!$W$4)</f>
        <v>$</v>
      </c>
      <c r="AV94" s="502">
        <f>IF($B$15="T O T A L",SUMIFS('Expense Entry'!$F$11:$F126,'Expense Entry'!$D$11:$D126,B94,'Expense Entry'!$Q$11:$Q126,'Setup Page'!$AU$25,'Expense Entry'!$R$11:$R126,'Setup Page'!$AV$25),IF($B$15="N E T",SUMIFS('Expense Entry'!$H$11:$H126,'Expense Entry'!$D$11:$D126,B94,'Expense Entry'!$Q$11:$Q126,'Setup Page'!$AU$25,'Expense Entry'!$R$11:$R126,'Setup Page'!$AV$25),IF($B$15="T A X",SUMIFS('Expense Entry'!$I$11:$I126,'Expense Entry'!$D$11:$D126,B94,'Expense Entry'!$Q$11:$Q126,'Setup Page'!$AU$25,'Expense Entry'!$R$11:$R126,'Setup Page'!$AV$25),"")))</f>
        <v>0</v>
      </c>
      <c r="AW94" s="481"/>
      <c r="AX94" s="481"/>
      <c r="AY94" s="482"/>
      <c r="AZ94" s="501" t="str">
        <f>IF(BA94="","",'Setup Page'!$W$4)</f>
        <v>$</v>
      </c>
      <c r="BA94" s="502">
        <f>IF($B$15="T O T A L",SUMIFS('Expense Entry'!$F$11:$F126,'Expense Entry'!$D$11:$D126,B94,'Expense Entry'!$Q$11:$Q126,'Setup Page'!$AU$26,'Expense Entry'!$R$11:$R126,'Setup Page'!$AV$26),IF($B$15="N E T",SUMIFS('Expense Entry'!$H$11:$H126,'Expense Entry'!$D$11:$D126,B94,'Expense Entry'!$Q$11:$Q126,'Setup Page'!$AU$26,'Expense Entry'!$R$11:$R126,'Setup Page'!$AV$26),IF($B$15="T A X",SUMIFS('Expense Entry'!$I$11:$I126,'Expense Entry'!$D$11:$D126,B94,'Expense Entry'!$Q$11:$Q126,'Setup Page'!$AU$26,'Expense Entry'!$R$11:$R126,'Setup Page'!$AV$26),"")))</f>
        <v>0</v>
      </c>
      <c r="BB94" s="481"/>
      <c r="BC94" s="481"/>
      <c r="BD94" s="482"/>
      <c r="BE94" s="501" t="str">
        <f>IF(BF94="","",'Setup Page'!$W$4)</f>
        <v>$</v>
      </c>
      <c r="BF94" s="502">
        <f>IF($B$15="T O T A L",SUMIFS('Expense Entry'!$F$11:$F126,'Expense Entry'!$D$11:$D126,B94,'Expense Entry'!$Q$11:$Q126,'Setup Page'!$AU$27,'Expense Entry'!$R$11:$R126,'Setup Page'!$AV$27),IF($B$15="N E T",SUMIFS('Expense Entry'!$H$11:$H126,'Expense Entry'!$D$11:$D126,B94,'Expense Entry'!$Q$11:$Q126,'Setup Page'!$AU$27,'Expense Entry'!$R$11:$R126,'Setup Page'!$AV$27),IF($B$15="T A X",SUMIFS('Expense Entry'!$I$11:$I126,'Expense Entry'!$D$11:$D126,B94,'Expense Entry'!$Q$11:$Q126,'Setup Page'!$AU$27,'Expense Entry'!$R$11:$R126,'Setup Page'!$AV$27),"")))</f>
        <v>0</v>
      </c>
      <c r="BG94" s="481"/>
      <c r="BH94" s="481"/>
      <c r="BI94" s="482"/>
      <c r="BJ94" s="501" t="str">
        <f>IF(BK94="","",'Setup Page'!$W$4)</f>
        <v>$</v>
      </c>
      <c r="BK94" s="502">
        <f>IF($B$15="T O T A L",SUMIFS('Expense Entry'!$F$11:$F126,'Expense Entry'!$D$11:$D126,B94,'Expense Entry'!$Q$11:$Q126,'Setup Page'!$AU$28,'Expense Entry'!$R$11:$R126,'Setup Page'!$AV$28),IF($B$15="N E T",SUMIFS('Expense Entry'!$H$11:$H126,'Expense Entry'!$D$11:$D126,B94,'Expense Entry'!$Q$11:$Q126,'Setup Page'!$AU$28,'Expense Entry'!$R$11:$R126,'Setup Page'!$AV$28),IF($B$15="T A X",SUMIFS('Expense Entry'!$I$11:$I126,'Expense Entry'!$D$11:$D126,B94,'Expense Entry'!$Q$11:$Q126,'Setup Page'!$AU$28,'Expense Entry'!$R$11:$R126,'Setup Page'!$AV$28),"")))</f>
        <v>0</v>
      </c>
      <c r="BL94" s="481"/>
      <c r="BM94" s="481"/>
      <c r="BN94" s="482"/>
      <c r="BO94" s="501" t="str">
        <f>IF(BP94="","",'Setup Page'!$W$4)</f>
        <v>$</v>
      </c>
      <c r="BP94" s="502">
        <f>IF($B$15="T O T A L",SUMIFS('Expense Entry'!$F$11:$F126,'Expense Entry'!$D$11:$D126,B94,'Expense Entry'!$Q$11:$Q126,'Setup Page'!$AU$29,'Expense Entry'!$R$11:$R126,'Setup Page'!$AV$29),IF($B$15="N E T",SUMIFS('Expense Entry'!$H$11:$H126,'Expense Entry'!$D$11:$D126,B94,'Expense Entry'!$Q$11:$Q126,'Setup Page'!$AU$29,'Expense Entry'!$R$11:$R126,'Setup Page'!$AV$29),IF($B$15="T A X",SUMIFS('Expense Entry'!$I$11:$I126,'Expense Entry'!$D$11:$D126,B94,'Expense Entry'!$Q$11:$Q126,'Setup Page'!$AU$29,'Expense Entry'!$R$11:$R126,'Setup Page'!$AV$29),"")))</f>
        <v>0</v>
      </c>
      <c r="BQ94" s="481"/>
      <c r="BR94" s="481"/>
      <c r="BS94" s="482"/>
      <c r="BT94" s="503" t="str">
        <f>IF(BU94="","",'Setup Page'!$W$4)</f>
        <v>$</v>
      </c>
      <c r="BU94" s="504">
        <f t="shared" si="2"/>
        <v>0</v>
      </c>
      <c r="BV94" s="481"/>
      <c r="BW94" s="481"/>
      <c r="BX94" s="486"/>
      <c r="BY94" s="138"/>
    </row>
    <row r="95" ht="18.75" customHeight="1">
      <c r="A95" s="138"/>
      <c r="B95" s="480" t="str">
        <f>'Setup Page'!P47</f>
        <v/>
      </c>
      <c r="C95" s="481"/>
      <c r="D95" s="481"/>
      <c r="E95" s="481"/>
      <c r="F95" s="481"/>
      <c r="G95" s="481"/>
      <c r="H95" s="481"/>
      <c r="I95" s="481"/>
      <c r="J95" s="481"/>
      <c r="K95" s="482"/>
      <c r="L95" s="501" t="str">
        <f>IF(M95="","",'Setup Page'!$W$4)</f>
        <v>$</v>
      </c>
      <c r="M95" s="502">
        <f>IF($B$15="T O T A L",SUMIFS('Expense Entry'!$F$11:$F126,'Expense Entry'!$D$11:$D126,B95,'Expense Entry'!$Q$11:$Q126,'Setup Page'!$AU$18,'Expense Entry'!$R$11:$R126,'Setup Page'!$AV$18),IF($B$15="N E T",SUMIFS('Expense Entry'!$H$11:$H126,'Expense Entry'!$D$11:$D126,B95,'Expense Entry'!$Q$11:$Q126,'Setup Page'!$AU$18,'Expense Entry'!$R$11:$R126,'Setup Page'!$AV$18),IF($B$15="T A X",SUMIFS('Expense Entry'!$I$11:$I126,'Expense Entry'!$D$11:$D126,B95,'Expense Entry'!$Q$11:$Q126,'Setup Page'!$AU$18,'Expense Entry'!$R$11:$R126,'Setup Page'!$AV$18),"")))</f>
        <v>0</v>
      </c>
      <c r="N95" s="481"/>
      <c r="O95" s="481"/>
      <c r="P95" s="482"/>
      <c r="Q95" s="501" t="str">
        <f>IF(R95="","",'Setup Page'!$W$4)</f>
        <v>$</v>
      </c>
      <c r="R95" s="502">
        <f>IF($B$15="T O T A L",SUMIFS('Expense Entry'!$F$11:$F126,'Expense Entry'!$D$11:$D126,B95,'Expense Entry'!$Q$11:$Q126,'Setup Page'!$AU$19,'Expense Entry'!$R$11:$R126,'Setup Page'!$AV$19),IF($B$15="N E T",SUMIFS('Expense Entry'!$H$11:$H126,'Expense Entry'!$D$11:$D126,B95,'Expense Entry'!$Q$11:$Q126,'Setup Page'!$AU$19,'Expense Entry'!$R$11:$R126,'Setup Page'!$AV$19),IF($B$15="T A X",SUMIFS('Expense Entry'!$I$11:$I126,'Expense Entry'!$D$11:$D126,B95,'Expense Entry'!$Q$11:$Q126,'Setup Page'!$AU$19,'Expense Entry'!$R$11:$R126,'Setup Page'!$AV$19),"")))</f>
        <v>0</v>
      </c>
      <c r="S95" s="481"/>
      <c r="T95" s="481"/>
      <c r="U95" s="482"/>
      <c r="V95" s="501" t="str">
        <f>IF(W95="","",'Setup Page'!$W$4)</f>
        <v>$</v>
      </c>
      <c r="W95" s="502">
        <f>IF($B$15="T O T A L",SUMIFS('Expense Entry'!$F$11:$F126,'Expense Entry'!$D$11:$D126,B95,'Expense Entry'!$Q$11:$Q126,'Setup Page'!$AU$20,'Expense Entry'!$R$11:$R126,'Setup Page'!$AV$20),IF($B$15="N E T",SUMIFS('Expense Entry'!$H$11:$H126,'Expense Entry'!$D$11:$D126,B95,'Expense Entry'!$Q$11:$Q126,'Setup Page'!$AU$20,'Expense Entry'!$R$11:$R126,'Setup Page'!$AV$20),IF($B$15="T A X",SUMIFS('Expense Entry'!$I$11:$I126,'Expense Entry'!$D$11:$D126,B95,'Expense Entry'!$Q$11:$Q126,'Setup Page'!$AU$20,'Expense Entry'!$R$11:$R126,'Setup Page'!$AV$20),"")))</f>
        <v>0</v>
      </c>
      <c r="X95" s="481"/>
      <c r="Y95" s="481"/>
      <c r="Z95" s="482"/>
      <c r="AA95" s="501" t="str">
        <f>IF(AB95="","",'Setup Page'!$W$4)</f>
        <v>$</v>
      </c>
      <c r="AB95" s="502">
        <f>IF($B$15="T O T A L",SUMIFS('Expense Entry'!$F$11:$F126,'Expense Entry'!$D$11:$D126,B95,'Expense Entry'!$Q$11:$Q126,'Setup Page'!$AU$21,'Expense Entry'!$R$11:$R126,'Setup Page'!$AV$21),IF($B$15="N E T",SUMIFS('Expense Entry'!$H$11:$H126,'Expense Entry'!$D$11:$D126,B95,'Expense Entry'!$Q$11:$Q126,'Setup Page'!$AU$21,'Expense Entry'!$R$11:$R126,'Setup Page'!$AV$21),IF($B$15="T A X",SUMIFS('Expense Entry'!$I$11:$I126,'Expense Entry'!$D$11:$D126,B95,'Expense Entry'!$Q$11:$Q126,'Setup Page'!$AU$21,'Expense Entry'!$R$11:$R126,'Setup Page'!$AV$21),"")))</f>
        <v>0</v>
      </c>
      <c r="AC95" s="481"/>
      <c r="AD95" s="481"/>
      <c r="AE95" s="482"/>
      <c r="AF95" s="501" t="str">
        <f>IF(AG95="","",'Setup Page'!$W$4)</f>
        <v>$</v>
      </c>
      <c r="AG95" s="502">
        <f>IF($B$15="T O T A L",SUMIFS('Expense Entry'!$F$11:$F126,'Expense Entry'!$D$11:$D126,B95,'Expense Entry'!$Q$11:$Q126,'Setup Page'!$AU$22,'Expense Entry'!$R$11:$R126,'Setup Page'!$AV$22),IF($B$15="N E T",SUMIFS('Expense Entry'!$H$11:$H126,'Expense Entry'!$D$11:$D126,B95,'Expense Entry'!$Q$11:$Q126,'Setup Page'!$AU$22,'Expense Entry'!$R$11:$R126,'Setup Page'!$AV$22),IF($B$15="T A X",SUMIFS('Expense Entry'!$I$11:$I126,'Expense Entry'!$D$11:$D126,B95,'Expense Entry'!$Q$11:$Q126,'Setup Page'!$AU$22,'Expense Entry'!$R$11:$R126,'Setup Page'!$AV$22),"")))</f>
        <v>0</v>
      </c>
      <c r="AH95" s="481"/>
      <c r="AI95" s="481"/>
      <c r="AJ95" s="482"/>
      <c r="AK95" s="501" t="str">
        <f>IF(AL95="","",'Setup Page'!$W$4)</f>
        <v>$</v>
      </c>
      <c r="AL95" s="502">
        <f>IF($B$15="T O T A L",SUMIFS('Expense Entry'!$F$11:$F126,'Expense Entry'!$D$11:$D126,B95,'Expense Entry'!$Q$11:$Q126,'Setup Page'!$AU$23,'Expense Entry'!$R$11:$R126,'Setup Page'!$AV$23),IF($B$15="N E T",SUMIFS('Expense Entry'!$H$11:$H126,'Expense Entry'!$D$11:$D126,B95,'Expense Entry'!$Q$11:$Q126,'Setup Page'!$AU$23,'Expense Entry'!$R$11:$R126,'Setup Page'!$AV$23),IF($B$15="T A X",SUMIFS('Expense Entry'!$I$11:$I126,'Expense Entry'!$D$11:$D126,B95,'Expense Entry'!$Q$11:$Q126,'Setup Page'!$AU$23,'Expense Entry'!$R$11:$R126,'Setup Page'!$AV$23),"")))</f>
        <v>0</v>
      </c>
      <c r="AM95" s="481"/>
      <c r="AN95" s="481"/>
      <c r="AO95" s="482"/>
      <c r="AP95" s="501" t="str">
        <f>IF(AQ95="","",'Setup Page'!$W$4)</f>
        <v>$</v>
      </c>
      <c r="AQ95" s="502">
        <f>IF($B$15="T O T A L",SUMIFS('Expense Entry'!$F$11:$F126,'Expense Entry'!$D$11:$D126,B95,'Expense Entry'!$Q$11:$Q126,'Setup Page'!$AU$24,'Expense Entry'!$R$11:$R126,'Setup Page'!$AV$24),IF($B$15="N E T",SUMIFS('Expense Entry'!$H$11:$H126,'Expense Entry'!$D$11:$D126,B95,'Expense Entry'!$Q$11:$Q126,'Setup Page'!$AU$24,'Expense Entry'!$R$11:$R126,'Setup Page'!$AV$24),IF($B$15="T A X",SUMIFS('Expense Entry'!$I$11:$I126,'Expense Entry'!$D$11:$D126,B95,'Expense Entry'!$Q$11:$Q126,'Setup Page'!$AU$24,'Expense Entry'!$R$11:$R126,'Setup Page'!$AV$24),"")))</f>
        <v>0</v>
      </c>
      <c r="AR95" s="481"/>
      <c r="AS95" s="481"/>
      <c r="AT95" s="482"/>
      <c r="AU95" s="501" t="str">
        <f>IF(AV95="","",'Setup Page'!$W$4)</f>
        <v>$</v>
      </c>
      <c r="AV95" s="502">
        <f>IF($B$15="T O T A L",SUMIFS('Expense Entry'!$F$11:$F126,'Expense Entry'!$D$11:$D126,B95,'Expense Entry'!$Q$11:$Q126,'Setup Page'!$AU$25,'Expense Entry'!$R$11:$R126,'Setup Page'!$AV$25),IF($B$15="N E T",SUMIFS('Expense Entry'!$H$11:$H126,'Expense Entry'!$D$11:$D126,B95,'Expense Entry'!$Q$11:$Q126,'Setup Page'!$AU$25,'Expense Entry'!$R$11:$R126,'Setup Page'!$AV$25),IF($B$15="T A X",SUMIFS('Expense Entry'!$I$11:$I126,'Expense Entry'!$D$11:$D126,B95,'Expense Entry'!$Q$11:$Q126,'Setup Page'!$AU$25,'Expense Entry'!$R$11:$R126,'Setup Page'!$AV$25),"")))</f>
        <v>0</v>
      </c>
      <c r="AW95" s="481"/>
      <c r="AX95" s="481"/>
      <c r="AY95" s="482"/>
      <c r="AZ95" s="501" t="str">
        <f>IF(BA95="","",'Setup Page'!$W$4)</f>
        <v>$</v>
      </c>
      <c r="BA95" s="502">
        <f>IF($B$15="T O T A L",SUMIFS('Expense Entry'!$F$11:$F126,'Expense Entry'!$D$11:$D126,B95,'Expense Entry'!$Q$11:$Q126,'Setup Page'!$AU$26,'Expense Entry'!$R$11:$R126,'Setup Page'!$AV$26),IF($B$15="N E T",SUMIFS('Expense Entry'!$H$11:$H126,'Expense Entry'!$D$11:$D126,B95,'Expense Entry'!$Q$11:$Q126,'Setup Page'!$AU$26,'Expense Entry'!$R$11:$R126,'Setup Page'!$AV$26),IF($B$15="T A X",SUMIFS('Expense Entry'!$I$11:$I126,'Expense Entry'!$D$11:$D126,B95,'Expense Entry'!$Q$11:$Q126,'Setup Page'!$AU$26,'Expense Entry'!$R$11:$R126,'Setup Page'!$AV$26),"")))</f>
        <v>0</v>
      </c>
      <c r="BB95" s="481"/>
      <c r="BC95" s="481"/>
      <c r="BD95" s="482"/>
      <c r="BE95" s="501" t="str">
        <f>IF(BF95="","",'Setup Page'!$W$4)</f>
        <v>$</v>
      </c>
      <c r="BF95" s="502">
        <f>IF($B$15="T O T A L",SUMIFS('Expense Entry'!$F$11:$F126,'Expense Entry'!$D$11:$D126,B95,'Expense Entry'!$Q$11:$Q126,'Setup Page'!$AU$27,'Expense Entry'!$R$11:$R126,'Setup Page'!$AV$27),IF($B$15="N E T",SUMIFS('Expense Entry'!$H$11:$H126,'Expense Entry'!$D$11:$D126,B95,'Expense Entry'!$Q$11:$Q126,'Setup Page'!$AU$27,'Expense Entry'!$R$11:$R126,'Setup Page'!$AV$27),IF($B$15="T A X",SUMIFS('Expense Entry'!$I$11:$I126,'Expense Entry'!$D$11:$D126,B95,'Expense Entry'!$Q$11:$Q126,'Setup Page'!$AU$27,'Expense Entry'!$R$11:$R126,'Setup Page'!$AV$27),"")))</f>
        <v>0</v>
      </c>
      <c r="BG95" s="481"/>
      <c r="BH95" s="481"/>
      <c r="BI95" s="482"/>
      <c r="BJ95" s="501" t="str">
        <f>IF(BK95="","",'Setup Page'!$W$4)</f>
        <v>$</v>
      </c>
      <c r="BK95" s="502">
        <f>IF($B$15="T O T A L",SUMIFS('Expense Entry'!$F$11:$F126,'Expense Entry'!$D$11:$D126,B95,'Expense Entry'!$Q$11:$Q126,'Setup Page'!$AU$28,'Expense Entry'!$R$11:$R126,'Setup Page'!$AV$28),IF($B$15="N E T",SUMIFS('Expense Entry'!$H$11:$H126,'Expense Entry'!$D$11:$D126,B95,'Expense Entry'!$Q$11:$Q126,'Setup Page'!$AU$28,'Expense Entry'!$R$11:$R126,'Setup Page'!$AV$28),IF($B$15="T A X",SUMIFS('Expense Entry'!$I$11:$I126,'Expense Entry'!$D$11:$D126,B95,'Expense Entry'!$Q$11:$Q126,'Setup Page'!$AU$28,'Expense Entry'!$R$11:$R126,'Setup Page'!$AV$28),"")))</f>
        <v>0</v>
      </c>
      <c r="BL95" s="481"/>
      <c r="BM95" s="481"/>
      <c r="BN95" s="482"/>
      <c r="BO95" s="501" t="str">
        <f>IF(BP95="","",'Setup Page'!$W$4)</f>
        <v>$</v>
      </c>
      <c r="BP95" s="502">
        <f>IF($B$15="T O T A L",SUMIFS('Expense Entry'!$F$11:$F126,'Expense Entry'!$D$11:$D126,B95,'Expense Entry'!$Q$11:$Q126,'Setup Page'!$AU$29,'Expense Entry'!$R$11:$R126,'Setup Page'!$AV$29),IF($B$15="N E T",SUMIFS('Expense Entry'!$H$11:$H126,'Expense Entry'!$D$11:$D126,B95,'Expense Entry'!$Q$11:$Q126,'Setup Page'!$AU$29,'Expense Entry'!$R$11:$R126,'Setup Page'!$AV$29),IF($B$15="T A X",SUMIFS('Expense Entry'!$I$11:$I126,'Expense Entry'!$D$11:$D126,B95,'Expense Entry'!$Q$11:$Q126,'Setup Page'!$AU$29,'Expense Entry'!$R$11:$R126,'Setup Page'!$AV$29),"")))</f>
        <v>0</v>
      </c>
      <c r="BQ95" s="481"/>
      <c r="BR95" s="481"/>
      <c r="BS95" s="482"/>
      <c r="BT95" s="503" t="str">
        <f>IF(BU95="","",'Setup Page'!$W$4)</f>
        <v>$</v>
      </c>
      <c r="BU95" s="504">
        <f t="shared" si="2"/>
        <v>0</v>
      </c>
      <c r="BV95" s="481"/>
      <c r="BW95" s="481"/>
      <c r="BX95" s="486"/>
      <c r="BY95" s="138"/>
    </row>
    <row r="96" ht="18.75" customHeight="1">
      <c r="A96" s="138"/>
      <c r="B96" s="480" t="str">
        <f>'Setup Page'!P48</f>
        <v/>
      </c>
      <c r="C96" s="481"/>
      <c r="D96" s="481"/>
      <c r="E96" s="481"/>
      <c r="F96" s="481"/>
      <c r="G96" s="481"/>
      <c r="H96" s="481"/>
      <c r="I96" s="481"/>
      <c r="J96" s="481"/>
      <c r="K96" s="482"/>
      <c r="L96" s="501" t="str">
        <f>IF(M96="","",'Setup Page'!$W$4)</f>
        <v>$</v>
      </c>
      <c r="M96" s="502">
        <f>IF($B$15="T O T A L",SUMIFS('Expense Entry'!$F$11:$F126,'Expense Entry'!$D$11:$D126,B96,'Expense Entry'!$Q$11:$Q126,'Setup Page'!$AU$18,'Expense Entry'!$R$11:$R126,'Setup Page'!$AV$18),IF($B$15="N E T",SUMIFS('Expense Entry'!$H$11:$H126,'Expense Entry'!$D$11:$D126,B96,'Expense Entry'!$Q$11:$Q126,'Setup Page'!$AU$18,'Expense Entry'!$R$11:$R126,'Setup Page'!$AV$18),IF($B$15="T A X",SUMIFS('Expense Entry'!$I$11:$I126,'Expense Entry'!$D$11:$D126,B96,'Expense Entry'!$Q$11:$Q126,'Setup Page'!$AU$18,'Expense Entry'!$R$11:$R126,'Setup Page'!$AV$18),"")))</f>
        <v>0</v>
      </c>
      <c r="N96" s="481"/>
      <c r="O96" s="481"/>
      <c r="P96" s="482"/>
      <c r="Q96" s="501" t="str">
        <f>IF(R96="","",'Setup Page'!$W$4)</f>
        <v>$</v>
      </c>
      <c r="R96" s="502">
        <f>IF($B$15="T O T A L",SUMIFS('Expense Entry'!$F$11:$F126,'Expense Entry'!$D$11:$D126,B96,'Expense Entry'!$Q$11:$Q126,'Setup Page'!$AU$19,'Expense Entry'!$R$11:$R126,'Setup Page'!$AV$19),IF($B$15="N E T",SUMIFS('Expense Entry'!$H$11:$H126,'Expense Entry'!$D$11:$D126,B96,'Expense Entry'!$Q$11:$Q126,'Setup Page'!$AU$19,'Expense Entry'!$R$11:$R126,'Setup Page'!$AV$19),IF($B$15="T A X",SUMIFS('Expense Entry'!$I$11:$I126,'Expense Entry'!$D$11:$D126,B96,'Expense Entry'!$Q$11:$Q126,'Setup Page'!$AU$19,'Expense Entry'!$R$11:$R126,'Setup Page'!$AV$19),"")))</f>
        <v>0</v>
      </c>
      <c r="S96" s="481"/>
      <c r="T96" s="481"/>
      <c r="U96" s="482"/>
      <c r="V96" s="501" t="str">
        <f>IF(W96="","",'Setup Page'!$W$4)</f>
        <v>$</v>
      </c>
      <c r="W96" s="502">
        <f>IF($B$15="T O T A L",SUMIFS('Expense Entry'!$F$11:$F126,'Expense Entry'!$D$11:$D126,B96,'Expense Entry'!$Q$11:$Q126,'Setup Page'!$AU$20,'Expense Entry'!$R$11:$R126,'Setup Page'!$AV$20),IF($B$15="N E T",SUMIFS('Expense Entry'!$H$11:$H126,'Expense Entry'!$D$11:$D126,B96,'Expense Entry'!$Q$11:$Q126,'Setup Page'!$AU$20,'Expense Entry'!$R$11:$R126,'Setup Page'!$AV$20),IF($B$15="T A X",SUMIFS('Expense Entry'!$I$11:$I126,'Expense Entry'!$D$11:$D126,B96,'Expense Entry'!$Q$11:$Q126,'Setup Page'!$AU$20,'Expense Entry'!$R$11:$R126,'Setup Page'!$AV$20),"")))</f>
        <v>0</v>
      </c>
      <c r="X96" s="481"/>
      <c r="Y96" s="481"/>
      <c r="Z96" s="482"/>
      <c r="AA96" s="501" t="str">
        <f>IF(AB96="","",'Setup Page'!$W$4)</f>
        <v>$</v>
      </c>
      <c r="AB96" s="502">
        <f>IF($B$15="T O T A L",SUMIFS('Expense Entry'!$F$11:$F126,'Expense Entry'!$D$11:$D126,B96,'Expense Entry'!$Q$11:$Q126,'Setup Page'!$AU$21,'Expense Entry'!$R$11:$R126,'Setup Page'!$AV$21),IF($B$15="N E T",SUMIFS('Expense Entry'!$H$11:$H126,'Expense Entry'!$D$11:$D126,B96,'Expense Entry'!$Q$11:$Q126,'Setup Page'!$AU$21,'Expense Entry'!$R$11:$R126,'Setup Page'!$AV$21),IF($B$15="T A X",SUMIFS('Expense Entry'!$I$11:$I126,'Expense Entry'!$D$11:$D126,B96,'Expense Entry'!$Q$11:$Q126,'Setup Page'!$AU$21,'Expense Entry'!$R$11:$R126,'Setup Page'!$AV$21),"")))</f>
        <v>0</v>
      </c>
      <c r="AC96" s="481"/>
      <c r="AD96" s="481"/>
      <c r="AE96" s="482"/>
      <c r="AF96" s="501" t="str">
        <f>IF(AG96="","",'Setup Page'!$W$4)</f>
        <v>$</v>
      </c>
      <c r="AG96" s="502">
        <f>IF($B$15="T O T A L",SUMIFS('Expense Entry'!$F$11:$F126,'Expense Entry'!$D$11:$D126,B96,'Expense Entry'!$Q$11:$Q126,'Setup Page'!$AU$22,'Expense Entry'!$R$11:$R126,'Setup Page'!$AV$22),IF($B$15="N E T",SUMIFS('Expense Entry'!$H$11:$H126,'Expense Entry'!$D$11:$D126,B96,'Expense Entry'!$Q$11:$Q126,'Setup Page'!$AU$22,'Expense Entry'!$R$11:$R126,'Setup Page'!$AV$22),IF($B$15="T A X",SUMIFS('Expense Entry'!$I$11:$I126,'Expense Entry'!$D$11:$D126,B96,'Expense Entry'!$Q$11:$Q126,'Setup Page'!$AU$22,'Expense Entry'!$R$11:$R126,'Setup Page'!$AV$22),"")))</f>
        <v>0</v>
      </c>
      <c r="AH96" s="481"/>
      <c r="AI96" s="481"/>
      <c r="AJ96" s="482"/>
      <c r="AK96" s="501" t="str">
        <f>IF(AL96="","",'Setup Page'!$W$4)</f>
        <v>$</v>
      </c>
      <c r="AL96" s="502">
        <f>IF($B$15="T O T A L",SUMIFS('Expense Entry'!$F$11:$F126,'Expense Entry'!$D$11:$D126,B96,'Expense Entry'!$Q$11:$Q126,'Setup Page'!$AU$23,'Expense Entry'!$R$11:$R126,'Setup Page'!$AV$23),IF($B$15="N E T",SUMIFS('Expense Entry'!$H$11:$H126,'Expense Entry'!$D$11:$D126,B96,'Expense Entry'!$Q$11:$Q126,'Setup Page'!$AU$23,'Expense Entry'!$R$11:$R126,'Setup Page'!$AV$23),IF($B$15="T A X",SUMIFS('Expense Entry'!$I$11:$I126,'Expense Entry'!$D$11:$D126,B96,'Expense Entry'!$Q$11:$Q126,'Setup Page'!$AU$23,'Expense Entry'!$R$11:$R126,'Setup Page'!$AV$23),"")))</f>
        <v>0</v>
      </c>
      <c r="AM96" s="481"/>
      <c r="AN96" s="481"/>
      <c r="AO96" s="482"/>
      <c r="AP96" s="501" t="str">
        <f>IF(AQ96="","",'Setup Page'!$W$4)</f>
        <v>$</v>
      </c>
      <c r="AQ96" s="502">
        <f>IF($B$15="T O T A L",SUMIFS('Expense Entry'!$F$11:$F126,'Expense Entry'!$D$11:$D126,B96,'Expense Entry'!$Q$11:$Q126,'Setup Page'!$AU$24,'Expense Entry'!$R$11:$R126,'Setup Page'!$AV$24),IF($B$15="N E T",SUMIFS('Expense Entry'!$H$11:$H126,'Expense Entry'!$D$11:$D126,B96,'Expense Entry'!$Q$11:$Q126,'Setup Page'!$AU$24,'Expense Entry'!$R$11:$R126,'Setup Page'!$AV$24),IF($B$15="T A X",SUMIFS('Expense Entry'!$I$11:$I126,'Expense Entry'!$D$11:$D126,B96,'Expense Entry'!$Q$11:$Q126,'Setup Page'!$AU$24,'Expense Entry'!$R$11:$R126,'Setup Page'!$AV$24),"")))</f>
        <v>0</v>
      </c>
      <c r="AR96" s="481"/>
      <c r="AS96" s="481"/>
      <c r="AT96" s="482"/>
      <c r="AU96" s="501" t="str">
        <f>IF(AV96="","",'Setup Page'!$W$4)</f>
        <v>$</v>
      </c>
      <c r="AV96" s="502">
        <f>IF($B$15="T O T A L",SUMIFS('Expense Entry'!$F$11:$F126,'Expense Entry'!$D$11:$D126,B96,'Expense Entry'!$Q$11:$Q126,'Setup Page'!$AU$25,'Expense Entry'!$R$11:$R126,'Setup Page'!$AV$25),IF($B$15="N E T",SUMIFS('Expense Entry'!$H$11:$H126,'Expense Entry'!$D$11:$D126,B96,'Expense Entry'!$Q$11:$Q126,'Setup Page'!$AU$25,'Expense Entry'!$R$11:$R126,'Setup Page'!$AV$25),IF($B$15="T A X",SUMIFS('Expense Entry'!$I$11:$I126,'Expense Entry'!$D$11:$D126,B96,'Expense Entry'!$Q$11:$Q126,'Setup Page'!$AU$25,'Expense Entry'!$R$11:$R126,'Setup Page'!$AV$25),"")))</f>
        <v>0</v>
      </c>
      <c r="AW96" s="481"/>
      <c r="AX96" s="481"/>
      <c r="AY96" s="482"/>
      <c r="AZ96" s="501" t="str">
        <f>IF(BA96="","",'Setup Page'!$W$4)</f>
        <v>$</v>
      </c>
      <c r="BA96" s="502">
        <f>IF($B$15="T O T A L",SUMIFS('Expense Entry'!$F$11:$F126,'Expense Entry'!$D$11:$D126,B96,'Expense Entry'!$Q$11:$Q126,'Setup Page'!$AU$26,'Expense Entry'!$R$11:$R126,'Setup Page'!$AV$26),IF($B$15="N E T",SUMIFS('Expense Entry'!$H$11:$H126,'Expense Entry'!$D$11:$D126,B96,'Expense Entry'!$Q$11:$Q126,'Setup Page'!$AU$26,'Expense Entry'!$R$11:$R126,'Setup Page'!$AV$26),IF($B$15="T A X",SUMIFS('Expense Entry'!$I$11:$I126,'Expense Entry'!$D$11:$D126,B96,'Expense Entry'!$Q$11:$Q126,'Setup Page'!$AU$26,'Expense Entry'!$R$11:$R126,'Setup Page'!$AV$26),"")))</f>
        <v>0</v>
      </c>
      <c r="BB96" s="481"/>
      <c r="BC96" s="481"/>
      <c r="BD96" s="482"/>
      <c r="BE96" s="501" t="str">
        <f>IF(BF96="","",'Setup Page'!$W$4)</f>
        <v>$</v>
      </c>
      <c r="BF96" s="502">
        <f>IF($B$15="T O T A L",SUMIFS('Expense Entry'!$F$11:$F126,'Expense Entry'!$D$11:$D126,B96,'Expense Entry'!$Q$11:$Q126,'Setup Page'!$AU$27,'Expense Entry'!$R$11:$R126,'Setup Page'!$AV$27),IF($B$15="N E T",SUMIFS('Expense Entry'!$H$11:$H126,'Expense Entry'!$D$11:$D126,B96,'Expense Entry'!$Q$11:$Q126,'Setup Page'!$AU$27,'Expense Entry'!$R$11:$R126,'Setup Page'!$AV$27),IF($B$15="T A X",SUMIFS('Expense Entry'!$I$11:$I126,'Expense Entry'!$D$11:$D126,B96,'Expense Entry'!$Q$11:$Q126,'Setup Page'!$AU$27,'Expense Entry'!$R$11:$R126,'Setup Page'!$AV$27),"")))</f>
        <v>0</v>
      </c>
      <c r="BG96" s="481"/>
      <c r="BH96" s="481"/>
      <c r="BI96" s="482"/>
      <c r="BJ96" s="501" t="str">
        <f>IF(BK96="","",'Setup Page'!$W$4)</f>
        <v>$</v>
      </c>
      <c r="BK96" s="502">
        <f>IF($B$15="T O T A L",SUMIFS('Expense Entry'!$F$11:$F126,'Expense Entry'!$D$11:$D126,B96,'Expense Entry'!$Q$11:$Q126,'Setup Page'!$AU$28,'Expense Entry'!$R$11:$R126,'Setup Page'!$AV$28),IF($B$15="N E T",SUMIFS('Expense Entry'!$H$11:$H126,'Expense Entry'!$D$11:$D126,B96,'Expense Entry'!$Q$11:$Q126,'Setup Page'!$AU$28,'Expense Entry'!$R$11:$R126,'Setup Page'!$AV$28),IF($B$15="T A X",SUMIFS('Expense Entry'!$I$11:$I126,'Expense Entry'!$D$11:$D126,B96,'Expense Entry'!$Q$11:$Q126,'Setup Page'!$AU$28,'Expense Entry'!$R$11:$R126,'Setup Page'!$AV$28),"")))</f>
        <v>0</v>
      </c>
      <c r="BL96" s="481"/>
      <c r="BM96" s="481"/>
      <c r="BN96" s="482"/>
      <c r="BO96" s="501" t="str">
        <f>IF(BP96="","",'Setup Page'!$W$4)</f>
        <v>$</v>
      </c>
      <c r="BP96" s="502">
        <f>IF($B$15="T O T A L",SUMIFS('Expense Entry'!$F$11:$F126,'Expense Entry'!$D$11:$D126,B96,'Expense Entry'!$Q$11:$Q126,'Setup Page'!$AU$29,'Expense Entry'!$R$11:$R126,'Setup Page'!$AV$29),IF($B$15="N E T",SUMIFS('Expense Entry'!$H$11:$H126,'Expense Entry'!$D$11:$D126,B96,'Expense Entry'!$Q$11:$Q126,'Setup Page'!$AU$29,'Expense Entry'!$R$11:$R126,'Setup Page'!$AV$29),IF($B$15="T A X",SUMIFS('Expense Entry'!$I$11:$I126,'Expense Entry'!$D$11:$D126,B96,'Expense Entry'!$Q$11:$Q126,'Setup Page'!$AU$29,'Expense Entry'!$R$11:$R126,'Setup Page'!$AV$29),"")))</f>
        <v>0</v>
      </c>
      <c r="BQ96" s="481"/>
      <c r="BR96" s="481"/>
      <c r="BS96" s="482"/>
      <c r="BT96" s="503" t="str">
        <f>IF(BU96="","",'Setup Page'!$W$4)</f>
        <v>$</v>
      </c>
      <c r="BU96" s="504">
        <f t="shared" si="2"/>
        <v>0</v>
      </c>
      <c r="BV96" s="481"/>
      <c r="BW96" s="481"/>
      <c r="BX96" s="486"/>
      <c r="BY96" s="138"/>
    </row>
    <row r="97" ht="18.75" customHeight="1">
      <c r="A97" s="138"/>
      <c r="B97" s="480" t="str">
        <f>'Setup Page'!P49</f>
        <v/>
      </c>
      <c r="C97" s="481"/>
      <c r="D97" s="481"/>
      <c r="E97" s="481"/>
      <c r="F97" s="481"/>
      <c r="G97" s="481"/>
      <c r="H97" s="481"/>
      <c r="I97" s="481"/>
      <c r="J97" s="481"/>
      <c r="K97" s="482"/>
      <c r="L97" s="501" t="str">
        <f>IF(M97="","",'Setup Page'!$W$4)</f>
        <v>$</v>
      </c>
      <c r="M97" s="502">
        <f>IF($B$15="T O T A L",SUMIFS('Expense Entry'!$F$11:$F126,'Expense Entry'!$D$11:$D126,B97,'Expense Entry'!$Q$11:$Q126,'Setup Page'!$AU$18,'Expense Entry'!$R$11:$R126,'Setup Page'!$AV$18),IF($B$15="N E T",SUMIFS('Expense Entry'!$H$11:$H126,'Expense Entry'!$D$11:$D126,B97,'Expense Entry'!$Q$11:$Q126,'Setup Page'!$AU$18,'Expense Entry'!$R$11:$R126,'Setup Page'!$AV$18),IF($B$15="T A X",SUMIFS('Expense Entry'!$I$11:$I126,'Expense Entry'!$D$11:$D126,B97,'Expense Entry'!$Q$11:$Q126,'Setup Page'!$AU$18,'Expense Entry'!$R$11:$R126,'Setup Page'!$AV$18),"")))</f>
        <v>0</v>
      </c>
      <c r="N97" s="481"/>
      <c r="O97" s="481"/>
      <c r="P97" s="482"/>
      <c r="Q97" s="501" t="str">
        <f>IF(R97="","",'Setup Page'!$W$4)</f>
        <v>$</v>
      </c>
      <c r="R97" s="502">
        <f>IF($B$15="T O T A L",SUMIFS('Expense Entry'!$F$11:$F126,'Expense Entry'!$D$11:$D126,B97,'Expense Entry'!$Q$11:$Q126,'Setup Page'!$AU$19,'Expense Entry'!$R$11:$R126,'Setup Page'!$AV$19),IF($B$15="N E T",SUMIFS('Expense Entry'!$H$11:$H126,'Expense Entry'!$D$11:$D126,B97,'Expense Entry'!$Q$11:$Q126,'Setup Page'!$AU$19,'Expense Entry'!$R$11:$R126,'Setup Page'!$AV$19),IF($B$15="T A X",SUMIFS('Expense Entry'!$I$11:$I126,'Expense Entry'!$D$11:$D126,B97,'Expense Entry'!$Q$11:$Q126,'Setup Page'!$AU$19,'Expense Entry'!$R$11:$R126,'Setup Page'!$AV$19),"")))</f>
        <v>0</v>
      </c>
      <c r="S97" s="481"/>
      <c r="T97" s="481"/>
      <c r="U97" s="482"/>
      <c r="V97" s="501" t="str">
        <f>IF(W97="","",'Setup Page'!$W$4)</f>
        <v>$</v>
      </c>
      <c r="W97" s="502">
        <f>IF($B$15="T O T A L",SUMIFS('Expense Entry'!$F$11:$F126,'Expense Entry'!$D$11:$D126,B97,'Expense Entry'!$Q$11:$Q126,'Setup Page'!$AU$20,'Expense Entry'!$R$11:$R126,'Setup Page'!$AV$20),IF($B$15="N E T",SUMIFS('Expense Entry'!$H$11:$H126,'Expense Entry'!$D$11:$D126,B97,'Expense Entry'!$Q$11:$Q126,'Setup Page'!$AU$20,'Expense Entry'!$R$11:$R126,'Setup Page'!$AV$20),IF($B$15="T A X",SUMIFS('Expense Entry'!$I$11:$I126,'Expense Entry'!$D$11:$D126,B97,'Expense Entry'!$Q$11:$Q126,'Setup Page'!$AU$20,'Expense Entry'!$R$11:$R126,'Setup Page'!$AV$20),"")))</f>
        <v>0</v>
      </c>
      <c r="X97" s="481"/>
      <c r="Y97" s="481"/>
      <c r="Z97" s="482"/>
      <c r="AA97" s="501" t="str">
        <f>IF(AB97="","",'Setup Page'!$W$4)</f>
        <v>$</v>
      </c>
      <c r="AB97" s="502">
        <f>IF($B$15="T O T A L",SUMIFS('Expense Entry'!$F$11:$F126,'Expense Entry'!$D$11:$D126,B97,'Expense Entry'!$Q$11:$Q126,'Setup Page'!$AU$21,'Expense Entry'!$R$11:$R126,'Setup Page'!$AV$21),IF($B$15="N E T",SUMIFS('Expense Entry'!$H$11:$H126,'Expense Entry'!$D$11:$D126,B97,'Expense Entry'!$Q$11:$Q126,'Setup Page'!$AU$21,'Expense Entry'!$R$11:$R126,'Setup Page'!$AV$21),IF($B$15="T A X",SUMIFS('Expense Entry'!$I$11:$I126,'Expense Entry'!$D$11:$D126,B97,'Expense Entry'!$Q$11:$Q126,'Setup Page'!$AU$21,'Expense Entry'!$R$11:$R126,'Setup Page'!$AV$21),"")))</f>
        <v>0</v>
      </c>
      <c r="AC97" s="481"/>
      <c r="AD97" s="481"/>
      <c r="AE97" s="482"/>
      <c r="AF97" s="501" t="str">
        <f>IF(AG97="","",'Setup Page'!$W$4)</f>
        <v>$</v>
      </c>
      <c r="AG97" s="502">
        <f>IF($B$15="T O T A L",SUMIFS('Expense Entry'!$F$11:$F126,'Expense Entry'!$D$11:$D126,B97,'Expense Entry'!$Q$11:$Q126,'Setup Page'!$AU$22,'Expense Entry'!$R$11:$R126,'Setup Page'!$AV$22),IF($B$15="N E T",SUMIFS('Expense Entry'!$H$11:$H126,'Expense Entry'!$D$11:$D126,B97,'Expense Entry'!$Q$11:$Q126,'Setup Page'!$AU$22,'Expense Entry'!$R$11:$R126,'Setup Page'!$AV$22),IF($B$15="T A X",SUMIFS('Expense Entry'!$I$11:$I126,'Expense Entry'!$D$11:$D126,B97,'Expense Entry'!$Q$11:$Q126,'Setup Page'!$AU$22,'Expense Entry'!$R$11:$R126,'Setup Page'!$AV$22),"")))</f>
        <v>0</v>
      </c>
      <c r="AH97" s="481"/>
      <c r="AI97" s="481"/>
      <c r="AJ97" s="482"/>
      <c r="AK97" s="501" t="str">
        <f>IF(AL97="","",'Setup Page'!$W$4)</f>
        <v>$</v>
      </c>
      <c r="AL97" s="502">
        <f>IF($B$15="T O T A L",SUMIFS('Expense Entry'!$F$11:$F126,'Expense Entry'!$D$11:$D126,B97,'Expense Entry'!$Q$11:$Q126,'Setup Page'!$AU$23,'Expense Entry'!$R$11:$R126,'Setup Page'!$AV$23),IF($B$15="N E T",SUMIFS('Expense Entry'!$H$11:$H126,'Expense Entry'!$D$11:$D126,B97,'Expense Entry'!$Q$11:$Q126,'Setup Page'!$AU$23,'Expense Entry'!$R$11:$R126,'Setup Page'!$AV$23),IF($B$15="T A X",SUMIFS('Expense Entry'!$I$11:$I126,'Expense Entry'!$D$11:$D126,B97,'Expense Entry'!$Q$11:$Q126,'Setup Page'!$AU$23,'Expense Entry'!$R$11:$R126,'Setup Page'!$AV$23),"")))</f>
        <v>0</v>
      </c>
      <c r="AM97" s="481"/>
      <c r="AN97" s="481"/>
      <c r="AO97" s="482"/>
      <c r="AP97" s="501" t="str">
        <f>IF(AQ97="","",'Setup Page'!$W$4)</f>
        <v>$</v>
      </c>
      <c r="AQ97" s="502">
        <f>IF($B$15="T O T A L",SUMIFS('Expense Entry'!$F$11:$F126,'Expense Entry'!$D$11:$D126,B97,'Expense Entry'!$Q$11:$Q126,'Setup Page'!$AU$24,'Expense Entry'!$R$11:$R126,'Setup Page'!$AV$24),IF($B$15="N E T",SUMIFS('Expense Entry'!$H$11:$H126,'Expense Entry'!$D$11:$D126,B97,'Expense Entry'!$Q$11:$Q126,'Setup Page'!$AU$24,'Expense Entry'!$R$11:$R126,'Setup Page'!$AV$24),IF($B$15="T A X",SUMIFS('Expense Entry'!$I$11:$I126,'Expense Entry'!$D$11:$D126,B97,'Expense Entry'!$Q$11:$Q126,'Setup Page'!$AU$24,'Expense Entry'!$R$11:$R126,'Setup Page'!$AV$24),"")))</f>
        <v>0</v>
      </c>
      <c r="AR97" s="481"/>
      <c r="AS97" s="481"/>
      <c r="AT97" s="482"/>
      <c r="AU97" s="501" t="str">
        <f>IF(AV97="","",'Setup Page'!$W$4)</f>
        <v>$</v>
      </c>
      <c r="AV97" s="502">
        <f>IF($B$15="T O T A L",SUMIFS('Expense Entry'!$F$11:$F126,'Expense Entry'!$D$11:$D126,B97,'Expense Entry'!$Q$11:$Q126,'Setup Page'!$AU$25,'Expense Entry'!$R$11:$R126,'Setup Page'!$AV$25),IF($B$15="N E T",SUMIFS('Expense Entry'!$H$11:$H126,'Expense Entry'!$D$11:$D126,B97,'Expense Entry'!$Q$11:$Q126,'Setup Page'!$AU$25,'Expense Entry'!$R$11:$R126,'Setup Page'!$AV$25),IF($B$15="T A X",SUMIFS('Expense Entry'!$I$11:$I126,'Expense Entry'!$D$11:$D126,B97,'Expense Entry'!$Q$11:$Q126,'Setup Page'!$AU$25,'Expense Entry'!$R$11:$R126,'Setup Page'!$AV$25),"")))</f>
        <v>0</v>
      </c>
      <c r="AW97" s="481"/>
      <c r="AX97" s="481"/>
      <c r="AY97" s="482"/>
      <c r="AZ97" s="501" t="str">
        <f>IF(BA97="","",'Setup Page'!$W$4)</f>
        <v>$</v>
      </c>
      <c r="BA97" s="502">
        <f>IF($B$15="T O T A L",SUMIFS('Expense Entry'!$F$11:$F126,'Expense Entry'!$D$11:$D126,B97,'Expense Entry'!$Q$11:$Q126,'Setup Page'!$AU$26,'Expense Entry'!$R$11:$R126,'Setup Page'!$AV$26),IF($B$15="N E T",SUMIFS('Expense Entry'!$H$11:$H126,'Expense Entry'!$D$11:$D126,B97,'Expense Entry'!$Q$11:$Q126,'Setup Page'!$AU$26,'Expense Entry'!$R$11:$R126,'Setup Page'!$AV$26),IF($B$15="T A X",SUMIFS('Expense Entry'!$I$11:$I126,'Expense Entry'!$D$11:$D126,B97,'Expense Entry'!$Q$11:$Q126,'Setup Page'!$AU$26,'Expense Entry'!$R$11:$R126,'Setup Page'!$AV$26),"")))</f>
        <v>0</v>
      </c>
      <c r="BB97" s="481"/>
      <c r="BC97" s="481"/>
      <c r="BD97" s="482"/>
      <c r="BE97" s="501" t="str">
        <f>IF(BF97="","",'Setup Page'!$W$4)</f>
        <v>$</v>
      </c>
      <c r="BF97" s="502">
        <f>IF($B$15="T O T A L",SUMIFS('Expense Entry'!$F$11:$F126,'Expense Entry'!$D$11:$D126,B97,'Expense Entry'!$Q$11:$Q126,'Setup Page'!$AU$27,'Expense Entry'!$R$11:$R126,'Setup Page'!$AV$27),IF($B$15="N E T",SUMIFS('Expense Entry'!$H$11:$H126,'Expense Entry'!$D$11:$D126,B97,'Expense Entry'!$Q$11:$Q126,'Setup Page'!$AU$27,'Expense Entry'!$R$11:$R126,'Setup Page'!$AV$27),IF($B$15="T A X",SUMIFS('Expense Entry'!$I$11:$I126,'Expense Entry'!$D$11:$D126,B97,'Expense Entry'!$Q$11:$Q126,'Setup Page'!$AU$27,'Expense Entry'!$R$11:$R126,'Setup Page'!$AV$27),"")))</f>
        <v>0</v>
      </c>
      <c r="BG97" s="481"/>
      <c r="BH97" s="481"/>
      <c r="BI97" s="482"/>
      <c r="BJ97" s="501" t="str">
        <f>IF(BK97="","",'Setup Page'!$W$4)</f>
        <v>$</v>
      </c>
      <c r="BK97" s="502">
        <f>IF($B$15="T O T A L",SUMIFS('Expense Entry'!$F$11:$F126,'Expense Entry'!$D$11:$D126,B97,'Expense Entry'!$Q$11:$Q126,'Setup Page'!$AU$28,'Expense Entry'!$R$11:$R126,'Setup Page'!$AV$28),IF($B$15="N E T",SUMIFS('Expense Entry'!$H$11:$H126,'Expense Entry'!$D$11:$D126,B97,'Expense Entry'!$Q$11:$Q126,'Setup Page'!$AU$28,'Expense Entry'!$R$11:$R126,'Setup Page'!$AV$28),IF($B$15="T A X",SUMIFS('Expense Entry'!$I$11:$I126,'Expense Entry'!$D$11:$D126,B97,'Expense Entry'!$Q$11:$Q126,'Setup Page'!$AU$28,'Expense Entry'!$R$11:$R126,'Setup Page'!$AV$28),"")))</f>
        <v>0</v>
      </c>
      <c r="BL97" s="481"/>
      <c r="BM97" s="481"/>
      <c r="BN97" s="482"/>
      <c r="BO97" s="501" t="str">
        <f>IF(BP97="","",'Setup Page'!$W$4)</f>
        <v>$</v>
      </c>
      <c r="BP97" s="502">
        <f>IF($B$15="T O T A L",SUMIFS('Expense Entry'!$F$11:$F126,'Expense Entry'!$D$11:$D126,B97,'Expense Entry'!$Q$11:$Q126,'Setup Page'!$AU$29,'Expense Entry'!$R$11:$R126,'Setup Page'!$AV$29),IF($B$15="N E T",SUMIFS('Expense Entry'!$H$11:$H126,'Expense Entry'!$D$11:$D126,B97,'Expense Entry'!$Q$11:$Q126,'Setup Page'!$AU$29,'Expense Entry'!$R$11:$R126,'Setup Page'!$AV$29),IF($B$15="T A X",SUMIFS('Expense Entry'!$I$11:$I126,'Expense Entry'!$D$11:$D126,B97,'Expense Entry'!$Q$11:$Q126,'Setup Page'!$AU$29,'Expense Entry'!$R$11:$R126,'Setup Page'!$AV$29),"")))</f>
        <v>0</v>
      </c>
      <c r="BQ97" s="481"/>
      <c r="BR97" s="481"/>
      <c r="BS97" s="482"/>
      <c r="BT97" s="503" t="str">
        <f>IF(BU97="","",'Setup Page'!$W$4)</f>
        <v>$</v>
      </c>
      <c r="BU97" s="504">
        <f t="shared" si="2"/>
        <v>0</v>
      </c>
      <c r="BV97" s="481"/>
      <c r="BW97" s="481"/>
      <c r="BX97" s="486"/>
      <c r="BY97" s="138"/>
    </row>
    <row r="98" ht="18.75" customHeight="1">
      <c r="A98" s="138"/>
      <c r="B98" s="480" t="str">
        <f>'Setup Page'!P50</f>
        <v/>
      </c>
      <c r="C98" s="481"/>
      <c r="D98" s="481"/>
      <c r="E98" s="481"/>
      <c r="F98" s="481"/>
      <c r="G98" s="481"/>
      <c r="H98" s="481"/>
      <c r="I98" s="481"/>
      <c r="J98" s="481"/>
      <c r="K98" s="482"/>
      <c r="L98" s="501" t="str">
        <f>IF(M98="","",'Setup Page'!$W$4)</f>
        <v>$</v>
      </c>
      <c r="M98" s="502">
        <f>IF($B$15="T O T A L",SUMIFS('Expense Entry'!$F$11:$F126,'Expense Entry'!$D$11:$D126,B98,'Expense Entry'!$Q$11:$Q126,'Setup Page'!$AU$18,'Expense Entry'!$R$11:$R126,'Setup Page'!$AV$18),IF($B$15="N E T",SUMIFS('Expense Entry'!$H$11:$H126,'Expense Entry'!$D$11:$D126,B98,'Expense Entry'!$Q$11:$Q126,'Setup Page'!$AU$18,'Expense Entry'!$R$11:$R126,'Setup Page'!$AV$18),IF($B$15="T A X",SUMIFS('Expense Entry'!$I$11:$I126,'Expense Entry'!$D$11:$D126,B98,'Expense Entry'!$Q$11:$Q126,'Setup Page'!$AU$18,'Expense Entry'!$R$11:$R126,'Setup Page'!$AV$18),"")))</f>
        <v>0</v>
      </c>
      <c r="N98" s="481"/>
      <c r="O98" s="481"/>
      <c r="P98" s="482"/>
      <c r="Q98" s="501" t="str">
        <f>IF(R98="","",'Setup Page'!$W$4)</f>
        <v>$</v>
      </c>
      <c r="R98" s="502">
        <f>IF($B$15="T O T A L",SUMIFS('Expense Entry'!$F$11:$F126,'Expense Entry'!$D$11:$D126,B98,'Expense Entry'!$Q$11:$Q126,'Setup Page'!$AU$19,'Expense Entry'!$R$11:$R126,'Setup Page'!$AV$19),IF($B$15="N E T",SUMIFS('Expense Entry'!$H$11:$H126,'Expense Entry'!$D$11:$D126,B98,'Expense Entry'!$Q$11:$Q126,'Setup Page'!$AU$19,'Expense Entry'!$R$11:$R126,'Setup Page'!$AV$19),IF($B$15="T A X",SUMIFS('Expense Entry'!$I$11:$I126,'Expense Entry'!$D$11:$D126,B98,'Expense Entry'!$Q$11:$Q126,'Setup Page'!$AU$19,'Expense Entry'!$R$11:$R126,'Setup Page'!$AV$19),"")))</f>
        <v>0</v>
      </c>
      <c r="S98" s="481"/>
      <c r="T98" s="481"/>
      <c r="U98" s="482"/>
      <c r="V98" s="501" t="str">
        <f>IF(W98="","",'Setup Page'!$W$4)</f>
        <v>$</v>
      </c>
      <c r="W98" s="502">
        <f>IF($B$15="T O T A L",SUMIFS('Expense Entry'!$F$11:$F126,'Expense Entry'!$D$11:$D126,B98,'Expense Entry'!$Q$11:$Q126,'Setup Page'!$AU$20,'Expense Entry'!$R$11:$R126,'Setup Page'!$AV$20),IF($B$15="N E T",SUMIFS('Expense Entry'!$H$11:$H126,'Expense Entry'!$D$11:$D126,B98,'Expense Entry'!$Q$11:$Q126,'Setup Page'!$AU$20,'Expense Entry'!$R$11:$R126,'Setup Page'!$AV$20),IF($B$15="T A X",SUMIFS('Expense Entry'!$I$11:$I126,'Expense Entry'!$D$11:$D126,B98,'Expense Entry'!$Q$11:$Q126,'Setup Page'!$AU$20,'Expense Entry'!$R$11:$R126,'Setup Page'!$AV$20),"")))</f>
        <v>0</v>
      </c>
      <c r="X98" s="481"/>
      <c r="Y98" s="481"/>
      <c r="Z98" s="482"/>
      <c r="AA98" s="501" t="str">
        <f>IF(AB98="","",'Setup Page'!$W$4)</f>
        <v>$</v>
      </c>
      <c r="AB98" s="502">
        <f>IF($B$15="T O T A L",SUMIFS('Expense Entry'!$F$11:$F126,'Expense Entry'!$D$11:$D126,B98,'Expense Entry'!$Q$11:$Q126,'Setup Page'!$AU$21,'Expense Entry'!$R$11:$R126,'Setup Page'!$AV$21),IF($B$15="N E T",SUMIFS('Expense Entry'!$H$11:$H126,'Expense Entry'!$D$11:$D126,B98,'Expense Entry'!$Q$11:$Q126,'Setup Page'!$AU$21,'Expense Entry'!$R$11:$R126,'Setup Page'!$AV$21),IF($B$15="T A X",SUMIFS('Expense Entry'!$I$11:$I126,'Expense Entry'!$D$11:$D126,B98,'Expense Entry'!$Q$11:$Q126,'Setup Page'!$AU$21,'Expense Entry'!$R$11:$R126,'Setup Page'!$AV$21),"")))</f>
        <v>0</v>
      </c>
      <c r="AC98" s="481"/>
      <c r="AD98" s="481"/>
      <c r="AE98" s="482"/>
      <c r="AF98" s="501" t="str">
        <f>IF(AG98="","",'Setup Page'!$W$4)</f>
        <v>$</v>
      </c>
      <c r="AG98" s="502">
        <f>IF($B$15="T O T A L",SUMIFS('Expense Entry'!$F$11:$F126,'Expense Entry'!$D$11:$D126,B98,'Expense Entry'!$Q$11:$Q126,'Setup Page'!$AU$22,'Expense Entry'!$R$11:$R126,'Setup Page'!$AV$22),IF($B$15="N E T",SUMIFS('Expense Entry'!$H$11:$H126,'Expense Entry'!$D$11:$D126,B98,'Expense Entry'!$Q$11:$Q126,'Setup Page'!$AU$22,'Expense Entry'!$R$11:$R126,'Setup Page'!$AV$22),IF($B$15="T A X",SUMIFS('Expense Entry'!$I$11:$I126,'Expense Entry'!$D$11:$D126,B98,'Expense Entry'!$Q$11:$Q126,'Setup Page'!$AU$22,'Expense Entry'!$R$11:$R126,'Setup Page'!$AV$22),"")))</f>
        <v>0</v>
      </c>
      <c r="AH98" s="481"/>
      <c r="AI98" s="481"/>
      <c r="AJ98" s="482"/>
      <c r="AK98" s="501" t="str">
        <f>IF(AL98="","",'Setup Page'!$W$4)</f>
        <v>$</v>
      </c>
      <c r="AL98" s="502">
        <f>IF($B$15="T O T A L",SUMIFS('Expense Entry'!$F$11:$F126,'Expense Entry'!$D$11:$D126,B98,'Expense Entry'!$Q$11:$Q126,'Setup Page'!$AU$23,'Expense Entry'!$R$11:$R126,'Setup Page'!$AV$23),IF($B$15="N E T",SUMIFS('Expense Entry'!$H$11:$H126,'Expense Entry'!$D$11:$D126,B98,'Expense Entry'!$Q$11:$Q126,'Setup Page'!$AU$23,'Expense Entry'!$R$11:$R126,'Setup Page'!$AV$23),IF($B$15="T A X",SUMIFS('Expense Entry'!$I$11:$I126,'Expense Entry'!$D$11:$D126,B98,'Expense Entry'!$Q$11:$Q126,'Setup Page'!$AU$23,'Expense Entry'!$R$11:$R126,'Setup Page'!$AV$23),"")))</f>
        <v>0</v>
      </c>
      <c r="AM98" s="481"/>
      <c r="AN98" s="481"/>
      <c r="AO98" s="482"/>
      <c r="AP98" s="501" t="str">
        <f>IF(AQ98="","",'Setup Page'!$W$4)</f>
        <v>$</v>
      </c>
      <c r="AQ98" s="502">
        <f>IF($B$15="T O T A L",SUMIFS('Expense Entry'!$F$11:$F126,'Expense Entry'!$D$11:$D126,B98,'Expense Entry'!$Q$11:$Q126,'Setup Page'!$AU$24,'Expense Entry'!$R$11:$R126,'Setup Page'!$AV$24),IF($B$15="N E T",SUMIFS('Expense Entry'!$H$11:$H126,'Expense Entry'!$D$11:$D126,B98,'Expense Entry'!$Q$11:$Q126,'Setup Page'!$AU$24,'Expense Entry'!$R$11:$R126,'Setup Page'!$AV$24),IF($B$15="T A X",SUMIFS('Expense Entry'!$I$11:$I126,'Expense Entry'!$D$11:$D126,B98,'Expense Entry'!$Q$11:$Q126,'Setup Page'!$AU$24,'Expense Entry'!$R$11:$R126,'Setup Page'!$AV$24),"")))</f>
        <v>0</v>
      </c>
      <c r="AR98" s="481"/>
      <c r="AS98" s="481"/>
      <c r="AT98" s="482"/>
      <c r="AU98" s="501" t="str">
        <f>IF(AV98="","",'Setup Page'!$W$4)</f>
        <v>$</v>
      </c>
      <c r="AV98" s="502">
        <f>IF($B$15="T O T A L",SUMIFS('Expense Entry'!$F$11:$F126,'Expense Entry'!$D$11:$D126,B98,'Expense Entry'!$Q$11:$Q126,'Setup Page'!$AU$25,'Expense Entry'!$R$11:$R126,'Setup Page'!$AV$25),IF($B$15="N E T",SUMIFS('Expense Entry'!$H$11:$H126,'Expense Entry'!$D$11:$D126,B98,'Expense Entry'!$Q$11:$Q126,'Setup Page'!$AU$25,'Expense Entry'!$R$11:$R126,'Setup Page'!$AV$25),IF($B$15="T A X",SUMIFS('Expense Entry'!$I$11:$I126,'Expense Entry'!$D$11:$D126,B98,'Expense Entry'!$Q$11:$Q126,'Setup Page'!$AU$25,'Expense Entry'!$R$11:$R126,'Setup Page'!$AV$25),"")))</f>
        <v>0</v>
      </c>
      <c r="AW98" s="481"/>
      <c r="AX98" s="481"/>
      <c r="AY98" s="482"/>
      <c r="AZ98" s="501" t="str">
        <f>IF(BA98="","",'Setup Page'!$W$4)</f>
        <v>$</v>
      </c>
      <c r="BA98" s="502">
        <f>IF($B$15="T O T A L",SUMIFS('Expense Entry'!$F$11:$F126,'Expense Entry'!$D$11:$D126,B98,'Expense Entry'!$Q$11:$Q126,'Setup Page'!$AU$26,'Expense Entry'!$R$11:$R126,'Setup Page'!$AV$26),IF($B$15="N E T",SUMIFS('Expense Entry'!$H$11:$H126,'Expense Entry'!$D$11:$D126,B98,'Expense Entry'!$Q$11:$Q126,'Setup Page'!$AU$26,'Expense Entry'!$R$11:$R126,'Setup Page'!$AV$26),IF($B$15="T A X",SUMIFS('Expense Entry'!$I$11:$I126,'Expense Entry'!$D$11:$D126,B98,'Expense Entry'!$Q$11:$Q126,'Setup Page'!$AU$26,'Expense Entry'!$R$11:$R126,'Setup Page'!$AV$26),"")))</f>
        <v>0</v>
      </c>
      <c r="BB98" s="481"/>
      <c r="BC98" s="481"/>
      <c r="BD98" s="482"/>
      <c r="BE98" s="501" t="str">
        <f>IF(BF98="","",'Setup Page'!$W$4)</f>
        <v>$</v>
      </c>
      <c r="BF98" s="502">
        <f>IF($B$15="T O T A L",SUMIFS('Expense Entry'!$F$11:$F126,'Expense Entry'!$D$11:$D126,B98,'Expense Entry'!$Q$11:$Q126,'Setup Page'!$AU$27,'Expense Entry'!$R$11:$R126,'Setup Page'!$AV$27),IF($B$15="N E T",SUMIFS('Expense Entry'!$H$11:$H126,'Expense Entry'!$D$11:$D126,B98,'Expense Entry'!$Q$11:$Q126,'Setup Page'!$AU$27,'Expense Entry'!$R$11:$R126,'Setup Page'!$AV$27),IF($B$15="T A X",SUMIFS('Expense Entry'!$I$11:$I126,'Expense Entry'!$D$11:$D126,B98,'Expense Entry'!$Q$11:$Q126,'Setup Page'!$AU$27,'Expense Entry'!$R$11:$R126,'Setup Page'!$AV$27),"")))</f>
        <v>0</v>
      </c>
      <c r="BG98" s="481"/>
      <c r="BH98" s="481"/>
      <c r="BI98" s="482"/>
      <c r="BJ98" s="501" t="str">
        <f>IF(BK98="","",'Setup Page'!$W$4)</f>
        <v>$</v>
      </c>
      <c r="BK98" s="502">
        <f>IF($B$15="T O T A L",SUMIFS('Expense Entry'!$F$11:$F126,'Expense Entry'!$D$11:$D126,B98,'Expense Entry'!$Q$11:$Q126,'Setup Page'!$AU$28,'Expense Entry'!$R$11:$R126,'Setup Page'!$AV$28),IF($B$15="N E T",SUMIFS('Expense Entry'!$H$11:$H126,'Expense Entry'!$D$11:$D126,B98,'Expense Entry'!$Q$11:$Q126,'Setup Page'!$AU$28,'Expense Entry'!$R$11:$R126,'Setup Page'!$AV$28),IF($B$15="T A X",SUMIFS('Expense Entry'!$I$11:$I126,'Expense Entry'!$D$11:$D126,B98,'Expense Entry'!$Q$11:$Q126,'Setup Page'!$AU$28,'Expense Entry'!$R$11:$R126,'Setup Page'!$AV$28),"")))</f>
        <v>0</v>
      </c>
      <c r="BL98" s="481"/>
      <c r="BM98" s="481"/>
      <c r="BN98" s="482"/>
      <c r="BO98" s="501" t="str">
        <f>IF(BP98="","",'Setup Page'!$W$4)</f>
        <v>$</v>
      </c>
      <c r="BP98" s="502">
        <f>IF($B$15="T O T A L",SUMIFS('Expense Entry'!$F$11:$F126,'Expense Entry'!$D$11:$D126,B98,'Expense Entry'!$Q$11:$Q126,'Setup Page'!$AU$29,'Expense Entry'!$R$11:$R126,'Setup Page'!$AV$29),IF($B$15="N E T",SUMIFS('Expense Entry'!$H$11:$H126,'Expense Entry'!$D$11:$D126,B98,'Expense Entry'!$Q$11:$Q126,'Setup Page'!$AU$29,'Expense Entry'!$R$11:$R126,'Setup Page'!$AV$29),IF($B$15="T A X",SUMIFS('Expense Entry'!$I$11:$I126,'Expense Entry'!$D$11:$D126,B98,'Expense Entry'!$Q$11:$Q126,'Setup Page'!$AU$29,'Expense Entry'!$R$11:$R126,'Setup Page'!$AV$29),"")))</f>
        <v>0</v>
      </c>
      <c r="BQ98" s="481"/>
      <c r="BR98" s="481"/>
      <c r="BS98" s="482"/>
      <c r="BT98" s="503" t="str">
        <f>IF(BU98="","",'Setup Page'!$W$4)</f>
        <v>$</v>
      </c>
      <c r="BU98" s="504">
        <f t="shared" si="2"/>
        <v>0</v>
      </c>
      <c r="BV98" s="481"/>
      <c r="BW98" s="481"/>
      <c r="BX98" s="486"/>
      <c r="BY98" s="138"/>
    </row>
    <row r="99" ht="18.75" customHeight="1">
      <c r="A99" s="138"/>
      <c r="B99" s="480" t="str">
        <f>'Setup Page'!P51</f>
        <v/>
      </c>
      <c r="C99" s="481"/>
      <c r="D99" s="481"/>
      <c r="E99" s="481"/>
      <c r="F99" s="481"/>
      <c r="G99" s="481"/>
      <c r="H99" s="481"/>
      <c r="I99" s="481"/>
      <c r="J99" s="481"/>
      <c r="K99" s="482"/>
      <c r="L99" s="501" t="str">
        <f>IF(M99="","",'Setup Page'!$W$4)</f>
        <v>$</v>
      </c>
      <c r="M99" s="502">
        <f>IF($B$15="T O T A L",SUMIFS('Expense Entry'!$F$11:$F126,'Expense Entry'!$D$11:$D126,B99,'Expense Entry'!$Q$11:$Q126,'Setup Page'!$AU$18,'Expense Entry'!$R$11:$R126,'Setup Page'!$AV$18),IF($B$15="N E T",SUMIFS('Expense Entry'!$H$11:$H126,'Expense Entry'!$D$11:$D126,B99,'Expense Entry'!$Q$11:$Q126,'Setup Page'!$AU$18,'Expense Entry'!$R$11:$R126,'Setup Page'!$AV$18),IF($B$15="T A X",SUMIFS('Expense Entry'!$I$11:$I126,'Expense Entry'!$D$11:$D126,B99,'Expense Entry'!$Q$11:$Q126,'Setup Page'!$AU$18,'Expense Entry'!$R$11:$R126,'Setup Page'!$AV$18),"")))</f>
        <v>0</v>
      </c>
      <c r="N99" s="481"/>
      <c r="O99" s="481"/>
      <c r="P99" s="482"/>
      <c r="Q99" s="501" t="str">
        <f>IF(R99="","",'Setup Page'!$W$4)</f>
        <v>$</v>
      </c>
      <c r="R99" s="502">
        <f>IF($B$15="T O T A L",SUMIFS('Expense Entry'!$F$11:$F126,'Expense Entry'!$D$11:$D126,B99,'Expense Entry'!$Q$11:$Q126,'Setup Page'!$AU$19,'Expense Entry'!$R$11:$R126,'Setup Page'!$AV$19),IF($B$15="N E T",SUMIFS('Expense Entry'!$H$11:$H126,'Expense Entry'!$D$11:$D126,B99,'Expense Entry'!$Q$11:$Q126,'Setup Page'!$AU$19,'Expense Entry'!$R$11:$R126,'Setup Page'!$AV$19),IF($B$15="T A X",SUMIFS('Expense Entry'!$I$11:$I126,'Expense Entry'!$D$11:$D126,B99,'Expense Entry'!$Q$11:$Q126,'Setup Page'!$AU$19,'Expense Entry'!$R$11:$R126,'Setup Page'!$AV$19),"")))</f>
        <v>0</v>
      </c>
      <c r="S99" s="481"/>
      <c r="T99" s="481"/>
      <c r="U99" s="482"/>
      <c r="V99" s="501" t="str">
        <f>IF(W99="","",'Setup Page'!$W$4)</f>
        <v>$</v>
      </c>
      <c r="W99" s="502">
        <f>IF($B$15="T O T A L",SUMIFS('Expense Entry'!$F$11:$F126,'Expense Entry'!$D$11:$D126,B99,'Expense Entry'!$Q$11:$Q126,'Setup Page'!$AU$20,'Expense Entry'!$R$11:$R126,'Setup Page'!$AV$20),IF($B$15="N E T",SUMIFS('Expense Entry'!$H$11:$H126,'Expense Entry'!$D$11:$D126,B99,'Expense Entry'!$Q$11:$Q126,'Setup Page'!$AU$20,'Expense Entry'!$R$11:$R126,'Setup Page'!$AV$20),IF($B$15="T A X",SUMIFS('Expense Entry'!$I$11:$I126,'Expense Entry'!$D$11:$D126,B99,'Expense Entry'!$Q$11:$Q126,'Setup Page'!$AU$20,'Expense Entry'!$R$11:$R126,'Setup Page'!$AV$20),"")))</f>
        <v>0</v>
      </c>
      <c r="X99" s="481"/>
      <c r="Y99" s="481"/>
      <c r="Z99" s="482"/>
      <c r="AA99" s="501" t="str">
        <f>IF(AB99="","",'Setup Page'!$W$4)</f>
        <v>$</v>
      </c>
      <c r="AB99" s="502">
        <f>IF($B$15="T O T A L",SUMIFS('Expense Entry'!$F$11:$F126,'Expense Entry'!$D$11:$D126,B99,'Expense Entry'!$Q$11:$Q126,'Setup Page'!$AU$21,'Expense Entry'!$R$11:$R126,'Setup Page'!$AV$21),IF($B$15="N E T",SUMIFS('Expense Entry'!$H$11:$H126,'Expense Entry'!$D$11:$D126,B99,'Expense Entry'!$Q$11:$Q126,'Setup Page'!$AU$21,'Expense Entry'!$R$11:$R126,'Setup Page'!$AV$21),IF($B$15="T A X",SUMIFS('Expense Entry'!$I$11:$I126,'Expense Entry'!$D$11:$D126,B99,'Expense Entry'!$Q$11:$Q126,'Setup Page'!$AU$21,'Expense Entry'!$R$11:$R126,'Setup Page'!$AV$21),"")))</f>
        <v>0</v>
      </c>
      <c r="AC99" s="481"/>
      <c r="AD99" s="481"/>
      <c r="AE99" s="482"/>
      <c r="AF99" s="501" t="str">
        <f>IF(AG99="","",'Setup Page'!$W$4)</f>
        <v>$</v>
      </c>
      <c r="AG99" s="502">
        <f>IF($B$15="T O T A L",SUMIFS('Expense Entry'!$F$11:$F126,'Expense Entry'!$D$11:$D126,B99,'Expense Entry'!$Q$11:$Q126,'Setup Page'!$AU$22,'Expense Entry'!$R$11:$R126,'Setup Page'!$AV$22),IF($B$15="N E T",SUMIFS('Expense Entry'!$H$11:$H126,'Expense Entry'!$D$11:$D126,B99,'Expense Entry'!$Q$11:$Q126,'Setup Page'!$AU$22,'Expense Entry'!$R$11:$R126,'Setup Page'!$AV$22),IF($B$15="T A X",SUMIFS('Expense Entry'!$I$11:$I126,'Expense Entry'!$D$11:$D126,B99,'Expense Entry'!$Q$11:$Q126,'Setup Page'!$AU$22,'Expense Entry'!$R$11:$R126,'Setup Page'!$AV$22),"")))</f>
        <v>0</v>
      </c>
      <c r="AH99" s="481"/>
      <c r="AI99" s="481"/>
      <c r="AJ99" s="482"/>
      <c r="AK99" s="501" t="str">
        <f>IF(AL99="","",'Setup Page'!$W$4)</f>
        <v>$</v>
      </c>
      <c r="AL99" s="502">
        <f>IF($B$15="T O T A L",SUMIFS('Expense Entry'!$F$11:$F126,'Expense Entry'!$D$11:$D126,B99,'Expense Entry'!$Q$11:$Q126,'Setup Page'!$AU$23,'Expense Entry'!$R$11:$R126,'Setup Page'!$AV$23),IF($B$15="N E T",SUMIFS('Expense Entry'!$H$11:$H126,'Expense Entry'!$D$11:$D126,B99,'Expense Entry'!$Q$11:$Q126,'Setup Page'!$AU$23,'Expense Entry'!$R$11:$R126,'Setup Page'!$AV$23),IF($B$15="T A X",SUMIFS('Expense Entry'!$I$11:$I126,'Expense Entry'!$D$11:$D126,B99,'Expense Entry'!$Q$11:$Q126,'Setup Page'!$AU$23,'Expense Entry'!$R$11:$R126,'Setup Page'!$AV$23),"")))</f>
        <v>0</v>
      </c>
      <c r="AM99" s="481"/>
      <c r="AN99" s="481"/>
      <c r="AO99" s="482"/>
      <c r="AP99" s="501" t="str">
        <f>IF(AQ99="","",'Setup Page'!$W$4)</f>
        <v>$</v>
      </c>
      <c r="AQ99" s="502">
        <f>IF($B$15="T O T A L",SUMIFS('Expense Entry'!$F$11:$F126,'Expense Entry'!$D$11:$D126,B99,'Expense Entry'!$Q$11:$Q126,'Setup Page'!$AU$24,'Expense Entry'!$R$11:$R126,'Setup Page'!$AV$24),IF($B$15="N E T",SUMIFS('Expense Entry'!$H$11:$H126,'Expense Entry'!$D$11:$D126,B99,'Expense Entry'!$Q$11:$Q126,'Setup Page'!$AU$24,'Expense Entry'!$R$11:$R126,'Setup Page'!$AV$24),IF($B$15="T A X",SUMIFS('Expense Entry'!$I$11:$I126,'Expense Entry'!$D$11:$D126,B99,'Expense Entry'!$Q$11:$Q126,'Setup Page'!$AU$24,'Expense Entry'!$R$11:$R126,'Setup Page'!$AV$24),"")))</f>
        <v>0</v>
      </c>
      <c r="AR99" s="481"/>
      <c r="AS99" s="481"/>
      <c r="AT99" s="482"/>
      <c r="AU99" s="501" t="str">
        <f>IF(AV99="","",'Setup Page'!$W$4)</f>
        <v>$</v>
      </c>
      <c r="AV99" s="502">
        <f>IF($B$15="T O T A L",SUMIFS('Expense Entry'!$F$11:$F126,'Expense Entry'!$D$11:$D126,B99,'Expense Entry'!$Q$11:$Q126,'Setup Page'!$AU$25,'Expense Entry'!$R$11:$R126,'Setup Page'!$AV$25),IF($B$15="N E T",SUMIFS('Expense Entry'!$H$11:$H126,'Expense Entry'!$D$11:$D126,B99,'Expense Entry'!$Q$11:$Q126,'Setup Page'!$AU$25,'Expense Entry'!$R$11:$R126,'Setup Page'!$AV$25),IF($B$15="T A X",SUMIFS('Expense Entry'!$I$11:$I126,'Expense Entry'!$D$11:$D126,B99,'Expense Entry'!$Q$11:$Q126,'Setup Page'!$AU$25,'Expense Entry'!$R$11:$R126,'Setup Page'!$AV$25),"")))</f>
        <v>0</v>
      </c>
      <c r="AW99" s="481"/>
      <c r="AX99" s="481"/>
      <c r="AY99" s="482"/>
      <c r="AZ99" s="501" t="str">
        <f>IF(BA99="","",'Setup Page'!$W$4)</f>
        <v>$</v>
      </c>
      <c r="BA99" s="502">
        <f>IF($B$15="T O T A L",SUMIFS('Expense Entry'!$F$11:$F126,'Expense Entry'!$D$11:$D126,B99,'Expense Entry'!$Q$11:$Q126,'Setup Page'!$AU$26,'Expense Entry'!$R$11:$R126,'Setup Page'!$AV$26),IF($B$15="N E T",SUMIFS('Expense Entry'!$H$11:$H126,'Expense Entry'!$D$11:$D126,B99,'Expense Entry'!$Q$11:$Q126,'Setup Page'!$AU$26,'Expense Entry'!$R$11:$R126,'Setup Page'!$AV$26),IF($B$15="T A X",SUMIFS('Expense Entry'!$I$11:$I126,'Expense Entry'!$D$11:$D126,B99,'Expense Entry'!$Q$11:$Q126,'Setup Page'!$AU$26,'Expense Entry'!$R$11:$R126,'Setup Page'!$AV$26),"")))</f>
        <v>0</v>
      </c>
      <c r="BB99" s="481"/>
      <c r="BC99" s="481"/>
      <c r="BD99" s="482"/>
      <c r="BE99" s="501" t="str">
        <f>IF(BF99="","",'Setup Page'!$W$4)</f>
        <v>$</v>
      </c>
      <c r="BF99" s="502">
        <f>IF($B$15="T O T A L",SUMIFS('Expense Entry'!$F$11:$F126,'Expense Entry'!$D$11:$D126,B99,'Expense Entry'!$Q$11:$Q126,'Setup Page'!$AU$27,'Expense Entry'!$R$11:$R126,'Setup Page'!$AV$27),IF($B$15="N E T",SUMIFS('Expense Entry'!$H$11:$H126,'Expense Entry'!$D$11:$D126,B99,'Expense Entry'!$Q$11:$Q126,'Setup Page'!$AU$27,'Expense Entry'!$R$11:$R126,'Setup Page'!$AV$27),IF($B$15="T A X",SUMIFS('Expense Entry'!$I$11:$I126,'Expense Entry'!$D$11:$D126,B99,'Expense Entry'!$Q$11:$Q126,'Setup Page'!$AU$27,'Expense Entry'!$R$11:$R126,'Setup Page'!$AV$27),"")))</f>
        <v>0</v>
      </c>
      <c r="BG99" s="481"/>
      <c r="BH99" s="481"/>
      <c r="BI99" s="482"/>
      <c r="BJ99" s="501" t="str">
        <f>IF(BK99="","",'Setup Page'!$W$4)</f>
        <v>$</v>
      </c>
      <c r="BK99" s="502">
        <f>IF($B$15="T O T A L",SUMIFS('Expense Entry'!$F$11:$F126,'Expense Entry'!$D$11:$D126,B99,'Expense Entry'!$Q$11:$Q126,'Setup Page'!$AU$28,'Expense Entry'!$R$11:$R126,'Setup Page'!$AV$28),IF($B$15="N E T",SUMIFS('Expense Entry'!$H$11:$H126,'Expense Entry'!$D$11:$D126,B99,'Expense Entry'!$Q$11:$Q126,'Setup Page'!$AU$28,'Expense Entry'!$R$11:$R126,'Setup Page'!$AV$28),IF($B$15="T A X",SUMIFS('Expense Entry'!$I$11:$I126,'Expense Entry'!$D$11:$D126,B99,'Expense Entry'!$Q$11:$Q126,'Setup Page'!$AU$28,'Expense Entry'!$R$11:$R126,'Setup Page'!$AV$28),"")))</f>
        <v>0</v>
      </c>
      <c r="BL99" s="481"/>
      <c r="BM99" s="481"/>
      <c r="BN99" s="482"/>
      <c r="BO99" s="501" t="str">
        <f>IF(BP99="","",'Setup Page'!$W$4)</f>
        <v>$</v>
      </c>
      <c r="BP99" s="502">
        <f>IF($B$15="T O T A L",SUMIFS('Expense Entry'!$F$11:$F126,'Expense Entry'!$D$11:$D126,B99,'Expense Entry'!$Q$11:$Q126,'Setup Page'!$AU$29,'Expense Entry'!$R$11:$R126,'Setup Page'!$AV$29),IF($B$15="N E T",SUMIFS('Expense Entry'!$H$11:$H126,'Expense Entry'!$D$11:$D126,B99,'Expense Entry'!$Q$11:$Q126,'Setup Page'!$AU$29,'Expense Entry'!$R$11:$R126,'Setup Page'!$AV$29),IF($B$15="T A X",SUMIFS('Expense Entry'!$I$11:$I126,'Expense Entry'!$D$11:$D126,B99,'Expense Entry'!$Q$11:$Q126,'Setup Page'!$AU$29,'Expense Entry'!$R$11:$R126,'Setup Page'!$AV$29),"")))</f>
        <v>0</v>
      </c>
      <c r="BQ99" s="481"/>
      <c r="BR99" s="481"/>
      <c r="BS99" s="482"/>
      <c r="BT99" s="503" t="str">
        <f>IF(BU99="","",'Setup Page'!$W$4)</f>
        <v>$</v>
      </c>
      <c r="BU99" s="504">
        <f t="shared" si="2"/>
        <v>0</v>
      </c>
      <c r="BV99" s="481"/>
      <c r="BW99" s="481"/>
      <c r="BX99" s="486"/>
      <c r="BY99" s="138"/>
    </row>
    <row r="100" ht="18.75" customHeight="1">
      <c r="A100" s="138"/>
      <c r="B100" s="480" t="str">
        <f>'Setup Page'!P52</f>
        <v/>
      </c>
      <c r="C100" s="481"/>
      <c r="D100" s="481"/>
      <c r="E100" s="481"/>
      <c r="F100" s="481"/>
      <c r="G100" s="481"/>
      <c r="H100" s="481"/>
      <c r="I100" s="481"/>
      <c r="J100" s="481"/>
      <c r="K100" s="482"/>
      <c r="L100" s="501" t="str">
        <f>IF(M100="","",'Setup Page'!$W$4)</f>
        <v>$</v>
      </c>
      <c r="M100" s="502">
        <f>IF($B$15="T O T A L",SUMIFS('Expense Entry'!$F$11:$F126,'Expense Entry'!$D$11:$D126,B100,'Expense Entry'!$Q$11:$Q126,'Setup Page'!$AU$18,'Expense Entry'!$R$11:$R126,'Setup Page'!$AV$18),IF($B$15="N E T",SUMIFS('Expense Entry'!$H$11:$H126,'Expense Entry'!$D$11:$D126,B100,'Expense Entry'!$Q$11:$Q126,'Setup Page'!$AU$18,'Expense Entry'!$R$11:$R126,'Setup Page'!$AV$18),IF($B$15="T A X",SUMIFS('Expense Entry'!$I$11:$I126,'Expense Entry'!$D$11:$D126,B100,'Expense Entry'!$Q$11:$Q126,'Setup Page'!$AU$18,'Expense Entry'!$R$11:$R126,'Setup Page'!$AV$18),"")))</f>
        <v>0</v>
      </c>
      <c r="N100" s="481"/>
      <c r="O100" s="481"/>
      <c r="P100" s="482"/>
      <c r="Q100" s="501" t="str">
        <f>IF(R100="","",'Setup Page'!$W$4)</f>
        <v>$</v>
      </c>
      <c r="R100" s="502">
        <f>IF($B$15="T O T A L",SUMIFS('Expense Entry'!$F$11:$F126,'Expense Entry'!$D$11:$D126,B100,'Expense Entry'!$Q$11:$Q126,'Setup Page'!$AU$19,'Expense Entry'!$R$11:$R126,'Setup Page'!$AV$19),IF($B$15="N E T",SUMIFS('Expense Entry'!$H$11:$H126,'Expense Entry'!$D$11:$D126,B100,'Expense Entry'!$Q$11:$Q126,'Setup Page'!$AU$19,'Expense Entry'!$R$11:$R126,'Setup Page'!$AV$19),IF($B$15="T A X",SUMIFS('Expense Entry'!$I$11:$I126,'Expense Entry'!$D$11:$D126,B100,'Expense Entry'!$Q$11:$Q126,'Setup Page'!$AU$19,'Expense Entry'!$R$11:$R126,'Setup Page'!$AV$19),"")))</f>
        <v>0</v>
      </c>
      <c r="S100" s="481"/>
      <c r="T100" s="481"/>
      <c r="U100" s="482"/>
      <c r="V100" s="501" t="str">
        <f>IF(W100="","",'Setup Page'!$W$4)</f>
        <v>$</v>
      </c>
      <c r="W100" s="502">
        <f>IF($B$15="T O T A L",SUMIFS('Expense Entry'!$F$11:$F126,'Expense Entry'!$D$11:$D126,B100,'Expense Entry'!$Q$11:$Q126,'Setup Page'!$AU$20,'Expense Entry'!$R$11:$R126,'Setup Page'!$AV$20),IF($B$15="N E T",SUMIFS('Expense Entry'!$H$11:$H126,'Expense Entry'!$D$11:$D126,B100,'Expense Entry'!$Q$11:$Q126,'Setup Page'!$AU$20,'Expense Entry'!$R$11:$R126,'Setup Page'!$AV$20),IF($B$15="T A X",SUMIFS('Expense Entry'!$I$11:$I126,'Expense Entry'!$D$11:$D126,B100,'Expense Entry'!$Q$11:$Q126,'Setup Page'!$AU$20,'Expense Entry'!$R$11:$R126,'Setup Page'!$AV$20),"")))</f>
        <v>0</v>
      </c>
      <c r="X100" s="481"/>
      <c r="Y100" s="481"/>
      <c r="Z100" s="482"/>
      <c r="AA100" s="501" t="str">
        <f>IF(AB100="","",'Setup Page'!$W$4)</f>
        <v>$</v>
      </c>
      <c r="AB100" s="502">
        <f>IF($B$15="T O T A L",SUMIFS('Expense Entry'!$F$11:$F126,'Expense Entry'!$D$11:$D126,B100,'Expense Entry'!$Q$11:$Q126,'Setup Page'!$AU$21,'Expense Entry'!$R$11:$R126,'Setup Page'!$AV$21),IF($B$15="N E T",SUMIFS('Expense Entry'!$H$11:$H126,'Expense Entry'!$D$11:$D126,B100,'Expense Entry'!$Q$11:$Q126,'Setup Page'!$AU$21,'Expense Entry'!$R$11:$R126,'Setup Page'!$AV$21),IF($B$15="T A X",SUMIFS('Expense Entry'!$I$11:$I126,'Expense Entry'!$D$11:$D126,B100,'Expense Entry'!$Q$11:$Q126,'Setup Page'!$AU$21,'Expense Entry'!$R$11:$R126,'Setup Page'!$AV$21),"")))</f>
        <v>0</v>
      </c>
      <c r="AC100" s="481"/>
      <c r="AD100" s="481"/>
      <c r="AE100" s="482"/>
      <c r="AF100" s="501" t="str">
        <f>IF(AG100="","",'Setup Page'!$W$4)</f>
        <v>$</v>
      </c>
      <c r="AG100" s="502">
        <f>IF($B$15="T O T A L",SUMIFS('Expense Entry'!$F$11:$F126,'Expense Entry'!$D$11:$D126,B100,'Expense Entry'!$Q$11:$Q126,'Setup Page'!$AU$22,'Expense Entry'!$R$11:$R126,'Setup Page'!$AV$22),IF($B$15="N E T",SUMIFS('Expense Entry'!$H$11:$H126,'Expense Entry'!$D$11:$D126,B100,'Expense Entry'!$Q$11:$Q126,'Setup Page'!$AU$22,'Expense Entry'!$R$11:$R126,'Setup Page'!$AV$22),IF($B$15="T A X",SUMIFS('Expense Entry'!$I$11:$I126,'Expense Entry'!$D$11:$D126,B100,'Expense Entry'!$Q$11:$Q126,'Setup Page'!$AU$22,'Expense Entry'!$R$11:$R126,'Setup Page'!$AV$22),"")))</f>
        <v>0</v>
      </c>
      <c r="AH100" s="481"/>
      <c r="AI100" s="481"/>
      <c r="AJ100" s="482"/>
      <c r="AK100" s="501" t="str">
        <f>IF(AL100="","",'Setup Page'!$W$4)</f>
        <v>$</v>
      </c>
      <c r="AL100" s="502">
        <f>IF($B$15="T O T A L",SUMIFS('Expense Entry'!$F$11:$F126,'Expense Entry'!$D$11:$D126,B100,'Expense Entry'!$Q$11:$Q126,'Setup Page'!$AU$23,'Expense Entry'!$R$11:$R126,'Setup Page'!$AV$23),IF($B$15="N E T",SUMIFS('Expense Entry'!$H$11:$H126,'Expense Entry'!$D$11:$D126,B100,'Expense Entry'!$Q$11:$Q126,'Setup Page'!$AU$23,'Expense Entry'!$R$11:$R126,'Setup Page'!$AV$23),IF($B$15="T A X",SUMIFS('Expense Entry'!$I$11:$I126,'Expense Entry'!$D$11:$D126,B100,'Expense Entry'!$Q$11:$Q126,'Setup Page'!$AU$23,'Expense Entry'!$R$11:$R126,'Setup Page'!$AV$23),"")))</f>
        <v>0</v>
      </c>
      <c r="AM100" s="481"/>
      <c r="AN100" s="481"/>
      <c r="AO100" s="482"/>
      <c r="AP100" s="501" t="str">
        <f>IF(AQ100="","",'Setup Page'!$W$4)</f>
        <v>$</v>
      </c>
      <c r="AQ100" s="502">
        <f>IF($B$15="T O T A L",SUMIFS('Expense Entry'!$F$11:$F126,'Expense Entry'!$D$11:$D126,B100,'Expense Entry'!$Q$11:$Q126,'Setup Page'!$AU$24,'Expense Entry'!$R$11:$R126,'Setup Page'!$AV$24),IF($B$15="N E T",SUMIFS('Expense Entry'!$H$11:$H126,'Expense Entry'!$D$11:$D126,B100,'Expense Entry'!$Q$11:$Q126,'Setup Page'!$AU$24,'Expense Entry'!$R$11:$R126,'Setup Page'!$AV$24),IF($B$15="T A X",SUMIFS('Expense Entry'!$I$11:$I126,'Expense Entry'!$D$11:$D126,B100,'Expense Entry'!$Q$11:$Q126,'Setup Page'!$AU$24,'Expense Entry'!$R$11:$R126,'Setup Page'!$AV$24),"")))</f>
        <v>0</v>
      </c>
      <c r="AR100" s="481"/>
      <c r="AS100" s="481"/>
      <c r="AT100" s="482"/>
      <c r="AU100" s="501" t="str">
        <f>IF(AV100="","",'Setup Page'!$W$4)</f>
        <v>$</v>
      </c>
      <c r="AV100" s="502">
        <f>IF($B$15="T O T A L",SUMIFS('Expense Entry'!$F$11:$F126,'Expense Entry'!$D$11:$D126,B100,'Expense Entry'!$Q$11:$Q126,'Setup Page'!$AU$25,'Expense Entry'!$R$11:$R126,'Setup Page'!$AV$25),IF($B$15="N E T",SUMIFS('Expense Entry'!$H$11:$H126,'Expense Entry'!$D$11:$D126,B100,'Expense Entry'!$Q$11:$Q126,'Setup Page'!$AU$25,'Expense Entry'!$R$11:$R126,'Setup Page'!$AV$25),IF($B$15="T A X",SUMIFS('Expense Entry'!$I$11:$I126,'Expense Entry'!$D$11:$D126,B100,'Expense Entry'!$Q$11:$Q126,'Setup Page'!$AU$25,'Expense Entry'!$R$11:$R126,'Setup Page'!$AV$25),"")))</f>
        <v>0</v>
      </c>
      <c r="AW100" s="481"/>
      <c r="AX100" s="481"/>
      <c r="AY100" s="482"/>
      <c r="AZ100" s="501" t="str">
        <f>IF(BA100="","",'Setup Page'!$W$4)</f>
        <v>$</v>
      </c>
      <c r="BA100" s="502">
        <f>IF($B$15="T O T A L",SUMIFS('Expense Entry'!$F$11:$F126,'Expense Entry'!$D$11:$D126,B100,'Expense Entry'!$Q$11:$Q126,'Setup Page'!$AU$26,'Expense Entry'!$R$11:$R126,'Setup Page'!$AV$26),IF($B$15="N E T",SUMIFS('Expense Entry'!$H$11:$H126,'Expense Entry'!$D$11:$D126,B100,'Expense Entry'!$Q$11:$Q126,'Setup Page'!$AU$26,'Expense Entry'!$R$11:$R126,'Setup Page'!$AV$26),IF($B$15="T A X",SUMIFS('Expense Entry'!$I$11:$I126,'Expense Entry'!$D$11:$D126,B100,'Expense Entry'!$Q$11:$Q126,'Setup Page'!$AU$26,'Expense Entry'!$R$11:$R126,'Setup Page'!$AV$26),"")))</f>
        <v>0</v>
      </c>
      <c r="BB100" s="481"/>
      <c r="BC100" s="481"/>
      <c r="BD100" s="482"/>
      <c r="BE100" s="501" t="str">
        <f>IF(BF100="","",'Setup Page'!$W$4)</f>
        <v>$</v>
      </c>
      <c r="BF100" s="502">
        <f>IF($B$15="T O T A L",SUMIFS('Expense Entry'!$F$11:$F126,'Expense Entry'!$D$11:$D126,B100,'Expense Entry'!$Q$11:$Q126,'Setup Page'!$AU$27,'Expense Entry'!$R$11:$R126,'Setup Page'!$AV$27),IF($B$15="N E T",SUMIFS('Expense Entry'!$H$11:$H126,'Expense Entry'!$D$11:$D126,B100,'Expense Entry'!$Q$11:$Q126,'Setup Page'!$AU$27,'Expense Entry'!$R$11:$R126,'Setup Page'!$AV$27),IF($B$15="T A X",SUMIFS('Expense Entry'!$I$11:$I126,'Expense Entry'!$D$11:$D126,B100,'Expense Entry'!$Q$11:$Q126,'Setup Page'!$AU$27,'Expense Entry'!$R$11:$R126,'Setup Page'!$AV$27),"")))</f>
        <v>0</v>
      </c>
      <c r="BG100" s="481"/>
      <c r="BH100" s="481"/>
      <c r="BI100" s="482"/>
      <c r="BJ100" s="501" t="str">
        <f>IF(BK100="","",'Setup Page'!$W$4)</f>
        <v>$</v>
      </c>
      <c r="BK100" s="502">
        <f>IF($B$15="T O T A L",SUMIFS('Expense Entry'!$F$11:$F126,'Expense Entry'!$D$11:$D126,B100,'Expense Entry'!$Q$11:$Q126,'Setup Page'!$AU$28,'Expense Entry'!$R$11:$R126,'Setup Page'!$AV$28),IF($B$15="N E T",SUMIFS('Expense Entry'!$H$11:$H126,'Expense Entry'!$D$11:$D126,B100,'Expense Entry'!$Q$11:$Q126,'Setup Page'!$AU$28,'Expense Entry'!$R$11:$R126,'Setup Page'!$AV$28),IF($B$15="T A X",SUMIFS('Expense Entry'!$I$11:$I126,'Expense Entry'!$D$11:$D126,B100,'Expense Entry'!$Q$11:$Q126,'Setup Page'!$AU$28,'Expense Entry'!$R$11:$R126,'Setup Page'!$AV$28),"")))</f>
        <v>0</v>
      </c>
      <c r="BL100" s="481"/>
      <c r="BM100" s="481"/>
      <c r="BN100" s="482"/>
      <c r="BO100" s="501" t="str">
        <f>IF(BP100="","",'Setup Page'!$W$4)</f>
        <v>$</v>
      </c>
      <c r="BP100" s="502">
        <f>IF($B$15="T O T A L",SUMIFS('Expense Entry'!$F$11:$F126,'Expense Entry'!$D$11:$D126,B100,'Expense Entry'!$Q$11:$Q126,'Setup Page'!$AU$29,'Expense Entry'!$R$11:$R126,'Setup Page'!$AV$29),IF($B$15="N E T",SUMIFS('Expense Entry'!$H$11:$H126,'Expense Entry'!$D$11:$D126,B100,'Expense Entry'!$Q$11:$Q126,'Setup Page'!$AU$29,'Expense Entry'!$R$11:$R126,'Setup Page'!$AV$29),IF($B$15="T A X",SUMIFS('Expense Entry'!$I$11:$I126,'Expense Entry'!$D$11:$D126,B100,'Expense Entry'!$Q$11:$Q126,'Setup Page'!$AU$29,'Expense Entry'!$R$11:$R126,'Setup Page'!$AV$29),"")))</f>
        <v>0</v>
      </c>
      <c r="BQ100" s="481"/>
      <c r="BR100" s="481"/>
      <c r="BS100" s="482"/>
      <c r="BT100" s="503" t="str">
        <f>IF(BU100="","",'Setup Page'!$W$4)</f>
        <v>$</v>
      </c>
      <c r="BU100" s="504">
        <f t="shared" si="2"/>
        <v>0</v>
      </c>
      <c r="BV100" s="481"/>
      <c r="BW100" s="481"/>
      <c r="BX100" s="486"/>
      <c r="BY100" s="138"/>
    </row>
    <row r="101" ht="18.75" customHeight="1">
      <c r="A101" s="138"/>
      <c r="B101" s="480" t="str">
        <f>'Setup Page'!P53</f>
        <v/>
      </c>
      <c r="C101" s="481"/>
      <c r="D101" s="481"/>
      <c r="E101" s="481"/>
      <c r="F101" s="481"/>
      <c r="G101" s="481"/>
      <c r="H101" s="481"/>
      <c r="I101" s="481"/>
      <c r="J101" s="481"/>
      <c r="K101" s="482"/>
      <c r="L101" s="501" t="str">
        <f>IF(M101="","",'Setup Page'!$W$4)</f>
        <v>$</v>
      </c>
      <c r="M101" s="502">
        <f>IF($B$15="T O T A L",SUMIFS('Expense Entry'!$F$11:$F126,'Expense Entry'!$D$11:$D126,B101,'Expense Entry'!$Q$11:$Q126,'Setup Page'!$AU$18,'Expense Entry'!$R$11:$R126,'Setup Page'!$AV$18),IF($B$15="N E T",SUMIFS('Expense Entry'!$H$11:$H126,'Expense Entry'!$D$11:$D126,B101,'Expense Entry'!$Q$11:$Q126,'Setup Page'!$AU$18,'Expense Entry'!$R$11:$R126,'Setup Page'!$AV$18),IF($B$15="T A X",SUMIFS('Expense Entry'!$I$11:$I126,'Expense Entry'!$D$11:$D126,B101,'Expense Entry'!$Q$11:$Q126,'Setup Page'!$AU$18,'Expense Entry'!$R$11:$R126,'Setup Page'!$AV$18),"")))</f>
        <v>0</v>
      </c>
      <c r="N101" s="481"/>
      <c r="O101" s="481"/>
      <c r="P101" s="482"/>
      <c r="Q101" s="501" t="str">
        <f>IF(R101="","",'Setup Page'!$W$4)</f>
        <v>$</v>
      </c>
      <c r="R101" s="502">
        <f>IF($B$15="T O T A L",SUMIFS('Expense Entry'!$F$11:$F126,'Expense Entry'!$D$11:$D126,B101,'Expense Entry'!$Q$11:$Q126,'Setup Page'!$AU$19,'Expense Entry'!$R$11:$R126,'Setup Page'!$AV$19),IF($B$15="N E T",SUMIFS('Expense Entry'!$H$11:$H126,'Expense Entry'!$D$11:$D126,B101,'Expense Entry'!$Q$11:$Q126,'Setup Page'!$AU$19,'Expense Entry'!$R$11:$R126,'Setup Page'!$AV$19),IF($B$15="T A X",SUMIFS('Expense Entry'!$I$11:$I126,'Expense Entry'!$D$11:$D126,B101,'Expense Entry'!$Q$11:$Q126,'Setup Page'!$AU$19,'Expense Entry'!$R$11:$R126,'Setup Page'!$AV$19),"")))</f>
        <v>0</v>
      </c>
      <c r="S101" s="481"/>
      <c r="T101" s="481"/>
      <c r="U101" s="482"/>
      <c r="V101" s="501" t="str">
        <f>IF(W101="","",'Setup Page'!$W$4)</f>
        <v>$</v>
      </c>
      <c r="W101" s="502">
        <f>IF($B$15="T O T A L",SUMIFS('Expense Entry'!$F$11:$F126,'Expense Entry'!$D$11:$D126,B101,'Expense Entry'!$Q$11:$Q126,'Setup Page'!$AU$20,'Expense Entry'!$R$11:$R126,'Setup Page'!$AV$20),IF($B$15="N E T",SUMIFS('Expense Entry'!$H$11:$H126,'Expense Entry'!$D$11:$D126,B101,'Expense Entry'!$Q$11:$Q126,'Setup Page'!$AU$20,'Expense Entry'!$R$11:$R126,'Setup Page'!$AV$20),IF($B$15="T A X",SUMIFS('Expense Entry'!$I$11:$I126,'Expense Entry'!$D$11:$D126,B101,'Expense Entry'!$Q$11:$Q126,'Setup Page'!$AU$20,'Expense Entry'!$R$11:$R126,'Setup Page'!$AV$20),"")))</f>
        <v>0</v>
      </c>
      <c r="X101" s="481"/>
      <c r="Y101" s="481"/>
      <c r="Z101" s="482"/>
      <c r="AA101" s="501" t="str">
        <f>IF(AB101="","",'Setup Page'!$W$4)</f>
        <v>$</v>
      </c>
      <c r="AB101" s="502">
        <f>IF($B$15="T O T A L",SUMIFS('Expense Entry'!$F$11:$F126,'Expense Entry'!$D$11:$D126,B101,'Expense Entry'!$Q$11:$Q126,'Setup Page'!$AU$21,'Expense Entry'!$R$11:$R126,'Setup Page'!$AV$21),IF($B$15="N E T",SUMIFS('Expense Entry'!$H$11:$H126,'Expense Entry'!$D$11:$D126,B101,'Expense Entry'!$Q$11:$Q126,'Setup Page'!$AU$21,'Expense Entry'!$R$11:$R126,'Setup Page'!$AV$21),IF($B$15="T A X",SUMIFS('Expense Entry'!$I$11:$I126,'Expense Entry'!$D$11:$D126,B101,'Expense Entry'!$Q$11:$Q126,'Setup Page'!$AU$21,'Expense Entry'!$R$11:$R126,'Setup Page'!$AV$21),"")))</f>
        <v>0</v>
      </c>
      <c r="AC101" s="481"/>
      <c r="AD101" s="481"/>
      <c r="AE101" s="482"/>
      <c r="AF101" s="501" t="str">
        <f>IF(AG101="","",'Setup Page'!$W$4)</f>
        <v>$</v>
      </c>
      <c r="AG101" s="502">
        <f>IF($B$15="T O T A L",SUMIFS('Expense Entry'!$F$11:$F126,'Expense Entry'!$D$11:$D126,B101,'Expense Entry'!$Q$11:$Q126,'Setup Page'!$AU$22,'Expense Entry'!$R$11:$R126,'Setup Page'!$AV$22),IF($B$15="N E T",SUMIFS('Expense Entry'!$H$11:$H126,'Expense Entry'!$D$11:$D126,B101,'Expense Entry'!$Q$11:$Q126,'Setup Page'!$AU$22,'Expense Entry'!$R$11:$R126,'Setup Page'!$AV$22),IF($B$15="T A X",SUMIFS('Expense Entry'!$I$11:$I126,'Expense Entry'!$D$11:$D126,B101,'Expense Entry'!$Q$11:$Q126,'Setup Page'!$AU$22,'Expense Entry'!$R$11:$R126,'Setup Page'!$AV$22),"")))</f>
        <v>0</v>
      </c>
      <c r="AH101" s="481"/>
      <c r="AI101" s="481"/>
      <c r="AJ101" s="482"/>
      <c r="AK101" s="501" t="str">
        <f>IF(AL101="","",'Setup Page'!$W$4)</f>
        <v>$</v>
      </c>
      <c r="AL101" s="502">
        <f>IF($B$15="T O T A L",SUMIFS('Expense Entry'!$F$11:$F126,'Expense Entry'!$D$11:$D126,B101,'Expense Entry'!$Q$11:$Q126,'Setup Page'!$AU$23,'Expense Entry'!$R$11:$R126,'Setup Page'!$AV$23),IF($B$15="N E T",SUMIFS('Expense Entry'!$H$11:$H126,'Expense Entry'!$D$11:$D126,B101,'Expense Entry'!$Q$11:$Q126,'Setup Page'!$AU$23,'Expense Entry'!$R$11:$R126,'Setup Page'!$AV$23),IF($B$15="T A X",SUMIFS('Expense Entry'!$I$11:$I126,'Expense Entry'!$D$11:$D126,B101,'Expense Entry'!$Q$11:$Q126,'Setup Page'!$AU$23,'Expense Entry'!$R$11:$R126,'Setup Page'!$AV$23),"")))</f>
        <v>0</v>
      </c>
      <c r="AM101" s="481"/>
      <c r="AN101" s="481"/>
      <c r="AO101" s="482"/>
      <c r="AP101" s="501" t="str">
        <f>IF(AQ101="","",'Setup Page'!$W$4)</f>
        <v>$</v>
      </c>
      <c r="AQ101" s="502">
        <f>IF($B$15="T O T A L",SUMIFS('Expense Entry'!$F$11:$F126,'Expense Entry'!$D$11:$D126,B101,'Expense Entry'!$Q$11:$Q126,'Setup Page'!$AU$24,'Expense Entry'!$R$11:$R126,'Setup Page'!$AV$24),IF($B$15="N E T",SUMIFS('Expense Entry'!$H$11:$H126,'Expense Entry'!$D$11:$D126,B101,'Expense Entry'!$Q$11:$Q126,'Setup Page'!$AU$24,'Expense Entry'!$R$11:$R126,'Setup Page'!$AV$24),IF($B$15="T A X",SUMIFS('Expense Entry'!$I$11:$I126,'Expense Entry'!$D$11:$D126,B101,'Expense Entry'!$Q$11:$Q126,'Setup Page'!$AU$24,'Expense Entry'!$R$11:$R126,'Setup Page'!$AV$24),"")))</f>
        <v>0</v>
      </c>
      <c r="AR101" s="481"/>
      <c r="AS101" s="481"/>
      <c r="AT101" s="482"/>
      <c r="AU101" s="501" t="str">
        <f>IF(AV101="","",'Setup Page'!$W$4)</f>
        <v>$</v>
      </c>
      <c r="AV101" s="502">
        <f>IF($B$15="T O T A L",SUMIFS('Expense Entry'!$F$11:$F126,'Expense Entry'!$D$11:$D126,B101,'Expense Entry'!$Q$11:$Q126,'Setup Page'!$AU$25,'Expense Entry'!$R$11:$R126,'Setup Page'!$AV$25),IF($B$15="N E T",SUMIFS('Expense Entry'!$H$11:$H126,'Expense Entry'!$D$11:$D126,B101,'Expense Entry'!$Q$11:$Q126,'Setup Page'!$AU$25,'Expense Entry'!$R$11:$R126,'Setup Page'!$AV$25),IF($B$15="T A X",SUMIFS('Expense Entry'!$I$11:$I126,'Expense Entry'!$D$11:$D126,B101,'Expense Entry'!$Q$11:$Q126,'Setup Page'!$AU$25,'Expense Entry'!$R$11:$R126,'Setup Page'!$AV$25),"")))</f>
        <v>0</v>
      </c>
      <c r="AW101" s="481"/>
      <c r="AX101" s="481"/>
      <c r="AY101" s="482"/>
      <c r="AZ101" s="501" t="str">
        <f>IF(BA101="","",'Setup Page'!$W$4)</f>
        <v>$</v>
      </c>
      <c r="BA101" s="502">
        <f>IF($B$15="T O T A L",SUMIFS('Expense Entry'!$F$11:$F126,'Expense Entry'!$D$11:$D126,B101,'Expense Entry'!$Q$11:$Q126,'Setup Page'!$AU$26,'Expense Entry'!$R$11:$R126,'Setup Page'!$AV$26),IF($B$15="N E T",SUMIFS('Expense Entry'!$H$11:$H126,'Expense Entry'!$D$11:$D126,B101,'Expense Entry'!$Q$11:$Q126,'Setup Page'!$AU$26,'Expense Entry'!$R$11:$R126,'Setup Page'!$AV$26),IF($B$15="T A X",SUMIFS('Expense Entry'!$I$11:$I126,'Expense Entry'!$D$11:$D126,B101,'Expense Entry'!$Q$11:$Q126,'Setup Page'!$AU$26,'Expense Entry'!$R$11:$R126,'Setup Page'!$AV$26),"")))</f>
        <v>0</v>
      </c>
      <c r="BB101" s="481"/>
      <c r="BC101" s="481"/>
      <c r="BD101" s="482"/>
      <c r="BE101" s="501" t="str">
        <f>IF(BF101="","",'Setup Page'!$W$4)</f>
        <v>$</v>
      </c>
      <c r="BF101" s="502">
        <f>IF($B$15="T O T A L",SUMIFS('Expense Entry'!$F$11:$F126,'Expense Entry'!$D$11:$D126,B101,'Expense Entry'!$Q$11:$Q126,'Setup Page'!$AU$27,'Expense Entry'!$R$11:$R126,'Setup Page'!$AV$27),IF($B$15="N E T",SUMIFS('Expense Entry'!$H$11:$H126,'Expense Entry'!$D$11:$D126,B101,'Expense Entry'!$Q$11:$Q126,'Setup Page'!$AU$27,'Expense Entry'!$R$11:$R126,'Setup Page'!$AV$27),IF($B$15="T A X",SUMIFS('Expense Entry'!$I$11:$I126,'Expense Entry'!$D$11:$D126,B101,'Expense Entry'!$Q$11:$Q126,'Setup Page'!$AU$27,'Expense Entry'!$R$11:$R126,'Setup Page'!$AV$27),"")))</f>
        <v>0</v>
      </c>
      <c r="BG101" s="481"/>
      <c r="BH101" s="481"/>
      <c r="BI101" s="482"/>
      <c r="BJ101" s="501" t="str">
        <f>IF(BK101="","",'Setup Page'!$W$4)</f>
        <v>$</v>
      </c>
      <c r="BK101" s="502">
        <f>IF($B$15="T O T A L",SUMIFS('Expense Entry'!$F$11:$F126,'Expense Entry'!$D$11:$D126,B101,'Expense Entry'!$Q$11:$Q126,'Setup Page'!$AU$28,'Expense Entry'!$R$11:$R126,'Setup Page'!$AV$28),IF($B$15="N E T",SUMIFS('Expense Entry'!$H$11:$H126,'Expense Entry'!$D$11:$D126,B101,'Expense Entry'!$Q$11:$Q126,'Setup Page'!$AU$28,'Expense Entry'!$R$11:$R126,'Setup Page'!$AV$28),IF($B$15="T A X",SUMIFS('Expense Entry'!$I$11:$I126,'Expense Entry'!$D$11:$D126,B101,'Expense Entry'!$Q$11:$Q126,'Setup Page'!$AU$28,'Expense Entry'!$R$11:$R126,'Setup Page'!$AV$28),"")))</f>
        <v>0</v>
      </c>
      <c r="BL101" s="481"/>
      <c r="BM101" s="481"/>
      <c r="BN101" s="482"/>
      <c r="BO101" s="501" t="str">
        <f>IF(BP101="","",'Setup Page'!$W$4)</f>
        <v>$</v>
      </c>
      <c r="BP101" s="502">
        <f>IF($B$15="T O T A L",SUMIFS('Expense Entry'!$F$11:$F126,'Expense Entry'!$D$11:$D126,B101,'Expense Entry'!$Q$11:$Q126,'Setup Page'!$AU$29,'Expense Entry'!$R$11:$R126,'Setup Page'!$AV$29),IF($B$15="N E T",SUMIFS('Expense Entry'!$H$11:$H126,'Expense Entry'!$D$11:$D126,B101,'Expense Entry'!$Q$11:$Q126,'Setup Page'!$AU$29,'Expense Entry'!$R$11:$R126,'Setup Page'!$AV$29),IF($B$15="T A X",SUMIFS('Expense Entry'!$I$11:$I126,'Expense Entry'!$D$11:$D126,B101,'Expense Entry'!$Q$11:$Q126,'Setup Page'!$AU$29,'Expense Entry'!$R$11:$R126,'Setup Page'!$AV$29),"")))</f>
        <v>0</v>
      </c>
      <c r="BQ101" s="481"/>
      <c r="BR101" s="481"/>
      <c r="BS101" s="482"/>
      <c r="BT101" s="503" t="str">
        <f>IF(BU101="","",'Setup Page'!$W$4)</f>
        <v>$</v>
      </c>
      <c r="BU101" s="504">
        <f t="shared" si="2"/>
        <v>0</v>
      </c>
      <c r="BV101" s="481"/>
      <c r="BW101" s="481"/>
      <c r="BX101" s="486"/>
      <c r="BY101" s="138"/>
    </row>
    <row r="102" ht="18.75" customHeight="1">
      <c r="A102" s="138"/>
      <c r="B102" s="480" t="str">
        <f>'Setup Page'!P54</f>
        <v/>
      </c>
      <c r="C102" s="481"/>
      <c r="D102" s="481"/>
      <c r="E102" s="481"/>
      <c r="F102" s="481"/>
      <c r="G102" s="481"/>
      <c r="H102" s="481"/>
      <c r="I102" s="481"/>
      <c r="J102" s="481"/>
      <c r="K102" s="482"/>
      <c r="L102" s="501" t="str">
        <f>IF(M102="","",'Setup Page'!$W$4)</f>
        <v>$</v>
      </c>
      <c r="M102" s="502">
        <f>IF($B$15="T O T A L",SUMIFS('Expense Entry'!$F$11:$F126,'Expense Entry'!$D$11:$D126,B102,'Expense Entry'!$Q$11:$Q126,'Setup Page'!$AU$18,'Expense Entry'!$R$11:$R126,'Setup Page'!$AV$18),IF($B$15="N E T",SUMIFS('Expense Entry'!$H$11:$H126,'Expense Entry'!$D$11:$D126,B102,'Expense Entry'!$Q$11:$Q126,'Setup Page'!$AU$18,'Expense Entry'!$R$11:$R126,'Setup Page'!$AV$18),IF($B$15="T A X",SUMIFS('Expense Entry'!$I$11:$I126,'Expense Entry'!$D$11:$D126,B102,'Expense Entry'!$Q$11:$Q126,'Setup Page'!$AU$18,'Expense Entry'!$R$11:$R126,'Setup Page'!$AV$18),"")))</f>
        <v>0</v>
      </c>
      <c r="N102" s="481"/>
      <c r="O102" s="481"/>
      <c r="P102" s="482"/>
      <c r="Q102" s="501" t="str">
        <f>IF(R102="","",'Setup Page'!$W$4)</f>
        <v>$</v>
      </c>
      <c r="R102" s="502">
        <f>IF($B$15="T O T A L",SUMIFS('Expense Entry'!$F$11:$F126,'Expense Entry'!$D$11:$D126,B102,'Expense Entry'!$Q$11:$Q126,'Setup Page'!$AU$19,'Expense Entry'!$R$11:$R126,'Setup Page'!$AV$19),IF($B$15="N E T",SUMIFS('Expense Entry'!$H$11:$H126,'Expense Entry'!$D$11:$D126,B102,'Expense Entry'!$Q$11:$Q126,'Setup Page'!$AU$19,'Expense Entry'!$R$11:$R126,'Setup Page'!$AV$19),IF($B$15="T A X",SUMIFS('Expense Entry'!$I$11:$I126,'Expense Entry'!$D$11:$D126,B102,'Expense Entry'!$Q$11:$Q126,'Setup Page'!$AU$19,'Expense Entry'!$R$11:$R126,'Setup Page'!$AV$19),"")))</f>
        <v>0</v>
      </c>
      <c r="S102" s="481"/>
      <c r="T102" s="481"/>
      <c r="U102" s="482"/>
      <c r="V102" s="501" t="str">
        <f>IF(W102="","",'Setup Page'!$W$4)</f>
        <v>$</v>
      </c>
      <c r="W102" s="502">
        <f>IF($B$15="T O T A L",SUMIFS('Expense Entry'!$F$11:$F126,'Expense Entry'!$D$11:$D126,B102,'Expense Entry'!$Q$11:$Q126,'Setup Page'!$AU$20,'Expense Entry'!$R$11:$R126,'Setup Page'!$AV$20),IF($B$15="N E T",SUMIFS('Expense Entry'!$H$11:$H126,'Expense Entry'!$D$11:$D126,B102,'Expense Entry'!$Q$11:$Q126,'Setup Page'!$AU$20,'Expense Entry'!$R$11:$R126,'Setup Page'!$AV$20),IF($B$15="T A X",SUMIFS('Expense Entry'!$I$11:$I126,'Expense Entry'!$D$11:$D126,B102,'Expense Entry'!$Q$11:$Q126,'Setup Page'!$AU$20,'Expense Entry'!$R$11:$R126,'Setup Page'!$AV$20),"")))</f>
        <v>0</v>
      </c>
      <c r="X102" s="481"/>
      <c r="Y102" s="481"/>
      <c r="Z102" s="482"/>
      <c r="AA102" s="501" t="str">
        <f>IF(AB102="","",'Setup Page'!$W$4)</f>
        <v>$</v>
      </c>
      <c r="AB102" s="502">
        <f>IF($B$15="T O T A L",SUMIFS('Expense Entry'!$F$11:$F126,'Expense Entry'!$D$11:$D126,B102,'Expense Entry'!$Q$11:$Q126,'Setup Page'!$AU$21,'Expense Entry'!$R$11:$R126,'Setup Page'!$AV$21),IF($B$15="N E T",SUMIFS('Expense Entry'!$H$11:$H126,'Expense Entry'!$D$11:$D126,B102,'Expense Entry'!$Q$11:$Q126,'Setup Page'!$AU$21,'Expense Entry'!$R$11:$R126,'Setup Page'!$AV$21),IF($B$15="T A X",SUMIFS('Expense Entry'!$I$11:$I126,'Expense Entry'!$D$11:$D126,B102,'Expense Entry'!$Q$11:$Q126,'Setup Page'!$AU$21,'Expense Entry'!$R$11:$R126,'Setup Page'!$AV$21),"")))</f>
        <v>0</v>
      </c>
      <c r="AC102" s="481"/>
      <c r="AD102" s="481"/>
      <c r="AE102" s="482"/>
      <c r="AF102" s="501" t="str">
        <f>IF(AG102="","",'Setup Page'!$W$4)</f>
        <v>$</v>
      </c>
      <c r="AG102" s="502">
        <f>IF($B$15="T O T A L",SUMIFS('Expense Entry'!$F$11:$F126,'Expense Entry'!$D$11:$D126,B102,'Expense Entry'!$Q$11:$Q126,'Setup Page'!$AU$22,'Expense Entry'!$R$11:$R126,'Setup Page'!$AV$22),IF($B$15="N E T",SUMIFS('Expense Entry'!$H$11:$H126,'Expense Entry'!$D$11:$D126,B102,'Expense Entry'!$Q$11:$Q126,'Setup Page'!$AU$22,'Expense Entry'!$R$11:$R126,'Setup Page'!$AV$22),IF($B$15="T A X",SUMIFS('Expense Entry'!$I$11:$I126,'Expense Entry'!$D$11:$D126,B102,'Expense Entry'!$Q$11:$Q126,'Setup Page'!$AU$22,'Expense Entry'!$R$11:$R126,'Setup Page'!$AV$22),"")))</f>
        <v>0</v>
      </c>
      <c r="AH102" s="481"/>
      <c r="AI102" s="481"/>
      <c r="AJ102" s="482"/>
      <c r="AK102" s="501" t="str">
        <f>IF(AL102="","",'Setup Page'!$W$4)</f>
        <v>$</v>
      </c>
      <c r="AL102" s="502">
        <f>IF($B$15="T O T A L",SUMIFS('Expense Entry'!$F$11:$F126,'Expense Entry'!$D$11:$D126,B102,'Expense Entry'!$Q$11:$Q126,'Setup Page'!$AU$23,'Expense Entry'!$R$11:$R126,'Setup Page'!$AV$23),IF($B$15="N E T",SUMIFS('Expense Entry'!$H$11:$H126,'Expense Entry'!$D$11:$D126,B102,'Expense Entry'!$Q$11:$Q126,'Setup Page'!$AU$23,'Expense Entry'!$R$11:$R126,'Setup Page'!$AV$23),IF($B$15="T A X",SUMIFS('Expense Entry'!$I$11:$I126,'Expense Entry'!$D$11:$D126,B102,'Expense Entry'!$Q$11:$Q126,'Setup Page'!$AU$23,'Expense Entry'!$R$11:$R126,'Setup Page'!$AV$23),"")))</f>
        <v>0</v>
      </c>
      <c r="AM102" s="481"/>
      <c r="AN102" s="481"/>
      <c r="AO102" s="482"/>
      <c r="AP102" s="501" t="str">
        <f>IF(AQ102="","",'Setup Page'!$W$4)</f>
        <v>$</v>
      </c>
      <c r="AQ102" s="502">
        <f>IF($B$15="T O T A L",SUMIFS('Expense Entry'!$F$11:$F126,'Expense Entry'!$D$11:$D126,B102,'Expense Entry'!$Q$11:$Q126,'Setup Page'!$AU$24,'Expense Entry'!$R$11:$R126,'Setup Page'!$AV$24),IF($B$15="N E T",SUMIFS('Expense Entry'!$H$11:$H126,'Expense Entry'!$D$11:$D126,B102,'Expense Entry'!$Q$11:$Q126,'Setup Page'!$AU$24,'Expense Entry'!$R$11:$R126,'Setup Page'!$AV$24),IF($B$15="T A X",SUMIFS('Expense Entry'!$I$11:$I126,'Expense Entry'!$D$11:$D126,B102,'Expense Entry'!$Q$11:$Q126,'Setup Page'!$AU$24,'Expense Entry'!$R$11:$R126,'Setup Page'!$AV$24),"")))</f>
        <v>0</v>
      </c>
      <c r="AR102" s="481"/>
      <c r="AS102" s="481"/>
      <c r="AT102" s="482"/>
      <c r="AU102" s="501" t="str">
        <f>IF(AV102="","",'Setup Page'!$W$4)</f>
        <v>$</v>
      </c>
      <c r="AV102" s="502">
        <f>IF($B$15="T O T A L",SUMIFS('Expense Entry'!$F$11:$F126,'Expense Entry'!$D$11:$D126,B102,'Expense Entry'!$Q$11:$Q126,'Setup Page'!$AU$25,'Expense Entry'!$R$11:$R126,'Setup Page'!$AV$25),IF($B$15="N E T",SUMIFS('Expense Entry'!$H$11:$H126,'Expense Entry'!$D$11:$D126,B102,'Expense Entry'!$Q$11:$Q126,'Setup Page'!$AU$25,'Expense Entry'!$R$11:$R126,'Setup Page'!$AV$25),IF($B$15="T A X",SUMIFS('Expense Entry'!$I$11:$I126,'Expense Entry'!$D$11:$D126,B102,'Expense Entry'!$Q$11:$Q126,'Setup Page'!$AU$25,'Expense Entry'!$R$11:$R126,'Setup Page'!$AV$25),"")))</f>
        <v>0</v>
      </c>
      <c r="AW102" s="481"/>
      <c r="AX102" s="481"/>
      <c r="AY102" s="482"/>
      <c r="AZ102" s="501" t="str">
        <f>IF(BA102="","",'Setup Page'!$W$4)</f>
        <v>$</v>
      </c>
      <c r="BA102" s="502">
        <f>IF($B$15="T O T A L",SUMIFS('Expense Entry'!$F$11:$F126,'Expense Entry'!$D$11:$D126,B102,'Expense Entry'!$Q$11:$Q126,'Setup Page'!$AU$26,'Expense Entry'!$R$11:$R126,'Setup Page'!$AV$26),IF($B$15="N E T",SUMIFS('Expense Entry'!$H$11:$H126,'Expense Entry'!$D$11:$D126,B102,'Expense Entry'!$Q$11:$Q126,'Setup Page'!$AU$26,'Expense Entry'!$R$11:$R126,'Setup Page'!$AV$26),IF($B$15="T A X",SUMIFS('Expense Entry'!$I$11:$I126,'Expense Entry'!$D$11:$D126,B102,'Expense Entry'!$Q$11:$Q126,'Setup Page'!$AU$26,'Expense Entry'!$R$11:$R126,'Setup Page'!$AV$26),"")))</f>
        <v>0</v>
      </c>
      <c r="BB102" s="481"/>
      <c r="BC102" s="481"/>
      <c r="BD102" s="482"/>
      <c r="BE102" s="501" t="str">
        <f>IF(BF102="","",'Setup Page'!$W$4)</f>
        <v>$</v>
      </c>
      <c r="BF102" s="502">
        <f>IF($B$15="T O T A L",SUMIFS('Expense Entry'!$F$11:$F126,'Expense Entry'!$D$11:$D126,B102,'Expense Entry'!$Q$11:$Q126,'Setup Page'!$AU$27,'Expense Entry'!$R$11:$R126,'Setup Page'!$AV$27),IF($B$15="N E T",SUMIFS('Expense Entry'!$H$11:$H126,'Expense Entry'!$D$11:$D126,B102,'Expense Entry'!$Q$11:$Q126,'Setup Page'!$AU$27,'Expense Entry'!$R$11:$R126,'Setup Page'!$AV$27),IF($B$15="T A X",SUMIFS('Expense Entry'!$I$11:$I126,'Expense Entry'!$D$11:$D126,B102,'Expense Entry'!$Q$11:$Q126,'Setup Page'!$AU$27,'Expense Entry'!$R$11:$R126,'Setup Page'!$AV$27),"")))</f>
        <v>0</v>
      </c>
      <c r="BG102" s="481"/>
      <c r="BH102" s="481"/>
      <c r="BI102" s="482"/>
      <c r="BJ102" s="501" t="str">
        <f>IF(BK102="","",'Setup Page'!$W$4)</f>
        <v>$</v>
      </c>
      <c r="BK102" s="502">
        <f>IF($B$15="T O T A L",SUMIFS('Expense Entry'!$F$11:$F126,'Expense Entry'!$D$11:$D126,B102,'Expense Entry'!$Q$11:$Q126,'Setup Page'!$AU$28,'Expense Entry'!$R$11:$R126,'Setup Page'!$AV$28),IF($B$15="N E T",SUMIFS('Expense Entry'!$H$11:$H126,'Expense Entry'!$D$11:$D126,B102,'Expense Entry'!$Q$11:$Q126,'Setup Page'!$AU$28,'Expense Entry'!$R$11:$R126,'Setup Page'!$AV$28),IF($B$15="T A X",SUMIFS('Expense Entry'!$I$11:$I126,'Expense Entry'!$D$11:$D126,B102,'Expense Entry'!$Q$11:$Q126,'Setup Page'!$AU$28,'Expense Entry'!$R$11:$R126,'Setup Page'!$AV$28),"")))</f>
        <v>0</v>
      </c>
      <c r="BL102" s="481"/>
      <c r="BM102" s="481"/>
      <c r="BN102" s="482"/>
      <c r="BO102" s="501" t="str">
        <f>IF(BP102="","",'Setup Page'!$W$4)</f>
        <v>$</v>
      </c>
      <c r="BP102" s="502">
        <f>IF($B$15="T O T A L",SUMIFS('Expense Entry'!$F$11:$F126,'Expense Entry'!$D$11:$D126,B102,'Expense Entry'!$Q$11:$Q126,'Setup Page'!$AU$29,'Expense Entry'!$R$11:$R126,'Setup Page'!$AV$29),IF($B$15="N E T",SUMIFS('Expense Entry'!$H$11:$H126,'Expense Entry'!$D$11:$D126,B102,'Expense Entry'!$Q$11:$Q126,'Setup Page'!$AU$29,'Expense Entry'!$R$11:$R126,'Setup Page'!$AV$29),IF($B$15="T A X",SUMIFS('Expense Entry'!$I$11:$I126,'Expense Entry'!$D$11:$D126,B102,'Expense Entry'!$Q$11:$Q126,'Setup Page'!$AU$29,'Expense Entry'!$R$11:$R126,'Setup Page'!$AV$29),"")))</f>
        <v>0</v>
      </c>
      <c r="BQ102" s="481"/>
      <c r="BR102" s="481"/>
      <c r="BS102" s="482"/>
      <c r="BT102" s="503" t="str">
        <f>IF(BU102="","",'Setup Page'!$W$4)</f>
        <v>$</v>
      </c>
      <c r="BU102" s="504">
        <f t="shared" si="2"/>
        <v>0</v>
      </c>
      <c r="BV102" s="481"/>
      <c r="BW102" s="481"/>
      <c r="BX102" s="486"/>
      <c r="BY102" s="138"/>
    </row>
    <row r="103" ht="18.75" customHeight="1">
      <c r="A103" s="138"/>
      <c r="B103" s="480" t="str">
        <f>'Setup Page'!P55</f>
        <v/>
      </c>
      <c r="C103" s="481"/>
      <c r="D103" s="481"/>
      <c r="E103" s="481"/>
      <c r="F103" s="481"/>
      <c r="G103" s="481"/>
      <c r="H103" s="481"/>
      <c r="I103" s="481"/>
      <c r="J103" s="481"/>
      <c r="K103" s="482"/>
      <c r="L103" s="501" t="str">
        <f>IF(M103="","",'Setup Page'!$W$4)</f>
        <v>$</v>
      </c>
      <c r="M103" s="502">
        <f>IF($B$15="T O T A L",SUMIFS('Expense Entry'!$F$11:$F126,'Expense Entry'!$D$11:$D126,B103,'Expense Entry'!$Q$11:$Q126,'Setup Page'!$AU$18,'Expense Entry'!$R$11:$R126,'Setup Page'!$AV$18),IF($B$15="N E T",SUMIFS('Expense Entry'!$H$11:$H126,'Expense Entry'!$D$11:$D126,B103,'Expense Entry'!$Q$11:$Q126,'Setup Page'!$AU$18,'Expense Entry'!$R$11:$R126,'Setup Page'!$AV$18),IF($B$15="T A X",SUMIFS('Expense Entry'!$I$11:$I126,'Expense Entry'!$D$11:$D126,B103,'Expense Entry'!$Q$11:$Q126,'Setup Page'!$AU$18,'Expense Entry'!$R$11:$R126,'Setup Page'!$AV$18),"")))</f>
        <v>0</v>
      </c>
      <c r="N103" s="481"/>
      <c r="O103" s="481"/>
      <c r="P103" s="482"/>
      <c r="Q103" s="501" t="str">
        <f>IF(R103="","",'Setup Page'!$W$4)</f>
        <v>$</v>
      </c>
      <c r="R103" s="502">
        <f>IF($B$15="T O T A L",SUMIFS('Expense Entry'!$F$11:$F126,'Expense Entry'!$D$11:$D126,B103,'Expense Entry'!$Q$11:$Q126,'Setup Page'!$AU$19,'Expense Entry'!$R$11:$R126,'Setup Page'!$AV$19),IF($B$15="N E T",SUMIFS('Expense Entry'!$H$11:$H126,'Expense Entry'!$D$11:$D126,B103,'Expense Entry'!$Q$11:$Q126,'Setup Page'!$AU$19,'Expense Entry'!$R$11:$R126,'Setup Page'!$AV$19),IF($B$15="T A X",SUMIFS('Expense Entry'!$I$11:$I126,'Expense Entry'!$D$11:$D126,B103,'Expense Entry'!$Q$11:$Q126,'Setup Page'!$AU$19,'Expense Entry'!$R$11:$R126,'Setup Page'!$AV$19),"")))</f>
        <v>0</v>
      </c>
      <c r="S103" s="481"/>
      <c r="T103" s="481"/>
      <c r="U103" s="482"/>
      <c r="V103" s="501" t="str">
        <f>IF(W103="","",'Setup Page'!$W$4)</f>
        <v>$</v>
      </c>
      <c r="W103" s="502">
        <f>IF($B$15="T O T A L",SUMIFS('Expense Entry'!$F$11:$F126,'Expense Entry'!$D$11:$D126,B103,'Expense Entry'!$Q$11:$Q126,'Setup Page'!$AU$20,'Expense Entry'!$R$11:$R126,'Setup Page'!$AV$20),IF($B$15="N E T",SUMIFS('Expense Entry'!$H$11:$H126,'Expense Entry'!$D$11:$D126,B103,'Expense Entry'!$Q$11:$Q126,'Setup Page'!$AU$20,'Expense Entry'!$R$11:$R126,'Setup Page'!$AV$20),IF($B$15="T A X",SUMIFS('Expense Entry'!$I$11:$I126,'Expense Entry'!$D$11:$D126,B103,'Expense Entry'!$Q$11:$Q126,'Setup Page'!$AU$20,'Expense Entry'!$R$11:$R126,'Setup Page'!$AV$20),"")))</f>
        <v>0</v>
      </c>
      <c r="X103" s="481"/>
      <c r="Y103" s="481"/>
      <c r="Z103" s="482"/>
      <c r="AA103" s="501" t="str">
        <f>IF(AB103="","",'Setup Page'!$W$4)</f>
        <v>$</v>
      </c>
      <c r="AB103" s="502">
        <f>IF($B$15="T O T A L",SUMIFS('Expense Entry'!$F$11:$F126,'Expense Entry'!$D$11:$D126,B103,'Expense Entry'!$Q$11:$Q126,'Setup Page'!$AU$21,'Expense Entry'!$R$11:$R126,'Setup Page'!$AV$21),IF($B$15="N E T",SUMIFS('Expense Entry'!$H$11:$H126,'Expense Entry'!$D$11:$D126,B103,'Expense Entry'!$Q$11:$Q126,'Setup Page'!$AU$21,'Expense Entry'!$R$11:$R126,'Setup Page'!$AV$21),IF($B$15="T A X",SUMIFS('Expense Entry'!$I$11:$I126,'Expense Entry'!$D$11:$D126,B103,'Expense Entry'!$Q$11:$Q126,'Setup Page'!$AU$21,'Expense Entry'!$R$11:$R126,'Setup Page'!$AV$21),"")))</f>
        <v>0</v>
      </c>
      <c r="AC103" s="481"/>
      <c r="AD103" s="481"/>
      <c r="AE103" s="482"/>
      <c r="AF103" s="501" t="str">
        <f>IF(AG103="","",'Setup Page'!$W$4)</f>
        <v>$</v>
      </c>
      <c r="AG103" s="502">
        <f>IF($B$15="T O T A L",SUMIFS('Expense Entry'!$F$11:$F126,'Expense Entry'!$D$11:$D126,B103,'Expense Entry'!$Q$11:$Q126,'Setup Page'!$AU$22,'Expense Entry'!$R$11:$R126,'Setup Page'!$AV$22),IF($B$15="N E T",SUMIFS('Expense Entry'!$H$11:$H126,'Expense Entry'!$D$11:$D126,B103,'Expense Entry'!$Q$11:$Q126,'Setup Page'!$AU$22,'Expense Entry'!$R$11:$R126,'Setup Page'!$AV$22),IF($B$15="T A X",SUMIFS('Expense Entry'!$I$11:$I126,'Expense Entry'!$D$11:$D126,B103,'Expense Entry'!$Q$11:$Q126,'Setup Page'!$AU$22,'Expense Entry'!$R$11:$R126,'Setup Page'!$AV$22),"")))</f>
        <v>0</v>
      </c>
      <c r="AH103" s="481"/>
      <c r="AI103" s="481"/>
      <c r="AJ103" s="482"/>
      <c r="AK103" s="501" t="str">
        <f>IF(AL103="","",'Setup Page'!$W$4)</f>
        <v>$</v>
      </c>
      <c r="AL103" s="502">
        <f>IF($B$15="T O T A L",SUMIFS('Expense Entry'!$F$11:$F126,'Expense Entry'!$D$11:$D126,B103,'Expense Entry'!$Q$11:$Q126,'Setup Page'!$AU$23,'Expense Entry'!$R$11:$R126,'Setup Page'!$AV$23),IF($B$15="N E T",SUMIFS('Expense Entry'!$H$11:$H126,'Expense Entry'!$D$11:$D126,B103,'Expense Entry'!$Q$11:$Q126,'Setup Page'!$AU$23,'Expense Entry'!$R$11:$R126,'Setup Page'!$AV$23),IF($B$15="T A X",SUMIFS('Expense Entry'!$I$11:$I126,'Expense Entry'!$D$11:$D126,B103,'Expense Entry'!$Q$11:$Q126,'Setup Page'!$AU$23,'Expense Entry'!$R$11:$R126,'Setup Page'!$AV$23),"")))</f>
        <v>0</v>
      </c>
      <c r="AM103" s="481"/>
      <c r="AN103" s="481"/>
      <c r="AO103" s="482"/>
      <c r="AP103" s="501" t="str">
        <f>IF(AQ103="","",'Setup Page'!$W$4)</f>
        <v>$</v>
      </c>
      <c r="AQ103" s="502">
        <f>IF($B$15="T O T A L",SUMIFS('Expense Entry'!$F$11:$F126,'Expense Entry'!$D$11:$D126,B103,'Expense Entry'!$Q$11:$Q126,'Setup Page'!$AU$24,'Expense Entry'!$R$11:$R126,'Setup Page'!$AV$24),IF($B$15="N E T",SUMIFS('Expense Entry'!$H$11:$H126,'Expense Entry'!$D$11:$D126,B103,'Expense Entry'!$Q$11:$Q126,'Setup Page'!$AU$24,'Expense Entry'!$R$11:$R126,'Setup Page'!$AV$24),IF($B$15="T A X",SUMIFS('Expense Entry'!$I$11:$I126,'Expense Entry'!$D$11:$D126,B103,'Expense Entry'!$Q$11:$Q126,'Setup Page'!$AU$24,'Expense Entry'!$R$11:$R126,'Setup Page'!$AV$24),"")))</f>
        <v>0</v>
      </c>
      <c r="AR103" s="481"/>
      <c r="AS103" s="481"/>
      <c r="AT103" s="482"/>
      <c r="AU103" s="501" t="str">
        <f>IF(AV103="","",'Setup Page'!$W$4)</f>
        <v>$</v>
      </c>
      <c r="AV103" s="502">
        <f>IF($B$15="T O T A L",SUMIFS('Expense Entry'!$F$11:$F126,'Expense Entry'!$D$11:$D126,B103,'Expense Entry'!$Q$11:$Q126,'Setup Page'!$AU$25,'Expense Entry'!$R$11:$R126,'Setup Page'!$AV$25),IF($B$15="N E T",SUMIFS('Expense Entry'!$H$11:$H126,'Expense Entry'!$D$11:$D126,B103,'Expense Entry'!$Q$11:$Q126,'Setup Page'!$AU$25,'Expense Entry'!$R$11:$R126,'Setup Page'!$AV$25),IF($B$15="T A X",SUMIFS('Expense Entry'!$I$11:$I126,'Expense Entry'!$D$11:$D126,B103,'Expense Entry'!$Q$11:$Q126,'Setup Page'!$AU$25,'Expense Entry'!$R$11:$R126,'Setup Page'!$AV$25),"")))</f>
        <v>0</v>
      </c>
      <c r="AW103" s="481"/>
      <c r="AX103" s="481"/>
      <c r="AY103" s="482"/>
      <c r="AZ103" s="501" t="str">
        <f>IF(BA103="","",'Setup Page'!$W$4)</f>
        <v>$</v>
      </c>
      <c r="BA103" s="502">
        <f>IF($B$15="T O T A L",SUMIFS('Expense Entry'!$F$11:$F126,'Expense Entry'!$D$11:$D126,B103,'Expense Entry'!$Q$11:$Q126,'Setup Page'!$AU$26,'Expense Entry'!$R$11:$R126,'Setup Page'!$AV$26),IF($B$15="N E T",SUMIFS('Expense Entry'!$H$11:$H126,'Expense Entry'!$D$11:$D126,B103,'Expense Entry'!$Q$11:$Q126,'Setup Page'!$AU$26,'Expense Entry'!$R$11:$R126,'Setup Page'!$AV$26),IF($B$15="T A X",SUMIFS('Expense Entry'!$I$11:$I126,'Expense Entry'!$D$11:$D126,B103,'Expense Entry'!$Q$11:$Q126,'Setup Page'!$AU$26,'Expense Entry'!$R$11:$R126,'Setup Page'!$AV$26),"")))</f>
        <v>0</v>
      </c>
      <c r="BB103" s="481"/>
      <c r="BC103" s="481"/>
      <c r="BD103" s="482"/>
      <c r="BE103" s="501" t="str">
        <f>IF(BF103="","",'Setup Page'!$W$4)</f>
        <v>$</v>
      </c>
      <c r="BF103" s="502">
        <f>IF($B$15="T O T A L",SUMIFS('Expense Entry'!$F$11:$F126,'Expense Entry'!$D$11:$D126,B103,'Expense Entry'!$Q$11:$Q126,'Setup Page'!$AU$27,'Expense Entry'!$R$11:$R126,'Setup Page'!$AV$27),IF($B$15="N E T",SUMIFS('Expense Entry'!$H$11:$H126,'Expense Entry'!$D$11:$D126,B103,'Expense Entry'!$Q$11:$Q126,'Setup Page'!$AU$27,'Expense Entry'!$R$11:$R126,'Setup Page'!$AV$27),IF($B$15="T A X",SUMIFS('Expense Entry'!$I$11:$I126,'Expense Entry'!$D$11:$D126,B103,'Expense Entry'!$Q$11:$Q126,'Setup Page'!$AU$27,'Expense Entry'!$R$11:$R126,'Setup Page'!$AV$27),"")))</f>
        <v>0</v>
      </c>
      <c r="BG103" s="481"/>
      <c r="BH103" s="481"/>
      <c r="BI103" s="482"/>
      <c r="BJ103" s="501" t="str">
        <f>IF(BK103="","",'Setup Page'!$W$4)</f>
        <v>$</v>
      </c>
      <c r="BK103" s="502">
        <f>IF($B$15="T O T A L",SUMIFS('Expense Entry'!$F$11:$F126,'Expense Entry'!$D$11:$D126,B103,'Expense Entry'!$Q$11:$Q126,'Setup Page'!$AU$28,'Expense Entry'!$R$11:$R126,'Setup Page'!$AV$28),IF($B$15="N E T",SUMIFS('Expense Entry'!$H$11:$H126,'Expense Entry'!$D$11:$D126,B103,'Expense Entry'!$Q$11:$Q126,'Setup Page'!$AU$28,'Expense Entry'!$R$11:$R126,'Setup Page'!$AV$28),IF($B$15="T A X",SUMIFS('Expense Entry'!$I$11:$I126,'Expense Entry'!$D$11:$D126,B103,'Expense Entry'!$Q$11:$Q126,'Setup Page'!$AU$28,'Expense Entry'!$R$11:$R126,'Setup Page'!$AV$28),"")))</f>
        <v>0</v>
      </c>
      <c r="BL103" s="481"/>
      <c r="BM103" s="481"/>
      <c r="BN103" s="482"/>
      <c r="BO103" s="501" t="str">
        <f>IF(BP103="","",'Setup Page'!$W$4)</f>
        <v>$</v>
      </c>
      <c r="BP103" s="502">
        <f>IF($B$15="T O T A L",SUMIFS('Expense Entry'!$F$11:$F126,'Expense Entry'!$D$11:$D126,B103,'Expense Entry'!$Q$11:$Q126,'Setup Page'!$AU$29,'Expense Entry'!$R$11:$R126,'Setup Page'!$AV$29),IF($B$15="N E T",SUMIFS('Expense Entry'!$H$11:$H126,'Expense Entry'!$D$11:$D126,B103,'Expense Entry'!$Q$11:$Q126,'Setup Page'!$AU$29,'Expense Entry'!$R$11:$R126,'Setup Page'!$AV$29),IF($B$15="T A X",SUMIFS('Expense Entry'!$I$11:$I126,'Expense Entry'!$D$11:$D126,B103,'Expense Entry'!$Q$11:$Q126,'Setup Page'!$AU$29,'Expense Entry'!$R$11:$R126,'Setup Page'!$AV$29),"")))</f>
        <v>0</v>
      </c>
      <c r="BQ103" s="481"/>
      <c r="BR103" s="481"/>
      <c r="BS103" s="482"/>
      <c r="BT103" s="503" t="str">
        <f>IF(BU103="","",'Setup Page'!$W$4)</f>
        <v>$</v>
      </c>
      <c r="BU103" s="504">
        <f t="shared" si="2"/>
        <v>0</v>
      </c>
      <c r="BV103" s="481"/>
      <c r="BW103" s="481"/>
      <c r="BX103" s="486"/>
      <c r="BY103" s="138"/>
    </row>
    <row r="104" ht="18.75" customHeight="1">
      <c r="A104" s="138"/>
      <c r="B104" s="480" t="str">
        <f>'Setup Page'!P56</f>
        <v/>
      </c>
      <c r="C104" s="481"/>
      <c r="D104" s="481"/>
      <c r="E104" s="481"/>
      <c r="F104" s="481"/>
      <c r="G104" s="481"/>
      <c r="H104" s="481"/>
      <c r="I104" s="481"/>
      <c r="J104" s="481"/>
      <c r="K104" s="482"/>
      <c r="L104" s="501" t="str">
        <f>IF(M104="","",'Setup Page'!$W$4)</f>
        <v>$</v>
      </c>
      <c r="M104" s="502">
        <f>IF($B$15="T O T A L",SUMIFS('Expense Entry'!$F$11:$F126,'Expense Entry'!$D$11:$D126,B104,'Expense Entry'!$Q$11:$Q126,'Setup Page'!$AU$18,'Expense Entry'!$R$11:$R126,'Setup Page'!$AV$18),IF($B$15="N E T",SUMIFS('Expense Entry'!$H$11:$H126,'Expense Entry'!$D$11:$D126,B104,'Expense Entry'!$Q$11:$Q126,'Setup Page'!$AU$18,'Expense Entry'!$R$11:$R126,'Setup Page'!$AV$18),IF($B$15="T A X",SUMIFS('Expense Entry'!$I$11:$I126,'Expense Entry'!$D$11:$D126,B104,'Expense Entry'!$Q$11:$Q126,'Setup Page'!$AU$18,'Expense Entry'!$R$11:$R126,'Setup Page'!$AV$18),"")))</f>
        <v>0</v>
      </c>
      <c r="N104" s="481"/>
      <c r="O104" s="481"/>
      <c r="P104" s="482"/>
      <c r="Q104" s="501" t="str">
        <f>IF(R104="","",'Setup Page'!$W$4)</f>
        <v>$</v>
      </c>
      <c r="R104" s="502">
        <f>IF($B$15="T O T A L",SUMIFS('Expense Entry'!$F$11:$F126,'Expense Entry'!$D$11:$D126,B104,'Expense Entry'!$Q$11:$Q126,'Setup Page'!$AU$19,'Expense Entry'!$R$11:$R126,'Setup Page'!$AV$19),IF($B$15="N E T",SUMIFS('Expense Entry'!$H$11:$H126,'Expense Entry'!$D$11:$D126,B104,'Expense Entry'!$Q$11:$Q126,'Setup Page'!$AU$19,'Expense Entry'!$R$11:$R126,'Setup Page'!$AV$19),IF($B$15="T A X",SUMIFS('Expense Entry'!$I$11:$I126,'Expense Entry'!$D$11:$D126,B104,'Expense Entry'!$Q$11:$Q126,'Setup Page'!$AU$19,'Expense Entry'!$R$11:$R126,'Setup Page'!$AV$19),"")))</f>
        <v>0</v>
      </c>
      <c r="S104" s="481"/>
      <c r="T104" s="481"/>
      <c r="U104" s="482"/>
      <c r="V104" s="501" t="str">
        <f>IF(W104="","",'Setup Page'!$W$4)</f>
        <v>$</v>
      </c>
      <c r="W104" s="502">
        <f>IF($B$15="T O T A L",SUMIFS('Expense Entry'!$F$11:$F126,'Expense Entry'!$D$11:$D126,B104,'Expense Entry'!$Q$11:$Q126,'Setup Page'!$AU$20,'Expense Entry'!$R$11:$R126,'Setup Page'!$AV$20),IF($B$15="N E T",SUMIFS('Expense Entry'!$H$11:$H126,'Expense Entry'!$D$11:$D126,B104,'Expense Entry'!$Q$11:$Q126,'Setup Page'!$AU$20,'Expense Entry'!$R$11:$R126,'Setup Page'!$AV$20),IF($B$15="T A X",SUMIFS('Expense Entry'!$I$11:$I126,'Expense Entry'!$D$11:$D126,B104,'Expense Entry'!$Q$11:$Q126,'Setup Page'!$AU$20,'Expense Entry'!$R$11:$R126,'Setup Page'!$AV$20),"")))</f>
        <v>0</v>
      </c>
      <c r="X104" s="481"/>
      <c r="Y104" s="481"/>
      <c r="Z104" s="482"/>
      <c r="AA104" s="501" t="str">
        <f>IF(AB104="","",'Setup Page'!$W$4)</f>
        <v>$</v>
      </c>
      <c r="AB104" s="502">
        <f>IF($B$15="T O T A L",SUMIFS('Expense Entry'!$F$11:$F126,'Expense Entry'!$D$11:$D126,B104,'Expense Entry'!$Q$11:$Q126,'Setup Page'!$AU$21,'Expense Entry'!$R$11:$R126,'Setup Page'!$AV$21),IF($B$15="N E T",SUMIFS('Expense Entry'!$H$11:$H126,'Expense Entry'!$D$11:$D126,B104,'Expense Entry'!$Q$11:$Q126,'Setup Page'!$AU$21,'Expense Entry'!$R$11:$R126,'Setup Page'!$AV$21),IF($B$15="T A X",SUMIFS('Expense Entry'!$I$11:$I126,'Expense Entry'!$D$11:$D126,B104,'Expense Entry'!$Q$11:$Q126,'Setup Page'!$AU$21,'Expense Entry'!$R$11:$R126,'Setup Page'!$AV$21),"")))</f>
        <v>0</v>
      </c>
      <c r="AC104" s="481"/>
      <c r="AD104" s="481"/>
      <c r="AE104" s="482"/>
      <c r="AF104" s="501" t="str">
        <f>IF(AG104="","",'Setup Page'!$W$4)</f>
        <v>$</v>
      </c>
      <c r="AG104" s="502">
        <f>IF($B$15="T O T A L",SUMIFS('Expense Entry'!$F$11:$F126,'Expense Entry'!$D$11:$D126,B104,'Expense Entry'!$Q$11:$Q126,'Setup Page'!$AU$22,'Expense Entry'!$R$11:$R126,'Setup Page'!$AV$22),IF($B$15="N E T",SUMIFS('Expense Entry'!$H$11:$H126,'Expense Entry'!$D$11:$D126,B104,'Expense Entry'!$Q$11:$Q126,'Setup Page'!$AU$22,'Expense Entry'!$R$11:$R126,'Setup Page'!$AV$22),IF($B$15="T A X",SUMIFS('Expense Entry'!$I$11:$I126,'Expense Entry'!$D$11:$D126,B104,'Expense Entry'!$Q$11:$Q126,'Setup Page'!$AU$22,'Expense Entry'!$R$11:$R126,'Setup Page'!$AV$22),"")))</f>
        <v>0</v>
      </c>
      <c r="AH104" s="481"/>
      <c r="AI104" s="481"/>
      <c r="AJ104" s="482"/>
      <c r="AK104" s="501" t="str">
        <f>IF(AL104="","",'Setup Page'!$W$4)</f>
        <v>$</v>
      </c>
      <c r="AL104" s="502">
        <f>IF($B$15="T O T A L",SUMIFS('Expense Entry'!$F$11:$F126,'Expense Entry'!$D$11:$D126,B104,'Expense Entry'!$Q$11:$Q126,'Setup Page'!$AU$23,'Expense Entry'!$R$11:$R126,'Setup Page'!$AV$23),IF($B$15="N E T",SUMIFS('Expense Entry'!$H$11:$H126,'Expense Entry'!$D$11:$D126,B104,'Expense Entry'!$Q$11:$Q126,'Setup Page'!$AU$23,'Expense Entry'!$R$11:$R126,'Setup Page'!$AV$23),IF($B$15="T A X",SUMIFS('Expense Entry'!$I$11:$I126,'Expense Entry'!$D$11:$D126,B104,'Expense Entry'!$Q$11:$Q126,'Setup Page'!$AU$23,'Expense Entry'!$R$11:$R126,'Setup Page'!$AV$23),"")))</f>
        <v>0</v>
      </c>
      <c r="AM104" s="481"/>
      <c r="AN104" s="481"/>
      <c r="AO104" s="482"/>
      <c r="AP104" s="501" t="str">
        <f>IF(AQ104="","",'Setup Page'!$W$4)</f>
        <v>$</v>
      </c>
      <c r="AQ104" s="502">
        <f>IF($B$15="T O T A L",SUMIFS('Expense Entry'!$F$11:$F126,'Expense Entry'!$D$11:$D126,B104,'Expense Entry'!$Q$11:$Q126,'Setup Page'!$AU$24,'Expense Entry'!$R$11:$R126,'Setup Page'!$AV$24),IF($B$15="N E T",SUMIFS('Expense Entry'!$H$11:$H126,'Expense Entry'!$D$11:$D126,B104,'Expense Entry'!$Q$11:$Q126,'Setup Page'!$AU$24,'Expense Entry'!$R$11:$R126,'Setup Page'!$AV$24),IF($B$15="T A X",SUMIFS('Expense Entry'!$I$11:$I126,'Expense Entry'!$D$11:$D126,B104,'Expense Entry'!$Q$11:$Q126,'Setup Page'!$AU$24,'Expense Entry'!$R$11:$R126,'Setup Page'!$AV$24),"")))</f>
        <v>0</v>
      </c>
      <c r="AR104" s="481"/>
      <c r="AS104" s="481"/>
      <c r="AT104" s="482"/>
      <c r="AU104" s="501" t="str">
        <f>IF(AV104="","",'Setup Page'!$W$4)</f>
        <v>$</v>
      </c>
      <c r="AV104" s="502">
        <f>IF($B$15="T O T A L",SUMIFS('Expense Entry'!$F$11:$F126,'Expense Entry'!$D$11:$D126,B104,'Expense Entry'!$Q$11:$Q126,'Setup Page'!$AU$25,'Expense Entry'!$R$11:$R126,'Setup Page'!$AV$25),IF($B$15="N E T",SUMIFS('Expense Entry'!$H$11:$H126,'Expense Entry'!$D$11:$D126,B104,'Expense Entry'!$Q$11:$Q126,'Setup Page'!$AU$25,'Expense Entry'!$R$11:$R126,'Setup Page'!$AV$25),IF($B$15="T A X",SUMIFS('Expense Entry'!$I$11:$I126,'Expense Entry'!$D$11:$D126,B104,'Expense Entry'!$Q$11:$Q126,'Setup Page'!$AU$25,'Expense Entry'!$R$11:$R126,'Setup Page'!$AV$25),"")))</f>
        <v>0</v>
      </c>
      <c r="AW104" s="481"/>
      <c r="AX104" s="481"/>
      <c r="AY104" s="482"/>
      <c r="AZ104" s="501" t="str">
        <f>IF(BA104="","",'Setup Page'!$W$4)</f>
        <v>$</v>
      </c>
      <c r="BA104" s="502">
        <f>IF($B$15="T O T A L",SUMIFS('Expense Entry'!$F$11:$F126,'Expense Entry'!$D$11:$D126,B104,'Expense Entry'!$Q$11:$Q126,'Setup Page'!$AU$26,'Expense Entry'!$R$11:$R126,'Setup Page'!$AV$26),IF($B$15="N E T",SUMIFS('Expense Entry'!$H$11:$H126,'Expense Entry'!$D$11:$D126,B104,'Expense Entry'!$Q$11:$Q126,'Setup Page'!$AU$26,'Expense Entry'!$R$11:$R126,'Setup Page'!$AV$26),IF($B$15="T A X",SUMIFS('Expense Entry'!$I$11:$I126,'Expense Entry'!$D$11:$D126,B104,'Expense Entry'!$Q$11:$Q126,'Setup Page'!$AU$26,'Expense Entry'!$R$11:$R126,'Setup Page'!$AV$26),"")))</f>
        <v>0</v>
      </c>
      <c r="BB104" s="481"/>
      <c r="BC104" s="481"/>
      <c r="BD104" s="482"/>
      <c r="BE104" s="501" t="str">
        <f>IF(BF104="","",'Setup Page'!$W$4)</f>
        <v>$</v>
      </c>
      <c r="BF104" s="502">
        <f>IF($B$15="T O T A L",SUMIFS('Expense Entry'!$F$11:$F126,'Expense Entry'!$D$11:$D126,B104,'Expense Entry'!$Q$11:$Q126,'Setup Page'!$AU$27,'Expense Entry'!$R$11:$R126,'Setup Page'!$AV$27),IF($B$15="N E T",SUMIFS('Expense Entry'!$H$11:$H126,'Expense Entry'!$D$11:$D126,B104,'Expense Entry'!$Q$11:$Q126,'Setup Page'!$AU$27,'Expense Entry'!$R$11:$R126,'Setup Page'!$AV$27),IF($B$15="T A X",SUMIFS('Expense Entry'!$I$11:$I126,'Expense Entry'!$D$11:$D126,B104,'Expense Entry'!$Q$11:$Q126,'Setup Page'!$AU$27,'Expense Entry'!$R$11:$R126,'Setup Page'!$AV$27),"")))</f>
        <v>0</v>
      </c>
      <c r="BG104" s="481"/>
      <c r="BH104" s="481"/>
      <c r="BI104" s="482"/>
      <c r="BJ104" s="501" t="str">
        <f>IF(BK104="","",'Setup Page'!$W$4)</f>
        <v>$</v>
      </c>
      <c r="BK104" s="502">
        <f>IF($B$15="T O T A L",SUMIFS('Expense Entry'!$F$11:$F126,'Expense Entry'!$D$11:$D126,B104,'Expense Entry'!$Q$11:$Q126,'Setup Page'!$AU$28,'Expense Entry'!$R$11:$R126,'Setup Page'!$AV$28),IF($B$15="N E T",SUMIFS('Expense Entry'!$H$11:$H126,'Expense Entry'!$D$11:$D126,B104,'Expense Entry'!$Q$11:$Q126,'Setup Page'!$AU$28,'Expense Entry'!$R$11:$R126,'Setup Page'!$AV$28),IF($B$15="T A X",SUMIFS('Expense Entry'!$I$11:$I126,'Expense Entry'!$D$11:$D126,B104,'Expense Entry'!$Q$11:$Q126,'Setup Page'!$AU$28,'Expense Entry'!$R$11:$R126,'Setup Page'!$AV$28),"")))</f>
        <v>0</v>
      </c>
      <c r="BL104" s="481"/>
      <c r="BM104" s="481"/>
      <c r="BN104" s="482"/>
      <c r="BO104" s="501" t="str">
        <f>IF(BP104="","",'Setup Page'!$W$4)</f>
        <v>$</v>
      </c>
      <c r="BP104" s="502">
        <f>IF($B$15="T O T A L",SUMIFS('Expense Entry'!$F$11:$F126,'Expense Entry'!$D$11:$D126,B104,'Expense Entry'!$Q$11:$Q126,'Setup Page'!$AU$29,'Expense Entry'!$R$11:$R126,'Setup Page'!$AV$29),IF($B$15="N E T",SUMIFS('Expense Entry'!$H$11:$H126,'Expense Entry'!$D$11:$D126,B104,'Expense Entry'!$Q$11:$Q126,'Setup Page'!$AU$29,'Expense Entry'!$R$11:$R126,'Setup Page'!$AV$29),IF($B$15="T A X",SUMIFS('Expense Entry'!$I$11:$I126,'Expense Entry'!$D$11:$D126,B104,'Expense Entry'!$Q$11:$Q126,'Setup Page'!$AU$29,'Expense Entry'!$R$11:$R126,'Setup Page'!$AV$29),"")))</f>
        <v>0</v>
      </c>
      <c r="BQ104" s="481"/>
      <c r="BR104" s="481"/>
      <c r="BS104" s="482"/>
      <c r="BT104" s="503" t="str">
        <f>IF(BU104="","",'Setup Page'!$W$4)</f>
        <v>$</v>
      </c>
      <c r="BU104" s="504">
        <f t="shared" si="2"/>
        <v>0</v>
      </c>
      <c r="BV104" s="481"/>
      <c r="BW104" s="481"/>
      <c r="BX104" s="486"/>
      <c r="BY104" s="138"/>
    </row>
    <row r="105" ht="18.75" customHeight="1">
      <c r="A105" s="138"/>
      <c r="B105" s="480" t="str">
        <f>'Setup Page'!P57</f>
        <v/>
      </c>
      <c r="C105" s="481"/>
      <c r="D105" s="481"/>
      <c r="E105" s="481"/>
      <c r="F105" s="481"/>
      <c r="G105" s="481"/>
      <c r="H105" s="481"/>
      <c r="I105" s="481"/>
      <c r="J105" s="481"/>
      <c r="K105" s="482"/>
      <c r="L105" s="501" t="str">
        <f>IF(M105="","",'Setup Page'!$W$4)</f>
        <v>$</v>
      </c>
      <c r="M105" s="502">
        <f>IF($B$15="T O T A L",SUMIFS('Expense Entry'!$F$11:$F126,'Expense Entry'!$D$11:$D126,B105,'Expense Entry'!$Q$11:$Q126,'Setup Page'!$AU$18,'Expense Entry'!$R$11:$R126,'Setup Page'!$AV$18),IF($B$15="N E T",SUMIFS('Expense Entry'!$H$11:$H126,'Expense Entry'!$D$11:$D126,B105,'Expense Entry'!$Q$11:$Q126,'Setup Page'!$AU$18,'Expense Entry'!$R$11:$R126,'Setup Page'!$AV$18),IF($B$15="T A X",SUMIFS('Expense Entry'!$I$11:$I126,'Expense Entry'!$D$11:$D126,B105,'Expense Entry'!$Q$11:$Q126,'Setup Page'!$AU$18,'Expense Entry'!$R$11:$R126,'Setup Page'!$AV$18),"")))</f>
        <v>0</v>
      </c>
      <c r="N105" s="481"/>
      <c r="O105" s="481"/>
      <c r="P105" s="482"/>
      <c r="Q105" s="501" t="str">
        <f>IF(R105="","",'Setup Page'!$W$4)</f>
        <v>$</v>
      </c>
      <c r="R105" s="502">
        <f>IF($B$15="T O T A L",SUMIFS('Expense Entry'!$F$11:$F126,'Expense Entry'!$D$11:$D126,B105,'Expense Entry'!$Q$11:$Q126,'Setup Page'!$AU$19,'Expense Entry'!$R$11:$R126,'Setup Page'!$AV$19),IF($B$15="N E T",SUMIFS('Expense Entry'!$H$11:$H126,'Expense Entry'!$D$11:$D126,B105,'Expense Entry'!$Q$11:$Q126,'Setup Page'!$AU$19,'Expense Entry'!$R$11:$R126,'Setup Page'!$AV$19),IF($B$15="T A X",SUMIFS('Expense Entry'!$I$11:$I126,'Expense Entry'!$D$11:$D126,B105,'Expense Entry'!$Q$11:$Q126,'Setup Page'!$AU$19,'Expense Entry'!$R$11:$R126,'Setup Page'!$AV$19),"")))</f>
        <v>0</v>
      </c>
      <c r="S105" s="481"/>
      <c r="T105" s="481"/>
      <c r="U105" s="482"/>
      <c r="V105" s="501" t="str">
        <f>IF(W105="","",'Setup Page'!$W$4)</f>
        <v>$</v>
      </c>
      <c r="W105" s="502">
        <f>IF($B$15="T O T A L",SUMIFS('Expense Entry'!$F$11:$F126,'Expense Entry'!$D$11:$D126,B105,'Expense Entry'!$Q$11:$Q126,'Setup Page'!$AU$20,'Expense Entry'!$R$11:$R126,'Setup Page'!$AV$20),IF($B$15="N E T",SUMIFS('Expense Entry'!$H$11:$H126,'Expense Entry'!$D$11:$D126,B105,'Expense Entry'!$Q$11:$Q126,'Setup Page'!$AU$20,'Expense Entry'!$R$11:$R126,'Setup Page'!$AV$20),IF($B$15="T A X",SUMIFS('Expense Entry'!$I$11:$I126,'Expense Entry'!$D$11:$D126,B105,'Expense Entry'!$Q$11:$Q126,'Setup Page'!$AU$20,'Expense Entry'!$R$11:$R126,'Setup Page'!$AV$20),"")))</f>
        <v>0</v>
      </c>
      <c r="X105" s="481"/>
      <c r="Y105" s="481"/>
      <c r="Z105" s="482"/>
      <c r="AA105" s="501" t="str">
        <f>IF(AB105="","",'Setup Page'!$W$4)</f>
        <v>$</v>
      </c>
      <c r="AB105" s="502">
        <f>IF($B$15="T O T A L",SUMIFS('Expense Entry'!$F$11:$F126,'Expense Entry'!$D$11:$D126,B105,'Expense Entry'!$Q$11:$Q126,'Setup Page'!$AU$21,'Expense Entry'!$R$11:$R126,'Setup Page'!$AV$21),IF($B$15="N E T",SUMIFS('Expense Entry'!$H$11:$H126,'Expense Entry'!$D$11:$D126,B105,'Expense Entry'!$Q$11:$Q126,'Setup Page'!$AU$21,'Expense Entry'!$R$11:$R126,'Setup Page'!$AV$21),IF($B$15="T A X",SUMIFS('Expense Entry'!$I$11:$I126,'Expense Entry'!$D$11:$D126,B105,'Expense Entry'!$Q$11:$Q126,'Setup Page'!$AU$21,'Expense Entry'!$R$11:$R126,'Setup Page'!$AV$21),"")))</f>
        <v>0</v>
      </c>
      <c r="AC105" s="481"/>
      <c r="AD105" s="481"/>
      <c r="AE105" s="482"/>
      <c r="AF105" s="501" t="str">
        <f>IF(AG105="","",'Setup Page'!$W$4)</f>
        <v>$</v>
      </c>
      <c r="AG105" s="502">
        <f>IF($B$15="T O T A L",SUMIFS('Expense Entry'!$F$11:$F126,'Expense Entry'!$D$11:$D126,B105,'Expense Entry'!$Q$11:$Q126,'Setup Page'!$AU$22,'Expense Entry'!$R$11:$R126,'Setup Page'!$AV$22),IF($B$15="N E T",SUMIFS('Expense Entry'!$H$11:$H126,'Expense Entry'!$D$11:$D126,B105,'Expense Entry'!$Q$11:$Q126,'Setup Page'!$AU$22,'Expense Entry'!$R$11:$R126,'Setup Page'!$AV$22),IF($B$15="T A X",SUMIFS('Expense Entry'!$I$11:$I126,'Expense Entry'!$D$11:$D126,B105,'Expense Entry'!$Q$11:$Q126,'Setup Page'!$AU$22,'Expense Entry'!$R$11:$R126,'Setup Page'!$AV$22),"")))</f>
        <v>0</v>
      </c>
      <c r="AH105" s="481"/>
      <c r="AI105" s="481"/>
      <c r="AJ105" s="482"/>
      <c r="AK105" s="501" t="str">
        <f>IF(AL105="","",'Setup Page'!$W$4)</f>
        <v>$</v>
      </c>
      <c r="AL105" s="502">
        <f>IF($B$15="T O T A L",SUMIFS('Expense Entry'!$F$11:$F126,'Expense Entry'!$D$11:$D126,B105,'Expense Entry'!$Q$11:$Q126,'Setup Page'!$AU$23,'Expense Entry'!$R$11:$R126,'Setup Page'!$AV$23),IF($B$15="N E T",SUMIFS('Expense Entry'!$H$11:$H126,'Expense Entry'!$D$11:$D126,B105,'Expense Entry'!$Q$11:$Q126,'Setup Page'!$AU$23,'Expense Entry'!$R$11:$R126,'Setup Page'!$AV$23),IF($B$15="T A X",SUMIFS('Expense Entry'!$I$11:$I126,'Expense Entry'!$D$11:$D126,B105,'Expense Entry'!$Q$11:$Q126,'Setup Page'!$AU$23,'Expense Entry'!$R$11:$R126,'Setup Page'!$AV$23),"")))</f>
        <v>0</v>
      </c>
      <c r="AM105" s="481"/>
      <c r="AN105" s="481"/>
      <c r="AO105" s="482"/>
      <c r="AP105" s="501" t="str">
        <f>IF(AQ105="","",'Setup Page'!$W$4)</f>
        <v>$</v>
      </c>
      <c r="AQ105" s="502">
        <f>IF($B$15="T O T A L",SUMIFS('Expense Entry'!$F$11:$F126,'Expense Entry'!$D$11:$D126,B105,'Expense Entry'!$Q$11:$Q126,'Setup Page'!$AU$24,'Expense Entry'!$R$11:$R126,'Setup Page'!$AV$24),IF($B$15="N E T",SUMIFS('Expense Entry'!$H$11:$H126,'Expense Entry'!$D$11:$D126,B105,'Expense Entry'!$Q$11:$Q126,'Setup Page'!$AU$24,'Expense Entry'!$R$11:$R126,'Setup Page'!$AV$24),IF($B$15="T A X",SUMIFS('Expense Entry'!$I$11:$I126,'Expense Entry'!$D$11:$D126,B105,'Expense Entry'!$Q$11:$Q126,'Setup Page'!$AU$24,'Expense Entry'!$R$11:$R126,'Setup Page'!$AV$24),"")))</f>
        <v>0</v>
      </c>
      <c r="AR105" s="481"/>
      <c r="AS105" s="481"/>
      <c r="AT105" s="482"/>
      <c r="AU105" s="501" t="str">
        <f>IF(AV105="","",'Setup Page'!$W$4)</f>
        <v>$</v>
      </c>
      <c r="AV105" s="502">
        <f>IF($B$15="T O T A L",SUMIFS('Expense Entry'!$F$11:$F126,'Expense Entry'!$D$11:$D126,B105,'Expense Entry'!$Q$11:$Q126,'Setup Page'!$AU$25,'Expense Entry'!$R$11:$R126,'Setup Page'!$AV$25),IF($B$15="N E T",SUMIFS('Expense Entry'!$H$11:$H126,'Expense Entry'!$D$11:$D126,B105,'Expense Entry'!$Q$11:$Q126,'Setup Page'!$AU$25,'Expense Entry'!$R$11:$R126,'Setup Page'!$AV$25),IF($B$15="T A X",SUMIFS('Expense Entry'!$I$11:$I126,'Expense Entry'!$D$11:$D126,B105,'Expense Entry'!$Q$11:$Q126,'Setup Page'!$AU$25,'Expense Entry'!$R$11:$R126,'Setup Page'!$AV$25),"")))</f>
        <v>0</v>
      </c>
      <c r="AW105" s="481"/>
      <c r="AX105" s="481"/>
      <c r="AY105" s="482"/>
      <c r="AZ105" s="501" t="str">
        <f>IF(BA105="","",'Setup Page'!$W$4)</f>
        <v>$</v>
      </c>
      <c r="BA105" s="502">
        <f>IF($B$15="T O T A L",SUMIFS('Expense Entry'!$F$11:$F126,'Expense Entry'!$D$11:$D126,B105,'Expense Entry'!$Q$11:$Q126,'Setup Page'!$AU$26,'Expense Entry'!$R$11:$R126,'Setup Page'!$AV$26),IF($B$15="N E T",SUMIFS('Expense Entry'!$H$11:$H126,'Expense Entry'!$D$11:$D126,B105,'Expense Entry'!$Q$11:$Q126,'Setup Page'!$AU$26,'Expense Entry'!$R$11:$R126,'Setup Page'!$AV$26),IF($B$15="T A X",SUMIFS('Expense Entry'!$I$11:$I126,'Expense Entry'!$D$11:$D126,B105,'Expense Entry'!$Q$11:$Q126,'Setup Page'!$AU$26,'Expense Entry'!$R$11:$R126,'Setup Page'!$AV$26),"")))</f>
        <v>0</v>
      </c>
      <c r="BB105" s="481"/>
      <c r="BC105" s="481"/>
      <c r="BD105" s="482"/>
      <c r="BE105" s="501" t="str">
        <f>IF(BF105="","",'Setup Page'!$W$4)</f>
        <v>$</v>
      </c>
      <c r="BF105" s="502">
        <f>IF($B$15="T O T A L",SUMIFS('Expense Entry'!$F$11:$F126,'Expense Entry'!$D$11:$D126,B105,'Expense Entry'!$Q$11:$Q126,'Setup Page'!$AU$27,'Expense Entry'!$R$11:$R126,'Setup Page'!$AV$27),IF($B$15="N E T",SUMIFS('Expense Entry'!$H$11:$H126,'Expense Entry'!$D$11:$D126,B105,'Expense Entry'!$Q$11:$Q126,'Setup Page'!$AU$27,'Expense Entry'!$R$11:$R126,'Setup Page'!$AV$27),IF($B$15="T A X",SUMIFS('Expense Entry'!$I$11:$I126,'Expense Entry'!$D$11:$D126,B105,'Expense Entry'!$Q$11:$Q126,'Setup Page'!$AU$27,'Expense Entry'!$R$11:$R126,'Setup Page'!$AV$27),"")))</f>
        <v>0</v>
      </c>
      <c r="BG105" s="481"/>
      <c r="BH105" s="481"/>
      <c r="BI105" s="482"/>
      <c r="BJ105" s="501" t="str">
        <f>IF(BK105="","",'Setup Page'!$W$4)</f>
        <v>$</v>
      </c>
      <c r="BK105" s="502">
        <f>IF($B$15="T O T A L",SUMIFS('Expense Entry'!$F$11:$F126,'Expense Entry'!$D$11:$D126,B105,'Expense Entry'!$Q$11:$Q126,'Setup Page'!$AU$28,'Expense Entry'!$R$11:$R126,'Setup Page'!$AV$28),IF($B$15="N E T",SUMIFS('Expense Entry'!$H$11:$H126,'Expense Entry'!$D$11:$D126,B105,'Expense Entry'!$Q$11:$Q126,'Setup Page'!$AU$28,'Expense Entry'!$R$11:$R126,'Setup Page'!$AV$28),IF($B$15="T A X",SUMIFS('Expense Entry'!$I$11:$I126,'Expense Entry'!$D$11:$D126,B105,'Expense Entry'!$Q$11:$Q126,'Setup Page'!$AU$28,'Expense Entry'!$R$11:$R126,'Setup Page'!$AV$28),"")))</f>
        <v>0</v>
      </c>
      <c r="BL105" s="481"/>
      <c r="BM105" s="481"/>
      <c r="BN105" s="482"/>
      <c r="BO105" s="501" t="str">
        <f>IF(BP105="","",'Setup Page'!$W$4)</f>
        <v>$</v>
      </c>
      <c r="BP105" s="502">
        <f>IF($B$15="T O T A L",SUMIFS('Expense Entry'!$F$11:$F126,'Expense Entry'!$D$11:$D126,B105,'Expense Entry'!$Q$11:$Q126,'Setup Page'!$AU$29,'Expense Entry'!$R$11:$R126,'Setup Page'!$AV$29),IF($B$15="N E T",SUMIFS('Expense Entry'!$H$11:$H126,'Expense Entry'!$D$11:$D126,B105,'Expense Entry'!$Q$11:$Q126,'Setup Page'!$AU$29,'Expense Entry'!$R$11:$R126,'Setup Page'!$AV$29),IF($B$15="T A X",SUMIFS('Expense Entry'!$I$11:$I126,'Expense Entry'!$D$11:$D126,B105,'Expense Entry'!$Q$11:$Q126,'Setup Page'!$AU$29,'Expense Entry'!$R$11:$R126,'Setup Page'!$AV$29),"")))</f>
        <v>0</v>
      </c>
      <c r="BQ105" s="481"/>
      <c r="BR105" s="481"/>
      <c r="BS105" s="482"/>
      <c r="BT105" s="503" t="str">
        <f>IF(BU105="","",'Setup Page'!$W$4)</f>
        <v>$</v>
      </c>
      <c r="BU105" s="504">
        <f t="shared" si="2"/>
        <v>0</v>
      </c>
      <c r="BV105" s="481"/>
      <c r="BW105" s="481"/>
      <c r="BX105" s="486"/>
      <c r="BY105" s="138"/>
    </row>
    <row r="106" ht="18.75" customHeight="1">
      <c r="A106" s="138"/>
      <c r="B106" s="505" t="s">
        <v>272</v>
      </c>
      <c r="C106" s="488"/>
      <c r="D106" s="488"/>
      <c r="E106" s="488"/>
      <c r="F106" s="488"/>
      <c r="G106" s="488"/>
      <c r="H106" s="488"/>
      <c r="I106" s="488"/>
      <c r="J106" s="488"/>
      <c r="K106" s="489"/>
      <c r="L106" s="506" t="str">
        <f>IF(M106="","",'Setup Page'!$W$4)</f>
        <v>$</v>
      </c>
      <c r="M106" s="507">
        <f>SUM(M66:M105)</f>
        <v>12.96</v>
      </c>
      <c r="N106" s="488"/>
      <c r="O106" s="488"/>
      <c r="P106" s="489"/>
      <c r="Q106" s="506" t="str">
        <f>IF(R106="","",'Setup Page'!$W$4)</f>
        <v>$</v>
      </c>
      <c r="R106" s="507">
        <f>SUM(R66:R105)</f>
        <v>14.4</v>
      </c>
      <c r="S106" s="488"/>
      <c r="T106" s="488"/>
      <c r="U106" s="489"/>
      <c r="V106" s="506" t="str">
        <f>IF(W106="","",'Setup Page'!$W$4)</f>
        <v>$</v>
      </c>
      <c r="W106" s="507">
        <f>SUM(W66:W105)</f>
        <v>20</v>
      </c>
      <c r="X106" s="488"/>
      <c r="Y106" s="488"/>
      <c r="Z106" s="489"/>
      <c r="AA106" s="506" t="str">
        <f>IF(AB106="","",'Setup Page'!$W$4)</f>
        <v>$</v>
      </c>
      <c r="AB106" s="507">
        <f>SUM(AB66:AB105)</f>
        <v>28.8</v>
      </c>
      <c r="AC106" s="488"/>
      <c r="AD106" s="488"/>
      <c r="AE106" s="489"/>
      <c r="AF106" s="506" t="str">
        <f>IF(AG106="","",'Setup Page'!$W$4)</f>
        <v>$</v>
      </c>
      <c r="AG106" s="507">
        <f>SUM(AG66:AG105)</f>
        <v>28.8</v>
      </c>
      <c r="AH106" s="488"/>
      <c r="AI106" s="488"/>
      <c r="AJ106" s="489"/>
      <c r="AK106" s="506" t="str">
        <f>IF(AL106="","",'Setup Page'!$W$4)</f>
        <v>$</v>
      </c>
      <c r="AL106" s="507">
        <f>SUM(AL66:AL105)</f>
        <v>28.8</v>
      </c>
      <c r="AM106" s="488"/>
      <c r="AN106" s="488"/>
      <c r="AO106" s="489"/>
      <c r="AP106" s="506" t="str">
        <f>IF(AQ106="","",'Setup Page'!$W$4)</f>
        <v>$</v>
      </c>
      <c r="AQ106" s="507">
        <f>SUM(AQ66:AQ105)</f>
        <v>28.8</v>
      </c>
      <c r="AR106" s="488"/>
      <c r="AS106" s="488"/>
      <c r="AT106" s="489"/>
      <c r="AU106" s="506" t="str">
        <f>IF(AV106="","",'Setup Page'!$W$4)</f>
        <v>$</v>
      </c>
      <c r="AV106" s="507">
        <f>SUM(AV66:AV105)</f>
        <v>127.8</v>
      </c>
      <c r="AW106" s="488"/>
      <c r="AX106" s="488"/>
      <c r="AY106" s="489"/>
      <c r="AZ106" s="506" t="str">
        <f>IF(BA106="","",'Setup Page'!$W$4)</f>
        <v>$</v>
      </c>
      <c r="BA106" s="507">
        <f>SUM(BA66:BA105)</f>
        <v>0</v>
      </c>
      <c r="BB106" s="488"/>
      <c r="BC106" s="488"/>
      <c r="BD106" s="489"/>
      <c r="BE106" s="506" t="str">
        <f>IF(BF106="","",'Setup Page'!$W$4)</f>
        <v>$</v>
      </c>
      <c r="BF106" s="507">
        <f>SUM(BF66:BF105)</f>
        <v>28.8</v>
      </c>
      <c r="BG106" s="488"/>
      <c r="BH106" s="488"/>
      <c r="BI106" s="489"/>
      <c r="BJ106" s="506" t="str">
        <f>IF(BK106="","",'Setup Page'!$W$4)</f>
        <v>$</v>
      </c>
      <c r="BK106" s="507">
        <f>SUM(BK66:BK105)</f>
        <v>28.8</v>
      </c>
      <c r="BL106" s="488"/>
      <c r="BM106" s="488"/>
      <c r="BN106" s="489"/>
      <c r="BO106" s="506" t="str">
        <f>IF(BP106="","",'Setup Page'!$W$4)</f>
        <v>$</v>
      </c>
      <c r="BP106" s="507">
        <f>SUM(BP66:BP105)</f>
        <v>28.8</v>
      </c>
      <c r="BQ106" s="488"/>
      <c r="BR106" s="488"/>
      <c r="BS106" s="489"/>
      <c r="BT106" s="492" t="str">
        <f>IF(BU106="","",'Setup Page'!$W$4)</f>
        <v>$</v>
      </c>
      <c r="BU106" s="493">
        <f>SUM(BU66:BU105)</f>
        <v>376.76</v>
      </c>
      <c r="BV106" s="488"/>
      <c r="BW106" s="488"/>
      <c r="BX106" s="494"/>
      <c r="BY106" s="138"/>
    </row>
    <row r="107" ht="18.75" customHeight="1">
      <c r="A107" s="138"/>
      <c r="B107" s="138"/>
      <c r="C107" s="138"/>
      <c r="D107" s="138"/>
      <c r="E107" s="138"/>
      <c r="F107" s="138"/>
      <c r="G107" s="138"/>
      <c r="H107" s="138"/>
      <c r="I107" s="138"/>
      <c r="J107" s="138"/>
      <c r="K107" s="138"/>
      <c r="L107" s="138"/>
      <c r="M107" s="138"/>
      <c r="N107" s="138"/>
      <c r="O107" s="138"/>
      <c r="P107" s="138"/>
      <c r="Q107" s="138"/>
      <c r="R107" s="138"/>
      <c r="S107" s="138"/>
      <c r="T107" s="138"/>
      <c r="U107" s="138"/>
      <c r="V107" s="138"/>
      <c r="W107" s="138"/>
      <c r="X107" s="138"/>
      <c r="Y107" s="138"/>
      <c r="Z107" s="138"/>
      <c r="AA107" s="138"/>
      <c r="AB107" s="138"/>
      <c r="AC107" s="138"/>
      <c r="AD107" s="138"/>
      <c r="AE107" s="138"/>
      <c r="AF107" s="138"/>
      <c r="AG107" s="138"/>
      <c r="AH107" s="424"/>
      <c r="AI107" s="138"/>
      <c r="AJ107" s="138"/>
      <c r="AK107" s="138"/>
      <c r="AL107" s="138"/>
      <c r="AM107" s="138"/>
      <c r="AN107" s="138"/>
      <c r="AO107" s="138"/>
      <c r="AP107" s="138"/>
      <c r="AQ107" s="138"/>
      <c r="AR107" s="138"/>
      <c r="AS107" s="138"/>
      <c r="AT107" s="138"/>
      <c r="AU107" s="138"/>
      <c r="AV107" s="138"/>
      <c r="AW107" s="138"/>
      <c r="AX107" s="138"/>
      <c r="AY107" s="138"/>
      <c r="AZ107" s="138"/>
      <c r="BA107" s="138"/>
      <c r="BB107" s="138"/>
      <c r="BC107" s="138"/>
      <c r="BD107" s="138"/>
      <c r="BE107" s="138"/>
      <c r="BF107" s="138"/>
      <c r="BG107" s="138"/>
      <c r="BH107" s="138"/>
      <c r="BI107" s="138"/>
      <c r="BJ107" s="138"/>
      <c r="BK107" s="138"/>
      <c r="BL107" s="138"/>
      <c r="BM107" s="138"/>
      <c r="BN107" s="138"/>
      <c r="BO107" s="138"/>
      <c r="BP107" s="138"/>
      <c r="BQ107" s="138"/>
      <c r="BR107" s="138"/>
      <c r="BS107" s="138"/>
      <c r="BT107" s="138"/>
      <c r="BU107" s="138"/>
      <c r="BV107" s="138"/>
      <c r="BW107" s="138"/>
      <c r="BX107" s="138"/>
      <c r="BY107" s="138"/>
    </row>
    <row r="108" ht="18.75" customHeight="1">
      <c r="A108" s="138"/>
      <c r="B108" s="508" t="s">
        <v>75</v>
      </c>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c r="AA108" s="49"/>
      <c r="AB108" s="49"/>
      <c r="AC108" s="49"/>
      <c r="AD108" s="49"/>
      <c r="AE108" s="49"/>
      <c r="AF108" s="49"/>
      <c r="AG108" s="49"/>
      <c r="AH108" s="49"/>
      <c r="AI108" s="49"/>
      <c r="AJ108" s="49"/>
      <c r="AK108" s="49"/>
      <c r="AL108" s="49"/>
      <c r="AM108" s="49"/>
      <c r="AN108" s="49"/>
      <c r="AO108" s="49"/>
      <c r="AP108" s="49"/>
      <c r="AQ108" s="49"/>
      <c r="AR108" s="49"/>
      <c r="AS108" s="49"/>
      <c r="AT108" s="49"/>
      <c r="AU108" s="49"/>
      <c r="AV108" s="49"/>
      <c r="AW108" s="49"/>
      <c r="AX108" s="49"/>
      <c r="AY108" s="49"/>
      <c r="AZ108" s="49"/>
      <c r="BA108" s="49"/>
      <c r="BB108" s="49"/>
      <c r="BC108" s="49"/>
      <c r="BD108" s="49"/>
      <c r="BE108" s="49"/>
      <c r="BF108" s="49"/>
      <c r="BG108" s="49"/>
      <c r="BH108" s="49"/>
      <c r="BI108" s="49"/>
      <c r="BJ108" s="49"/>
      <c r="BK108" s="49"/>
      <c r="BL108" s="49"/>
      <c r="BM108" s="49"/>
      <c r="BN108" s="49"/>
      <c r="BO108" s="49"/>
      <c r="BP108" s="49"/>
      <c r="BQ108" s="49"/>
      <c r="BR108" s="49"/>
      <c r="BS108" s="49"/>
      <c r="BT108" s="49"/>
      <c r="BU108" s="49"/>
      <c r="BV108" s="49"/>
      <c r="BW108" s="49"/>
      <c r="BX108" s="50"/>
      <c r="BY108" s="138"/>
    </row>
    <row r="109" ht="18.75" customHeight="1">
      <c r="A109" s="138"/>
      <c r="B109" s="64"/>
      <c r="BX109" s="29"/>
      <c r="BY109" s="138"/>
    </row>
    <row r="110" ht="18.75" customHeight="1">
      <c r="A110" s="138"/>
      <c r="B110" s="509"/>
      <c r="L110" s="37" t="str">
        <f>IFERROR(__xludf.DUMMYFUNCTION("JOIN("" "", ArrayFormula(REGEXREPLACE(UPPER(TEXT('Setup Page'!$AC$18,""mmm  yyyy"")), ""(.)"", ""$1 "")))
"),"J U L     2 0 2 3 ")</f>
        <v>J U L     2 0 2 3 </v>
      </c>
      <c r="Q110" s="37" t="str">
        <f>IFERROR(__xludf.DUMMYFUNCTION("JOIN("" "", ArrayFormula(REGEXREPLACE(UPPER(TEXT('Setup Page'!$AC$19,""mmm  yyyy"")), ""(.)"", ""$1 "")))
"),"A U G     2 0 2 3 ")</f>
        <v>A U G     2 0 2 3 </v>
      </c>
      <c r="V110" s="37" t="str">
        <f>IFERROR(__xludf.DUMMYFUNCTION("JOIN("" "", ArrayFormula(REGEXREPLACE(UPPER(TEXT('Setup Page'!$AC$20,""mmm  yyyy"")), ""(.)"", ""$1 "")))
"),"S E P     2 0 2 3 ")</f>
        <v>S E P     2 0 2 3 </v>
      </c>
      <c r="AA110" s="37" t="str">
        <f>IFERROR(__xludf.DUMMYFUNCTION("JOIN("" "", ArrayFormula(REGEXREPLACE(UPPER(TEXT('Setup Page'!$AC$21,""mmm  yyyy"")), ""(.)"", ""$1 "")))
"),"O C T     2 0 2 3 ")</f>
        <v>O C T     2 0 2 3 </v>
      </c>
      <c r="AF110" s="37" t="str">
        <f>IFERROR(__xludf.DUMMYFUNCTION("JOIN("" "", ArrayFormula(REGEXREPLACE(UPPER(TEXT('Setup Page'!$AC$22,""mmm  yyyy"")), ""(.)"", ""$1 "")))
"),"N O V     2 0 2 3 ")</f>
        <v>N O V     2 0 2 3 </v>
      </c>
      <c r="AK110" s="37" t="str">
        <f>IFERROR(__xludf.DUMMYFUNCTION("JOIN("" "", ArrayFormula(REGEXREPLACE(UPPER(TEXT('Setup Page'!$AC$23,""mmm  yyyy"")), ""(.)"", ""$1 "")))
"),"D E C     2 0 2 3 ")</f>
        <v>D E C     2 0 2 3 </v>
      </c>
      <c r="AP110" s="37" t="str">
        <f>IFERROR(__xludf.DUMMYFUNCTION("JOIN("" "", ArrayFormula(REGEXREPLACE(UPPER(TEXT('Setup Page'!$AC$24,""mmm  yyyy"")), ""(.)"", ""$1 "")))
"),"J A N     2 0 2 4 ")</f>
        <v>J A N     2 0 2 4 </v>
      </c>
      <c r="AU110" s="37" t="str">
        <f>IFERROR(__xludf.DUMMYFUNCTION("JOIN("" "", ArrayFormula(REGEXREPLACE(UPPER(TEXT('Setup Page'!$AC$25,""mmm  yyyy"")), ""(.)"", ""$1 "")))
"),"F E B     2 0 2 4 ")</f>
        <v>F E B     2 0 2 4 </v>
      </c>
      <c r="AZ110" s="37" t="str">
        <f>IFERROR(__xludf.DUMMYFUNCTION("JOIN("" "", ArrayFormula(REGEXREPLACE(UPPER(TEXT('Setup Page'!$AC$26,""mmm  yyyy"")), ""(.)"", ""$1 "")))
"),"M A R     2 0 2 4 ")</f>
        <v>M A R     2 0 2 4 </v>
      </c>
      <c r="BE110" s="37" t="str">
        <f>IFERROR(__xludf.DUMMYFUNCTION("JOIN("" "", ArrayFormula(REGEXREPLACE(UPPER(TEXT('Setup Page'!$AC$27,""mmm  yyyy"")), ""(.)"", ""$1 "")))
"),"A P R     2 0 2 4 ")</f>
        <v>A P R     2 0 2 4 </v>
      </c>
      <c r="BJ110" s="37" t="str">
        <f>IFERROR(__xludf.DUMMYFUNCTION("JOIN("" "", ArrayFormula(REGEXREPLACE(UPPER(TEXT('Setup Page'!$AC$28,""mmm  yyyy"")), ""(.)"", ""$1 "")))
"),"M A Y     2 0 2 4 ")</f>
        <v>M A Y     2 0 2 4 </v>
      </c>
      <c r="BO110" s="37" t="str">
        <f>IFERROR(__xludf.DUMMYFUNCTION("JOIN("" "", ArrayFormula(REGEXREPLACE(UPPER(TEXT('Setup Page'!$AC$29,""mmm  yyyy"")), ""(.)"", ""$1 "")))
"),"J U N     2 0 2 4 ")</f>
        <v>J U N     2 0 2 4 </v>
      </c>
      <c r="BT110" s="497" t="s">
        <v>272</v>
      </c>
      <c r="BX110" s="29"/>
      <c r="BY110" s="138"/>
    </row>
    <row r="111" ht="18.75" customHeight="1">
      <c r="A111" s="138"/>
      <c r="B111" s="510" t="s">
        <v>286</v>
      </c>
      <c r="C111" s="511"/>
      <c r="D111" s="511"/>
      <c r="E111" s="511"/>
      <c r="F111" s="511"/>
      <c r="G111" s="511"/>
      <c r="H111" s="511"/>
      <c r="I111" s="511"/>
      <c r="J111" s="511"/>
      <c r="K111" s="512"/>
      <c r="L111" s="445" t="str">
        <f>IF(M111="","",'Setup Page'!$W$4)</f>
        <v>$</v>
      </c>
      <c r="M111" s="513">
        <f>SUMIFS('Income Entry'!$H$11:$H126,'Income Entry'!$S$11:$S126,'Setup Page'!$AU$18,'Income Entry'!$T$11:$T126,'Setup Page'!$AV$18)</f>
        <v>5000</v>
      </c>
      <c r="N111" s="137"/>
      <c r="O111" s="137"/>
      <c r="P111" s="141"/>
      <c r="Q111" s="445" t="str">
        <f>IF(R111="","",'Setup Page'!$W$4)</f>
        <v>$</v>
      </c>
      <c r="R111" s="513">
        <f>SUMIFS('Income Entry'!$H$11:$H126,'Income Entry'!$S$11:$S126,'Setup Page'!$AU$19,'Income Entry'!$T$11:$T126,'Setup Page'!$AV$19)</f>
        <v>6550</v>
      </c>
      <c r="S111" s="137"/>
      <c r="T111" s="137"/>
      <c r="U111" s="141"/>
      <c r="V111" s="445" t="str">
        <f>IF(W111="","",'Setup Page'!$W$4)</f>
        <v>$</v>
      </c>
      <c r="W111" s="513">
        <f>SUMIFS('Income Entry'!$H$11:$H126,'Income Entry'!$S$11:$S126,'Setup Page'!$AU$20,'Income Entry'!$T$11:$T126,'Setup Page'!$AV$20)</f>
        <v>5000</v>
      </c>
      <c r="X111" s="137"/>
      <c r="Y111" s="137"/>
      <c r="Z111" s="141"/>
      <c r="AA111" s="445" t="str">
        <f>IF(AB111="","",'Setup Page'!$W$4)</f>
        <v>$</v>
      </c>
      <c r="AB111" s="513">
        <f>SUMIFS('Income Entry'!$H$11:$H126,'Income Entry'!$S$11:$S126,'Setup Page'!$AU$21,'Income Entry'!$T$11:$T126,'Setup Page'!$AV$21)</f>
        <v>8500</v>
      </c>
      <c r="AC111" s="137"/>
      <c r="AD111" s="137"/>
      <c r="AE111" s="141"/>
      <c r="AF111" s="445" t="str">
        <f>IF(AG111="","",'Setup Page'!$W$4)</f>
        <v>$</v>
      </c>
      <c r="AG111" s="513">
        <f>SUMIFS('Income Entry'!$H$11:$H126,'Income Entry'!$S$11:$S126,'Setup Page'!$AU$22,'Income Entry'!$T$11:$T126,'Setup Page'!$AV$22)</f>
        <v>6920</v>
      </c>
      <c r="AH111" s="137"/>
      <c r="AI111" s="137"/>
      <c r="AJ111" s="141"/>
      <c r="AK111" s="445" t="str">
        <f>IF(AL111="","",'Setup Page'!$W$4)</f>
        <v>$</v>
      </c>
      <c r="AL111" s="513">
        <f>SUMIFS('Income Entry'!$H$11:$H126,'Income Entry'!$S$11:$S126,'Setup Page'!$AU$23,'Income Entry'!$T$11:$T126,'Setup Page'!$AV$23)</f>
        <v>5192.76</v>
      </c>
      <c r="AM111" s="137"/>
      <c r="AN111" s="137"/>
      <c r="AO111" s="141"/>
      <c r="AP111" s="445" t="str">
        <f>IF(AQ111="","",'Setup Page'!$W$4)</f>
        <v>$</v>
      </c>
      <c r="AQ111" s="513">
        <f>SUMIFS('Income Entry'!$H$11:$H126,'Income Entry'!$S$11:$S126,'Setup Page'!$AU$24,'Income Entry'!$T$11:$T126,'Setup Page'!$AV$24)</f>
        <v>12742.05</v>
      </c>
      <c r="AR111" s="137"/>
      <c r="AS111" s="137"/>
      <c r="AT111" s="141"/>
      <c r="AU111" s="445" t="str">
        <f>IF(AV111="","",'Setup Page'!$W$4)</f>
        <v>$</v>
      </c>
      <c r="AV111" s="513">
        <f>SUMIFS('Income Entry'!$H$11:$H126,'Income Entry'!$S$11:$S126,'Setup Page'!$AU$25,'Income Entry'!$T$11:$T126,'Setup Page'!$AV$25)</f>
        <v>12325.41</v>
      </c>
      <c r="AW111" s="137"/>
      <c r="AX111" s="137"/>
      <c r="AY111" s="141"/>
      <c r="AZ111" s="445" t="str">
        <f>IF(BA111="","",'Setup Page'!$W$4)</f>
        <v>$</v>
      </c>
      <c r="BA111" s="513">
        <f>SUMIFS('Income Entry'!$H$11:$H126,'Income Entry'!$S$11:$S126,'Setup Page'!$AU$26,'Income Entry'!$T$11:$T126,'Setup Page'!$AV$26)</f>
        <v>20276.84</v>
      </c>
      <c r="BB111" s="137"/>
      <c r="BC111" s="137"/>
      <c r="BD111" s="141"/>
      <c r="BE111" s="445" t="str">
        <f>IF(BF111="","",'Setup Page'!$W$4)</f>
        <v>$</v>
      </c>
      <c r="BF111" s="513">
        <f>SUMIFS('Income Entry'!$H$11:$H126,'Income Entry'!$S$11:$S126,'Setup Page'!$AU$27,'Income Entry'!$T$11:$T126,'Setup Page'!$AV$27)</f>
        <v>13000</v>
      </c>
      <c r="BG111" s="137"/>
      <c r="BH111" s="137"/>
      <c r="BI111" s="141"/>
      <c r="BJ111" s="445" t="str">
        <f>IF(BK111="","",'Setup Page'!$W$4)</f>
        <v>$</v>
      </c>
      <c r="BK111" s="513">
        <f>SUMIFS('Income Entry'!$H$11:$H126,'Income Entry'!$S$11:$S126,'Setup Page'!$AU$28,'Income Entry'!$T$11:$T126,'Setup Page'!$AV$28)</f>
        <v>8800</v>
      </c>
      <c r="BL111" s="137"/>
      <c r="BM111" s="137"/>
      <c r="BN111" s="141"/>
      <c r="BO111" s="445" t="str">
        <f>IF(BP111="","",'Setup Page'!$W$4)</f>
        <v>$</v>
      </c>
      <c r="BP111" s="513">
        <f>SUMIFS('Income Entry'!$H$11:$H126,'Income Entry'!$S$11:$S126,'Setup Page'!$AU$29,'Income Entry'!$T$11:$T126,'Setup Page'!$AV$29)</f>
        <v>5900</v>
      </c>
      <c r="BQ111" s="137"/>
      <c r="BR111" s="137"/>
      <c r="BS111" s="141"/>
      <c r="BT111" s="514" t="str">
        <f>IF(BU111="","",'Setup Page'!$W$4)</f>
        <v>$</v>
      </c>
      <c r="BU111" s="514">
        <f t="shared" ref="BU111:BU114" si="3">sum(M111:BS111)</f>
        <v>110207.06</v>
      </c>
      <c r="BV111" s="137"/>
      <c r="BW111" s="137"/>
      <c r="BX111" s="144"/>
      <c r="BY111" s="138"/>
    </row>
    <row r="112" ht="18.75" customHeight="1">
      <c r="A112" s="138"/>
      <c r="B112" s="515" t="s">
        <v>277</v>
      </c>
      <c r="C112" s="516"/>
      <c r="D112" s="516"/>
      <c r="E112" s="516"/>
      <c r="F112" s="516"/>
      <c r="G112" s="516"/>
      <c r="H112" s="516"/>
      <c r="I112" s="516"/>
      <c r="J112" s="516"/>
      <c r="K112" s="517"/>
      <c r="L112" s="445" t="str">
        <f>IF(M112="","",'Setup Page'!$W$4)</f>
        <v>$</v>
      </c>
      <c r="M112" s="513">
        <f>SUMIFS('Expense Entry'!$F$11:$F126,'Expense Entry'!$Q$11:$Q126,'Setup Page'!$AU$18,'Expense Entry'!$R$11:$R126,'Setup Page'!$AV$18)</f>
        <v>12.96</v>
      </c>
      <c r="N112" s="137"/>
      <c r="O112" s="137"/>
      <c r="P112" s="141"/>
      <c r="Q112" s="445" t="str">
        <f>IF(R112="","",'Setup Page'!$W$4)</f>
        <v>$</v>
      </c>
      <c r="R112" s="513">
        <f>SUMIFS('Expense Entry'!$F$11:$F126,'Expense Entry'!$Q$11:$Q126,'Setup Page'!$AU$19,'Expense Entry'!$R$11:$R126,'Setup Page'!$AV$19)</f>
        <v>14.4</v>
      </c>
      <c r="S112" s="137"/>
      <c r="T112" s="137"/>
      <c r="U112" s="141"/>
      <c r="V112" s="445" t="str">
        <f>IF(W112="","",'Setup Page'!$W$4)</f>
        <v>$</v>
      </c>
      <c r="W112" s="513">
        <f>SUMIFS('Expense Entry'!$F$11:$F126,'Expense Entry'!$Q$11:$Q126,'Setup Page'!$AU$20,'Expense Entry'!$R$11:$R126,'Setup Page'!$AV$20)</f>
        <v>20</v>
      </c>
      <c r="X112" s="137"/>
      <c r="Y112" s="137"/>
      <c r="Z112" s="141"/>
      <c r="AA112" s="445" t="str">
        <f>IF(AB112="","",'Setup Page'!$W$4)</f>
        <v>$</v>
      </c>
      <c r="AB112" s="513">
        <f>SUMIFS('Expense Entry'!$F$11:$F126,'Expense Entry'!$Q$11:$Q126,'Setup Page'!$AU$21,'Expense Entry'!$R$11:$R126,'Setup Page'!$AV$21)</f>
        <v>28.8</v>
      </c>
      <c r="AC112" s="137"/>
      <c r="AD112" s="137"/>
      <c r="AE112" s="141"/>
      <c r="AF112" s="445" t="str">
        <f>IF(AG112="","",'Setup Page'!$W$4)</f>
        <v>$</v>
      </c>
      <c r="AG112" s="513">
        <f>SUMIFS('Expense Entry'!$F$11:$F126,'Expense Entry'!$Q$11:$Q126,'Setup Page'!$AU$22,'Expense Entry'!$R$11:$R126,'Setup Page'!$AV$22)</f>
        <v>29.8</v>
      </c>
      <c r="AH112" s="137"/>
      <c r="AI112" s="137"/>
      <c r="AJ112" s="141"/>
      <c r="AK112" s="445" t="str">
        <f>IF(AL112="","",'Setup Page'!$W$4)</f>
        <v>$</v>
      </c>
      <c r="AL112" s="513">
        <f>SUMIFS('Expense Entry'!$F$11:$F126,'Expense Entry'!$Q$11:$Q126,'Setup Page'!$AU$23,'Expense Entry'!$R$11:$R126,'Setup Page'!$AV$23)</f>
        <v>2682.49</v>
      </c>
      <c r="AM112" s="137"/>
      <c r="AN112" s="137"/>
      <c r="AO112" s="141"/>
      <c r="AP112" s="445" t="str">
        <f>IF(AQ112="","",'Setup Page'!$W$4)</f>
        <v>$</v>
      </c>
      <c r="AQ112" s="513">
        <f>SUMIFS('Expense Entry'!$F$11:$F126,'Expense Entry'!$Q$11:$Q126,'Setup Page'!$AU$24,'Expense Entry'!$R$11:$R126,'Setup Page'!$AV$24)</f>
        <v>28.8</v>
      </c>
      <c r="AR112" s="137"/>
      <c r="AS112" s="137"/>
      <c r="AT112" s="141"/>
      <c r="AU112" s="445" t="str">
        <f>IF(AV112="","",'Setup Page'!$W$4)</f>
        <v>$</v>
      </c>
      <c r="AV112" s="513">
        <f>SUMIFS('Expense Entry'!$F$11:$F126,'Expense Entry'!$Q$11:$Q126,'Setup Page'!$AU$25,'Expense Entry'!$R$11:$R126,'Setup Page'!$AV$25)</f>
        <v>128.8</v>
      </c>
      <c r="AW112" s="137"/>
      <c r="AX112" s="137"/>
      <c r="AY112" s="141"/>
      <c r="AZ112" s="445" t="str">
        <f>IF(BA112="","",'Setup Page'!$W$4)</f>
        <v>$</v>
      </c>
      <c r="BA112" s="513">
        <f>SUMIFS('Expense Entry'!$F$11:$F126,'Expense Entry'!$Q$11:$Q126,'Setup Page'!$AU$26,'Expense Entry'!$R$11:$R126,'Setup Page'!$AV$26)</f>
        <v>0</v>
      </c>
      <c r="BB112" s="137"/>
      <c r="BC112" s="137"/>
      <c r="BD112" s="141"/>
      <c r="BE112" s="445" t="str">
        <f>IF(BF112="","",'Setup Page'!$W$4)</f>
        <v>$</v>
      </c>
      <c r="BF112" s="513">
        <f>SUMIFS('Expense Entry'!$F$11:$F126,'Expense Entry'!$Q$11:$Q126,'Setup Page'!$AU$27,'Expense Entry'!$R$11:$R126,'Setup Page'!$AV$27)</f>
        <v>29.8</v>
      </c>
      <c r="BG112" s="137"/>
      <c r="BH112" s="137"/>
      <c r="BI112" s="141"/>
      <c r="BJ112" s="445" t="str">
        <f>IF(BK112="","",'Setup Page'!$W$4)</f>
        <v>$</v>
      </c>
      <c r="BK112" s="513">
        <f>SUMIFS('Expense Entry'!$F$11:$F126,'Expense Entry'!$Q$11:$Q126,'Setup Page'!$AU$28,'Expense Entry'!$R$11:$R126,'Setup Page'!$AV$28)</f>
        <v>28.8</v>
      </c>
      <c r="BL112" s="137"/>
      <c r="BM112" s="137"/>
      <c r="BN112" s="141"/>
      <c r="BO112" s="445" t="str">
        <f>IF(BP112="","",'Setup Page'!$W$4)</f>
        <v>$</v>
      </c>
      <c r="BP112" s="513">
        <f>SUMIFS('Expense Entry'!$F$11:$F126,'Expense Entry'!$Q$11:$Q126,'Setup Page'!$AU$29,'Expense Entry'!$R$11:$R126,'Setup Page'!$AV$29)</f>
        <v>29.8</v>
      </c>
      <c r="BQ112" s="137"/>
      <c r="BR112" s="137"/>
      <c r="BS112" s="141"/>
      <c r="BT112" s="514" t="str">
        <f>IF(BU112="","",'Setup Page'!$W$4)</f>
        <v>$</v>
      </c>
      <c r="BU112" s="514">
        <f t="shared" si="3"/>
        <v>3034.45</v>
      </c>
      <c r="BV112" s="137"/>
      <c r="BW112" s="137"/>
      <c r="BX112" s="144"/>
      <c r="BY112" s="138"/>
    </row>
    <row r="113" ht="18.75" customHeight="1">
      <c r="A113" s="138"/>
      <c r="B113" s="518" t="s">
        <v>6</v>
      </c>
      <c r="C113" s="519"/>
      <c r="D113" s="519"/>
      <c r="E113" s="519"/>
      <c r="F113" s="519"/>
      <c r="G113" s="519"/>
      <c r="H113" s="519"/>
      <c r="I113" s="519"/>
      <c r="J113" s="519"/>
      <c r="K113" s="520"/>
      <c r="L113" s="521" t="str">
        <f>IF(M113="","",'Setup Page'!$W$4)</f>
        <v>$</v>
      </c>
      <c r="M113" s="522">
        <f>SUMIFS('Income Entry'!$H$11:$H126,'Income Entry'!$S$11:$S126,'Setup Page'!$AU$18,'Income Entry'!$T$11:$T126,'Setup Page'!$AV$18)-(SUMIFS('Expense Entry'!$F$11:$F126,'Expense Entry'!$Q$11:$Q126,'Setup Page'!$AU$18,'Expense Entry'!$R$11:$R126,'Setup Page'!$AV$18))</f>
        <v>4987.04</v>
      </c>
      <c r="N113" s="137"/>
      <c r="O113" s="137"/>
      <c r="P113" s="141"/>
      <c r="Q113" s="521" t="str">
        <f>IF(R113="","",'Setup Page'!$W$4)</f>
        <v>$</v>
      </c>
      <c r="R113" s="522">
        <f>SUMIFS('Income Entry'!$H$11:$H126,'Income Entry'!$S$11:$S126,'Setup Page'!$AU$19,'Income Entry'!$T$11:$T126,'Setup Page'!$AV$19)-(SUMIFS('Expense Entry'!$F$11:$F126,'Expense Entry'!$Q$11:$Q126,'Setup Page'!$AU$19,'Expense Entry'!$R$11:$R126,'Setup Page'!$AV$19))</f>
        <v>6535.6</v>
      </c>
      <c r="S113" s="137"/>
      <c r="T113" s="137"/>
      <c r="U113" s="141"/>
      <c r="V113" s="521" t="str">
        <f>IF(W113="","",'Setup Page'!$W$4)</f>
        <v>$</v>
      </c>
      <c r="W113" s="522">
        <f>SUMIFS('Income Entry'!$H$11:$H126,'Income Entry'!$S$11:$S126,'Setup Page'!$AU$20,'Income Entry'!$T$11:$T126,'Setup Page'!$AV$20)-(SUMIFS('Expense Entry'!$F$11:$F126,'Expense Entry'!$Q$11:$Q126,'Setup Page'!$AU$20,'Expense Entry'!$R$11:$R126,'Setup Page'!$AV$20))</f>
        <v>4980</v>
      </c>
      <c r="X113" s="137"/>
      <c r="Y113" s="137"/>
      <c r="Z113" s="141"/>
      <c r="AA113" s="521" t="str">
        <f>IF(AB113="","",'Setup Page'!$W$4)</f>
        <v>$</v>
      </c>
      <c r="AB113" s="522">
        <f>SUMIFS('Income Entry'!$H$11:$H126,'Income Entry'!$S$11:$S126,'Setup Page'!$AU$21,'Income Entry'!$T$11:$T126,'Setup Page'!$AV$21)-(SUMIFS('Expense Entry'!$F$11:$F126,'Expense Entry'!$Q$11:$Q126,'Setup Page'!$AU$21,'Expense Entry'!$R$11:$R126,'Setup Page'!$AV$21))</f>
        <v>8471.2</v>
      </c>
      <c r="AC113" s="137"/>
      <c r="AD113" s="137"/>
      <c r="AE113" s="141"/>
      <c r="AF113" s="521" t="str">
        <f>IF(AG113="","",'Setup Page'!$W$4)</f>
        <v>$</v>
      </c>
      <c r="AG113" s="522">
        <f>SUMIFS('Income Entry'!$H$11:$H126,'Income Entry'!$S$11:$S126,'Setup Page'!$AU$22,'Income Entry'!$T$11:$T126,'Setup Page'!$AV$22)-(SUMIFS('Expense Entry'!$F$11:$F126,'Expense Entry'!$Q$11:$Q126,'Setup Page'!$AU$22,'Expense Entry'!$R$11:$R126,'Setup Page'!$AV$22))</f>
        <v>6890.2</v>
      </c>
      <c r="AH113" s="137"/>
      <c r="AI113" s="137"/>
      <c r="AJ113" s="141"/>
      <c r="AK113" s="521" t="str">
        <f>IF(AL113="","",'Setup Page'!$W$4)</f>
        <v>$</v>
      </c>
      <c r="AL113" s="522">
        <f>SUMIFS('Income Entry'!$H$11:$H126,'Income Entry'!$S$11:$S126,'Setup Page'!$AU$23,'Income Entry'!$T$11:$T126,'Setup Page'!$AV$23)-(SUMIFS('Expense Entry'!$F$11:$F126,'Expense Entry'!$Q$11:$Q126,'Setup Page'!$AU$23,'Expense Entry'!$R$11:$R126,'Setup Page'!$AV$23))</f>
        <v>2510.27</v>
      </c>
      <c r="AM113" s="137"/>
      <c r="AN113" s="137"/>
      <c r="AO113" s="141"/>
      <c r="AP113" s="521" t="str">
        <f>IF(AQ113="","",'Setup Page'!$W$4)</f>
        <v>$</v>
      </c>
      <c r="AQ113" s="522">
        <f>SUMIFS('Income Entry'!$H$11:$H126,'Income Entry'!$S$11:$S126,'Setup Page'!$AU$24,'Income Entry'!$T$11:$T126,'Setup Page'!$AV$24)-(SUMIFS('Expense Entry'!$F$11:$F126,'Expense Entry'!$Q$11:$Q126,'Setup Page'!$AU$24,'Expense Entry'!$R$11:$R126,'Setup Page'!$AV$24))</f>
        <v>12713.25</v>
      </c>
      <c r="AR113" s="137"/>
      <c r="AS113" s="137"/>
      <c r="AT113" s="141"/>
      <c r="AU113" s="521" t="str">
        <f>IF(AV113="","",'Setup Page'!$W$4)</f>
        <v>$</v>
      </c>
      <c r="AV113" s="522">
        <f>SUMIFS('Income Entry'!$H$11:$H126,'Income Entry'!$S$11:$S126,'Setup Page'!$AU$25,'Income Entry'!$T$11:$T126,'Setup Page'!$AV$25)-(SUMIFS('Expense Entry'!$F$11:$F126,'Expense Entry'!$Q$11:$Q126,'Setup Page'!$AU$25,'Expense Entry'!$R$11:$R126,'Setup Page'!$AV$25))</f>
        <v>12196.61</v>
      </c>
      <c r="AW113" s="137"/>
      <c r="AX113" s="137"/>
      <c r="AY113" s="141"/>
      <c r="AZ113" s="521" t="str">
        <f>IF(BA113="","",'Setup Page'!$W$4)</f>
        <v>$</v>
      </c>
      <c r="BA113" s="522">
        <f>SUMIFS('Income Entry'!$H$11:$H126,'Income Entry'!$S$11:$S126,'Setup Page'!$AU$26,'Income Entry'!$T$11:$T126,'Setup Page'!$AV$26)-(SUMIFS('Expense Entry'!$F$11:$F126,'Expense Entry'!$Q$11:$Q126,'Setup Page'!$AU$26,'Expense Entry'!$R$11:$R126,'Setup Page'!$AV$26))</f>
        <v>20276.84</v>
      </c>
      <c r="BB113" s="137"/>
      <c r="BC113" s="137"/>
      <c r="BD113" s="141"/>
      <c r="BE113" s="521" t="str">
        <f>IF(BF113="","",'Setup Page'!$W$4)</f>
        <v>$</v>
      </c>
      <c r="BF113" s="522">
        <f>SUMIFS('Income Entry'!$H$11:$H126,'Income Entry'!$S$11:$S126,'Setup Page'!$AU$27,'Income Entry'!$T$11:$T126,'Setup Page'!$AV$27)-(SUMIFS('Expense Entry'!$F$11:$F126,'Expense Entry'!$Q$11:$Q126,'Setup Page'!$AU$27,'Expense Entry'!$R$11:$R126,'Setup Page'!$AV$27))</f>
        <v>12970.2</v>
      </c>
      <c r="BG113" s="137"/>
      <c r="BH113" s="137"/>
      <c r="BI113" s="141"/>
      <c r="BJ113" s="521" t="str">
        <f>IF(BK113="","",'Setup Page'!$W$4)</f>
        <v>$</v>
      </c>
      <c r="BK113" s="522">
        <f>SUMIFS('Income Entry'!$H$11:$H126,'Income Entry'!$S$11:$S126,'Setup Page'!$AU$28,'Income Entry'!$T$11:$T126,'Setup Page'!$AV$28)-(SUMIFS('Expense Entry'!$F$11:$F126,'Expense Entry'!$Q$11:$Q126,'Setup Page'!$AU$28,'Expense Entry'!$R$11:$R126,'Setup Page'!$AV$28))</f>
        <v>8771.2</v>
      </c>
      <c r="BL113" s="137"/>
      <c r="BM113" s="137"/>
      <c r="BN113" s="141"/>
      <c r="BO113" s="521" t="str">
        <f>IF(BP113="","",'Setup Page'!$W$4)</f>
        <v>$</v>
      </c>
      <c r="BP113" s="522">
        <f>SUMIFS('Income Entry'!$H$11:$H126,'Income Entry'!$S$11:$S126,'Setup Page'!$AU$29,'Income Entry'!$T$11:$T126,'Setup Page'!$AV$29)-(SUMIFS('Expense Entry'!$F$11:$F126,'Expense Entry'!$Q$11:$Q126,'Setup Page'!$AU$29,'Expense Entry'!$R$11:$R126,'Setup Page'!$AV$29))</f>
        <v>5870.2</v>
      </c>
      <c r="BQ113" s="137"/>
      <c r="BR113" s="137"/>
      <c r="BS113" s="141"/>
      <c r="BT113" s="521" t="str">
        <f>IF(BU113="","",'Setup Page'!$W$4)</f>
        <v>$</v>
      </c>
      <c r="BU113" s="521">
        <f t="shared" si="3"/>
        <v>107172.61</v>
      </c>
      <c r="BV113" s="137"/>
      <c r="BW113" s="137"/>
      <c r="BX113" s="144"/>
      <c r="BY113" s="138"/>
    </row>
    <row r="114" ht="18.75" customHeight="1">
      <c r="A114" s="138"/>
      <c r="B114" s="523" t="s">
        <v>7</v>
      </c>
      <c r="C114" s="148"/>
      <c r="D114" s="148"/>
      <c r="E114" s="148"/>
      <c r="F114" s="148"/>
      <c r="G114" s="148"/>
      <c r="H114" s="148"/>
      <c r="I114" s="148"/>
      <c r="J114" s="148"/>
      <c r="K114" s="149"/>
      <c r="L114" s="450" t="str">
        <f>IF(M114="","",'Setup Page'!$W$4)</f>
        <v>$</v>
      </c>
      <c r="M114" s="450">
        <f>'Setup Page'!AM18</f>
        <v>0</v>
      </c>
      <c r="N114" s="148"/>
      <c r="O114" s="148"/>
      <c r="P114" s="149"/>
      <c r="Q114" s="450" t="str">
        <f>IF(R114="","",'Setup Page'!$W$4)</f>
        <v>$</v>
      </c>
      <c r="R114" s="450">
        <f>'Setup Page'!AM19</f>
        <v>0</v>
      </c>
      <c r="S114" s="148"/>
      <c r="T114" s="148"/>
      <c r="U114" s="149"/>
      <c r="V114" s="450" t="str">
        <f>IF(W114="","",'Setup Page'!$W$4)</f>
        <v>$</v>
      </c>
      <c r="W114" s="450">
        <f>'Setup Page'!AM20</f>
        <v>2400</v>
      </c>
      <c r="X114" s="148"/>
      <c r="Y114" s="148"/>
      <c r="Z114" s="149"/>
      <c r="AA114" s="450" t="str">
        <f>IF(AB114="","",'Setup Page'!$W$4)</f>
        <v>$</v>
      </c>
      <c r="AB114" s="450">
        <f>'Setup Page'!AM21</f>
        <v>2400</v>
      </c>
      <c r="AC114" s="148"/>
      <c r="AD114" s="148"/>
      <c r="AE114" s="149"/>
      <c r="AF114" s="450" t="str">
        <f>IF(AG114="","",'Setup Page'!$W$4)</f>
        <v>$</v>
      </c>
      <c r="AG114" s="450">
        <f>'Setup Page'!AM22</f>
        <v>2400</v>
      </c>
      <c r="AH114" s="148"/>
      <c r="AI114" s="148"/>
      <c r="AJ114" s="149"/>
      <c r="AK114" s="450" t="str">
        <f>IF(AL114="","",'Setup Page'!$W$4)</f>
        <v>$</v>
      </c>
      <c r="AL114" s="450">
        <f>'Setup Page'!AM23</f>
        <v>6000</v>
      </c>
      <c r="AM114" s="148"/>
      <c r="AN114" s="148"/>
      <c r="AO114" s="149"/>
      <c r="AP114" s="450" t="str">
        <f>IF(AQ114="","",'Setup Page'!$W$4)</f>
        <v>$</v>
      </c>
      <c r="AQ114" s="450">
        <f>'Setup Page'!AM24</f>
        <v>6000</v>
      </c>
      <c r="AR114" s="148"/>
      <c r="AS114" s="148"/>
      <c r="AT114" s="149"/>
      <c r="AU114" s="450" t="str">
        <f>IF(AV114="","",'Setup Page'!$W$4)</f>
        <v>$</v>
      </c>
      <c r="AV114" s="450">
        <f>'Setup Page'!AM25</f>
        <v>6000</v>
      </c>
      <c r="AW114" s="148"/>
      <c r="AX114" s="148"/>
      <c r="AY114" s="149"/>
      <c r="AZ114" s="450" t="str">
        <f>IF(BA114="","",'Setup Page'!$W$4)</f>
        <v>$</v>
      </c>
      <c r="BA114" s="450">
        <f>'Setup Page'!AM26</f>
        <v>6000</v>
      </c>
      <c r="BB114" s="148"/>
      <c r="BC114" s="148"/>
      <c r="BD114" s="149"/>
      <c r="BE114" s="450" t="str">
        <f>IF(BF114="","",'Setup Page'!$W$4)</f>
        <v>$</v>
      </c>
      <c r="BF114" s="450">
        <f>'Setup Page'!AM27</f>
        <v>6000</v>
      </c>
      <c r="BG114" s="148"/>
      <c r="BH114" s="148"/>
      <c r="BI114" s="149"/>
      <c r="BJ114" s="450" t="str">
        <f>IF(BK114="","",'Setup Page'!$W$4)</f>
        <v>$</v>
      </c>
      <c r="BK114" s="450">
        <f>'Setup Page'!AM28</f>
        <v>6000</v>
      </c>
      <c r="BL114" s="148"/>
      <c r="BM114" s="148"/>
      <c r="BN114" s="149"/>
      <c r="BO114" s="450" t="str">
        <f>IF(BP114="","",'Setup Page'!$W$4)</f>
        <v>$</v>
      </c>
      <c r="BP114" s="450">
        <f>'Setup Page'!AM29</f>
        <v>6000</v>
      </c>
      <c r="BQ114" s="148"/>
      <c r="BR114" s="148"/>
      <c r="BS114" s="149"/>
      <c r="BT114" s="524" t="str">
        <f>IF(BU114="","",'Setup Page'!$W$4)</f>
        <v>$</v>
      </c>
      <c r="BU114" s="524">
        <f t="shared" si="3"/>
        <v>49200</v>
      </c>
      <c r="BV114" s="148"/>
      <c r="BW114" s="148"/>
      <c r="BX114" s="152"/>
      <c r="BY114" s="138"/>
    </row>
    <row r="115" ht="18.75" customHeight="1">
      <c r="A115" s="138"/>
      <c r="B115" s="525" t="s">
        <v>287</v>
      </c>
      <c r="C115" s="159"/>
      <c r="D115" s="159"/>
      <c r="E115" s="159"/>
      <c r="F115" s="159"/>
      <c r="G115" s="159"/>
      <c r="H115" s="159"/>
      <c r="I115" s="159"/>
      <c r="J115" s="159"/>
      <c r="K115" s="526"/>
      <c r="L115" s="527" t="str">
        <f>IFERROR(ROUND(M113/M114,2),)</f>
        <v/>
      </c>
      <c r="M115" s="159"/>
      <c r="N115" s="159"/>
      <c r="O115" s="159"/>
      <c r="P115" s="526"/>
      <c r="Q115" s="527" t="str">
        <f>IFERROR(ROUND(R113/R114,2),)</f>
        <v/>
      </c>
      <c r="R115" s="159"/>
      <c r="S115" s="159"/>
      <c r="T115" s="159"/>
      <c r="U115" s="526"/>
      <c r="V115" s="527">
        <f>IFERROR(ROUND(W113/W114,2),)</f>
        <v>2.08</v>
      </c>
      <c r="W115" s="159"/>
      <c r="X115" s="159"/>
      <c r="Y115" s="159"/>
      <c r="Z115" s="526"/>
      <c r="AA115" s="527">
        <f>IFERROR(ROUND(AB113/AB114,2),)</f>
        <v>3.53</v>
      </c>
      <c r="AB115" s="159"/>
      <c r="AC115" s="159"/>
      <c r="AD115" s="159"/>
      <c r="AE115" s="526"/>
      <c r="AF115" s="527">
        <f>IFERROR(ROUND(AG113/AG114,2),)</f>
        <v>2.87</v>
      </c>
      <c r="AG115" s="159"/>
      <c r="AH115" s="159"/>
      <c r="AI115" s="159"/>
      <c r="AJ115" s="526"/>
      <c r="AK115" s="527">
        <f>IFERROR(ROUND(AL113/AL114,2),)</f>
        <v>0.42</v>
      </c>
      <c r="AL115" s="159"/>
      <c r="AM115" s="159"/>
      <c r="AN115" s="159"/>
      <c r="AO115" s="526"/>
      <c r="AP115" s="527">
        <f>IFERROR(ROUND(AQ113/AQ114,2),)</f>
        <v>2.12</v>
      </c>
      <c r="AQ115" s="159"/>
      <c r="AR115" s="159"/>
      <c r="AS115" s="159"/>
      <c r="AT115" s="526"/>
      <c r="AU115" s="527">
        <f>IFERROR(ROUND(AV113/AV114,2),)</f>
        <v>2.03</v>
      </c>
      <c r="AV115" s="159"/>
      <c r="AW115" s="159"/>
      <c r="AX115" s="159"/>
      <c r="AY115" s="526"/>
      <c r="AZ115" s="527">
        <f>IFERROR(ROUND(BA113/BA114,2),)</f>
        <v>3.38</v>
      </c>
      <c r="BA115" s="159"/>
      <c r="BB115" s="159"/>
      <c r="BC115" s="159"/>
      <c r="BD115" s="526"/>
      <c r="BE115" s="527">
        <f>IFERROR(ROUND(BF113/BF114,2),)</f>
        <v>2.16</v>
      </c>
      <c r="BF115" s="159"/>
      <c r="BG115" s="159"/>
      <c r="BH115" s="159"/>
      <c r="BI115" s="526"/>
      <c r="BJ115" s="527">
        <f>IFERROR(ROUND(BK113/BK114,2),)</f>
        <v>1.46</v>
      </c>
      <c r="BK115" s="159"/>
      <c r="BL115" s="159"/>
      <c r="BM115" s="159"/>
      <c r="BN115" s="526"/>
      <c r="BO115" s="527">
        <f>IFERROR(ROUND(BP113/BP114,2),)</f>
        <v>0.98</v>
      </c>
      <c r="BP115" s="159"/>
      <c r="BQ115" s="159"/>
      <c r="BR115" s="159"/>
      <c r="BS115" s="526"/>
      <c r="BT115" s="528">
        <f>IFERROR(ROUND(BU113/BU114,2),)</f>
        <v>2.18</v>
      </c>
      <c r="BU115" s="159"/>
      <c r="BV115" s="159"/>
      <c r="BW115" s="159"/>
      <c r="BX115" s="161"/>
      <c r="BY115" s="138"/>
    </row>
    <row r="116" ht="18.75" customHeight="1">
      <c r="A116" s="138"/>
      <c r="B116" s="138"/>
      <c r="C116" s="138"/>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c r="AA116" s="138"/>
      <c r="AB116" s="138"/>
      <c r="AC116" s="138"/>
      <c r="AD116" s="138"/>
      <c r="AE116" s="138"/>
      <c r="AF116" s="138"/>
      <c r="AG116" s="138"/>
      <c r="AH116" s="138"/>
      <c r="AI116" s="138"/>
      <c r="AJ116" s="138"/>
      <c r="AK116" s="138"/>
      <c r="AL116" s="138"/>
      <c r="AM116" s="138"/>
      <c r="AN116" s="138"/>
      <c r="AO116" s="138"/>
      <c r="AP116" s="138"/>
      <c r="AQ116" s="138"/>
      <c r="AR116" s="138"/>
      <c r="AS116" s="138"/>
      <c r="AT116" s="138"/>
      <c r="AU116" s="138"/>
      <c r="AV116" s="138"/>
      <c r="AW116" s="138"/>
      <c r="AX116" s="138"/>
      <c r="AY116" s="138"/>
      <c r="AZ116" s="138"/>
      <c r="BA116" s="138"/>
      <c r="BB116" s="138"/>
      <c r="BC116" s="138"/>
      <c r="BD116" s="138"/>
      <c r="BE116" s="138"/>
      <c r="BF116" s="138"/>
      <c r="BG116" s="138"/>
      <c r="BH116" s="138"/>
      <c r="BI116" s="138"/>
      <c r="BJ116" s="138"/>
      <c r="BK116" s="138"/>
      <c r="BL116" s="138"/>
      <c r="BM116" s="138"/>
      <c r="BN116" s="138"/>
      <c r="BO116" s="138"/>
      <c r="BP116" s="138"/>
      <c r="BQ116" s="138"/>
      <c r="BR116" s="138"/>
      <c r="BS116" s="138"/>
      <c r="BT116" s="138"/>
      <c r="BU116" s="138"/>
      <c r="BV116" s="138"/>
      <c r="BW116" s="138"/>
      <c r="BX116" s="138"/>
      <c r="BY116" s="138"/>
    </row>
    <row r="117" ht="18.75" customHeight="1">
      <c r="A117" s="138"/>
      <c r="B117" s="529" t="s">
        <v>288</v>
      </c>
      <c r="C117" s="530"/>
      <c r="D117" s="530"/>
      <c r="E117" s="530"/>
      <c r="F117" s="530"/>
      <c r="G117" s="530"/>
      <c r="H117" s="530"/>
      <c r="I117" s="530"/>
      <c r="J117" s="530"/>
      <c r="K117" s="531"/>
      <c r="L117" s="532" t="str">
        <f>IF(M117="","",'Setup Page'!$W$4)</f>
        <v>$</v>
      </c>
      <c r="M117" s="533">
        <f>M113</f>
        <v>4987.04</v>
      </c>
      <c r="N117" s="71"/>
      <c r="O117" s="71"/>
      <c r="P117" s="534"/>
      <c r="Q117" s="532" t="str">
        <f>IF(R117="","",'Setup Page'!$W$4)</f>
        <v>$</v>
      </c>
      <c r="R117" s="533">
        <f>M117+R113</f>
        <v>11522.64</v>
      </c>
      <c r="S117" s="71"/>
      <c r="T117" s="71"/>
      <c r="U117" s="534"/>
      <c r="V117" s="532" t="str">
        <f>IF(W117="","",'Setup Page'!$W$4)</f>
        <v>$</v>
      </c>
      <c r="W117" s="533">
        <f>R117+W113</f>
        <v>16502.64</v>
      </c>
      <c r="X117" s="71"/>
      <c r="Y117" s="71"/>
      <c r="Z117" s="534"/>
      <c r="AA117" s="532" t="str">
        <f>IF(AB117="","",'Setup Page'!$W$4)</f>
        <v>$</v>
      </c>
      <c r="AB117" s="533">
        <f>W117+AB113</f>
        <v>24973.84</v>
      </c>
      <c r="AC117" s="71"/>
      <c r="AD117" s="71"/>
      <c r="AE117" s="534"/>
      <c r="AF117" s="532" t="str">
        <f>IF(AG117="","",'Setup Page'!$W$4)</f>
        <v>$</v>
      </c>
      <c r="AG117" s="533">
        <f>AB117+AG113</f>
        <v>31864.04</v>
      </c>
      <c r="AH117" s="71"/>
      <c r="AI117" s="71"/>
      <c r="AJ117" s="534"/>
      <c r="AK117" s="532" t="str">
        <f>IF(AL117="","",'Setup Page'!$W$4)</f>
        <v>$</v>
      </c>
      <c r="AL117" s="533">
        <f>AG117+AL113</f>
        <v>34374.31</v>
      </c>
      <c r="AM117" s="71"/>
      <c r="AN117" s="71"/>
      <c r="AO117" s="534"/>
      <c r="AP117" s="532" t="str">
        <f>IF(AQ117="","",'Setup Page'!$W$4)</f>
        <v>$</v>
      </c>
      <c r="AQ117" s="533">
        <f>AL117+AQ113</f>
        <v>47087.56</v>
      </c>
      <c r="AR117" s="71"/>
      <c r="AS117" s="71"/>
      <c r="AT117" s="534"/>
      <c r="AU117" s="532" t="str">
        <f>IF(AV117="","",'Setup Page'!$W$4)</f>
        <v>$</v>
      </c>
      <c r="AV117" s="533">
        <f>AQ117+AV113</f>
        <v>59284.17</v>
      </c>
      <c r="AW117" s="71"/>
      <c r="AX117" s="71"/>
      <c r="AY117" s="534"/>
      <c r="AZ117" s="532" t="str">
        <f>IF(BA117="","",'Setup Page'!$W$4)</f>
        <v>$</v>
      </c>
      <c r="BA117" s="533">
        <f>AV117+BA113</f>
        <v>79561.01</v>
      </c>
      <c r="BB117" s="71"/>
      <c r="BC117" s="71"/>
      <c r="BD117" s="534"/>
      <c r="BE117" s="532" t="str">
        <f>IF(BF117="","",'Setup Page'!$W$4)</f>
        <v>$</v>
      </c>
      <c r="BF117" s="533">
        <f>BA117+BF113</f>
        <v>92531.21</v>
      </c>
      <c r="BG117" s="71"/>
      <c r="BH117" s="71"/>
      <c r="BI117" s="534"/>
      <c r="BJ117" s="532" t="str">
        <f>IF(BK117="","",'Setup Page'!$W$4)</f>
        <v>$</v>
      </c>
      <c r="BK117" s="533">
        <f>BF117+BK113</f>
        <v>101302.41</v>
      </c>
      <c r="BL117" s="71"/>
      <c r="BM117" s="71"/>
      <c r="BN117" s="534"/>
      <c r="BO117" s="532" t="str">
        <f>IF(BP117="","",'Setup Page'!$W$4)</f>
        <v>$</v>
      </c>
      <c r="BP117" s="533">
        <f>BK117+BP113</f>
        <v>107172.61</v>
      </c>
      <c r="BQ117" s="71"/>
      <c r="BR117" s="71"/>
      <c r="BS117" s="72"/>
      <c r="BT117" s="138"/>
      <c r="BU117" s="138"/>
      <c r="BV117" s="138"/>
      <c r="BW117" s="138"/>
      <c r="BX117" s="138"/>
      <c r="BY117" s="138"/>
    </row>
    <row r="118" ht="18.75" customHeight="1">
      <c r="A118" s="138"/>
      <c r="B118" s="535" t="s">
        <v>289</v>
      </c>
      <c r="C118" s="110"/>
      <c r="D118" s="110"/>
      <c r="E118" s="110"/>
      <c r="F118" s="110"/>
      <c r="G118" s="110"/>
      <c r="H118" s="110"/>
      <c r="I118" s="110"/>
      <c r="J118" s="110"/>
      <c r="K118" s="157"/>
      <c r="L118" s="527">
        <f>IFERROR(ROUND(M117/'Setup Page'!$AG$33,2),)</f>
        <v>0.1</v>
      </c>
      <c r="M118" s="159"/>
      <c r="N118" s="159"/>
      <c r="O118" s="159"/>
      <c r="P118" s="526"/>
      <c r="Q118" s="527">
        <f>IFERROR(ROUND(R117/'Setup Page'!$AG$33,2),)</f>
        <v>0.23</v>
      </c>
      <c r="R118" s="159"/>
      <c r="S118" s="159"/>
      <c r="T118" s="159"/>
      <c r="U118" s="526"/>
      <c r="V118" s="527">
        <f>IFERROR(ROUND(W117/'Setup Page'!$AG$33,2),)</f>
        <v>0.34</v>
      </c>
      <c r="W118" s="159"/>
      <c r="X118" s="159"/>
      <c r="Y118" s="159"/>
      <c r="Z118" s="526"/>
      <c r="AA118" s="527">
        <f>IFERROR(ROUND(AB117/'Setup Page'!$AG$33,2),)</f>
        <v>0.51</v>
      </c>
      <c r="AB118" s="159"/>
      <c r="AC118" s="159"/>
      <c r="AD118" s="159"/>
      <c r="AE118" s="526"/>
      <c r="AF118" s="527">
        <f>IFERROR(ROUND(AG117/'Setup Page'!$AG$33,2),)</f>
        <v>0.65</v>
      </c>
      <c r="AG118" s="159"/>
      <c r="AH118" s="159"/>
      <c r="AI118" s="159"/>
      <c r="AJ118" s="526"/>
      <c r="AK118" s="527">
        <f>IFERROR(ROUND(AL117/'Setup Page'!$AG$33,2),)</f>
        <v>0.7</v>
      </c>
      <c r="AL118" s="159"/>
      <c r="AM118" s="159"/>
      <c r="AN118" s="159"/>
      <c r="AO118" s="526"/>
      <c r="AP118" s="527">
        <f>IFERROR(ROUND(AQ117/'Setup Page'!$AG$33,2),)</f>
        <v>0.96</v>
      </c>
      <c r="AQ118" s="159"/>
      <c r="AR118" s="159"/>
      <c r="AS118" s="159"/>
      <c r="AT118" s="526"/>
      <c r="AU118" s="527">
        <f>IFERROR(ROUND(AV117/'Setup Page'!$AG$33,2),)</f>
        <v>1.2</v>
      </c>
      <c r="AV118" s="159"/>
      <c r="AW118" s="159"/>
      <c r="AX118" s="159"/>
      <c r="AY118" s="526"/>
      <c r="AZ118" s="527">
        <f>IFERROR(ROUND(BA117/'Setup Page'!$AG$33,2),)</f>
        <v>1.62</v>
      </c>
      <c r="BA118" s="159"/>
      <c r="BB118" s="159"/>
      <c r="BC118" s="159"/>
      <c r="BD118" s="526"/>
      <c r="BE118" s="527">
        <f>IFERROR(ROUND(BF117/'Setup Page'!$AG$33,2),)</f>
        <v>1.88</v>
      </c>
      <c r="BF118" s="159"/>
      <c r="BG118" s="159"/>
      <c r="BH118" s="159"/>
      <c r="BI118" s="526"/>
      <c r="BJ118" s="527">
        <f>IFERROR(ROUND(BK117/'Setup Page'!$AG$33,2),)</f>
        <v>2.06</v>
      </c>
      <c r="BK118" s="159"/>
      <c r="BL118" s="159"/>
      <c r="BM118" s="159"/>
      <c r="BN118" s="526"/>
      <c r="BO118" s="527">
        <f>IFERROR(ROUND(BP117/'Setup Page'!$AG$33,2),)</f>
        <v>2.18</v>
      </c>
      <c r="BP118" s="159"/>
      <c r="BQ118" s="159"/>
      <c r="BR118" s="159"/>
      <c r="BS118" s="161"/>
      <c r="BT118" s="138"/>
      <c r="BU118" s="138"/>
      <c r="BV118" s="138"/>
      <c r="BW118" s="138"/>
      <c r="BX118" s="138"/>
      <c r="BY118" s="138"/>
    </row>
    <row r="119" ht="18.75" customHeight="1">
      <c r="A119" s="138"/>
      <c r="B119" s="138"/>
      <c r="C119" s="138"/>
      <c r="D119" s="138"/>
      <c r="E119" s="138"/>
      <c r="F119" s="138"/>
      <c r="G119" s="138"/>
      <c r="H119" s="138"/>
      <c r="I119" s="138"/>
      <c r="J119" s="138"/>
      <c r="K119" s="138"/>
      <c r="L119" s="138"/>
      <c r="M119" s="138"/>
      <c r="N119" s="138"/>
      <c r="O119" s="138"/>
      <c r="P119" s="138"/>
      <c r="Q119" s="138"/>
      <c r="R119" s="138"/>
      <c r="S119" s="138"/>
      <c r="T119" s="138"/>
      <c r="U119" s="138"/>
      <c r="V119" s="138"/>
      <c r="W119" s="138"/>
      <c r="X119" s="138"/>
      <c r="Y119" s="138"/>
      <c r="Z119" s="138"/>
      <c r="AA119" s="138"/>
      <c r="AB119" s="138"/>
      <c r="AC119" s="138"/>
      <c r="AD119" s="138"/>
      <c r="AE119" s="138"/>
      <c r="AF119" s="138"/>
      <c r="AG119" s="138"/>
      <c r="AH119" s="138"/>
      <c r="AI119" s="138"/>
      <c r="AJ119" s="138"/>
      <c r="AK119" s="138"/>
      <c r="AL119" s="138"/>
      <c r="AM119" s="138"/>
      <c r="AN119" s="138"/>
      <c r="AO119" s="138"/>
      <c r="AP119" s="138"/>
      <c r="AQ119" s="138"/>
      <c r="AR119" s="138"/>
      <c r="AS119" s="138"/>
      <c r="AT119" s="138"/>
      <c r="AU119" s="138"/>
      <c r="AV119" s="138"/>
      <c r="AW119" s="138"/>
      <c r="AX119" s="138"/>
      <c r="AY119" s="138"/>
      <c r="AZ119" s="138"/>
      <c r="BA119" s="138"/>
      <c r="BB119" s="138"/>
      <c r="BC119" s="138"/>
      <c r="BD119" s="138"/>
      <c r="BE119" s="138"/>
      <c r="BF119" s="138"/>
      <c r="BG119" s="138"/>
      <c r="BH119" s="138"/>
      <c r="BI119" s="138"/>
      <c r="BJ119" s="138"/>
      <c r="BK119" s="138"/>
      <c r="BL119" s="138"/>
      <c r="BM119" s="138"/>
      <c r="BN119" s="138"/>
      <c r="BO119" s="138"/>
      <c r="BP119" s="138"/>
      <c r="BQ119" s="138"/>
      <c r="BR119" s="138"/>
      <c r="BS119" s="138"/>
      <c r="BT119" s="138"/>
      <c r="BU119" s="138"/>
      <c r="BV119" s="138"/>
      <c r="BW119" s="138"/>
      <c r="BX119" s="138"/>
      <c r="BY119" s="138"/>
    </row>
    <row r="120" ht="18.75" customHeight="1">
      <c r="A120" s="138"/>
      <c r="B120" s="536" t="s">
        <v>73</v>
      </c>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c r="AA120" s="49"/>
      <c r="AB120" s="49"/>
      <c r="AC120" s="49"/>
      <c r="AD120" s="49"/>
      <c r="AE120" s="49"/>
      <c r="AF120" s="49"/>
      <c r="AG120" s="49"/>
      <c r="AH120" s="49"/>
      <c r="AI120" s="49"/>
      <c r="AJ120" s="49"/>
      <c r="AK120" s="49"/>
      <c r="AL120" s="49"/>
      <c r="AM120" s="49"/>
      <c r="AN120" s="49"/>
      <c r="AO120" s="49"/>
      <c r="AP120" s="49"/>
      <c r="AQ120" s="49"/>
      <c r="AR120" s="49"/>
      <c r="AS120" s="49"/>
      <c r="AT120" s="49"/>
      <c r="AU120" s="49"/>
      <c r="AV120" s="49"/>
      <c r="AW120" s="49"/>
      <c r="AX120" s="49"/>
      <c r="AY120" s="49"/>
      <c r="AZ120" s="49"/>
      <c r="BA120" s="49"/>
      <c r="BB120" s="49"/>
      <c r="BC120" s="49"/>
      <c r="BD120" s="49"/>
      <c r="BE120" s="49"/>
      <c r="BF120" s="49"/>
      <c r="BG120" s="49"/>
      <c r="BH120" s="49"/>
      <c r="BI120" s="49"/>
      <c r="BJ120" s="49"/>
      <c r="BK120" s="49"/>
      <c r="BL120" s="49"/>
      <c r="BM120" s="49"/>
      <c r="BN120" s="49"/>
      <c r="BO120" s="49"/>
      <c r="BP120" s="49"/>
      <c r="BQ120" s="49"/>
      <c r="BR120" s="49"/>
      <c r="BS120" s="49"/>
      <c r="BT120" s="49"/>
      <c r="BU120" s="49"/>
      <c r="BV120" s="49"/>
      <c r="BW120" s="49"/>
      <c r="BX120" s="50"/>
      <c r="BY120" s="138"/>
    </row>
    <row r="121" ht="18.75" customHeight="1">
      <c r="A121" s="138"/>
      <c r="B121" s="64"/>
      <c r="BX121" s="29"/>
      <c r="BY121" s="138"/>
    </row>
    <row r="122" ht="18.75" customHeight="1">
      <c r="A122" s="138"/>
      <c r="B122" s="509"/>
      <c r="L122" s="37" t="str">
        <f>IFERROR(__xludf.DUMMYFUNCTION("JOIN("" "", ArrayFormula(REGEXREPLACE(UPPER(TEXT('Setup Page'!$AC$18,""mmm  yyyy"")), ""(.)"", ""$1 "")))
"),"J U L     2 0 2 3 ")</f>
        <v>J U L     2 0 2 3 </v>
      </c>
      <c r="Q122" s="37" t="str">
        <f>IFERROR(__xludf.DUMMYFUNCTION("JOIN("" "", ArrayFormula(REGEXREPLACE(UPPER(TEXT('Setup Page'!$AC$19,""mmm  yyyy"")), ""(.)"", ""$1 "")))
"),"A U G     2 0 2 3 ")</f>
        <v>A U G     2 0 2 3 </v>
      </c>
      <c r="V122" s="37" t="str">
        <f>IFERROR(__xludf.DUMMYFUNCTION("JOIN("" "", ArrayFormula(REGEXREPLACE(UPPER(TEXT('Setup Page'!$AC$20,""mmm  yyyy"")), ""(.)"", ""$1 "")))
"),"S E P     2 0 2 3 ")</f>
        <v>S E P     2 0 2 3 </v>
      </c>
      <c r="AA122" s="37" t="str">
        <f>IFERROR(__xludf.DUMMYFUNCTION("JOIN("" "", ArrayFormula(REGEXREPLACE(UPPER(TEXT('Setup Page'!$AC$21,""mmm  yyyy"")), ""(.)"", ""$1 "")))
"),"O C T     2 0 2 3 ")</f>
        <v>O C T     2 0 2 3 </v>
      </c>
      <c r="AF122" s="37" t="str">
        <f>IFERROR(__xludf.DUMMYFUNCTION("JOIN("" "", ArrayFormula(REGEXREPLACE(UPPER(TEXT('Setup Page'!$AC$22,""mmm  yyyy"")), ""(.)"", ""$1 "")))
"),"N O V     2 0 2 3 ")</f>
        <v>N O V     2 0 2 3 </v>
      </c>
      <c r="AK122" s="37" t="str">
        <f>IFERROR(__xludf.DUMMYFUNCTION("JOIN("" "", ArrayFormula(REGEXREPLACE(UPPER(TEXT('Setup Page'!$AC$23,""mmm  yyyy"")), ""(.)"", ""$1 "")))
"),"D E C     2 0 2 3 ")</f>
        <v>D E C     2 0 2 3 </v>
      </c>
      <c r="AP122" s="37" t="str">
        <f>IFERROR(__xludf.DUMMYFUNCTION("JOIN("" "", ArrayFormula(REGEXREPLACE(UPPER(TEXT('Setup Page'!$AC$24,""mmm  yyyy"")), ""(.)"", ""$1 "")))
"),"J A N     2 0 2 4 ")</f>
        <v>J A N     2 0 2 4 </v>
      </c>
      <c r="AU122" s="37" t="str">
        <f>IFERROR(__xludf.DUMMYFUNCTION("JOIN("" "", ArrayFormula(REGEXREPLACE(UPPER(TEXT('Setup Page'!$AC$25,""mmm  yyyy"")), ""(.)"", ""$1 "")))
"),"F E B     2 0 2 4 ")</f>
        <v>F E B     2 0 2 4 </v>
      </c>
      <c r="AZ122" s="37" t="str">
        <f>IFERROR(__xludf.DUMMYFUNCTION("JOIN("" "", ArrayFormula(REGEXREPLACE(UPPER(TEXT('Setup Page'!$AC$26,""mmm  yyyy"")), ""(.)"", ""$1 "")))
"),"M A R     2 0 2 4 ")</f>
        <v>M A R     2 0 2 4 </v>
      </c>
      <c r="BE122" s="37" t="str">
        <f>IFERROR(__xludf.DUMMYFUNCTION("JOIN("" "", ArrayFormula(REGEXREPLACE(UPPER(TEXT('Setup Page'!$AC$27,""mmm  yyyy"")), ""(.)"", ""$1 "")))
"),"A P R     2 0 2 4 ")</f>
        <v>A P R     2 0 2 4 </v>
      </c>
      <c r="BJ122" s="37" t="str">
        <f>IFERROR(__xludf.DUMMYFUNCTION("JOIN("" "", ArrayFormula(REGEXREPLACE(UPPER(TEXT('Setup Page'!$AC$28,""mmm  yyyy"")), ""(.)"", ""$1 "")))
"),"M A Y     2 0 2 4 ")</f>
        <v>M A Y     2 0 2 4 </v>
      </c>
      <c r="BO122" s="37" t="str">
        <f>IFERROR(__xludf.DUMMYFUNCTION("JOIN("" "", ArrayFormula(REGEXREPLACE(UPPER(TEXT('Setup Page'!$AC$29,""mmm  yyyy"")), ""(.)"", ""$1 "")))
"),"J U N     2 0 2 4 ")</f>
        <v>J U N     2 0 2 4 </v>
      </c>
      <c r="BT122" s="497" t="s">
        <v>272</v>
      </c>
      <c r="BX122" s="29"/>
      <c r="BY122" s="138"/>
    </row>
    <row r="123" ht="18.75" customHeight="1">
      <c r="A123" s="138"/>
      <c r="B123" s="537" t="s">
        <v>290</v>
      </c>
      <c r="C123" s="511"/>
      <c r="D123" s="511"/>
      <c r="E123" s="511"/>
      <c r="F123" s="511"/>
      <c r="G123" s="511"/>
      <c r="H123" s="511"/>
      <c r="I123" s="511"/>
      <c r="J123" s="511"/>
      <c r="K123" s="512"/>
      <c r="L123" s="538" t="str">
        <f>IF(M123="","",'Setup Page'!$W$4)</f>
        <v/>
      </c>
      <c r="M123" s="539"/>
      <c r="N123" s="137"/>
      <c r="O123" s="137"/>
      <c r="P123" s="141"/>
      <c r="Q123" s="538" t="str">
        <f>IF(R123="","",'Setup Page'!$W$4)</f>
        <v/>
      </c>
      <c r="R123" s="539"/>
      <c r="S123" s="137"/>
      <c r="T123" s="137"/>
      <c r="U123" s="141"/>
      <c r="V123" s="538" t="str">
        <f>IF(W123="","",'Setup Page'!$W$4)</f>
        <v/>
      </c>
      <c r="W123" s="539"/>
      <c r="X123" s="137"/>
      <c r="Y123" s="137"/>
      <c r="Z123" s="141"/>
      <c r="AA123" s="538" t="str">
        <f>IF(AB123="","",'Setup Page'!$W$4)</f>
        <v/>
      </c>
      <c r="AB123" s="539"/>
      <c r="AC123" s="137"/>
      <c r="AD123" s="137"/>
      <c r="AE123" s="141"/>
      <c r="AF123" s="538" t="str">
        <f>IF(AG123="","",'Setup Page'!$W$4)</f>
        <v/>
      </c>
      <c r="AG123" s="539"/>
      <c r="AH123" s="137"/>
      <c r="AI123" s="137"/>
      <c r="AJ123" s="141"/>
      <c r="AK123" s="538" t="str">
        <f>IF(AL123="","",'Setup Page'!$W$4)</f>
        <v/>
      </c>
      <c r="AL123" s="539"/>
      <c r="AM123" s="137"/>
      <c r="AN123" s="137"/>
      <c r="AO123" s="141"/>
      <c r="AP123" s="538" t="str">
        <f>IF(AQ123="","",'Setup Page'!$W$4)</f>
        <v/>
      </c>
      <c r="AQ123" s="539"/>
      <c r="AR123" s="137"/>
      <c r="AS123" s="137"/>
      <c r="AT123" s="141"/>
      <c r="AU123" s="538" t="str">
        <f>IF(AV123="","",'Setup Page'!$W$4)</f>
        <v/>
      </c>
      <c r="AV123" s="539"/>
      <c r="AW123" s="137"/>
      <c r="AX123" s="137"/>
      <c r="AY123" s="141"/>
      <c r="AZ123" s="538" t="str">
        <f>IF(BA123="","",'Setup Page'!$W$4)</f>
        <v/>
      </c>
      <c r="BA123" s="539"/>
      <c r="BB123" s="137"/>
      <c r="BC123" s="137"/>
      <c r="BD123" s="141"/>
      <c r="BE123" s="538" t="str">
        <f>IF(BF123="","",'Setup Page'!$W$4)</f>
        <v/>
      </c>
      <c r="BF123" s="539"/>
      <c r="BG123" s="137"/>
      <c r="BH123" s="137"/>
      <c r="BI123" s="141"/>
      <c r="BJ123" s="538" t="str">
        <f>IF(BK123="","",'Setup Page'!$W$4)</f>
        <v/>
      </c>
      <c r="BK123" s="539"/>
      <c r="BL123" s="137"/>
      <c r="BM123" s="137"/>
      <c r="BN123" s="141"/>
      <c r="BO123" s="538" t="str">
        <f>IF(BP123="","",'Setup Page'!$W$4)</f>
        <v/>
      </c>
      <c r="BP123" s="539"/>
      <c r="BQ123" s="137"/>
      <c r="BR123" s="137"/>
      <c r="BS123" s="141"/>
      <c r="BT123" s="514" t="str">
        <f>IF(BU123="","",'Setup Page'!$W$4)</f>
        <v>$</v>
      </c>
      <c r="BU123" s="514">
        <f t="shared" ref="BU123:BU125" si="4">sum(M123:BS123)</f>
        <v>0</v>
      </c>
      <c r="BV123" s="137"/>
      <c r="BW123" s="137"/>
      <c r="BX123" s="144"/>
      <c r="BY123" s="138"/>
    </row>
    <row r="124" ht="18.75" customHeight="1">
      <c r="A124" s="138"/>
      <c r="B124" s="540" t="s">
        <v>291</v>
      </c>
      <c r="C124" s="516"/>
      <c r="D124" s="516"/>
      <c r="E124" s="516"/>
      <c r="F124" s="516"/>
      <c r="G124" s="516"/>
      <c r="H124" s="516"/>
      <c r="I124" s="516"/>
      <c r="J124" s="516"/>
      <c r="K124" s="517"/>
      <c r="L124" s="538" t="str">
        <f>IF(M124="","",'Setup Page'!$W$4)</f>
        <v/>
      </c>
      <c r="M124" s="539"/>
      <c r="N124" s="137"/>
      <c r="O124" s="137"/>
      <c r="P124" s="141"/>
      <c r="Q124" s="538" t="str">
        <f>IF(R124="","",'Setup Page'!$W$4)</f>
        <v/>
      </c>
      <c r="R124" s="539"/>
      <c r="S124" s="137"/>
      <c r="T124" s="137"/>
      <c r="U124" s="141"/>
      <c r="V124" s="538" t="str">
        <f>IF(W124="","",'Setup Page'!$W$4)</f>
        <v/>
      </c>
      <c r="W124" s="539"/>
      <c r="X124" s="137"/>
      <c r="Y124" s="137"/>
      <c r="Z124" s="141"/>
      <c r="AA124" s="538" t="str">
        <f>IF(AB124="","",'Setup Page'!$W$4)</f>
        <v/>
      </c>
      <c r="AB124" s="539"/>
      <c r="AC124" s="137"/>
      <c r="AD124" s="137"/>
      <c r="AE124" s="141"/>
      <c r="AF124" s="538" t="str">
        <f>IF(AG124="","",'Setup Page'!$W$4)</f>
        <v/>
      </c>
      <c r="AG124" s="539"/>
      <c r="AH124" s="137"/>
      <c r="AI124" s="137"/>
      <c r="AJ124" s="141"/>
      <c r="AK124" s="538" t="str">
        <f>IF(AL124="","",'Setup Page'!$W$4)</f>
        <v/>
      </c>
      <c r="AL124" s="539"/>
      <c r="AM124" s="137"/>
      <c r="AN124" s="137"/>
      <c r="AO124" s="141"/>
      <c r="AP124" s="538" t="str">
        <f>IF(AQ124="","",'Setup Page'!$W$4)</f>
        <v/>
      </c>
      <c r="AQ124" s="539"/>
      <c r="AR124" s="137"/>
      <c r="AS124" s="137"/>
      <c r="AT124" s="141"/>
      <c r="AU124" s="538" t="str">
        <f>IF(AV124="","",'Setup Page'!$W$4)</f>
        <v/>
      </c>
      <c r="AV124" s="539"/>
      <c r="AW124" s="137"/>
      <c r="AX124" s="137"/>
      <c r="AY124" s="141"/>
      <c r="AZ124" s="538" t="str">
        <f>IF(BA124="","",'Setup Page'!$W$4)</f>
        <v/>
      </c>
      <c r="BA124" s="539"/>
      <c r="BB124" s="137"/>
      <c r="BC124" s="137"/>
      <c r="BD124" s="141"/>
      <c r="BE124" s="538" t="str">
        <f>IF(BF124="","",'Setup Page'!$W$4)</f>
        <v/>
      </c>
      <c r="BF124" s="539"/>
      <c r="BG124" s="137"/>
      <c r="BH124" s="137"/>
      <c r="BI124" s="141"/>
      <c r="BJ124" s="538" t="str">
        <f>IF(BK124="","",'Setup Page'!$W$4)</f>
        <v/>
      </c>
      <c r="BK124" s="539"/>
      <c r="BL124" s="137"/>
      <c r="BM124" s="137"/>
      <c r="BN124" s="141"/>
      <c r="BO124" s="538" t="str">
        <f>IF(BP124="","",'Setup Page'!$W$4)</f>
        <v/>
      </c>
      <c r="BP124" s="539"/>
      <c r="BQ124" s="137"/>
      <c r="BR124" s="137"/>
      <c r="BS124" s="141"/>
      <c r="BT124" s="514" t="str">
        <f>IF(BU124="","",'Setup Page'!$W$4)</f>
        <v>$</v>
      </c>
      <c r="BU124" s="514">
        <f t="shared" si="4"/>
        <v>0</v>
      </c>
      <c r="BV124" s="137"/>
      <c r="BW124" s="137"/>
      <c r="BX124" s="144"/>
      <c r="BY124" s="138"/>
    </row>
    <row r="125" ht="18.75" customHeight="1">
      <c r="A125" s="138"/>
      <c r="B125" s="541" t="s">
        <v>292</v>
      </c>
      <c r="C125" s="542"/>
      <c r="D125" s="542"/>
      <c r="E125" s="542"/>
      <c r="F125" s="542"/>
      <c r="G125" s="542"/>
      <c r="H125" s="542"/>
      <c r="I125" s="542"/>
      <c r="J125" s="542"/>
      <c r="K125" s="543"/>
      <c r="L125" s="544" t="str">
        <f>IF(M125="","",'Setup Page'!$W$4)</f>
        <v>$</v>
      </c>
      <c r="M125" s="545">
        <f>M123-M124</f>
        <v>0</v>
      </c>
      <c r="N125" s="33"/>
      <c r="O125" s="33"/>
      <c r="P125" s="546"/>
      <c r="Q125" s="544" t="str">
        <f>IF(R125="","",'Setup Page'!$W$4)</f>
        <v>$</v>
      </c>
      <c r="R125" s="545">
        <f>R123-R124</f>
        <v>0</v>
      </c>
      <c r="S125" s="33"/>
      <c r="T125" s="33"/>
      <c r="U125" s="546"/>
      <c r="V125" s="544" t="str">
        <f>IF(W125="","",'Setup Page'!$W$4)</f>
        <v>$</v>
      </c>
      <c r="W125" s="545">
        <f>W123-W124</f>
        <v>0</v>
      </c>
      <c r="X125" s="33"/>
      <c r="Y125" s="33"/>
      <c r="Z125" s="546"/>
      <c r="AA125" s="544" t="str">
        <f>IF(AB125="","",'Setup Page'!$W$4)</f>
        <v>$</v>
      </c>
      <c r="AB125" s="545">
        <f>AB123-AB124</f>
        <v>0</v>
      </c>
      <c r="AC125" s="33"/>
      <c r="AD125" s="33"/>
      <c r="AE125" s="546"/>
      <c r="AF125" s="544" t="str">
        <f>IF(AG125="","",'Setup Page'!$W$4)</f>
        <v>$</v>
      </c>
      <c r="AG125" s="545">
        <f>AG123-AG124</f>
        <v>0</v>
      </c>
      <c r="AH125" s="33"/>
      <c r="AI125" s="33"/>
      <c r="AJ125" s="546"/>
      <c r="AK125" s="544" t="str">
        <f>IF(AL125="","",'Setup Page'!$W$4)</f>
        <v>$</v>
      </c>
      <c r="AL125" s="545">
        <f>AL123-AL124</f>
        <v>0</v>
      </c>
      <c r="AM125" s="33"/>
      <c r="AN125" s="33"/>
      <c r="AO125" s="546"/>
      <c r="AP125" s="544" t="str">
        <f>IF(AQ125="","",'Setup Page'!$W$4)</f>
        <v>$</v>
      </c>
      <c r="AQ125" s="545">
        <f>AQ123-AQ124</f>
        <v>0</v>
      </c>
      <c r="AR125" s="33"/>
      <c r="AS125" s="33"/>
      <c r="AT125" s="546"/>
      <c r="AU125" s="544" t="str">
        <f>IF(AV125="","",'Setup Page'!$W$4)</f>
        <v>$</v>
      </c>
      <c r="AV125" s="545">
        <f>AV123-AV124</f>
        <v>0</v>
      </c>
      <c r="AW125" s="33"/>
      <c r="AX125" s="33"/>
      <c r="AY125" s="546"/>
      <c r="AZ125" s="544" t="str">
        <f>IF(BA125="","",'Setup Page'!$W$4)</f>
        <v>$</v>
      </c>
      <c r="BA125" s="545">
        <f>BA123-BA124</f>
        <v>0</v>
      </c>
      <c r="BB125" s="33"/>
      <c r="BC125" s="33"/>
      <c r="BD125" s="546"/>
      <c r="BE125" s="544" t="str">
        <f>IF(BF125="","",'Setup Page'!$W$4)</f>
        <v>$</v>
      </c>
      <c r="BF125" s="545">
        <f>BF123-BF124</f>
        <v>0</v>
      </c>
      <c r="BG125" s="33"/>
      <c r="BH125" s="33"/>
      <c r="BI125" s="546"/>
      <c r="BJ125" s="544" t="str">
        <f>IF(BK125="","",'Setup Page'!$W$4)</f>
        <v>$</v>
      </c>
      <c r="BK125" s="545">
        <f>BK123-BK124</f>
        <v>0</v>
      </c>
      <c r="BL125" s="33"/>
      <c r="BM125" s="33"/>
      <c r="BN125" s="546"/>
      <c r="BO125" s="544" t="str">
        <f>IF(BP125="","",'Setup Page'!$W$4)</f>
        <v>$</v>
      </c>
      <c r="BP125" s="545">
        <f>BP123-BP124</f>
        <v>0</v>
      </c>
      <c r="BQ125" s="33"/>
      <c r="BR125" s="33"/>
      <c r="BS125" s="546"/>
      <c r="BT125" s="544" t="str">
        <f>IF(BU125="","",'Setup Page'!$W$4)</f>
        <v>$</v>
      </c>
      <c r="BU125" s="544">
        <f t="shared" si="4"/>
        <v>0</v>
      </c>
      <c r="BV125" s="33"/>
      <c r="BW125" s="33"/>
      <c r="BX125" s="432"/>
      <c r="BY125" s="138"/>
    </row>
    <row r="126" ht="18.75" customHeight="1">
      <c r="A126" s="138"/>
      <c r="B126" s="138"/>
      <c r="C126" s="138"/>
      <c r="D126" s="138"/>
      <c r="E126" s="138"/>
      <c r="F126" s="138"/>
      <c r="G126" s="138"/>
      <c r="H126" s="138"/>
      <c r="I126" s="138"/>
      <c r="J126" s="138"/>
      <c r="K126" s="138"/>
      <c r="L126" s="138"/>
      <c r="M126" s="138"/>
      <c r="N126" s="138"/>
      <c r="O126" s="138"/>
      <c r="P126" s="138"/>
      <c r="Q126" s="138"/>
      <c r="R126" s="138"/>
      <c r="S126" s="138"/>
      <c r="T126" s="138"/>
      <c r="U126" s="138"/>
      <c r="V126" s="138"/>
      <c r="W126" s="138"/>
      <c r="X126" s="138"/>
      <c r="Y126" s="138"/>
      <c r="Z126" s="138"/>
      <c r="AA126" s="138"/>
      <c r="AB126" s="138"/>
      <c r="AC126" s="138"/>
      <c r="AD126" s="138"/>
      <c r="AE126" s="138"/>
      <c r="AF126" s="138"/>
      <c r="AG126" s="138"/>
      <c r="AH126" s="138"/>
      <c r="AI126" s="138"/>
      <c r="AJ126" s="138"/>
      <c r="AK126" s="138"/>
      <c r="AL126" s="138"/>
      <c r="AM126" s="138"/>
      <c r="AN126" s="138"/>
      <c r="AO126" s="138"/>
      <c r="AP126" s="138"/>
      <c r="AQ126" s="138"/>
      <c r="AR126" s="138"/>
      <c r="AS126" s="138"/>
      <c r="AT126" s="138"/>
      <c r="AU126" s="138"/>
      <c r="AV126" s="138"/>
      <c r="AW126" s="138"/>
      <c r="AX126" s="138"/>
      <c r="AY126" s="138"/>
      <c r="AZ126" s="138"/>
      <c r="BA126" s="138"/>
      <c r="BB126" s="138"/>
      <c r="BC126" s="138"/>
      <c r="BD126" s="138"/>
      <c r="BE126" s="138"/>
      <c r="BF126" s="138"/>
      <c r="BG126" s="138"/>
      <c r="BH126" s="138"/>
      <c r="BI126" s="138"/>
      <c r="BJ126" s="138"/>
      <c r="BK126" s="138"/>
      <c r="BL126" s="138"/>
      <c r="BM126" s="138"/>
      <c r="BN126" s="138"/>
      <c r="BO126" s="138"/>
      <c r="BP126" s="138"/>
      <c r="BQ126" s="138"/>
      <c r="BR126" s="138"/>
      <c r="BS126" s="138"/>
      <c r="BT126" s="138"/>
      <c r="BU126" s="138"/>
      <c r="BV126" s="138"/>
      <c r="BW126" s="138"/>
      <c r="BX126" s="138"/>
      <c r="BY126" s="138"/>
    </row>
  </sheetData>
  <mergeCells count="1368">
    <mergeCell ref="AL44:AO44"/>
    <mergeCell ref="AQ44:AT44"/>
    <mergeCell ref="AV44:AY44"/>
    <mergeCell ref="BA44:BD44"/>
    <mergeCell ref="BF44:BI44"/>
    <mergeCell ref="BK44:BN44"/>
    <mergeCell ref="BP44:BS44"/>
    <mergeCell ref="BU44:BX44"/>
    <mergeCell ref="B43:K43"/>
    <mergeCell ref="B44:K44"/>
    <mergeCell ref="M44:P44"/>
    <mergeCell ref="R44:U44"/>
    <mergeCell ref="W44:Z44"/>
    <mergeCell ref="AB44:AE44"/>
    <mergeCell ref="AG44:AJ44"/>
    <mergeCell ref="M39:P39"/>
    <mergeCell ref="M40:P40"/>
    <mergeCell ref="B41:K41"/>
    <mergeCell ref="M41:P41"/>
    <mergeCell ref="B42:K42"/>
    <mergeCell ref="M42:P42"/>
    <mergeCell ref="M43:P43"/>
    <mergeCell ref="AQ45:AT45"/>
    <mergeCell ref="AV45:AY45"/>
    <mergeCell ref="BA45:BD45"/>
    <mergeCell ref="BF45:BI45"/>
    <mergeCell ref="BK45:BN45"/>
    <mergeCell ref="BP45:BS45"/>
    <mergeCell ref="BU45:BX45"/>
    <mergeCell ref="M45:P45"/>
    <mergeCell ref="M46:P46"/>
    <mergeCell ref="W45:Z45"/>
    <mergeCell ref="W46:Z46"/>
    <mergeCell ref="AL46:AO46"/>
    <mergeCell ref="AQ46:AT46"/>
    <mergeCell ref="AV46:AY46"/>
    <mergeCell ref="BA46:BD46"/>
    <mergeCell ref="BF46:BI46"/>
    <mergeCell ref="BK46:BN46"/>
    <mergeCell ref="BP46:BS46"/>
    <mergeCell ref="BU46:BX46"/>
    <mergeCell ref="AG45:AJ45"/>
    <mergeCell ref="AG46:AJ46"/>
    <mergeCell ref="AG47:AJ47"/>
    <mergeCell ref="B45:K45"/>
    <mergeCell ref="R45:U45"/>
    <mergeCell ref="AB45:AE45"/>
    <mergeCell ref="AL45:AO45"/>
    <mergeCell ref="B46:K46"/>
    <mergeCell ref="R46:U46"/>
    <mergeCell ref="AB46:AE46"/>
    <mergeCell ref="AV47:AY47"/>
    <mergeCell ref="BA47:BD47"/>
    <mergeCell ref="BF47:BI47"/>
    <mergeCell ref="BK47:BN47"/>
    <mergeCell ref="BP47:BS47"/>
    <mergeCell ref="BU47:BX47"/>
    <mergeCell ref="M47:P47"/>
    <mergeCell ref="M48:P48"/>
    <mergeCell ref="B49:K49"/>
    <mergeCell ref="M49:P49"/>
    <mergeCell ref="R49:U49"/>
    <mergeCell ref="W47:Z47"/>
    <mergeCell ref="W48:Z48"/>
    <mergeCell ref="W49:Z49"/>
    <mergeCell ref="B47:K47"/>
    <mergeCell ref="R47:U47"/>
    <mergeCell ref="AB47:AE47"/>
    <mergeCell ref="AL47:AO47"/>
    <mergeCell ref="B48:K48"/>
    <mergeCell ref="R48:U48"/>
    <mergeCell ref="AL48:AO48"/>
    <mergeCell ref="BK48:BN48"/>
    <mergeCell ref="BK49:BN49"/>
    <mergeCell ref="BP49:BS49"/>
    <mergeCell ref="BU49:BX49"/>
    <mergeCell ref="AQ47:AT47"/>
    <mergeCell ref="AQ48:AT48"/>
    <mergeCell ref="AV48:AY48"/>
    <mergeCell ref="BA48:BD48"/>
    <mergeCell ref="BF48:BI48"/>
    <mergeCell ref="BP48:BS48"/>
    <mergeCell ref="BU48:BX48"/>
    <mergeCell ref="B3:S4"/>
    <mergeCell ref="B5:S5"/>
    <mergeCell ref="B6:S6"/>
    <mergeCell ref="B8:K9"/>
    <mergeCell ref="B10:K11"/>
    <mergeCell ref="B13:K14"/>
    <mergeCell ref="B18:BX19"/>
    <mergeCell ref="B15:K16"/>
    <mergeCell ref="B20:K20"/>
    <mergeCell ref="L20:P20"/>
    <mergeCell ref="Q20:U20"/>
    <mergeCell ref="V20:Z20"/>
    <mergeCell ref="AA20:AE20"/>
    <mergeCell ref="AF20:AJ20"/>
    <mergeCell ref="Y4:AC5"/>
    <mergeCell ref="AH4:AI5"/>
    <mergeCell ref="AJ4:AN5"/>
    <mergeCell ref="AS4:AT5"/>
    <mergeCell ref="AU4:AZ5"/>
    <mergeCell ref="BE4:BF5"/>
    <mergeCell ref="BG4:BK5"/>
    <mergeCell ref="BP4:BQ5"/>
    <mergeCell ref="V3:AD3"/>
    <mergeCell ref="AG3:AO3"/>
    <mergeCell ref="AS3:AZ3"/>
    <mergeCell ref="BD3:BL3"/>
    <mergeCell ref="BO3:BW3"/>
    <mergeCell ref="W4:X5"/>
    <mergeCell ref="BR4:BV5"/>
    <mergeCell ref="AK20:AO20"/>
    <mergeCell ref="AP20:AT20"/>
    <mergeCell ref="AU20:AY20"/>
    <mergeCell ref="AZ20:BD20"/>
    <mergeCell ref="BE20:BI20"/>
    <mergeCell ref="BJ20:BN20"/>
    <mergeCell ref="BO20:BS20"/>
    <mergeCell ref="BT20:BX20"/>
    <mergeCell ref="AQ21:AT21"/>
    <mergeCell ref="AV21:AY21"/>
    <mergeCell ref="BA21:BD21"/>
    <mergeCell ref="BF21:BI21"/>
    <mergeCell ref="BK21:BN21"/>
    <mergeCell ref="BP21:BS21"/>
    <mergeCell ref="BU21:BX21"/>
    <mergeCell ref="AL22:AO22"/>
    <mergeCell ref="AQ22:AT22"/>
    <mergeCell ref="AV22:AY22"/>
    <mergeCell ref="BA22:BD22"/>
    <mergeCell ref="BF22:BI22"/>
    <mergeCell ref="BK22:BN22"/>
    <mergeCell ref="BP22:BS22"/>
    <mergeCell ref="BU22:BX22"/>
    <mergeCell ref="B21:K21"/>
    <mergeCell ref="R21:U21"/>
    <mergeCell ref="AB21:AE21"/>
    <mergeCell ref="AL21:AO21"/>
    <mergeCell ref="B22:K22"/>
    <mergeCell ref="R22:U22"/>
    <mergeCell ref="AB22:AE22"/>
    <mergeCell ref="BF23:BI23"/>
    <mergeCell ref="BK23:BN23"/>
    <mergeCell ref="BP23:BS23"/>
    <mergeCell ref="BU23:BX23"/>
    <mergeCell ref="AG21:AJ21"/>
    <mergeCell ref="AG22:AJ22"/>
    <mergeCell ref="AG23:AJ23"/>
    <mergeCell ref="AL23:AO23"/>
    <mergeCell ref="AQ23:AT23"/>
    <mergeCell ref="AV23:AY23"/>
    <mergeCell ref="BA23:BD23"/>
    <mergeCell ref="AL24:AO24"/>
    <mergeCell ref="AQ24:AT24"/>
    <mergeCell ref="AV24:AY24"/>
    <mergeCell ref="BA24:BD24"/>
    <mergeCell ref="BF24:BI24"/>
    <mergeCell ref="BK24:BN24"/>
    <mergeCell ref="BP24:BS24"/>
    <mergeCell ref="BU24:BX24"/>
    <mergeCell ref="W21:Z21"/>
    <mergeCell ref="W22:Z22"/>
    <mergeCell ref="W23:Z23"/>
    <mergeCell ref="AB23:AE23"/>
    <mergeCell ref="W24:Z24"/>
    <mergeCell ref="AB24:AE24"/>
    <mergeCell ref="AG24:AJ24"/>
    <mergeCell ref="M21:P21"/>
    <mergeCell ref="M22:P22"/>
    <mergeCell ref="B23:K23"/>
    <mergeCell ref="M23:P23"/>
    <mergeCell ref="R23:U23"/>
    <mergeCell ref="M24:P24"/>
    <mergeCell ref="R24:U24"/>
    <mergeCell ref="W30:Z30"/>
    <mergeCell ref="W31:Z31"/>
    <mergeCell ref="R28:U28"/>
    <mergeCell ref="W28:Z28"/>
    <mergeCell ref="R29:U29"/>
    <mergeCell ref="W29:Z29"/>
    <mergeCell ref="AB29:AE29"/>
    <mergeCell ref="R30:U30"/>
    <mergeCell ref="R31:U31"/>
    <mergeCell ref="AB31:AE31"/>
    <mergeCell ref="AV30:AY30"/>
    <mergeCell ref="AV31:AY31"/>
    <mergeCell ref="BF30:BI30"/>
    <mergeCell ref="BF31:BI31"/>
    <mergeCell ref="AB30:AE30"/>
    <mergeCell ref="AG30:AJ30"/>
    <mergeCell ref="AQ30:AT30"/>
    <mergeCell ref="BA30:BD30"/>
    <mergeCell ref="AG31:AJ31"/>
    <mergeCell ref="AQ31:AT31"/>
    <mergeCell ref="BA31:BD31"/>
    <mergeCell ref="BU31:BX31"/>
    <mergeCell ref="BU32:BX32"/>
    <mergeCell ref="BK30:BN30"/>
    <mergeCell ref="BP30:BS30"/>
    <mergeCell ref="BU30:BX30"/>
    <mergeCell ref="BK31:BN31"/>
    <mergeCell ref="BP31:BS31"/>
    <mergeCell ref="BK32:BN32"/>
    <mergeCell ref="BP32:BS32"/>
    <mergeCell ref="BA61:BD61"/>
    <mergeCell ref="BF61:BI61"/>
    <mergeCell ref="R61:U61"/>
    <mergeCell ref="W61:Z61"/>
    <mergeCell ref="AB61:AE61"/>
    <mergeCell ref="AG61:AJ61"/>
    <mergeCell ref="AL61:AO61"/>
    <mergeCell ref="AQ61:AT61"/>
    <mergeCell ref="AV61:AY61"/>
    <mergeCell ref="AK65:AO65"/>
    <mergeCell ref="AP65:AT65"/>
    <mergeCell ref="AU65:AY65"/>
    <mergeCell ref="AZ65:BD65"/>
    <mergeCell ref="BE65:BI65"/>
    <mergeCell ref="BJ65:BN65"/>
    <mergeCell ref="BO65:BS65"/>
    <mergeCell ref="BT65:BX65"/>
    <mergeCell ref="B63:BX64"/>
    <mergeCell ref="B65:K65"/>
    <mergeCell ref="L65:P65"/>
    <mergeCell ref="Q65:U65"/>
    <mergeCell ref="V65:Z65"/>
    <mergeCell ref="AA65:AE65"/>
    <mergeCell ref="AF65:AJ65"/>
    <mergeCell ref="M80:P80"/>
    <mergeCell ref="M81:P81"/>
    <mergeCell ref="B82:K82"/>
    <mergeCell ref="M82:P82"/>
    <mergeCell ref="R82:U82"/>
    <mergeCell ref="M83:P83"/>
    <mergeCell ref="R83:U83"/>
    <mergeCell ref="AL84:AO84"/>
    <mergeCell ref="AQ84:AT84"/>
    <mergeCell ref="AV84:AY84"/>
    <mergeCell ref="BA84:BD84"/>
    <mergeCell ref="BF84:BI84"/>
    <mergeCell ref="BK84:BN84"/>
    <mergeCell ref="BP84:BS84"/>
    <mergeCell ref="BU84:BX84"/>
    <mergeCell ref="M84:P84"/>
    <mergeCell ref="M85:P85"/>
    <mergeCell ref="W84:Z84"/>
    <mergeCell ref="W85:Z85"/>
    <mergeCell ref="W86:Z86"/>
    <mergeCell ref="BK85:BN85"/>
    <mergeCell ref="BP85:BS85"/>
    <mergeCell ref="BU85:BX85"/>
    <mergeCell ref="BF86:BI86"/>
    <mergeCell ref="BK86:BN86"/>
    <mergeCell ref="BP86:BS86"/>
    <mergeCell ref="BU86:BX86"/>
    <mergeCell ref="AG84:AJ84"/>
    <mergeCell ref="AG85:AJ85"/>
    <mergeCell ref="AL85:AO85"/>
    <mergeCell ref="AQ85:AT85"/>
    <mergeCell ref="AV85:AY85"/>
    <mergeCell ref="BA85:BD85"/>
    <mergeCell ref="BF85:BI85"/>
    <mergeCell ref="B83:K83"/>
    <mergeCell ref="B84:K84"/>
    <mergeCell ref="R84:U84"/>
    <mergeCell ref="AB84:AE84"/>
    <mergeCell ref="B85:K85"/>
    <mergeCell ref="R85:U85"/>
    <mergeCell ref="AB85:AE85"/>
    <mergeCell ref="BA90:BD90"/>
    <mergeCell ref="BF90:BI90"/>
    <mergeCell ref="M90:P90"/>
    <mergeCell ref="W90:Z90"/>
    <mergeCell ref="AB90:AE90"/>
    <mergeCell ref="AG90:AJ90"/>
    <mergeCell ref="AL90:AO90"/>
    <mergeCell ref="AQ90:AT90"/>
    <mergeCell ref="AV90:AY90"/>
    <mergeCell ref="AV86:AY86"/>
    <mergeCell ref="BA86:BD86"/>
    <mergeCell ref="AV87:AY87"/>
    <mergeCell ref="BA87:BD87"/>
    <mergeCell ref="BF87:BI87"/>
    <mergeCell ref="BK87:BN87"/>
    <mergeCell ref="BP87:BS87"/>
    <mergeCell ref="BU87:BX87"/>
    <mergeCell ref="B86:K86"/>
    <mergeCell ref="R86:U86"/>
    <mergeCell ref="AB86:AE86"/>
    <mergeCell ref="AL86:AO86"/>
    <mergeCell ref="B87:K87"/>
    <mergeCell ref="AB87:AE87"/>
    <mergeCell ref="AL87:AO87"/>
    <mergeCell ref="BP88:BS88"/>
    <mergeCell ref="BU88:BX88"/>
    <mergeCell ref="AQ86:AT86"/>
    <mergeCell ref="AQ87:AT87"/>
    <mergeCell ref="AQ88:AT88"/>
    <mergeCell ref="AV88:AY88"/>
    <mergeCell ref="BA88:BD88"/>
    <mergeCell ref="BF88:BI88"/>
    <mergeCell ref="BK88:BN88"/>
    <mergeCell ref="AG86:AJ86"/>
    <mergeCell ref="AG87:AJ87"/>
    <mergeCell ref="AG88:AJ88"/>
    <mergeCell ref="AL88:AO88"/>
    <mergeCell ref="AG89:AJ89"/>
    <mergeCell ref="AL89:AO89"/>
    <mergeCell ref="AQ89:AT89"/>
    <mergeCell ref="M86:P86"/>
    <mergeCell ref="M87:P87"/>
    <mergeCell ref="B88:K88"/>
    <mergeCell ref="M88:P88"/>
    <mergeCell ref="B89:K89"/>
    <mergeCell ref="M89:P89"/>
    <mergeCell ref="B90:K90"/>
    <mergeCell ref="BU89:BX89"/>
    <mergeCell ref="BU90:BX90"/>
    <mergeCell ref="AV89:AY89"/>
    <mergeCell ref="BA89:BD89"/>
    <mergeCell ref="BF89:BI89"/>
    <mergeCell ref="BK89:BN89"/>
    <mergeCell ref="BP89:BS89"/>
    <mergeCell ref="BK90:BN90"/>
    <mergeCell ref="BP90:BS90"/>
    <mergeCell ref="AQ66:AT66"/>
    <mergeCell ref="AV66:AY66"/>
    <mergeCell ref="BA66:BD66"/>
    <mergeCell ref="BF66:BI66"/>
    <mergeCell ref="BK66:BN66"/>
    <mergeCell ref="BP66:BS66"/>
    <mergeCell ref="BU66:BX66"/>
    <mergeCell ref="AL67:AO67"/>
    <mergeCell ref="AQ67:AT67"/>
    <mergeCell ref="AV67:AY67"/>
    <mergeCell ref="BA67:BD67"/>
    <mergeCell ref="BF67:BI67"/>
    <mergeCell ref="BK67:BN67"/>
    <mergeCell ref="BP67:BS67"/>
    <mergeCell ref="BU67:BX67"/>
    <mergeCell ref="B66:K66"/>
    <mergeCell ref="R66:U66"/>
    <mergeCell ref="AB66:AE66"/>
    <mergeCell ref="AL66:AO66"/>
    <mergeCell ref="B67:K67"/>
    <mergeCell ref="R67:U67"/>
    <mergeCell ref="AB67:AE67"/>
    <mergeCell ref="BF68:BI68"/>
    <mergeCell ref="BK68:BN68"/>
    <mergeCell ref="BP68:BS68"/>
    <mergeCell ref="BU68:BX68"/>
    <mergeCell ref="AG66:AJ66"/>
    <mergeCell ref="AG67:AJ67"/>
    <mergeCell ref="AG68:AJ68"/>
    <mergeCell ref="AL68:AO68"/>
    <mergeCell ref="AQ68:AT68"/>
    <mergeCell ref="AV68:AY68"/>
    <mergeCell ref="BA68:BD68"/>
    <mergeCell ref="AL69:AO69"/>
    <mergeCell ref="AQ69:AT69"/>
    <mergeCell ref="AV69:AY69"/>
    <mergeCell ref="BA69:BD69"/>
    <mergeCell ref="BF69:BI69"/>
    <mergeCell ref="BK69:BN69"/>
    <mergeCell ref="BP69:BS69"/>
    <mergeCell ref="BU69:BX69"/>
    <mergeCell ref="W66:Z66"/>
    <mergeCell ref="W67:Z67"/>
    <mergeCell ref="W68:Z68"/>
    <mergeCell ref="AB68:AE68"/>
    <mergeCell ref="W69:Z69"/>
    <mergeCell ref="AB69:AE69"/>
    <mergeCell ref="AG69:AJ69"/>
    <mergeCell ref="M66:P66"/>
    <mergeCell ref="M67:P67"/>
    <mergeCell ref="B68:K68"/>
    <mergeCell ref="M68:P68"/>
    <mergeCell ref="R68:U68"/>
    <mergeCell ref="M69:P69"/>
    <mergeCell ref="R69:U69"/>
    <mergeCell ref="AL70:AO70"/>
    <mergeCell ref="AQ70:AT70"/>
    <mergeCell ref="AV70:AY70"/>
    <mergeCell ref="BA70:BD70"/>
    <mergeCell ref="BF70:BI70"/>
    <mergeCell ref="BK70:BN70"/>
    <mergeCell ref="BP70:BS70"/>
    <mergeCell ref="BU70:BX70"/>
    <mergeCell ref="M70:P70"/>
    <mergeCell ref="M71:P71"/>
    <mergeCell ref="W70:Z70"/>
    <mergeCell ref="W71:Z71"/>
    <mergeCell ref="W72:Z72"/>
    <mergeCell ref="BK71:BN71"/>
    <mergeCell ref="BP71:BS71"/>
    <mergeCell ref="BU71:BX71"/>
    <mergeCell ref="BF72:BI72"/>
    <mergeCell ref="BK72:BN72"/>
    <mergeCell ref="BP72:BS72"/>
    <mergeCell ref="BU72:BX72"/>
    <mergeCell ref="AG70:AJ70"/>
    <mergeCell ref="AG71:AJ71"/>
    <mergeCell ref="AL71:AO71"/>
    <mergeCell ref="AQ71:AT71"/>
    <mergeCell ref="AV71:AY71"/>
    <mergeCell ref="BA71:BD71"/>
    <mergeCell ref="BF71:BI71"/>
    <mergeCell ref="B69:K69"/>
    <mergeCell ref="B70:K70"/>
    <mergeCell ref="R70:U70"/>
    <mergeCell ref="AB70:AE70"/>
    <mergeCell ref="B71:K71"/>
    <mergeCell ref="R71:U71"/>
    <mergeCell ref="AB71:AE71"/>
    <mergeCell ref="R73:U73"/>
    <mergeCell ref="W73:Z73"/>
    <mergeCell ref="R74:U74"/>
    <mergeCell ref="W74:Z74"/>
    <mergeCell ref="AB74:AE74"/>
    <mergeCell ref="W75:Z75"/>
    <mergeCell ref="AB75:AE75"/>
    <mergeCell ref="R75:U75"/>
    <mergeCell ref="R76:U76"/>
    <mergeCell ref="W76:Z76"/>
    <mergeCell ref="AB76:AE76"/>
    <mergeCell ref="R77:U77"/>
    <mergeCell ref="W77:Z77"/>
    <mergeCell ref="AB77:AE77"/>
    <mergeCell ref="BP77:BS77"/>
    <mergeCell ref="BU77:BX77"/>
    <mergeCell ref="AG77:AJ77"/>
    <mergeCell ref="AL77:AO77"/>
    <mergeCell ref="AQ77:AT77"/>
    <mergeCell ref="AV77:AY77"/>
    <mergeCell ref="BA77:BD77"/>
    <mergeCell ref="BF77:BI77"/>
    <mergeCell ref="BK77:BN77"/>
    <mergeCell ref="AV72:AY72"/>
    <mergeCell ref="BA72:BD72"/>
    <mergeCell ref="AV73:AY73"/>
    <mergeCell ref="BA73:BD73"/>
    <mergeCell ref="BF73:BI73"/>
    <mergeCell ref="BK73:BN73"/>
    <mergeCell ref="BP73:BS73"/>
    <mergeCell ref="BU73:BX73"/>
    <mergeCell ref="B72:K72"/>
    <mergeCell ref="R72:U72"/>
    <mergeCell ref="AB72:AE72"/>
    <mergeCell ref="AL72:AO72"/>
    <mergeCell ref="B73:K73"/>
    <mergeCell ref="AB73:AE73"/>
    <mergeCell ref="AL73:AO73"/>
    <mergeCell ref="BP74:BS74"/>
    <mergeCell ref="BU74:BX74"/>
    <mergeCell ref="AQ72:AT72"/>
    <mergeCell ref="AQ73:AT73"/>
    <mergeCell ref="AQ74:AT74"/>
    <mergeCell ref="AV74:AY74"/>
    <mergeCell ref="BA74:BD74"/>
    <mergeCell ref="BF74:BI74"/>
    <mergeCell ref="BK74:BN74"/>
    <mergeCell ref="AV75:AY75"/>
    <mergeCell ref="BA75:BD75"/>
    <mergeCell ref="BF75:BI75"/>
    <mergeCell ref="BK75:BN75"/>
    <mergeCell ref="BP75:BS75"/>
    <mergeCell ref="BU75:BX75"/>
    <mergeCell ref="AL75:AO75"/>
    <mergeCell ref="AL76:AO76"/>
    <mergeCell ref="AV76:AY76"/>
    <mergeCell ref="BA76:BD76"/>
    <mergeCell ref="BF76:BI76"/>
    <mergeCell ref="BK76:BN76"/>
    <mergeCell ref="BP76:BS76"/>
    <mergeCell ref="BU76:BX76"/>
    <mergeCell ref="AG72:AJ72"/>
    <mergeCell ref="AG73:AJ73"/>
    <mergeCell ref="AG74:AJ74"/>
    <mergeCell ref="AL74:AO74"/>
    <mergeCell ref="AG75:AJ75"/>
    <mergeCell ref="AQ75:AT75"/>
    <mergeCell ref="AG76:AJ76"/>
    <mergeCell ref="AQ76:AT76"/>
    <mergeCell ref="M72:P72"/>
    <mergeCell ref="M73:P73"/>
    <mergeCell ref="B74:K74"/>
    <mergeCell ref="M74:P74"/>
    <mergeCell ref="B75:K75"/>
    <mergeCell ref="M75:P75"/>
    <mergeCell ref="M76:P76"/>
    <mergeCell ref="BK78:BN78"/>
    <mergeCell ref="BP78:BS78"/>
    <mergeCell ref="BU78:BX78"/>
    <mergeCell ref="AB78:AE78"/>
    <mergeCell ref="AG78:AJ78"/>
    <mergeCell ref="AL78:AO78"/>
    <mergeCell ref="AQ78:AT78"/>
    <mergeCell ref="AV78:AY78"/>
    <mergeCell ref="BA78:BD78"/>
    <mergeCell ref="BF78:BI78"/>
    <mergeCell ref="M78:P78"/>
    <mergeCell ref="M79:P79"/>
    <mergeCell ref="BA79:BD79"/>
    <mergeCell ref="BF79:BI79"/>
    <mergeCell ref="BK79:BN79"/>
    <mergeCell ref="BP79:BS79"/>
    <mergeCell ref="BU79:BX79"/>
    <mergeCell ref="W78:Z78"/>
    <mergeCell ref="W79:Z79"/>
    <mergeCell ref="AB79:AE79"/>
    <mergeCell ref="AG79:AJ79"/>
    <mergeCell ref="AL79:AO79"/>
    <mergeCell ref="AQ79:AT79"/>
    <mergeCell ref="AV79:AY79"/>
    <mergeCell ref="B76:K76"/>
    <mergeCell ref="B77:K77"/>
    <mergeCell ref="M77:P77"/>
    <mergeCell ref="B78:K78"/>
    <mergeCell ref="R78:U78"/>
    <mergeCell ref="B79:K79"/>
    <mergeCell ref="R79:U79"/>
    <mergeCell ref="AQ80:AT80"/>
    <mergeCell ref="AV80:AY80"/>
    <mergeCell ref="BA80:BD80"/>
    <mergeCell ref="BF80:BI80"/>
    <mergeCell ref="BK80:BN80"/>
    <mergeCell ref="BP80:BS80"/>
    <mergeCell ref="BU80:BX80"/>
    <mergeCell ref="AL81:AO81"/>
    <mergeCell ref="AQ81:AT81"/>
    <mergeCell ref="AV81:AY81"/>
    <mergeCell ref="BA81:BD81"/>
    <mergeCell ref="BF81:BI81"/>
    <mergeCell ref="BK81:BN81"/>
    <mergeCell ref="BP81:BS81"/>
    <mergeCell ref="BU81:BX81"/>
    <mergeCell ref="B80:K80"/>
    <mergeCell ref="R80:U80"/>
    <mergeCell ref="AB80:AE80"/>
    <mergeCell ref="AL80:AO80"/>
    <mergeCell ref="B81:K81"/>
    <mergeCell ref="R81:U81"/>
    <mergeCell ref="AB81:AE81"/>
    <mergeCell ref="BF82:BI82"/>
    <mergeCell ref="BK82:BN82"/>
    <mergeCell ref="BP82:BS82"/>
    <mergeCell ref="BU82:BX82"/>
    <mergeCell ref="AG80:AJ80"/>
    <mergeCell ref="AG81:AJ81"/>
    <mergeCell ref="AG82:AJ82"/>
    <mergeCell ref="AL82:AO82"/>
    <mergeCell ref="AQ82:AT82"/>
    <mergeCell ref="AV82:AY82"/>
    <mergeCell ref="BA82:BD82"/>
    <mergeCell ref="AL83:AO83"/>
    <mergeCell ref="AQ83:AT83"/>
    <mergeCell ref="AV83:AY83"/>
    <mergeCell ref="BA83:BD83"/>
    <mergeCell ref="BF83:BI83"/>
    <mergeCell ref="BK83:BN83"/>
    <mergeCell ref="BP83:BS83"/>
    <mergeCell ref="BU83:BX83"/>
    <mergeCell ref="W80:Z80"/>
    <mergeCell ref="W81:Z81"/>
    <mergeCell ref="W82:Z82"/>
    <mergeCell ref="AB82:AE82"/>
    <mergeCell ref="W83:Z83"/>
    <mergeCell ref="AB83:AE83"/>
    <mergeCell ref="AG83:AJ83"/>
    <mergeCell ref="W94:Z94"/>
    <mergeCell ref="W95:Z95"/>
    <mergeCell ref="W96:Z96"/>
    <mergeCell ref="AB96:AE96"/>
    <mergeCell ref="BP96:BS96"/>
    <mergeCell ref="BU96:BX96"/>
    <mergeCell ref="AG94:AJ94"/>
    <mergeCell ref="AG95:AJ95"/>
    <mergeCell ref="AG96:AJ96"/>
    <mergeCell ref="AL96:AO96"/>
    <mergeCell ref="AQ96:AT96"/>
    <mergeCell ref="AV96:AY96"/>
    <mergeCell ref="BA96:BD96"/>
    <mergeCell ref="AV101:AY101"/>
    <mergeCell ref="BA101:BD101"/>
    <mergeCell ref="AV102:AY102"/>
    <mergeCell ref="BA102:BD102"/>
    <mergeCell ref="BF102:BI102"/>
    <mergeCell ref="BK102:BN102"/>
    <mergeCell ref="BP102:BS102"/>
    <mergeCell ref="BU102:BX102"/>
    <mergeCell ref="B101:K101"/>
    <mergeCell ref="R101:U101"/>
    <mergeCell ref="AB101:AE101"/>
    <mergeCell ref="AL101:AO101"/>
    <mergeCell ref="B102:K102"/>
    <mergeCell ref="AB102:AE102"/>
    <mergeCell ref="AL102:AO102"/>
    <mergeCell ref="BP103:BS103"/>
    <mergeCell ref="BU103:BX103"/>
    <mergeCell ref="AQ101:AT101"/>
    <mergeCell ref="AQ102:AT102"/>
    <mergeCell ref="AQ103:AT103"/>
    <mergeCell ref="AV103:AY103"/>
    <mergeCell ref="BA103:BD103"/>
    <mergeCell ref="BF103:BI103"/>
    <mergeCell ref="BK103:BN103"/>
    <mergeCell ref="AV104:AY104"/>
    <mergeCell ref="BA104:BD104"/>
    <mergeCell ref="BF104:BI104"/>
    <mergeCell ref="BK104:BN104"/>
    <mergeCell ref="BP104:BS104"/>
    <mergeCell ref="BU104:BX104"/>
    <mergeCell ref="AG101:AJ101"/>
    <mergeCell ref="AG102:AJ102"/>
    <mergeCell ref="AG103:AJ103"/>
    <mergeCell ref="AL103:AO103"/>
    <mergeCell ref="AG104:AJ104"/>
    <mergeCell ref="AQ104:AT104"/>
    <mergeCell ref="AG105:AJ105"/>
    <mergeCell ref="AQ105:AT105"/>
    <mergeCell ref="BU105:BX105"/>
    <mergeCell ref="B108:BX109"/>
    <mergeCell ref="AL104:AO104"/>
    <mergeCell ref="AL105:AO105"/>
    <mergeCell ref="AV105:AY105"/>
    <mergeCell ref="BA105:BD105"/>
    <mergeCell ref="BF105:BI105"/>
    <mergeCell ref="BK105:BN105"/>
    <mergeCell ref="BP105:BS105"/>
    <mergeCell ref="M101:P101"/>
    <mergeCell ref="M102:P102"/>
    <mergeCell ref="B103:K103"/>
    <mergeCell ref="M103:P103"/>
    <mergeCell ref="B104:K104"/>
    <mergeCell ref="M104:P104"/>
    <mergeCell ref="M105:P105"/>
    <mergeCell ref="BJ110:BN110"/>
    <mergeCell ref="BO110:BS110"/>
    <mergeCell ref="BT110:BX110"/>
    <mergeCell ref="AA110:AE110"/>
    <mergeCell ref="AF110:AJ110"/>
    <mergeCell ref="AK110:AO110"/>
    <mergeCell ref="AP110:AT110"/>
    <mergeCell ref="AU110:AY110"/>
    <mergeCell ref="AZ110:BD110"/>
    <mergeCell ref="BE110:BI110"/>
    <mergeCell ref="B105:K105"/>
    <mergeCell ref="B106:K106"/>
    <mergeCell ref="M106:P106"/>
    <mergeCell ref="B110:K110"/>
    <mergeCell ref="L110:P110"/>
    <mergeCell ref="Q110:U110"/>
    <mergeCell ref="V110:Z110"/>
    <mergeCell ref="AQ111:AT111"/>
    <mergeCell ref="AV111:AY111"/>
    <mergeCell ref="BA111:BD111"/>
    <mergeCell ref="BF111:BI111"/>
    <mergeCell ref="BK111:BN111"/>
    <mergeCell ref="BP111:BS111"/>
    <mergeCell ref="BU111:BX111"/>
    <mergeCell ref="M111:P111"/>
    <mergeCell ref="M112:P112"/>
    <mergeCell ref="BK112:BN112"/>
    <mergeCell ref="BP112:BS112"/>
    <mergeCell ref="BU112:BX112"/>
    <mergeCell ref="W111:Z111"/>
    <mergeCell ref="W112:Z112"/>
    <mergeCell ref="AL112:AO112"/>
    <mergeCell ref="AQ112:AT112"/>
    <mergeCell ref="AV112:AY112"/>
    <mergeCell ref="BA112:BD112"/>
    <mergeCell ref="BF112:BI112"/>
    <mergeCell ref="R87:U87"/>
    <mergeCell ref="W87:Z87"/>
    <mergeCell ref="R88:U88"/>
    <mergeCell ref="W88:Z88"/>
    <mergeCell ref="AB88:AE88"/>
    <mergeCell ref="W89:Z89"/>
    <mergeCell ref="AB89:AE89"/>
    <mergeCell ref="BP91:BS91"/>
    <mergeCell ref="BU91:BX91"/>
    <mergeCell ref="AG91:AJ91"/>
    <mergeCell ref="AL91:AO91"/>
    <mergeCell ref="AQ91:AT91"/>
    <mergeCell ref="AV91:AY91"/>
    <mergeCell ref="BA91:BD91"/>
    <mergeCell ref="BF91:BI91"/>
    <mergeCell ref="BK91:BN91"/>
    <mergeCell ref="M91:P91"/>
    <mergeCell ref="M92:P92"/>
    <mergeCell ref="BK92:BN92"/>
    <mergeCell ref="BP92:BS92"/>
    <mergeCell ref="BU92:BX92"/>
    <mergeCell ref="AB92:AE92"/>
    <mergeCell ref="AG92:AJ92"/>
    <mergeCell ref="AL92:AO92"/>
    <mergeCell ref="AQ92:AT92"/>
    <mergeCell ref="AV92:AY92"/>
    <mergeCell ref="BA92:BD92"/>
    <mergeCell ref="BF92:BI92"/>
    <mergeCell ref="AQ93:AT93"/>
    <mergeCell ref="AV93:AY93"/>
    <mergeCell ref="BA93:BD93"/>
    <mergeCell ref="BF93:BI93"/>
    <mergeCell ref="BK93:BN93"/>
    <mergeCell ref="BP93:BS93"/>
    <mergeCell ref="BU93:BX93"/>
    <mergeCell ref="B93:K93"/>
    <mergeCell ref="M93:P93"/>
    <mergeCell ref="R93:U93"/>
    <mergeCell ref="W93:Z93"/>
    <mergeCell ref="AB93:AE93"/>
    <mergeCell ref="AG93:AJ93"/>
    <mergeCell ref="AL93:AO93"/>
    <mergeCell ref="BA97:BD97"/>
    <mergeCell ref="BF97:BI97"/>
    <mergeCell ref="R97:U97"/>
    <mergeCell ref="W97:Z97"/>
    <mergeCell ref="AB97:AE97"/>
    <mergeCell ref="AG97:AJ97"/>
    <mergeCell ref="AL97:AO97"/>
    <mergeCell ref="AQ97:AT97"/>
    <mergeCell ref="AV97:AY97"/>
    <mergeCell ref="AV98:AY98"/>
    <mergeCell ref="BA98:BD98"/>
    <mergeCell ref="M97:P97"/>
    <mergeCell ref="M98:P98"/>
    <mergeCell ref="W98:Z98"/>
    <mergeCell ref="AB98:AE98"/>
    <mergeCell ref="AG98:AJ98"/>
    <mergeCell ref="AL98:AO98"/>
    <mergeCell ref="AQ98:AT98"/>
    <mergeCell ref="W91:Z91"/>
    <mergeCell ref="W92:Z92"/>
    <mergeCell ref="R89:U89"/>
    <mergeCell ref="R90:U90"/>
    <mergeCell ref="B91:K91"/>
    <mergeCell ref="R91:U91"/>
    <mergeCell ref="AB91:AE91"/>
    <mergeCell ref="B92:K92"/>
    <mergeCell ref="R92:U92"/>
    <mergeCell ref="AQ94:AT94"/>
    <mergeCell ref="AV94:AY94"/>
    <mergeCell ref="BA94:BD94"/>
    <mergeCell ref="BF94:BI94"/>
    <mergeCell ref="BK94:BN94"/>
    <mergeCell ref="BP94:BS94"/>
    <mergeCell ref="BU94:BX94"/>
    <mergeCell ref="AL95:AO95"/>
    <mergeCell ref="AQ95:AT95"/>
    <mergeCell ref="AV95:AY95"/>
    <mergeCell ref="BA95:BD95"/>
    <mergeCell ref="BF95:BI95"/>
    <mergeCell ref="BK95:BN95"/>
    <mergeCell ref="BP95:BS95"/>
    <mergeCell ref="BU95:BX95"/>
    <mergeCell ref="B94:K94"/>
    <mergeCell ref="R94:U94"/>
    <mergeCell ref="AB94:AE94"/>
    <mergeCell ref="AL94:AO94"/>
    <mergeCell ref="B95:K95"/>
    <mergeCell ref="R95:U95"/>
    <mergeCell ref="AB95:AE95"/>
    <mergeCell ref="BU97:BX97"/>
    <mergeCell ref="BU98:BX98"/>
    <mergeCell ref="BF96:BI96"/>
    <mergeCell ref="BK96:BN96"/>
    <mergeCell ref="BK97:BN97"/>
    <mergeCell ref="BP97:BS97"/>
    <mergeCell ref="BF98:BI98"/>
    <mergeCell ref="BK98:BN98"/>
    <mergeCell ref="BP98:BS98"/>
    <mergeCell ref="M94:P94"/>
    <mergeCell ref="M95:P95"/>
    <mergeCell ref="B96:K96"/>
    <mergeCell ref="M96:P96"/>
    <mergeCell ref="R96:U96"/>
    <mergeCell ref="B97:K97"/>
    <mergeCell ref="R98:U98"/>
    <mergeCell ref="AL99:AO99"/>
    <mergeCell ref="AQ99:AT99"/>
    <mergeCell ref="AV99:AY99"/>
    <mergeCell ref="BA99:BD99"/>
    <mergeCell ref="BF99:BI99"/>
    <mergeCell ref="BK99:BN99"/>
    <mergeCell ref="BP99:BS99"/>
    <mergeCell ref="BU99:BX99"/>
    <mergeCell ref="M99:P99"/>
    <mergeCell ref="M100:P100"/>
    <mergeCell ref="W99:Z99"/>
    <mergeCell ref="W100:Z100"/>
    <mergeCell ref="W101:Z101"/>
    <mergeCell ref="BK100:BN100"/>
    <mergeCell ref="BP100:BS100"/>
    <mergeCell ref="BU100:BX100"/>
    <mergeCell ref="BF101:BI101"/>
    <mergeCell ref="BK101:BN101"/>
    <mergeCell ref="BP101:BS101"/>
    <mergeCell ref="BU101:BX101"/>
    <mergeCell ref="AG99:AJ99"/>
    <mergeCell ref="AG100:AJ100"/>
    <mergeCell ref="AL100:AO100"/>
    <mergeCell ref="AQ100:AT100"/>
    <mergeCell ref="AV100:AY100"/>
    <mergeCell ref="BA100:BD100"/>
    <mergeCell ref="BF100:BI100"/>
    <mergeCell ref="B98:K98"/>
    <mergeCell ref="B99:K99"/>
    <mergeCell ref="R99:U99"/>
    <mergeCell ref="AB99:AE99"/>
    <mergeCell ref="B100:K100"/>
    <mergeCell ref="R100:U100"/>
    <mergeCell ref="AB100:AE100"/>
    <mergeCell ref="R102:U102"/>
    <mergeCell ref="W102:Z102"/>
    <mergeCell ref="R103:U103"/>
    <mergeCell ref="W103:Z103"/>
    <mergeCell ref="AB103:AE103"/>
    <mergeCell ref="W104:Z104"/>
    <mergeCell ref="AB104:AE104"/>
    <mergeCell ref="R104:U104"/>
    <mergeCell ref="R105:U105"/>
    <mergeCell ref="W105:Z105"/>
    <mergeCell ref="AB105:AE105"/>
    <mergeCell ref="R106:U106"/>
    <mergeCell ref="W106:Z106"/>
    <mergeCell ref="AB106:AE106"/>
    <mergeCell ref="BP106:BS106"/>
    <mergeCell ref="BU106:BX106"/>
    <mergeCell ref="AG106:AJ106"/>
    <mergeCell ref="AL106:AO106"/>
    <mergeCell ref="AQ106:AT106"/>
    <mergeCell ref="AV106:AY106"/>
    <mergeCell ref="BA106:BD106"/>
    <mergeCell ref="BF106:BI106"/>
    <mergeCell ref="BK106:BN106"/>
    <mergeCell ref="AZ115:BD115"/>
    <mergeCell ref="BE115:BI115"/>
    <mergeCell ref="AB114:AE114"/>
    <mergeCell ref="AG114:AJ114"/>
    <mergeCell ref="AA115:AE115"/>
    <mergeCell ref="AF115:AJ115"/>
    <mergeCell ref="AK115:AO115"/>
    <mergeCell ref="AP115:AT115"/>
    <mergeCell ref="AU115:AY115"/>
    <mergeCell ref="AL25:AO25"/>
    <mergeCell ref="AQ25:AT25"/>
    <mergeCell ref="AV25:AY25"/>
    <mergeCell ref="BA25:BD25"/>
    <mergeCell ref="BF25:BI25"/>
    <mergeCell ref="BK25:BN25"/>
    <mergeCell ref="BP25:BS25"/>
    <mergeCell ref="BU25:BX25"/>
    <mergeCell ref="M25:P25"/>
    <mergeCell ref="M26:P26"/>
    <mergeCell ref="W25:Z25"/>
    <mergeCell ref="W26:Z26"/>
    <mergeCell ref="W27:Z27"/>
    <mergeCell ref="BK26:BN26"/>
    <mergeCell ref="BP26:BS26"/>
    <mergeCell ref="BU26:BX26"/>
    <mergeCell ref="AG25:AJ25"/>
    <mergeCell ref="AG26:AJ26"/>
    <mergeCell ref="AL26:AO26"/>
    <mergeCell ref="AQ26:AT26"/>
    <mergeCell ref="AV26:AY26"/>
    <mergeCell ref="BA26:BD26"/>
    <mergeCell ref="BF26:BI26"/>
    <mergeCell ref="B24:K24"/>
    <mergeCell ref="B25:K25"/>
    <mergeCell ref="R25:U25"/>
    <mergeCell ref="AB25:AE25"/>
    <mergeCell ref="B26:K26"/>
    <mergeCell ref="R26:U26"/>
    <mergeCell ref="AB26:AE26"/>
    <mergeCell ref="AV27:AY27"/>
    <mergeCell ref="BA27:BD27"/>
    <mergeCell ref="BF27:BI27"/>
    <mergeCell ref="BK27:BN27"/>
    <mergeCell ref="BP27:BS27"/>
    <mergeCell ref="BU27:BX27"/>
    <mergeCell ref="AQ27:AT27"/>
    <mergeCell ref="AQ28:AT28"/>
    <mergeCell ref="AV28:AY28"/>
    <mergeCell ref="BA28:BD28"/>
    <mergeCell ref="BF28:BI28"/>
    <mergeCell ref="BK28:BN28"/>
    <mergeCell ref="BP28:BS28"/>
    <mergeCell ref="BU28:BX28"/>
    <mergeCell ref="B27:K27"/>
    <mergeCell ref="R27:U27"/>
    <mergeCell ref="AB27:AE27"/>
    <mergeCell ref="AL27:AO27"/>
    <mergeCell ref="B28:K28"/>
    <mergeCell ref="AB28:AE28"/>
    <mergeCell ref="AL28:AO28"/>
    <mergeCell ref="BF29:BI29"/>
    <mergeCell ref="BK29:BN29"/>
    <mergeCell ref="BP29:BS29"/>
    <mergeCell ref="BU29:BX29"/>
    <mergeCell ref="AG27:AJ27"/>
    <mergeCell ref="AG28:AJ28"/>
    <mergeCell ref="AG29:AJ29"/>
    <mergeCell ref="AL29:AO29"/>
    <mergeCell ref="AQ29:AT29"/>
    <mergeCell ref="AV29:AY29"/>
    <mergeCell ref="BA29:BD29"/>
    <mergeCell ref="AL30:AO30"/>
    <mergeCell ref="AL31:AO31"/>
    <mergeCell ref="AL32:AO32"/>
    <mergeCell ref="AQ32:AT32"/>
    <mergeCell ref="AV32:AY32"/>
    <mergeCell ref="BA32:BD32"/>
    <mergeCell ref="BF32:BI32"/>
    <mergeCell ref="B31:K31"/>
    <mergeCell ref="B32:K32"/>
    <mergeCell ref="M32:P32"/>
    <mergeCell ref="R32:U32"/>
    <mergeCell ref="W32:Z32"/>
    <mergeCell ref="AB32:AE32"/>
    <mergeCell ref="AG32:AJ32"/>
    <mergeCell ref="M27:P27"/>
    <mergeCell ref="M28:P28"/>
    <mergeCell ref="B29:K29"/>
    <mergeCell ref="M29:P29"/>
    <mergeCell ref="B30:K30"/>
    <mergeCell ref="M30:P30"/>
    <mergeCell ref="M31:P31"/>
    <mergeCell ref="AQ33:AT33"/>
    <mergeCell ref="AV33:AY33"/>
    <mergeCell ref="BA33:BD33"/>
    <mergeCell ref="BF33:BI33"/>
    <mergeCell ref="BK33:BN33"/>
    <mergeCell ref="BP33:BS33"/>
    <mergeCell ref="BU33:BX33"/>
    <mergeCell ref="AL34:AO34"/>
    <mergeCell ref="AQ34:AT34"/>
    <mergeCell ref="AV34:AY34"/>
    <mergeCell ref="BA34:BD34"/>
    <mergeCell ref="BF34:BI34"/>
    <mergeCell ref="BK34:BN34"/>
    <mergeCell ref="BP34:BS34"/>
    <mergeCell ref="BU34:BX34"/>
    <mergeCell ref="B33:K33"/>
    <mergeCell ref="R33:U33"/>
    <mergeCell ref="AB33:AE33"/>
    <mergeCell ref="AL33:AO33"/>
    <mergeCell ref="B34:K34"/>
    <mergeCell ref="R34:U34"/>
    <mergeCell ref="AB34:AE34"/>
    <mergeCell ref="BF35:BI35"/>
    <mergeCell ref="BK35:BN35"/>
    <mergeCell ref="BP35:BS35"/>
    <mergeCell ref="BU35:BX35"/>
    <mergeCell ref="AG33:AJ33"/>
    <mergeCell ref="AG34:AJ34"/>
    <mergeCell ref="AG35:AJ35"/>
    <mergeCell ref="AL35:AO35"/>
    <mergeCell ref="AQ35:AT35"/>
    <mergeCell ref="AV35:AY35"/>
    <mergeCell ref="BA35:BD35"/>
    <mergeCell ref="AL36:AO36"/>
    <mergeCell ref="AQ36:AT36"/>
    <mergeCell ref="AV36:AY36"/>
    <mergeCell ref="BA36:BD36"/>
    <mergeCell ref="BF36:BI36"/>
    <mergeCell ref="BK36:BN36"/>
    <mergeCell ref="BP36:BS36"/>
    <mergeCell ref="BU36:BX36"/>
    <mergeCell ref="W33:Z33"/>
    <mergeCell ref="W34:Z34"/>
    <mergeCell ref="W35:Z35"/>
    <mergeCell ref="AB35:AE35"/>
    <mergeCell ref="W36:Z36"/>
    <mergeCell ref="AB36:AE36"/>
    <mergeCell ref="AG36:AJ36"/>
    <mergeCell ref="M33:P33"/>
    <mergeCell ref="M34:P34"/>
    <mergeCell ref="B35:K35"/>
    <mergeCell ref="M35:P35"/>
    <mergeCell ref="R35:U35"/>
    <mergeCell ref="M36:P36"/>
    <mergeCell ref="R36:U36"/>
    <mergeCell ref="AL37:AO37"/>
    <mergeCell ref="AQ37:AT37"/>
    <mergeCell ref="AV37:AY37"/>
    <mergeCell ref="BA37:BD37"/>
    <mergeCell ref="BF37:BI37"/>
    <mergeCell ref="BK37:BN37"/>
    <mergeCell ref="BP37:BS37"/>
    <mergeCell ref="BU37:BX37"/>
    <mergeCell ref="M37:P37"/>
    <mergeCell ref="M38:P38"/>
    <mergeCell ref="W37:Z37"/>
    <mergeCell ref="W38:Z38"/>
    <mergeCell ref="W39:Z39"/>
    <mergeCell ref="BK38:BN38"/>
    <mergeCell ref="BP38:BS38"/>
    <mergeCell ref="BU38:BX38"/>
    <mergeCell ref="BF39:BI39"/>
    <mergeCell ref="BK39:BN39"/>
    <mergeCell ref="BP39:BS39"/>
    <mergeCell ref="BU39:BX39"/>
    <mergeCell ref="AG37:AJ37"/>
    <mergeCell ref="AG38:AJ38"/>
    <mergeCell ref="AL38:AO38"/>
    <mergeCell ref="AQ38:AT38"/>
    <mergeCell ref="AV38:AY38"/>
    <mergeCell ref="BA38:BD38"/>
    <mergeCell ref="BF38:BI38"/>
    <mergeCell ref="B36:K36"/>
    <mergeCell ref="B37:K37"/>
    <mergeCell ref="R37:U37"/>
    <mergeCell ref="AB37:AE37"/>
    <mergeCell ref="B38:K38"/>
    <mergeCell ref="R38:U38"/>
    <mergeCell ref="AB38:AE38"/>
    <mergeCell ref="R42:U42"/>
    <mergeCell ref="R43:U43"/>
    <mergeCell ref="W43:Z43"/>
    <mergeCell ref="AB43:AE43"/>
    <mergeCell ref="R40:U40"/>
    <mergeCell ref="W40:Z40"/>
    <mergeCell ref="R41:U41"/>
    <mergeCell ref="W41:Z41"/>
    <mergeCell ref="AB41:AE41"/>
    <mergeCell ref="W42:Z42"/>
    <mergeCell ref="AB42:AE42"/>
    <mergeCell ref="AV39:AY39"/>
    <mergeCell ref="BA39:BD39"/>
    <mergeCell ref="AV40:AY40"/>
    <mergeCell ref="BA40:BD40"/>
    <mergeCell ref="BF40:BI40"/>
    <mergeCell ref="BK40:BN40"/>
    <mergeCell ref="BP40:BS40"/>
    <mergeCell ref="BU40:BX40"/>
    <mergeCell ref="B39:K39"/>
    <mergeCell ref="R39:U39"/>
    <mergeCell ref="AB39:AE39"/>
    <mergeCell ref="AL39:AO39"/>
    <mergeCell ref="B40:K40"/>
    <mergeCell ref="AB40:AE40"/>
    <mergeCell ref="AL40:AO40"/>
    <mergeCell ref="BP41:BS41"/>
    <mergeCell ref="BU41:BX41"/>
    <mergeCell ref="AQ39:AT39"/>
    <mergeCell ref="AQ40:AT40"/>
    <mergeCell ref="AQ41:AT41"/>
    <mergeCell ref="AV41:AY41"/>
    <mergeCell ref="BA41:BD41"/>
    <mergeCell ref="BF41:BI41"/>
    <mergeCell ref="BK41:BN41"/>
    <mergeCell ref="AV42:AY42"/>
    <mergeCell ref="BA42:BD42"/>
    <mergeCell ref="BF42:BI42"/>
    <mergeCell ref="BK42:BN42"/>
    <mergeCell ref="BP42:BS42"/>
    <mergeCell ref="BU42:BX42"/>
    <mergeCell ref="AL42:AO42"/>
    <mergeCell ref="AL43:AO43"/>
    <mergeCell ref="AV43:AY43"/>
    <mergeCell ref="BA43:BD43"/>
    <mergeCell ref="BF43:BI43"/>
    <mergeCell ref="BK43:BN43"/>
    <mergeCell ref="BP43:BS43"/>
    <mergeCell ref="BU43:BX43"/>
    <mergeCell ref="AG39:AJ39"/>
    <mergeCell ref="AG40:AJ40"/>
    <mergeCell ref="AG41:AJ41"/>
    <mergeCell ref="AL41:AO41"/>
    <mergeCell ref="AG42:AJ42"/>
    <mergeCell ref="AQ42:AT42"/>
    <mergeCell ref="AG43:AJ43"/>
    <mergeCell ref="AQ43:AT43"/>
    <mergeCell ref="W50:Z50"/>
    <mergeCell ref="W51:Z51"/>
    <mergeCell ref="W52:Z52"/>
    <mergeCell ref="AB52:AE52"/>
    <mergeCell ref="AG50:AJ50"/>
    <mergeCell ref="AG51:AJ51"/>
    <mergeCell ref="AG52:AJ52"/>
    <mergeCell ref="AL52:AO52"/>
    <mergeCell ref="AQ52:AT52"/>
    <mergeCell ref="AV52:AY52"/>
    <mergeCell ref="BA52:BD52"/>
    <mergeCell ref="BA49:BD49"/>
    <mergeCell ref="BF49:BI49"/>
    <mergeCell ref="AB48:AE48"/>
    <mergeCell ref="AG48:AJ48"/>
    <mergeCell ref="AB49:AE49"/>
    <mergeCell ref="AG49:AJ49"/>
    <mergeCell ref="AL49:AO49"/>
    <mergeCell ref="AQ49:AT49"/>
    <mergeCell ref="AV49:AY49"/>
    <mergeCell ref="AQ50:AT50"/>
    <mergeCell ref="AV50:AY50"/>
    <mergeCell ref="BA50:BD50"/>
    <mergeCell ref="BF50:BI50"/>
    <mergeCell ref="BK50:BN50"/>
    <mergeCell ref="BP50:BS50"/>
    <mergeCell ref="BU50:BX50"/>
    <mergeCell ref="AL51:AO51"/>
    <mergeCell ref="AQ51:AT51"/>
    <mergeCell ref="AV51:AY51"/>
    <mergeCell ref="BA51:BD51"/>
    <mergeCell ref="BF51:BI51"/>
    <mergeCell ref="BK51:BN51"/>
    <mergeCell ref="BP51:BS51"/>
    <mergeCell ref="BU51:BX51"/>
    <mergeCell ref="B50:K50"/>
    <mergeCell ref="R50:U50"/>
    <mergeCell ref="AB50:AE50"/>
    <mergeCell ref="AL50:AO50"/>
    <mergeCell ref="B51:K51"/>
    <mergeCell ref="R51:U51"/>
    <mergeCell ref="AB51:AE51"/>
    <mergeCell ref="BF52:BI52"/>
    <mergeCell ref="BK52:BN52"/>
    <mergeCell ref="BP52:BS52"/>
    <mergeCell ref="BU52:BX52"/>
    <mergeCell ref="BK53:BN53"/>
    <mergeCell ref="BP53:BS53"/>
    <mergeCell ref="BU53:BX53"/>
    <mergeCell ref="M50:P50"/>
    <mergeCell ref="M51:P51"/>
    <mergeCell ref="B52:K52"/>
    <mergeCell ref="M52:P52"/>
    <mergeCell ref="R52:U52"/>
    <mergeCell ref="B53:K53"/>
    <mergeCell ref="M53:P53"/>
    <mergeCell ref="W54:Z54"/>
    <mergeCell ref="W55:Z55"/>
    <mergeCell ref="W56:Z56"/>
    <mergeCell ref="AB56:AE56"/>
    <mergeCell ref="AG54:AJ54"/>
    <mergeCell ref="AG55:AJ55"/>
    <mergeCell ref="AG56:AJ56"/>
    <mergeCell ref="AL56:AO56"/>
    <mergeCell ref="AQ56:AT56"/>
    <mergeCell ref="AV56:AY56"/>
    <mergeCell ref="BA56:BD56"/>
    <mergeCell ref="BA53:BD53"/>
    <mergeCell ref="BF53:BI53"/>
    <mergeCell ref="R53:U53"/>
    <mergeCell ref="W53:Z53"/>
    <mergeCell ref="AB53:AE53"/>
    <mergeCell ref="AG53:AJ53"/>
    <mergeCell ref="AL53:AO53"/>
    <mergeCell ref="AQ53:AT53"/>
    <mergeCell ref="AV53:AY53"/>
    <mergeCell ref="AQ54:AT54"/>
    <mergeCell ref="AV54:AY54"/>
    <mergeCell ref="BA54:BD54"/>
    <mergeCell ref="BF54:BI54"/>
    <mergeCell ref="BK54:BN54"/>
    <mergeCell ref="BP54:BS54"/>
    <mergeCell ref="BU54:BX54"/>
    <mergeCell ref="AL55:AO55"/>
    <mergeCell ref="AQ55:AT55"/>
    <mergeCell ref="AV55:AY55"/>
    <mergeCell ref="BA55:BD55"/>
    <mergeCell ref="BF55:BI55"/>
    <mergeCell ref="BK55:BN55"/>
    <mergeCell ref="BP55:BS55"/>
    <mergeCell ref="BU55:BX55"/>
    <mergeCell ref="B54:K54"/>
    <mergeCell ref="R54:U54"/>
    <mergeCell ref="AB54:AE54"/>
    <mergeCell ref="AL54:AO54"/>
    <mergeCell ref="B55:K55"/>
    <mergeCell ref="R55:U55"/>
    <mergeCell ref="AB55:AE55"/>
    <mergeCell ref="BF56:BI56"/>
    <mergeCell ref="BK56:BN56"/>
    <mergeCell ref="BP56:BS56"/>
    <mergeCell ref="BU56:BX56"/>
    <mergeCell ref="BK57:BN57"/>
    <mergeCell ref="BP57:BS57"/>
    <mergeCell ref="BU57:BX57"/>
    <mergeCell ref="M54:P54"/>
    <mergeCell ref="M55:P55"/>
    <mergeCell ref="B56:K56"/>
    <mergeCell ref="M56:P56"/>
    <mergeCell ref="R56:U56"/>
    <mergeCell ref="B57:K57"/>
    <mergeCell ref="M57:P57"/>
    <mergeCell ref="W58:Z58"/>
    <mergeCell ref="W59:Z59"/>
    <mergeCell ref="W60:Z60"/>
    <mergeCell ref="AB60:AE60"/>
    <mergeCell ref="AG58:AJ58"/>
    <mergeCell ref="AG59:AJ59"/>
    <mergeCell ref="AG60:AJ60"/>
    <mergeCell ref="AL60:AO60"/>
    <mergeCell ref="AQ60:AT60"/>
    <mergeCell ref="AV60:AY60"/>
    <mergeCell ref="BA60:BD60"/>
    <mergeCell ref="BA57:BD57"/>
    <mergeCell ref="BF57:BI57"/>
    <mergeCell ref="R57:U57"/>
    <mergeCell ref="W57:Z57"/>
    <mergeCell ref="AB57:AE57"/>
    <mergeCell ref="AG57:AJ57"/>
    <mergeCell ref="AL57:AO57"/>
    <mergeCell ref="AQ57:AT57"/>
    <mergeCell ref="AV57:AY57"/>
    <mergeCell ref="AQ58:AT58"/>
    <mergeCell ref="AV58:AY58"/>
    <mergeCell ref="BA58:BD58"/>
    <mergeCell ref="BF58:BI58"/>
    <mergeCell ref="BK58:BN58"/>
    <mergeCell ref="BP58:BS58"/>
    <mergeCell ref="BU58:BX58"/>
    <mergeCell ref="AL59:AO59"/>
    <mergeCell ref="AQ59:AT59"/>
    <mergeCell ref="AV59:AY59"/>
    <mergeCell ref="BA59:BD59"/>
    <mergeCell ref="BF59:BI59"/>
    <mergeCell ref="BK59:BN59"/>
    <mergeCell ref="BP59:BS59"/>
    <mergeCell ref="BU59:BX59"/>
    <mergeCell ref="B58:K58"/>
    <mergeCell ref="R58:U58"/>
    <mergeCell ref="AB58:AE58"/>
    <mergeCell ref="AL58:AO58"/>
    <mergeCell ref="B59:K59"/>
    <mergeCell ref="R59:U59"/>
    <mergeCell ref="AB59:AE59"/>
    <mergeCell ref="BF60:BI60"/>
    <mergeCell ref="BK60:BN60"/>
    <mergeCell ref="BP60:BS60"/>
    <mergeCell ref="BU60:BX60"/>
    <mergeCell ref="BK61:BN61"/>
    <mergeCell ref="BP61:BS61"/>
    <mergeCell ref="BU61:BX61"/>
    <mergeCell ref="M58:P58"/>
    <mergeCell ref="M59:P59"/>
    <mergeCell ref="B60:K60"/>
    <mergeCell ref="M60:P60"/>
    <mergeCell ref="R60:U60"/>
    <mergeCell ref="B61:K61"/>
    <mergeCell ref="M61:P61"/>
    <mergeCell ref="W113:Z113"/>
    <mergeCell ref="W114:Z114"/>
    <mergeCell ref="V115:Z115"/>
    <mergeCell ref="W117:Z117"/>
    <mergeCell ref="AB117:AE117"/>
    <mergeCell ref="AG111:AJ111"/>
    <mergeCell ref="AG112:AJ112"/>
    <mergeCell ref="AG113:AJ113"/>
    <mergeCell ref="AG117:AJ117"/>
    <mergeCell ref="AL117:AO117"/>
    <mergeCell ref="AQ117:AT117"/>
    <mergeCell ref="AV117:AY117"/>
    <mergeCell ref="B111:K111"/>
    <mergeCell ref="R111:U111"/>
    <mergeCell ref="AB111:AE111"/>
    <mergeCell ref="AL111:AO111"/>
    <mergeCell ref="B112:K112"/>
    <mergeCell ref="R112:U112"/>
    <mergeCell ref="AB112:AE112"/>
    <mergeCell ref="AV113:AY113"/>
    <mergeCell ref="BA113:BD113"/>
    <mergeCell ref="BF113:BI113"/>
    <mergeCell ref="BK113:BN113"/>
    <mergeCell ref="BP113:BS113"/>
    <mergeCell ref="BU113:BX113"/>
    <mergeCell ref="B113:K113"/>
    <mergeCell ref="R113:U113"/>
    <mergeCell ref="AB113:AE113"/>
    <mergeCell ref="AL113:AO113"/>
    <mergeCell ref="B114:K114"/>
    <mergeCell ref="R114:U114"/>
    <mergeCell ref="AL114:AO114"/>
    <mergeCell ref="BK114:BN114"/>
    <mergeCell ref="BJ115:BN115"/>
    <mergeCell ref="BO115:BS115"/>
    <mergeCell ref="BT115:BX115"/>
    <mergeCell ref="AQ113:AT113"/>
    <mergeCell ref="AQ114:AT114"/>
    <mergeCell ref="AV114:AY114"/>
    <mergeCell ref="BA114:BD114"/>
    <mergeCell ref="BF114:BI114"/>
    <mergeCell ref="BP114:BS114"/>
    <mergeCell ref="BU114:BX114"/>
    <mergeCell ref="BA117:BD117"/>
    <mergeCell ref="BF117:BI117"/>
    <mergeCell ref="BK117:BN117"/>
    <mergeCell ref="BP117:BS117"/>
    <mergeCell ref="M113:P113"/>
    <mergeCell ref="M114:P114"/>
    <mergeCell ref="B115:K115"/>
    <mergeCell ref="L115:P115"/>
    <mergeCell ref="Q115:U115"/>
    <mergeCell ref="M117:P117"/>
    <mergeCell ref="R117:U117"/>
    <mergeCell ref="AQ123:AT123"/>
    <mergeCell ref="AV123:AY123"/>
    <mergeCell ref="BA123:BD123"/>
    <mergeCell ref="BF123:BI123"/>
    <mergeCell ref="BK123:BN123"/>
    <mergeCell ref="BP123:BS123"/>
    <mergeCell ref="BU123:BX123"/>
    <mergeCell ref="M123:P123"/>
    <mergeCell ref="M124:P124"/>
    <mergeCell ref="B125:K125"/>
    <mergeCell ref="M125:P125"/>
    <mergeCell ref="R125:U125"/>
    <mergeCell ref="W123:Z123"/>
    <mergeCell ref="W124:Z124"/>
    <mergeCell ref="W125:Z125"/>
    <mergeCell ref="AB125:AE125"/>
    <mergeCell ref="AL124:AO124"/>
    <mergeCell ref="AQ124:AT124"/>
    <mergeCell ref="AV124:AY124"/>
    <mergeCell ref="BA124:BD124"/>
    <mergeCell ref="BF124:BI124"/>
    <mergeCell ref="BK124:BN124"/>
    <mergeCell ref="BP124:BS124"/>
    <mergeCell ref="BU124:BX124"/>
    <mergeCell ref="B123:K123"/>
    <mergeCell ref="R123:U123"/>
    <mergeCell ref="AB123:AE123"/>
    <mergeCell ref="AL123:AO123"/>
    <mergeCell ref="B124:K124"/>
    <mergeCell ref="R124:U124"/>
    <mergeCell ref="AB124:AE124"/>
    <mergeCell ref="BF125:BI125"/>
    <mergeCell ref="BK125:BN125"/>
    <mergeCell ref="BP125:BS125"/>
    <mergeCell ref="BU125:BX125"/>
    <mergeCell ref="AG123:AJ123"/>
    <mergeCell ref="AG124:AJ124"/>
    <mergeCell ref="AG125:AJ125"/>
    <mergeCell ref="AL125:AO125"/>
    <mergeCell ref="AQ125:AT125"/>
    <mergeCell ref="AV125:AY125"/>
    <mergeCell ref="BA125:BD125"/>
    <mergeCell ref="B117:K117"/>
    <mergeCell ref="B118:K118"/>
    <mergeCell ref="L118:P118"/>
    <mergeCell ref="Q118:U118"/>
    <mergeCell ref="V118:Z118"/>
    <mergeCell ref="AA118:AE118"/>
    <mergeCell ref="AF118:AJ118"/>
    <mergeCell ref="AK118:AO118"/>
    <mergeCell ref="AP118:AT118"/>
    <mergeCell ref="AU118:AY118"/>
    <mergeCell ref="AZ118:BD118"/>
    <mergeCell ref="BE118:BI118"/>
    <mergeCell ref="BJ118:BN118"/>
    <mergeCell ref="BO118:BS118"/>
    <mergeCell ref="AK122:AO122"/>
    <mergeCell ref="AP122:AT122"/>
    <mergeCell ref="AU122:AY122"/>
    <mergeCell ref="AZ122:BD122"/>
    <mergeCell ref="BE122:BI122"/>
    <mergeCell ref="BJ122:BN122"/>
    <mergeCell ref="BO122:BS122"/>
    <mergeCell ref="BT122:BX122"/>
    <mergeCell ref="B120:BX121"/>
    <mergeCell ref="B122:K122"/>
    <mergeCell ref="L122:P122"/>
    <mergeCell ref="Q122:U122"/>
    <mergeCell ref="V122:Z122"/>
    <mergeCell ref="AA122:AE122"/>
    <mergeCell ref="AF122:AJ122"/>
  </mergeCells>
  <conditionalFormatting sqref="L115:BX115 L118:BS118">
    <cfRule type="cellIs" dxfId="3" priority="1" operator="greaterThanOrEqual">
      <formula>"100%"</formula>
    </cfRule>
  </conditionalFormatting>
  <dataValidations>
    <dataValidation type="list" allowBlank="1" showErrorMessage="1" sqref="B10 B15">
      <formula1>"T O T A L,N E T,T A X"</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0" width="3.25"/>
  </cols>
  <sheetData>
    <row r="1" ht="18.75" customHeight="1">
      <c r="A1" s="22"/>
      <c r="B1" s="23"/>
      <c r="C1" s="23"/>
      <c r="D1" s="23"/>
      <c r="E1" s="23"/>
      <c r="F1" s="23"/>
      <c r="G1" s="23"/>
      <c r="H1" s="23"/>
      <c r="I1" s="23"/>
      <c r="J1" s="23"/>
      <c r="K1" s="23"/>
      <c r="L1" s="23"/>
      <c r="M1" s="23"/>
      <c r="N1" s="23"/>
      <c r="O1" s="23"/>
      <c r="P1" s="23"/>
      <c r="Q1" s="23"/>
      <c r="R1" s="23"/>
      <c r="S1" s="23"/>
      <c r="T1" s="22"/>
    </row>
    <row r="2" ht="18.75" customHeight="1">
      <c r="A2" s="24"/>
      <c r="B2" s="547"/>
      <c r="C2" s="547"/>
      <c r="D2" s="547"/>
      <c r="E2" s="547"/>
      <c r="F2" s="547"/>
      <c r="G2" s="547"/>
      <c r="H2" s="547"/>
      <c r="I2" s="547"/>
      <c r="J2" s="547"/>
      <c r="K2" s="547"/>
      <c r="L2" s="547"/>
      <c r="M2" s="547"/>
      <c r="N2" s="547"/>
      <c r="O2" s="547"/>
      <c r="P2" s="547"/>
      <c r="Q2" s="547"/>
      <c r="R2" s="547"/>
      <c r="S2" s="548"/>
      <c r="T2" s="22"/>
    </row>
    <row r="3" ht="18.75" customHeight="1">
      <c r="A3" s="24"/>
      <c r="B3" s="549" t="s">
        <v>293</v>
      </c>
      <c r="S3" s="29"/>
      <c r="T3" s="22"/>
    </row>
    <row r="4" ht="18.75" customHeight="1">
      <c r="A4" s="24"/>
      <c r="S4" s="29"/>
      <c r="T4" s="22"/>
    </row>
    <row r="5" ht="18.75" customHeight="1">
      <c r="A5" s="24"/>
      <c r="B5" s="550" t="s">
        <v>294</v>
      </c>
      <c r="S5" s="29"/>
      <c r="T5" s="22"/>
    </row>
    <row r="6" ht="18.75" customHeight="1">
      <c r="A6" s="24"/>
      <c r="B6" s="551"/>
      <c r="C6" s="33"/>
      <c r="D6" s="33"/>
      <c r="E6" s="33"/>
      <c r="F6" s="33"/>
      <c r="G6" s="33"/>
      <c r="H6" s="33"/>
      <c r="I6" s="33"/>
      <c r="J6" s="33"/>
      <c r="K6" s="33"/>
      <c r="L6" s="33"/>
      <c r="M6" s="33"/>
      <c r="N6" s="33"/>
      <c r="O6" s="33"/>
      <c r="P6" s="33"/>
      <c r="Q6" s="33"/>
      <c r="R6" s="33"/>
      <c r="S6" s="34"/>
      <c r="T6" s="22"/>
    </row>
    <row r="7" ht="18.75" customHeight="1">
      <c r="A7" s="22"/>
      <c r="B7" s="23"/>
      <c r="C7" s="23"/>
      <c r="D7" s="23"/>
      <c r="E7" s="23"/>
      <c r="F7" s="23"/>
      <c r="G7" s="23"/>
      <c r="H7" s="23"/>
      <c r="I7" s="23"/>
      <c r="J7" s="23"/>
      <c r="K7" s="23"/>
      <c r="L7" s="23"/>
      <c r="M7" s="23"/>
      <c r="N7" s="23"/>
      <c r="O7" s="23"/>
      <c r="P7" s="23"/>
      <c r="Q7" s="23"/>
      <c r="R7" s="23"/>
      <c r="S7" s="23"/>
      <c r="T7" s="22"/>
    </row>
    <row r="8" ht="18.75" customHeight="1">
      <c r="A8" s="24"/>
      <c r="B8" s="25"/>
      <c r="C8" s="25"/>
      <c r="D8" s="25"/>
      <c r="E8" s="25"/>
      <c r="F8" s="25"/>
      <c r="G8" s="25"/>
      <c r="H8" s="25"/>
      <c r="I8" s="25"/>
      <c r="J8" s="25"/>
      <c r="K8" s="25"/>
      <c r="L8" s="25"/>
      <c r="M8" s="25"/>
      <c r="N8" s="25"/>
      <c r="O8" s="25"/>
      <c r="P8" s="25"/>
      <c r="Q8" s="25"/>
      <c r="R8" s="25"/>
      <c r="S8" s="26"/>
      <c r="T8" s="22"/>
    </row>
    <row r="9" ht="18.75" customHeight="1">
      <c r="A9" s="24"/>
      <c r="B9" s="552" t="s">
        <v>295</v>
      </c>
      <c r="S9" s="29"/>
      <c r="T9" s="22"/>
    </row>
    <row r="10" ht="18.75" customHeight="1">
      <c r="A10" s="24"/>
      <c r="B10" s="25"/>
      <c r="C10" s="25"/>
      <c r="D10" s="25"/>
      <c r="E10" s="25"/>
      <c r="F10" s="25"/>
      <c r="G10" s="553" t="str">
        <f>IF(H10="","",'Setup Page'!$W$4)</f>
        <v>$</v>
      </c>
      <c r="H10" s="554">
        <f>$Q$27</f>
        <v>225559.08</v>
      </c>
      <c r="O10" s="25"/>
      <c r="P10" s="25"/>
      <c r="Q10" s="25"/>
      <c r="R10" s="25"/>
      <c r="S10" s="26"/>
      <c r="T10" s="22"/>
    </row>
    <row r="11" ht="18.75" customHeight="1">
      <c r="A11" s="24"/>
      <c r="B11" s="25"/>
      <c r="C11" s="25"/>
      <c r="D11" s="25"/>
      <c r="E11" s="25"/>
      <c r="F11" s="25"/>
      <c r="O11" s="25"/>
      <c r="P11" s="25"/>
      <c r="Q11" s="25"/>
      <c r="R11" s="25"/>
      <c r="S11" s="26"/>
      <c r="T11" s="22"/>
    </row>
    <row r="12" ht="18.75" customHeight="1">
      <c r="A12" s="24"/>
      <c r="B12" s="32"/>
      <c r="C12" s="32"/>
      <c r="D12" s="32"/>
      <c r="E12" s="32"/>
      <c r="F12" s="32"/>
      <c r="G12" s="32"/>
      <c r="H12" s="32"/>
      <c r="I12" s="32"/>
      <c r="J12" s="32"/>
      <c r="K12" s="32"/>
      <c r="L12" s="32"/>
      <c r="M12" s="32"/>
      <c r="N12" s="32"/>
      <c r="O12" s="32"/>
      <c r="P12" s="32"/>
      <c r="Q12" s="32"/>
      <c r="R12" s="32"/>
      <c r="S12" s="555"/>
      <c r="T12" s="22"/>
    </row>
    <row r="13" ht="18.75" customHeight="1">
      <c r="A13" s="22"/>
      <c r="B13" s="22"/>
      <c r="C13" s="22"/>
      <c r="D13" s="22"/>
      <c r="E13" s="22"/>
      <c r="F13" s="22"/>
      <c r="G13" s="22"/>
      <c r="H13" s="22"/>
      <c r="I13" s="22"/>
      <c r="J13" s="22"/>
      <c r="K13" s="22"/>
      <c r="L13" s="22"/>
      <c r="M13" s="22"/>
      <c r="N13" s="22"/>
      <c r="O13" s="22"/>
      <c r="P13" s="22"/>
      <c r="Q13" s="22"/>
      <c r="R13" s="22"/>
      <c r="S13" s="22"/>
      <c r="T13" s="22"/>
    </row>
    <row r="14" ht="18.75" customHeight="1">
      <c r="A14" s="22"/>
      <c r="B14" s="556" t="s">
        <v>296</v>
      </c>
      <c r="C14" s="557"/>
      <c r="D14" s="557"/>
      <c r="E14" s="557"/>
      <c r="F14" s="557"/>
      <c r="G14" s="557"/>
      <c r="H14" s="558" t="s">
        <v>8</v>
      </c>
      <c r="I14" s="557"/>
      <c r="J14" s="557"/>
      <c r="K14" s="557"/>
      <c r="L14" s="558" t="s">
        <v>9</v>
      </c>
      <c r="M14" s="557"/>
      <c r="N14" s="557"/>
      <c r="O14" s="557"/>
      <c r="P14" s="558" t="s">
        <v>297</v>
      </c>
      <c r="Q14" s="557"/>
      <c r="R14" s="557"/>
      <c r="S14" s="559"/>
      <c r="T14" s="22"/>
    </row>
    <row r="15" ht="18.75" customHeight="1">
      <c r="A15" s="22"/>
      <c r="B15" s="560" t="str">
        <f>'Back-End Page'!$F$9</f>
        <v>Cash</v>
      </c>
      <c r="C15" s="511"/>
      <c r="D15" s="511"/>
      <c r="E15" s="511"/>
      <c r="F15" s="511"/>
      <c r="G15" s="512"/>
      <c r="H15" s="561" t="str">
        <f>IF(I15="","",'Setup Page'!$W$4)</f>
        <v>$</v>
      </c>
      <c r="I15" s="562">
        <f>SUMIFS('Income Entry'!$F$11:$F28,'Income Entry'!$J$11:$J28,B15)</f>
        <v>0</v>
      </c>
      <c r="J15" s="511"/>
      <c r="K15" s="512"/>
      <c r="L15" s="561" t="str">
        <f>IF(M15="","",'Setup Page'!$W$4)</f>
        <v>$</v>
      </c>
      <c r="M15" s="562">
        <f>SUMIFS('Expense Entry'!$F$11:$F$1001,'Expense Entry'!$J$11:$J$1001,B15)</f>
        <v>0</v>
      </c>
      <c r="N15" s="511"/>
      <c r="O15" s="512"/>
      <c r="P15" s="561" t="str">
        <f>IF(Q15="","",'Setup Page'!$W$4)</f>
        <v>$</v>
      </c>
      <c r="Q15" s="563">
        <f t="shared" ref="Q15:Q26" si="1">I15-M15</f>
        <v>0</v>
      </c>
      <c r="R15" s="511"/>
      <c r="S15" s="564"/>
      <c r="T15" s="22"/>
    </row>
    <row r="16" ht="18.75" customHeight="1">
      <c r="A16" s="22"/>
      <c r="B16" s="565" t="str">
        <f>'Back-End Page'!$F$10</f>
        <v>Credit Card</v>
      </c>
      <c r="C16" s="516"/>
      <c r="D16" s="516"/>
      <c r="E16" s="516"/>
      <c r="F16" s="516"/>
      <c r="G16" s="517"/>
      <c r="H16" s="566" t="str">
        <f>IF(I16="","",'Setup Page'!$W$4)</f>
        <v>$</v>
      </c>
      <c r="I16" s="562">
        <f>SUMIFS('Income Entry'!$F$11:$F28,'Income Entry'!$J$11:$J28,B16)</f>
        <v>0</v>
      </c>
      <c r="J16" s="511"/>
      <c r="K16" s="512"/>
      <c r="L16" s="566" t="str">
        <f>IF(M16="","",'Setup Page'!$W$4)</f>
        <v>$</v>
      </c>
      <c r="M16" s="567">
        <f>SUMIFS('Expense Entry'!$F$11:$F$1001,'Expense Entry'!$J$11:$J$1001,B16)</f>
        <v>0</v>
      </c>
      <c r="N16" s="516"/>
      <c r="O16" s="517"/>
      <c r="P16" s="566" t="str">
        <f>IF(Q16="","",'Setup Page'!$W$4)</f>
        <v>$</v>
      </c>
      <c r="Q16" s="568">
        <f t="shared" si="1"/>
        <v>0</v>
      </c>
      <c r="R16" s="516"/>
      <c r="S16" s="569"/>
      <c r="T16" s="22"/>
    </row>
    <row r="17" ht="18.75" customHeight="1">
      <c r="A17" s="22"/>
      <c r="B17" s="565" t="str">
        <f>'Back-End Page'!$F$11</f>
        <v>Bank Account</v>
      </c>
      <c r="C17" s="516"/>
      <c r="D17" s="516"/>
      <c r="E17" s="516"/>
      <c r="F17" s="516"/>
      <c r="G17" s="517"/>
      <c r="H17" s="566" t="str">
        <f>IF(I17="","",'Setup Page'!$W$4)</f>
        <v>$</v>
      </c>
      <c r="I17" s="562">
        <f>SUMIFS('Income Entry'!$F$11:$F28,'Income Entry'!$J$11:$J28,B17)</f>
        <v>787.06</v>
      </c>
      <c r="J17" s="511"/>
      <c r="K17" s="512"/>
      <c r="L17" s="566" t="str">
        <f>IF(M17="","",'Setup Page'!$W$4)</f>
        <v>$</v>
      </c>
      <c r="M17" s="567">
        <f>SUMIFS('Expense Entry'!$F$11:$F$1001,'Expense Entry'!$J$11:$J$1001,B17)</f>
        <v>14092.98</v>
      </c>
      <c r="N17" s="516"/>
      <c r="O17" s="517"/>
      <c r="P17" s="566" t="str">
        <f>IF(Q17="","",'Setup Page'!$W$4)</f>
        <v>$</v>
      </c>
      <c r="Q17" s="568">
        <f t="shared" si="1"/>
        <v>-13305.92</v>
      </c>
      <c r="R17" s="516"/>
      <c r="S17" s="569"/>
      <c r="T17" s="22"/>
    </row>
    <row r="18" ht="18.75" customHeight="1">
      <c r="A18" s="22"/>
      <c r="B18" s="565" t="str">
        <f>'Back-End Page'!$F$12</f>
        <v>Zelle</v>
      </c>
      <c r="C18" s="516"/>
      <c r="D18" s="516"/>
      <c r="E18" s="516"/>
      <c r="F18" s="516"/>
      <c r="G18" s="517"/>
      <c r="H18" s="566" t="str">
        <f>IF(I18="","",'Setup Page'!$W$4)</f>
        <v>$</v>
      </c>
      <c r="I18" s="562">
        <f>SUMIFS('Income Entry'!$F$11:$F28,'Income Entry'!$J$11:$J28,B18)</f>
        <v>238865</v>
      </c>
      <c r="J18" s="511"/>
      <c r="K18" s="512"/>
      <c r="L18" s="566" t="str">
        <f>IF(M18="","",'Setup Page'!$W$4)</f>
        <v>$</v>
      </c>
      <c r="M18" s="567">
        <f>SUMIFS('Expense Entry'!$F$11:$F$1001,'Expense Entry'!$J$11:$J$1001,B18)</f>
        <v>0</v>
      </c>
      <c r="N18" s="516"/>
      <c r="O18" s="517"/>
      <c r="P18" s="566" t="str">
        <f>IF(Q18="","",'Setup Page'!$W$4)</f>
        <v>$</v>
      </c>
      <c r="Q18" s="568">
        <f t="shared" si="1"/>
        <v>238865</v>
      </c>
      <c r="R18" s="516"/>
      <c r="S18" s="569"/>
      <c r="T18" s="22"/>
    </row>
    <row r="19" ht="18.75" customHeight="1">
      <c r="A19" s="22"/>
      <c r="B19" s="565" t="str">
        <f>'Back-End Page'!$F$13</f>
        <v/>
      </c>
      <c r="C19" s="516"/>
      <c r="D19" s="516"/>
      <c r="E19" s="516"/>
      <c r="F19" s="516"/>
      <c r="G19" s="517"/>
      <c r="H19" s="566" t="str">
        <f>IF(I19="","",'Setup Page'!$W$4)</f>
        <v>$</v>
      </c>
      <c r="I19" s="562">
        <f>SUMIFS('Income Entry'!$F$11:$F28,'Income Entry'!$J$11:$J28,B19)</f>
        <v>0</v>
      </c>
      <c r="J19" s="511"/>
      <c r="K19" s="512"/>
      <c r="L19" s="566" t="str">
        <f>IF(M19="","",'Setup Page'!$W$4)</f>
        <v>$</v>
      </c>
      <c r="M19" s="567">
        <f>SUMIFS('Expense Entry'!$F$11:$F$1001,'Expense Entry'!$J$11:$J$1001,B19)</f>
        <v>0</v>
      </c>
      <c r="N19" s="516"/>
      <c r="O19" s="517"/>
      <c r="P19" s="566" t="str">
        <f>IF(Q19="","",'Setup Page'!$W$4)</f>
        <v>$</v>
      </c>
      <c r="Q19" s="568">
        <f t="shared" si="1"/>
        <v>0</v>
      </c>
      <c r="R19" s="516"/>
      <c r="S19" s="569"/>
      <c r="T19" s="22"/>
    </row>
    <row r="20" ht="18.75" customHeight="1">
      <c r="A20" s="22"/>
      <c r="B20" s="565" t="str">
        <f>'Back-End Page'!$F$14</f>
        <v/>
      </c>
      <c r="C20" s="516"/>
      <c r="D20" s="516"/>
      <c r="E20" s="516"/>
      <c r="F20" s="516"/>
      <c r="G20" s="517"/>
      <c r="H20" s="566" t="str">
        <f>IF(I20="","",'Setup Page'!$W$4)</f>
        <v>$</v>
      </c>
      <c r="I20" s="562">
        <f>SUMIFS('Income Entry'!$F$11:$F28,'Income Entry'!$J$11:$J28,B20)</f>
        <v>0</v>
      </c>
      <c r="J20" s="511"/>
      <c r="K20" s="512"/>
      <c r="L20" s="566" t="str">
        <f>IF(M20="","",'Setup Page'!$W$4)</f>
        <v>$</v>
      </c>
      <c r="M20" s="567">
        <f>SUMIFS('Expense Entry'!$F$11:$F$1001,'Expense Entry'!$J$11:$J$1001,B20)</f>
        <v>0</v>
      </c>
      <c r="N20" s="516"/>
      <c r="O20" s="517"/>
      <c r="P20" s="566" t="str">
        <f>IF(Q20="","",'Setup Page'!$W$4)</f>
        <v>$</v>
      </c>
      <c r="Q20" s="568">
        <f t="shared" si="1"/>
        <v>0</v>
      </c>
      <c r="R20" s="516"/>
      <c r="S20" s="569"/>
      <c r="T20" s="22"/>
    </row>
    <row r="21" ht="18.75" customHeight="1">
      <c r="A21" s="22"/>
      <c r="B21" s="565" t="str">
        <f>'Back-End Page'!$F$15</f>
        <v/>
      </c>
      <c r="C21" s="516"/>
      <c r="D21" s="516"/>
      <c r="E21" s="516"/>
      <c r="F21" s="516"/>
      <c r="G21" s="517"/>
      <c r="H21" s="566" t="str">
        <f>IF(I21="","",'Setup Page'!$W$4)</f>
        <v>$</v>
      </c>
      <c r="I21" s="562">
        <f>SUMIFS('Income Entry'!$F$11:$F28,'Income Entry'!$J$11:$J28,B21)</f>
        <v>0</v>
      </c>
      <c r="J21" s="511"/>
      <c r="K21" s="512"/>
      <c r="L21" s="566" t="str">
        <f>IF(M21="","",'Setup Page'!$W$4)</f>
        <v>$</v>
      </c>
      <c r="M21" s="567">
        <f>SUMIFS('Expense Entry'!$F$11:$F$1001,'Expense Entry'!$J$11:$J$1001,B21)</f>
        <v>0</v>
      </c>
      <c r="N21" s="516"/>
      <c r="O21" s="517"/>
      <c r="P21" s="566" t="str">
        <f>IF(Q21="","",'Setup Page'!$W$4)</f>
        <v>$</v>
      </c>
      <c r="Q21" s="568">
        <f t="shared" si="1"/>
        <v>0</v>
      </c>
      <c r="R21" s="516"/>
      <c r="S21" s="569"/>
      <c r="T21" s="22"/>
    </row>
    <row r="22" ht="18.75" customHeight="1">
      <c r="A22" s="22"/>
      <c r="B22" s="565" t="str">
        <f>'Back-End Page'!$F$16</f>
        <v/>
      </c>
      <c r="C22" s="516"/>
      <c r="D22" s="516"/>
      <c r="E22" s="516"/>
      <c r="F22" s="516"/>
      <c r="G22" s="517"/>
      <c r="H22" s="566" t="str">
        <f>IF(I22="","",'Setup Page'!$W$4)</f>
        <v>$</v>
      </c>
      <c r="I22" s="562">
        <f>SUMIFS('Income Entry'!$F$11:$F28,'Income Entry'!$J$11:$J28,B22)</f>
        <v>0</v>
      </c>
      <c r="J22" s="511"/>
      <c r="K22" s="512"/>
      <c r="L22" s="566" t="str">
        <f>IF(M22="","",'Setup Page'!$W$4)</f>
        <v>$</v>
      </c>
      <c r="M22" s="567">
        <f>SUMIFS('Expense Entry'!$F$11:$F$1001,'Expense Entry'!$J$11:$J$1001,B22)</f>
        <v>0</v>
      </c>
      <c r="N22" s="516"/>
      <c r="O22" s="517"/>
      <c r="P22" s="566" t="str">
        <f>IF(Q22="","",'Setup Page'!$W$4)</f>
        <v>$</v>
      </c>
      <c r="Q22" s="568">
        <f t="shared" si="1"/>
        <v>0</v>
      </c>
      <c r="R22" s="516"/>
      <c r="S22" s="569"/>
      <c r="T22" s="22"/>
    </row>
    <row r="23" ht="18.75" customHeight="1">
      <c r="A23" s="22"/>
      <c r="B23" s="565" t="str">
        <f>'Back-End Page'!$F$17</f>
        <v/>
      </c>
      <c r="C23" s="516"/>
      <c r="D23" s="516"/>
      <c r="E23" s="516"/>
      <c r="F23" s="516"/>
      <c r="G23" s="517"/>
      <c r="H23" s="566" t="str">
        <f>IF(I23="","",'Setup Page'!$W$4)</f>
        <v>$</v>
      </c>
      <c r="I23" s="562">
        <f>SUMIFS('Income Entry'!$F$11:$F28,'Income Entry'!$J$11:$J28,B23)</f>
        <v>0</v>
      </c>
      <c r="J23" s="511"/>
      <c r="K23" s="512"/>
      <c r="L23" s="566" t="str">
        <f>IF(M23="","",'Setup Page'!$W$4)</f>
        <v>$</v>
      </c>
      <c r="M23" s="567">
        <f>SUMIFS('Expense Entry'!$F$11:$F$1001,'Expense Entry'!$J$11:$J$1001,B23)</f>
        <v>0</v>
      </c>
      <c r="N23" s="516"/>
      <c r="O23" s="517"/>
      <c r="P23" s="566" t="str">
        <f>IF(Q23="","",'Setup Page'!$W$4)</f>
        <v>$</v>
      </c>
      <c r="Q23" s="568">
        <f t="shared" si="1"/>
        <v>0</v>
      </c>
      <c r="R23" s="516"/>
      <c r="S23" s="569"/>
      <c r="T23" s="22"/>
    </row>
    <row r="24" ht="18.75" customHeight="1">
      <c r="A24" s="22"/>
      <c r="B24" s="565" t="str">
        <f>'Back-End Page'!$F$18</f>
        <v/>
      </c>
      <c r="C24" s="516"/>
      <c r="D24" s="516"/>
      <c r="E24" s="516"/>
      <c r="F24" s="516"/>
      <c r="G24" s="517"/>
      <c r="H24" s="566" t="str">
        <f>IF(I24="","",'Setup Page'!$W$4)</f>
        <v>$</v>
      </c>
      <c r="I24" s="562">
        <f>SUMIFS('Income Entry'!$F$11:$F28,'Income Entry'!$J$11:$J28,B24)</f>
        <v>0</v>
      </c>
      <c r="J24" s="511"/>
      <c r="K24" s="512"/>
      <c r="L24" s="566" t="str">
        <f>IF(M24="","",'Setup Page'!$W$4)</f>
        <v>$</v>
      </c>
      <c r="M24" s="567">
        <f>SUMIFS('Expense Entry'!$F$11:$F$1001,'Expense Entry'!$J$11:$J$1001,B24)</f>
        <v>0</v>
      </c>
      <c r="N24" s="516"/>
      <c r="O24" s="517"/>
      <c r="P24" s="566" t="str">
        <f>IF(Q24="","",'Setup Page'!$W$4)</f>
        <v>$</v>
      </c>
      <c r="Q24" s="568">
        <f t="shared" si="1"/>
        <v>0</v>
      </c>
      <c r="R24" s="516"/>
      <c r="S24" s="569"/>
      <c r="T24" s="22"/>
    </row>
    <row r="25" ht="18.75" customHeight="1">
      <c r="A25" s="22"/>
      <c r="B25" s="565" t="str">
        <f>'Back-End Page'!$F$19</f>
        <v/>
      </c>
      <c r="C25" s="516"/>
      <c r="D25" s="516"/>
      <c r="E25" s="516"/>
      <c r="F25" s="516"/>
      <c r="G25" s="517"/>
      <c r="H25" s="566" t="str">
        <f>IF(I25="","",'Setup Page'!$W$4)</f>
        <v>$</v>
      </c>
      <c r="I25" s="562">
        <f>SUMIFS('Income Entry'!$F$11:$F28,'Income Entry'!$J$11:$J28,B25)</f>
        <v>0</v>
      </c>
      <c r="J25" s="511"/>
      <c r="K25" s="512"/>
      <c r="L25" s="566" t="str">
        <f>IF(M25="","",'Setup Page'!$W$4)</f>
        <v>$</v>
      </c>
      <c r="M25" s="567">
        <f>SUMIFS('Expense Entry'!$F$11:$F$1001,'Expense Entry'!$J$11:$J$1001,B25)</f>
        <v>0</v>
      </c>
      <c r="N25" s="516"/>
      <c r="O25" s="517"/>
      <c r="P25" s="566" t="str">
        <f>IF(Q25="","",'Setup Page'!$W$4)</f>
        <v>$</v>
      </c>
      <c r="Q25" s="568">
        <f t="shared" si="1"/>
        <v>0</v>
      </c>
      <c r="R25" s="516"/>
      <c r="S25" s="569"/>
      <c r="T25" s="22"/>
    </row>
    <row r="26" ht="18.75" customHeight="1">
      <c r="A26" s="22"/>
      <c r="B26" s="570" t="str">
        <f>'Back-End Page'!$F$20</f>
        <v/>
      </c>
      <c r="C26" s="571"/>
      <c r="D26" s="571"/>
      <c r="E26" s="571"/>
      <c r="F26" s="571"/>
      <c r="G26" s="572"/>
      <c r="H26" s="573" t="str">
        <f>IF(I26="","",'Setup Page'!$W$4)</f>
        <v>$</v>
      </c>
      <c r="I26" s="562">
        <f>SUMIFS('Income Entry'!$F$11:$F28,'Income Entry'!$J$11:$J28,B26)</f>
        <v>0</v>
      </c>
      <c r="J26" s="511"/>
      <c r="K26" s="512"/>
      <c r="L26" s="573" t="str">
        <f>IF(M26="","",'Setup Page'!$W$4)</f>
        <v>$</v>
      </c>
      <c r="M26" s="574">
        <f>SUMIFS('Expense Entry'!$F$11:$F$1001,'Expense Entry'!$J$11:$J$1001,B26)</f>
        <v>0</v>
      </c>
      <c r="N26" s="571"/>
      <c r="O26" s="572"/>
      <c r="P26" s="573" t="str">
        <f>IF(Q26="","",'Setup Page'!$W$4)</f>
        <v>$</v>
      </c>
      <c r="Q26" s="575">
        <f t="shared" si="1"/>
        <v>0</v>
      </c>
      <c r="R26" s="571"/>
      <c r="S26" s="576"/>
      <c r="T26" s="22"/>
    </row>
    <row r="27" ht="18.75" customHeight="1">
      <c r="A27" s="22"/>
      <c r="B27" s="577" t="s">
        <v>272</v>
      </c>
      <c r="C27" s="557"/>
      <c r="D27" s="557"/>
      <c r="E27" s="557"/>
      <c r="F27" s="557"/>
      <c r="G27" s="578"/>
      <c r="H27" s="579" t="str">
        <f>IF(I27="","",'Setup Page'!$W$4)</f>
        <v>$</v>
      </c>
      <c r="I27" s="580">
        <f>SUM($I$15:$I$26)</f>
        <v>239652.06</v>
      </c>
      <c r="J27" s="557"/>
      <c r="K27" s="578"/>
      <c r="L27" s="579" t="str">
        <f>IF(M27="","",'Setup Page'!$W$4)</f>
        <v>$</v>
      </c>
      <c r="M27" s="580">
        <f>SUM($M$15:$M$26)</f>
        <v>14092.98</v>
      </c>
      <c r="N27" s="557"/>
      <c r="O27" s="578"/>
      <c r="P27" s="579" t="str">
        <f>IF(Q27="","",'Setup Page'!$W$4)</f>
        <v>$</v>
      </c>
      <c r="Q27" s="581">
        <f>SUM($Q$15:$Q$26)</f>
        <v>225559.08</v>
      </c>
      <c r="R27" s="557"/>
      <c r="S27" s="559"/>
      <c r="T27" s="22"/>
    </row>
    <row r="28" ht="18.75" customHeight="1">
      <c r="A28" s="22"/>
      <c r="B28" s="22"/>
      <c r="C28" s="22"/>
      <c r="D28" s="22"/>
      <c r="E28" s="22"/>
      <c r="F28" s="22"/>
      <c r="G28" s="22"/>
      <c r="H28" s="22"/>
      <c r="I28" s="22"/>
      <c r="J28" s="22"/>
      <c r="K28" s="22"/>
      <c r="L28" s="22"/>
      <c r="M28" s="22"/>
      <c r="N28" s="22"/>
      <c r="O28" s="22"/>
      <c r="P28" s="22"/>
      <c r="Q28" s="22"/>
      <c r="R28" s="22"/>
      <c r="S28" s="22"/>
      <c r="T28" s="22"/>
    </row>
  </sheetData>
  <mergeCells count="62">
    <mergeCell ref="Q22:S22"/>
    <mergeCell ref="Q23:S23"/>
    <mergeCell ref="Q15:S15"/>
    <mergeCell ref="Q16:S16"/>
    <mergeCell ref="Q17:S17"/>
    <mergeCell ref="Q18:S18"/>
    <mergeCell ref="Q19:S19"/>
    <mergeCell ref="Q20:S20"/>
    <mergeCell ref="Q21:S21"/>
    <mergeCell ref="Q25:S25"/>
    <mergeCell ref="Q26:S26"/>
    <mergeCell ref="M21:O21"/>
    <mergeCell ref="M22:O22"/>
    <mergeCell ref="M23:O23"/>
    <mergeCell ref="M24:O24"/>
    <mergeCell ref="Q24:S24"/>
    <mergeCell ref="M25:O25"/>
    <mergeCell ref="M26:O26"/>
    <mergeCell ref="H14:K14"/>
    <mergeCell ref="L14:O14"/>
    <mergeCell ref="B3:S4"/>
    <mergeCell ref="B5:S5"/>
    <mergeCell ref="B6:S6"/>
    <mergeCell ref="B9:S9"/>
    <mergeCell ref="G10:G11"/>
    <mergeCell ref="H10:N11"/>
    <mergeCell ref="P14:S14"/>
    <mergeCell ref="B14:G14"/>
    <mergeCell ref="B15:G15"/>
    <mergeCell ref="I15:K15"/>
    <mergeCell ref="M15:O15"/>
    <mergeCell ref="B16:G16"/>
    <mergeCell ref="M16:O16"/>
    <mergeCell ref="M17:O17"/>
    <mergeCell ref="I20:K20"/>
    <mergeCell ref="I21:K21"/>
    <mergeCell ref="I22:K22"/>
    <mergeCell ref="I23:K23"/>
    <mergeCell ref="I24:K24"/>
    <mergeCell ref="I25:K25"/>
    <mergeCell ref="I26:K26"/>
    <mergeCell ref="I27:K27"/>
    <mergeCell ref="I16:K16"/>
    <mergeCell ref="I17:K17"/>
    <mergeCell ref="I18:K18"/>
    <mergeCell ref="M18:O18"/>
    <mergeCell ref="I19:K19"/>
    <mergeCell ref="M19:O19"/>
    <mergeCell ref="M20:O20"/>
    <mergeCell ref="B24:G24"/>
    <mergeCell ref="B25:G25"/>
    <mergeCell ref="B26:G26"/>
    <mergeCell ref="B27:G27"/>
    <mergeCell ref="M27:O27"/>
    <mergeCell ref="Q27:S27"/>
    <mergeCell ref="B17:G17"/>
    <mergeCell ref="B18:G18"/>
    <mergeCell ref="B19:G19"/>
    <mergeCell ref="B20:G20"/>
    <mergeCell ref="B21:G21"/>
    <mergeCell ref="B22:G22"/>
    <mergeCell ref="B23:G2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64" width="3.25"/>
  </cols>
  <sheetData>
    <row r="1" ht="18.75" customHeight="1">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row>
    <row r="2" ht="18.75" customHeight="1">
      <c r="A2" s="47"/>
      <c r="B2" s="94"/>
      <c r="C2" s="95"/>
      <c r="D2" s="95"/>
      <c r="E2" s="95"/>
      <c r="F2" s="95"/>
      <c r="G2" s="95"/>
      <c r="H2" s="95"/>
      <c r="I2" s="95"/>
      <c r="J2" s="95"/>
      <c r="K2" s="95"/>
      <c r="L2" s="95"/>
      <c r="M2" s="95"/>
      <c r="N2" s="95"/>
      <c r="O2" s="95"/>
      <c r="P2" s="95"/>
      <c r="Q2" s="95"/>
      <c r="R2" s="95"/>
      <c r="S2" s="96"/>
      <c r="T2" s="47"/>
      <c r="U2" s="582"/>
      <c r="V2" s="583"/>
      <c r="W2" s="583"/>
      <c r="X2" s="583"/>
      <c r="Y2" s="583"/>
      <c r="Z2" s="583"/>
      <c r="AA2" s="583"/>
      <c r="AB2" s="583"/>
      <c r="AC2" s="583"/>
      <c r="AD2" s="583"/>
      <c r="AE2" s="583"/>
      <c r="AF2" s="583"/>
      <c r="AG2" s="583"/>
      <c r="AH2" s="583"/>
      <c r="AI2" s="583"/>
      <c r="AJ2" s="583"/>
      <c r="AK2" s="583"/>
      <c r="AL2" s="583"/>
      <c r="AM2" s="583"/>
      <c r="AN2" s="583"/>
      <c r="AO2" s="583"/>
      <c r="AP2" s="583"/>
      <c r="AQ2" s="583"/>
      <c r="AR2" s="583"/>
      <c r="AS2" s="583"/>
      <c r="AT2" s="583"/>
      <c r="AU2" s="583"/>
      <c r="AV2" s="583"/>
      <c r="AW2" s="583"/>
      <c r="AX2" s="583"/>
      <c r="AY2" s="583"/>
      <c r="AZ2" s="583"/>
      <c r="BA2" s="584"/>
      <c r="BB2" s="47"/>
      <c r="BC2" s="188" t="s">
        <v>298</v>
      </c>
      <c r="BD2" s="49"/>
      <c r="BE2" s="49"/>
      <c r="BF2" s="49"/>
      <c r="BG2" s="49"/>
      <c r="BH2" s="49"/>
      <c r="BI2" s="49"/>
      <c r="BJ2" s="49"/>
      <c r="BK2" s="50"/>
      <c r="BL2" s="47"/>
    </row>
    <row r="3" ht="18.75" customHeight="1">
      <c r="A3" s="47"/>
      <c r="B3" s="101" t="s">
        <v>299</v>
      </c>
      <c r="S3" s="74"/>
      <c r="T3" s="47"/>
      <c r="U3" s="585"/>
      <c r="V3" s="586" t="s">
        <v>300</v>
      </c>
      <c r="AE3" s="26"/>
      <c r="AF3" s="25"/>
      <c r="AG3" s="497" t="s">
        <v>301</v>
      </c>
      <c r="AP3" s="26"/>
      <c r="AQ3" s="25"/>
      <c r="AR3" s="586" t="s">
        <v>302</v>
      </c>
      <c r="BA3" s="26"/>
      <c r="BB3" s="47"/>
      <c r="BC3" s="64"/>
      <c r="BK3" s="29"/>
      <c r="BL3" s="47"/>
    </row>
    <row r="4" ht="18.75" customHeight="1">
      <c r="A4" s="47"/>
      <c r="B4" s="73"/>
      <c r="S4" s="74"/>
      <c r="T4" s="47"/>
      <c r="U4" s="585"/>
      <c r="V4" s="25"/>
      <c r="W4" s="587" t="str">
        <f>'Setup Page'!$W$4</f>
        <v>$</v>
      </c>
      <c r="Y4" s="588">
        <f>Y63</f>
        <v>50587.76</v>
      </c>
      <c r="AD4" s="25"/>
      <c r="AE4" s="26"/>
      <c r="AF4" s="25"/>
      <c r="AG4" s="25"/>
      <c r="AH4" s="587" t="str">
        <f>'Setup Page'!$W$4</f>
        <v>$</v>
      </c>
      <c r="AJ4" s="589">
        <f>Y4-D29</f>
        <v>49611.9</v>
      </c>
      <c r="AO4" s="25"/>
      <c r="AP4" s="26"/>
      <c r="AQ4" s="25"/>
      <c r="AR4" s="25"/>
      <c r="AS4" s="587" t="str">
        <f>'Setup Page'!$W$4</f>
        <v>$</v>
      </c>
      <c r="AU4" s="588">
        <f>T63</f>
        <v>50587.76</v>
      </c>
      <c r="AZ4" s="25"/>
      <c r="BA4" s="26"/>
      <c r="BB4" s="47"/>
      <c r="BC4" s="590"/>
      <c r="BD4" s="591">
        <f>COUNTIFS('Income Entry'!C11:C1001,"&gt;="&amp;E10, 'Income Entry'!C11:C1001,"&lt;="&amp;E11)</f>
        <v>115</v>
      </c>
      <c r="BK4" s="592"/>
      <c r="BL4" s="47"/>
    </row>
    <row r="5" ht="18.75" customHeight="1">
      <c r="A5" s="47"/>
      <c r="B5" s="195" t="s">
        <v>303</v>
      </c>
      <c r="S5" s="74"/>
      <c r="T5" s="47"/>
      <c r="U5" s="585"/>
      <c r="V5" s="25"/>
      <c r="AD5" s="25"/>
      <c r="AE5" s="26"/>
      <c r="AF5" s="25"/>
      <c r="AG5" s="25"/>
      <c r="AO5" s="25"/>
      <c r="AP5" s="26"/>
      <c r="AQ5" s="25"/>
      <c r="AR5" s="25"/>
      <c r="AZ5" s="25"/>
      <c r="BA5" s="26"/>
      <c r="BB5" s="47"/>
      <c r="BC5" s="590"/>
      <c r="BK5" s="592"/>
      <c r="BL5" s="47"/>
    </row>
    <row r="6" ht="18.75" customHeight="1">
      <c r="A6" s="47"/>
      <c r="B6" s="109"/>
      <c r="C6" s="110"/>
      <c r="D6" s="110"/>
      <c r="E6" s="110"/>
      <c r="F6" s="110"/>
      <c r="G6" s="110"/>
      <c r="H6" s="110"/>
      <c r="I6" s="110"/>
      <c r="J6" s="110"/>
      <c r="K6" s="110"/>
      <c r="L6" s="110"/>
      <c r="M6" s="110"/>
      <c r="N6" s="110"/>
      <c r="O6" s="110"/>
      <c r="P6" s="110"/>
      <c r="Q6" s="110"/>
      <c r="R6" s="110"/>
      <c r="S6" s="111"/>
      <c r="T6" s="47"/>
      <c r="U6" s="593"/>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555"/>
      <c r="BB6" s="47"/>
      <c r="BC6" s="594"/>
      <c r="BD6" s="595"/>
      <c r="BE6" s="595"/>
      <c r="BF6" s="595"/>
      <c r="BG6" s="595"/>
      <c r="BH6" s="595"/>
      <c r="BI6" s="595"/>
      <c r="BJ6" s="595"/>
      <c r="BK6" s="596"/>
      <c r="BL6" s="47"/>
    </row>
    <row r="7" ht="18.75" customHeight="1">
      <c r="A7" s="47"/>
      <c r="B7" s="47"/>
      <c r="C7" s="47"/>
      <c r="D7" s="47"/>
      <c r="E7" s="47"/>
      <c r="F7" s="47"/>
      <c r="G7" s="47"/>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c r="AZ7" s="47"/>
      <c r="BA7" s="47"/>
      <c r="BB7" s="47"/>
      <c r="BC7" s="47"/>
      <c r="BD7" s="47"/>
      <c r="BE7" s="47"/>
      <c r="BF7" s="47"/>
      <c r="BG7" s="47"/>
      <c r="BH7" s="47"/>
      <c r="BI7" s="47"/>
      <c r="BJ7" s="47"/>
      <c r="BK7" s="47"/>
      <c r="BL7" s="47"/>
    </row>
    <row r="8" ht="18.75" customHeight="1">
      <c r="A8" s="47"/>
      <c r="B8" s="63" t="s">
        <v>304</v>
      </c>
      <c r="C8" s="49"/>
      <c r="D8" s="49"/>
      <c r="E8" s="49"/>
      <c r="F8" s="49"/>
      <c r="G8" s="49"/>
      <c r="H8" s="49"/>
      <c r="I8" s="49"/>
      <c r="J8" s="597"/>
      <c r="K8" s="80"/>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171" t="s">
        <v>131</v>
      </c>
      <c r="BD8" s="172"/>
      <c r="BE8" s="172"/>
      <c r="BF8" s="172"/>
      <c r="BG8" s="172"/>
      <c r="BH8" s="172"/>
      <c r="BI8" s="172"/>
      <c r="BJ8" s="172"/>
      <c r="BK8" s="173"/>
      <c r="BL8" s="47"/>
    </row>
    <row r="9" ht="18.75" customHeight="1">
      <c r="A9" s="47"/>
      <c r="B9" s="64"/>
      <c r="J9" s="597"/>
      <c r="K9" s="80"/>
      <c r="L9" s="138"/>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c r="AZ9" s="47"/>
      <c r="BA9" s="47"/>
      <c r="BB9" s="47"/>
      <c r="BC9" s="175"/>
      <c r="BD9" s="176"/>
      <c r="BE9" s="176"/>
      <c r="BF9" s="176"/>
      <c r="BG9" s="176"/>
      <c r="BH9" s="176"/>
      <c r="BI9" s="176"/>
      <c r="BJ9" s="176"/>
      <c r="BK9" s="177"/>
      <c r="BL9" s="47"/>
    </row>
    <row r="10" ht="18.75" customHeight="1">
      <c r="A10" s="47"/>
      <c r="B10" s="598" t="s">
        <v>305</v>
      </c>
      <c r="E10" s="599">
        <v>44927.0</v>
      </c>
      <c r="J10" s="600"/>
      <c r="K10" s="599"/>
      <c r="L10" s="138"/>
      <c r="M10" s="47"/>
      <c r="N10" s="47"/>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c r="AY10" s="47"/>
      <c r="AZ10" s="47"/>
      <c r="BA10" s="47"/>
      <c r="BB10" s="47"/>
      <c r="BC10" s="47"/>
      <c r="BD10" s="47"/>
      <c r="BE10" s="47"/>
      <c r="BF10" s="47"/>
      <c r="BG10" s="47"/>
      <c r="BH10" s="47"/>
      <c r="BI10" s="47"/>
      <c r="BJ10" s="47"/>
      <c r="BK10" s="47"/>
      <c r="BL10" s="47"/>
    </row>
    <row r="11" ht="18.75" customHeight="1">
      <c r="A11" s="47"/>
      <c r="B11" s="601" t="s">
        <v>306</v>
      </c>
      <c r="C11" s="571"/>
      <c r="D11" s="571"/>
      <c r="E11" s="602">
        <v>45291.0</v>
      </c>
      <c r="F11" s="542"/>
      <c r="G11" s="542"/>
      <c r="H11" s="542"/>
      <c r="I11" s="542"/>
      <c r="J11" s="600"/>
      <c r="K11" s="599"/>
      <c r="L11" s="138"/>
      <c r="M11" s="47"/>
      <c r="N11" s="47"/>
      <c r="O11" s="47"/>
      <c r="P11" s="47"/>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c r="AZ11" s="47"/>
      <c r="BA11" s="47"/>
      <c r="BB11" s="47"/>
      <c r="BC11" s="174" t="s">
        <v>132</v>
      </c>
      <c r="BD11" s="172"/>
      <c r="BE11" s="172"/>
      <c r="BF11" s="172"/>
      <c r="BG11" s="172"/>
      <c r="BH11" s="172"/>
      <c r="BI11" s="172"/>
      <c r="BJ11" s="172"/>
      <c r="BK11" s="173"/>
      <c r="BL11" s="47"/>
    </row>
    <row r="12" ht="18.75" customHeight="1">
      <c r="A12" s="47"/>
      <c r="B12" s="603"/>
      <c r="C12" s="604"/>
      <c r="D12" s="604"/>
      <c r="E12" s="604"/>
      <c r="F12" s="604"/>
      <c r="G12" s="604"/>
      <c r="H12" s="604"/>
      <c r="I12" s="604"/>
      <c r="J12" s="138"/>
      <c r="K12" s="138"/>
      <c r="L12" s="138"/>
      <c r="M12" s="47"/>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c r="AZ12" s="47"/>
      <c r="BA12" s="47"/>
      <c r="BB12" s="47"/>
      <c r="BC12" s="175"/>
      <c r="BD12" s="176"/>
      <c r="BE12" s="176"/>
      <c r="BF12" s="176"/>
      <c r="BG12" s="176"/>
      <c r="BH12" s="176"/>
      <c r="BI12" s="176"/>
      <c r="BJ12" s="176"/>
      <c r="BK12" s="177"/>
      <c r="BL12" s="47"/>
    </row>
    <row r="13" ht="18.75" customHeight="1">
      <c r="A13" s="47"/>
      <c r="B13" s="605"/>
      <c r="C13" s="606"/>
      <c r="D13" s="606"/>
      <c r="E13" s="606"/>
      <c r="F13" s="606"/>
      <c r="G13" s="606"/>
      <c r="H13" s="606"/>
      <c r="I13" s="607"/>
      <c r="J13" s="47"/>
      <c r="K13" s="47"/>
      <c r="L13" s="47"/>
      <c r="M13" s="47"/>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c r="BA13" s="47"/>
      <c r="BB13" s="47"/>
      <c r="BC13" s="47"/>
      <c r="BD13" s="47"/>
      <c r="BE13" s="47"/>
      <c r="BF13" s="47"/>
      <c r="BG13" s="47"/>
      <c r="BH13" s="47"/>
      <c r="BI13" s="47"/>
      <c r="BJ13" s="47"/>
      <c r="BK13" s="47"/>
      <c r="BL13" s="47"/>
    </row>
    <row r="14" ht="18.75" customHeight="1">
      <c r="A14" s="47"/>
      <c r="B14" s="608"/>
      <c r="C14" s="609" t="s">
        <v>307</v>
      </c>
      <c r="I14" s="548"/>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610" t="s">
        <v>308</v>
      </c>
      <c r="BD14" s="172"/>
      <c r="BE14" s="172"/>
      <c r="BF14" s="172"/>
      <c r="BG14" s="172"/>
      <c r="BH14" s="172"/>
      <c r="BI14" s="172"/>
      <c r="BJ14" s="172"/>
      <c r="BK14" s="173"/>
      <c r="BL14" s="47"/>
    </row>
    <row r="15" ht="18.75" customHeight="1">
      <c r="A15" s="47"/>
      <c r="B15" s="608"/>
      <c r="I15" s="548"/>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175"/>
      <c r="BD15" s="176"/>
      <c r="BE15" s="176"/>
      <c r="BF15" s="176"/>
      <c r="BG15" s="176"/>
      <c r="BH15" s="176"/>
      <c r="BI15" s="176"/>
      <c r="BJ15" s="176"/>
      <c r="BK15" s="177"/>
      <c r="BL15" s="47"/>
    </row>
    <row r="16" ht="18.75" customHeight="1">
      <c r="A16" s="47"/>
      <c r="B16" s="608"/>
      <c r="C16" s="611" t="str">
        <f>'Setup Page'!$W$4</f>
        <v>$</v>
      </c>
      <c r="D16" s="612">
        <f>Y4-D35</f>
        <v>50587.76</v>
      </c>
      <c r="I16" s="548"/>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7"/>
      <c r="BB16" s="47"/>
      <c r="BC16" s="47"/>
      <c r="BD16" s="47"/>
      <c r="BE16" s="47"/>
      <c r="BF16" s="47"/>
      <c r="BG16" s="47"/>
      <c r="BH16" s="47"/>
      <c r="BI16" s="47"/>
      <c r="BJ16" s="47"/>
      <c r="BK16" s="47"/>
      <c r="BL16" s="47"/>
    </row>
    <row r="17" ht="18.75" customHeight="1">
      <c r="A17" s="47"/>
      <c r="B17" s="608"/>
      <c r="I17" s="548"/>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613" t="s">
        <v>309</v>
      </c>
      <c r="BD17" s="172"/>
      <c r="BE17" s="172"/>
      <c r="BF17" s="172"/>
      <c r="BG17" s="172"/>
      <c r="BH17" s="172"/>
      <c r="BI17" s="172"/>
      <c r="BJ17" s="172"/>
      <c r="BK17" s="173"/>
      <c r="BL17" s="47"/>
    </row>
    <row r="18" ht="18.75" customHeight="1">
      <c r="A18" s="47"/>
      <c r="B18" s="614"/>
      <c r="C18" s="551"/>
      <c r="D18" s="551"/>
      <c r="E18" s="551"/>
      <c r="F18" s="551"/>
      <c r="G18" s="551"/>
      <c r="H18" s="551"/>
      <c r="I18" s="615"/>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175"/>
      <c r="BD18" s="176"/>
      <c r="BE18" s="176"/>
      <c r="BF18" s="176"/>
      <c r="BG18" s="176"/>
      <c r="BH18" s="176"/>
      <c r="BI18" s="176"/>
      <c r="BJ18" s="176"/>
      <c r="BK18" s="177"/>
      <c r="BL18" s="47"/>
    </row>
    <row r="19" ht="18.75" customHeight="1">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7"/>
      <c r="BG19" s="47"/>
      <c r="BH19" s="47"/>
      <c r="BI19" s="47"/>
      <c r="BJ19" s="47"/>
      <c r="BK19" s="47"/>
      <c r="BL19" s="47"/>
    </row>
    <row r="20" ht="18.75" customHeight="1">
      <c r="A20" s="47"/>
      <c r="B20" s="616"/>
      <c r="C20" s="617"/>
      <c r="D20" s="617"/>
      <c r="E20" s="617"/>
      <c r="F20" s="617"/>
      <c r="G20" s="617"/>
      <c r="H20" s="617"/>
      <c r="I20" s="618"/>
      <c r="J20" s="47"/>
      <c r="K20" s="619" t="s">
        <v>310</v>
      </c>
      <c r="L20" s="49"/>
      <c r="M20" s="49"/>
      <c r="N20" s="49"/>
      <c r="O20" s="49"/>
      <c r="P20" s="49"/>
      <c r="Q20" s="49"/>
      <c r="R20" s="49"/>
      <c r="S20" s="49"/>
      <c r="T20" s="49"/>
      <c r="U20" s="49"/>
      <c r="V20" s="49"/>
      <c r="W20" s="49"/>
      <c r="X20" s="49"/>
      <c r="Y20" s="49"/>
      <c r="Z20" s="49"/>
      <c r="AA20" s="49"/>
      <c r="AB20" s="49"/>
      <c r="AC20" s="49"/>
      <c r="AD20" s="49"/>
      <c r="AE20" s="49"/>
      <c r="AF20" s="49"/>
      <c r="AG20" s="50"/>
      <c r="AH20" s="47"/>
      <c r="AI20" s="620" t="s">
        <v>9</v>
      </c>
      <c r="AJ20" s="49"/>
      <c r="AK20" s="49"/>
      <c r="AL20" s="49"/>
      <c r="AM20" s="49"/>
      <c r="AN20" s="49"/>
      <c r="AO20" s="49"/>
      <c r="AP20" s="49"/>
      <c r="AQ20" s="49"/>
      <c r="AR20" s="49"/>
      <c r="AS20" s="49"/>
      <c r="AT20" s="49"/>
      <c r="AU20" s="49"/>
      <c r="AV20" s="49"/>
      <c r="AW20" s="49"/>
      <c r="AX20" s="49"/>
      <c r="AY20" s="49"/>
      <c r="AZ20" s="49"/>
      <c r="BA20" s="49"/>
      <c r="BB20" s="49"/>
      <c r="BC20" s="49"/>
      <c r="BD20" s="49"/>
      <c r="BE20" s="49"/>
      <c r="BF20" s="49"/>
      <c r="BG20" s="49"/>
      <c r="BH20" s="49"/>
      <c r="BI20" s="49"/>
      <c r="BJ20" s="49"/>
      <c r="BK20" s="50"/>
      <c r="BL20" s="170"/>
    </row>
    <row r="21" ht="18.75" customHeight="1">
      <c r="A21" s="47"/>
      <c r="B21" s="621"/>
      <c r="C21" s="622" t="s">
        <v>311</v>
      </c>
      <c r="I21" s="623"/>
      <c r="J21" s="47"/>
      <c r="K21" s="64"/>
      <c r="AG21" s="29"/>
      <c r="AH21" s="47"/>
      <c r="AI21" s="64"/>
      <c r="BK21" s="29"/>
      <c r="BL21" s="170"/>
    </row>
    <row r="22" ht="18.75" customHeight="1">
      <c r="A22" s="47"/>
      <c r="B22" s="621"/>
      <c r="I22" s="623"/>
      <c r="J22" s="47"/>
      <c r="K22" s="624" t="s">
        <v>50</v>
      </c>
      <c r="S22" s="134" t="s">
        <v>272</v>
      </c>
      <c r="X22" s="134" t="s">
        <v>312</v>
      </c>
      <c r="AC22" s="134" t="s">
        <v>313</v>
      </c>
      <c r="AG22" s="29"/>
      <c r="AH22" s="625"/>
      <c r="AI22" s="509" t="s">
        <v>50</v>
      </c>
      <c r="AQ22" s="497" t="s">
        <v>314</v>
      </c>
      <c r="AW22" s="497" t="s">
        <v>272</v>
      </c>
      <c r="BB22" s="497" t="s">
        <v>312</v>
      </c>
      <c r="BG22" s="497" t="s">
        <v>313</v>
      </c>
      <c r="BK22" s="29"/>
      <c r="BL22" s="170"/>
    </row>
    <row r="23" ht="18.75" customHeight="1">
      <c r="A23" s="47"/>
      <c r="B23" s="621"/>
      <c r="C23" s="626" t="str">
        <f>'Setup Page'!$W$4</f>
        <v>$</v>
      </c>
      <c r="D23" s="627">
        <f>BC63</f>
        <v>887.1454545</v>
      </c>
      <c r="I23" s="623"/>
      <c r="J23" s="47"/>
      <c r="K23" s="560" t="str">
        <f>'Setup Page'!C18</f>
        <v>Investment</v>
      </c>
      <c r="L23" s="511"/>
      <c r="M23" s="511"/>
      <c r="N23" s="511"/>
      <c r="O23" s="511"/>
      <c r="P23" s="511"/>
      <c r="Q23" s="511"/>
      <c r="R23" s="512"/>
      <c r="S23" s="561" t="str">
        <f>IF(K23="","",'Setup Page'!$W$4)</f>
        <v>$</v>
      </c>
      <c r="T23" s="628">
        <f>SUMIFS('Income Entry'!$F$11:$F1001, 'Income Entry'!$L$11:$L1001, K23, 'Income Entry'!$C$11:$C1001, "&gt;="&amp;$E$10, 'Income Entry'!$C$11:$C1001, "&lt;="&amp;$E$11)</f>
        <v>50587.76</v>
      </c>
      <c r="U23" s="511"/>
      <c r="V23" s="511"/>
      <c r="W23" s="512"/>
      <c r="X23" s="561" t="str">
        <f>IF(K23="","",'Setup Page'!$W$4)</f>
        <v>$</v>
      </c>
      <c r="Y23" s="628">
        <f>SUMIFS('Income Entry'!$H$11:$H1001, 'Income Entry'!$L$11:$L1001, K23, 'Income Entry'!$C$11:$C1001, "&gt;="&amp;$E$10, 'Income Entry'!$C$11:$C1001, "&lt;="&amp;$E$11)</f>
        <v>50587.76</v>
      </c>
      <c r="Z23" s="511"/>
      <c r="AA23" s="511"/>
      <c r="AB23" s="512"/>
      <c r="AC23" s="561" t="str">
        <f>IF(K23="","",'Setup Page'!$W$4)</f>
        <v>$</v>
      </c>
      <c r="AD23" s="628">
        <f>SUMIFS('Income Entry'!$I$11:$I1001, 'Income Entry'!$L$11:$L1001, K23, 'Income Entry'!$C$11:$C1001, "&gt;="&amp;$E$10, 'Income Entry'!$C$11:$C1001, "&lt;="&amp;$E$11)</f>
        <v>0</v>
      </c>
      <c r="AE23" s="511"/>
      <c r="AF23" s="511"/>
      <c r="AG23" s="564"/>
      <c r="AH23" s="47"/>
      <c r="AI23" s="560" t="str">
        <f>'Setup Page'!P18</f>
        <v>Virtual Address</v>
      </c>
      <c r="AJ23" s="511"/>
      <c r="AK23" s="511"/>
      <c r="AL23" s="511"/>
      <c r="AM23" s="511"/>
      <c r="AN23" s="511"/>
      <c r="AO23" s="511"/>
      <c r="AP23" s="512"/>
      <c r="AQ23" s="629"/>
      <c r="AR23" s="511"/>
      <c r="AS23" s="511"/>
      <c r="AT23" s="511"/>
      <c r="AU23" s="511"/>
      <c r="AV23" s="512"/>
      <c r="AW23" s="561" t="str">
        <f>IF(AI23="","",'Setup Page'!$W$4)</f>
        <v>$</v>
      </c>
      <c r="AX23" s="628">
        <f>SUMIFS('Expense Entry'!$F$11:$F1001, 'Expense Entry'!$D$11:$D1001, AI23, 'Expense Entry'!$C$11:$C1001, "&gt;="&amp;$E$10, 'Expense Entry'!$C$11:$C1001, "&lt;="&amp;$E$11)</f>
        <v>0</v>
      </c>
      <c r="AY23" s="511"/>
      <c r="AZ23" s="511"/>
      <c r="BA23" s="512"/>
      <c r="BB23" s="561" t="str">
        <f>IF(AI23="","",'Setup Page'!$W$4)</f>
        <v>$</v>
      </c>
      <c r="BC23" s="628">
        <f>SUMIFS('Expense Entry'!$H$11:$H1001, 'Expense Entry'!$D$11:$D1001, AI23, 'Expense Entry'!$C$11:$C1001, "&gt;="&amp;$E$10, 'Expense Entry'!$C$11:$C1001, "&lt;="&amp;$E$11)</f>
        <v>0</v>
      </c>
      <c r="BD23" s="511"/>
      <c r="BE23" s="511"/>
      <c r="BF23" s="512"/>
      <c r="BG23" s="561" t="str">
        <f>IF(AI23="","",'Setup Page'!$W$4)</f>
        <v>$</v>
      </c>
      <c r="BH23" s="628">
        <f>SUMIFS('Expense Entry'!$I$11:$I1001, 'Expense Entry'!$D$11:$D1001, AI23, 'Expense Entry'!$C$11:$C1001, "&gt;="&amp;$E$10, 'Expense Entry'!$C$11:$C1001, "&lt;="&amp;$E$11)</f>
        <v>0</v>
      </c>
      <c r="BI23" s="511"/>
      <c r="BJ23" s="511"/>
      <c r="BK23" s="564"/>
      <c r="BL23" s="47"/>
    </row>
    <row r="24" ht="18.75" customHeight="1">
      <c r="A24" s="47"/>
      <c r="B24" s="621"/>
      <c r="I24" s="623"/>
      <c r="J24" s="47"/>
      <c r="K24" s="560" t="str">
        <f>'Setup Page'!C19</f>
        <v>Fines</v>
      </c>
      <c r="L24" s="511"/>
      <c r="M24" s="511"/>
      <c r="N24" s="511"/>
      <c r="O24" s="511"/>
      <c r="P24" s="511"/>
      <c r="Q24" s="511"/>
      <c r="R24" s="512"/>
      <c r="S24" s="561" t="str">
        <f>IF(K24="","",'Setup Page'!$W$4)</f>
        <v>$</v>
      </c>
      <c r="T24" s="628">
        <f>SUMIFS('Income Entry'!$F$11:$F1001, 'Income Entry'!$L$11:$L1001, K24, 'Income Entry'!$C$11:$C1001, "&gt;="&amp;$E$10, 'Income Entry'!$C$11:$C1001, "&lt;="&amp;$E$11)</f>
        <v>0</v>
      </c>
      <c r="U24" s="511"/>
      <c r="V24" s="511"/>
      <c r="W24" s="512"/>
      <c r="X24" s="561" t="str">
        <f>IF(K24="","",'Setup Page'!$W$4)</f>
        <v>$</v>
      </c>
      <c r="Y24" s="628">
        <f>SUMIFS('Income Entry'!$H$11:$H1001, 'Income Entry'!$L$11:$L1001, K24, 'Income Entry'!$C$11:$C1001, "&gt;="&amp;$E$10, 'Income Entry'!$C$11:$C1001, "&lt;="&amp;$E$11)</f>
        <v>0</v>
      </c>
      <c r="Z24" s="511"/>
      <c r="AA24" s="511"/>
      <c r="AB24" s="512"/>
      <c r="AC24" s="561" t="str">
        <f>IF(K24="","",'Setup Page'!$W$4)</f>
        <v>$</v>
      </c>
      <c r="AD24" s="628">
        <f>SUMIFS('Income Entry'!$I$11:$I1001, 'Income Entry'!$L$11:$L1001, K24, 'Income Entry'!$C$11:$C1001, "&gt;="&amp;$E$10, 'Income Entry'!$C$11:$C1001, "&lt;="&amp;$E$11)</f>
        <v>0</v>
      </c>
      <c r="AE24" s="511"/>
      <c r="AF24" s="511"/>
      <c r="AG24" s="564"/>
      <c r="AH24" s="47"/>
      <c r="AI24" s="560" t="str">
        <f>'Setup Page'!P19</f>
        <v>Legal Zoom</v>
      </c>
      <c r="AJ24" s="511"/>
      <c r="AK24" s="511"/>
      <c r="AL24" s="511"/>
      <c r="AM24" s="511"/>
      <c r="AN24" s="511"/>
      <c r="AO24" s="511"/>
      <c r="AP24" s="512"/>
      <c r="AQ24" s="629"/>
      <c r="AR24" s="511"/>
      <c r="AS24" s="511"/>
      <c r="AT24" s="511"/>
      <c r="AU24" s="511"/>
      <c r="AV24" s="512"/>
      <c r="AW24" s="561" t="str">
        <f>IF(AI24="","",'Setup Page'!$W$4)</f>
        <v>$</v>
      </c>
      <c r="AX24" s="628">
        <f>SUMIFS('Expense Entry'!$F$11:$F1001, 'Expense Entry'!$D$11:$D1001, AI24, 'Expense Entry'!$C$11:$C1001, "&gt;="&amp;$E$10, 'Expense Entry'!$C$11:$C1001, "&lt;="&amp;$E$11)</f>
        <v>842.1</v>
      </c>
      <c r="AY24" s="511"/>
      <c r="AZ24" s="511"/>
      <c r="BA24" s="512"/>
      <c r="BB24" s="561" t="str">
        <f>IF(AI24="","",'Setup Page'!$W$4)</f>
        <v>$</v>
      </c>
      <c r="BC24" s="628">
        <f>SUMIFS('Expense Entry'!$H$11:$H1001, 'Expense Entry'!$D$11:$D1001, AI24, 'Expense Entry'!$C$11:$C1001, "&gt;="&amp;$E$10, 'Expense Entry'!$C$11:$C1001, "&lt;="&amp;$E$11)</f>
        <v>765.5454545</v>
      </c>
      <c r="BD24" s="511"/>
      <c r="BE24" s="511"/>
      <c r="BF24" s="512"/>
      <c r="BG24" s="561" t="str">
        <f>IF(AI24="","",'Setup Page'!$W$4)</f>
        <v>$</v>
      </c>
      <c r="BH24" s="628">
        <f>SUMIFS('Expense Entry'!$I$11:$I1001, 'Expense Entry'!$D$11:$D1001, AI24, 'Expense Entry'!$C$11:$C1001, "&gt;="&amp;$E$10, 'Expense Entry'!$C$11:$C1001, "&lt;="&amp;$E$11)</f>
        <v>76.55454545</v>
      </c>
      <c r="BI24" s="511"/>
      <c r="BJ24" s="511"/>
      <c r="BK24" s="564"/>
      <c r="BL24" s="47"/>
    </row>
    <row r="25" ht="18.75" customHeight="1">
      <c r="A25" s="47"/>
      <c r="B25" s="621"/>
      <c r="C25" s="630"/>
      <c r="D25" s="630"/>
      <c r="E25" s="630"/>
      <c r="F25" s="630"/>
      <c r="G25" s="630"/>
      <c r="H25" s="630"/>
      <c r="I25" s="623"/>
      <c r="J25" s="47"/>
      <c r="K25" s="560" t="str">
        <f>'Setup Page'!C20</f>
        <v/>
      </c>
      <c r="L25" s="511"/>
      <c r="M25" s="511"/>
      <c r="N25" s="511"/>
      <c r="O25" s="511"/>
      <c r="P25" s="511"/>
      <c r="Q25" s="511"/>
      <c r="R25" s="512"/>
      <c r="S25" s="561" t="str">
        <f>IF(K25="","",'Setup Page'!$W$4)</f>
        <v/>
      </c>
      <c r="T25" s="628">
        <f>SUMIFS('Income Entry'!$F$11:$F1001, 'Income Entry'!$L$11:$L1001, K25, 'Income Entry'!$C$11:$C1001, "&gt;="&amp;$E$10, 'Income Entry'!$C$11:$C1001, "&lt;="&amp;$E$11)</f>
        <v>0</v>
      </c>
      <c r="U25" s="511"/>
      <c r="V25" s="511"/>
      <c r="W25" s="512"/>
      <c r="X25" s="561" t="str">
        <f>IF(K25="","",'Setup Page'!$W$4)</f>
        <v/>
      </c>
      <c r="Y25" s="628">
        <f>SUMIFS('Income Entry'!$H$11:$H1001, 'Income Entry'!$L$11:$L1001, K25, 'Income Entry'!$C$11:$C1001, "&gt;="&amp;$E$10, 'Income Entry'!$C$11:$C1001, "&lt;="&amp;$E$11)</f>
        <v>0</v>
      </c>
      <c r="Z25" s="511"/>
      <c r="AA25" s="511"/>
      <c r="AB25" s="512"/>
      <c r="AC25" s="561" t="str">
        <f>IF(K25="","",'Setup Page'!$W$4)</f>
        <v/>
      </c>
      <c r="AD25" s="628">
        <f>SUMIFS('Income Entry'!$I$11:$I1001, 'Income Entry'!$L$11:$L1001, K25, 'Income Entry'!$C$11:$C1001, "&gt;="&amp;$E$10, 'Income Entry'!$C$11:$C1001, "&lt;="&amp;$E$11)</f>
        <v>0</v>
      </c>
      <c r="AE25" s="511"/>
      <c r="AF25" s="511"/>
      <c r="AG25" s="564"/>
      <c r="AH25" s="47"/>
      <c r="AI25" s="560" t="str">
        <f>'Setup Page'!P20</f>
        <v>Google GSuite</v>
      </c>
      <c r="AJ25" s="511"/>
      <c r="AK25" s="511"/>
      <c r="AL25" s="511"/>
      <c r="AM25" s="511"/>
      <c r="AN25" s="511"/>
      <c r="AO25" s="511"/>
      <c r="AP25" s="512"/>
      <c r="AQ25" s="629"/>
      <c r="AR25" s="511"/>
      <c r="AS25" s="511"/>
      <c r="AT25" s="511"/>
      <c r="AU25" s="511"/>
      <c r="AV25" s="512"/>
      <c r="AW25" s="561" t="str">
        <f>IF(AI25="","",'Setup Page'!$W$4)</f>
        <v>$</v>
      </c>
      <c r="AX25" s="628">
        <f>SUMIFS('Expense Entry'!$F$11:$F1001, 'Expense Entry'!$D$11:$D1001, AI25, 'Expense Entry'!$C$11:$C1001, "&gt;="&amp;$E$10, 'Expense Entry'!$C$11:$C1001, "&lt;="&amp;$E$11)</f>
        <v>133.76</v>
      </c>
      <c r="AY25" s="511"/>
      <c r="AZ25" s="511"/>
      <c r="BA25" s="512"/>
      <c r="BB25" s="561" t="str">
        <f>IF(AI25="","",'Setup Page'!$W$4)</f>
        <v>$</v>
      </c>
      <c r="BC25" s="628">
        <f>SUMIFS('Expense Entry'!$H$11:$H1001, 'Expense Entry'!$D$11:$D1001, AI25, 'Expense Entry'!$C$11:$C1001, "&gt;="&amp;$E$10, 'Expense Entry'!$C$11:$C1001, "&lt;="&amp;$E$11)</f>
        <v>121.6</v>
      </c>
      <c r="BD25" s="511"/>
      <c r="BE25" s="511"/>
      <c r="BF25" s="512"/>
      <c r="BG25" s="561" t="str">
        <f>IF(AI25="","",'Setup Page'!$W$4)</f>
        <v>$</v>
      </c>
      <c r="BH25" s="628">
        <f>SUMIFS('Expense Entry'!$I$11:$I1001, 'Expense Entry'!$D$11:$D1001, AI25, 'Expense Entry'!$C$11:$C1001, "&gt;="&amp;$E$10, 'Expense Entry'!$C$11:$C1001, "&lt;="&amp;$E$11)</f>
        <v>12.16</v>
      </c>
      <c r="BI25" s="511"/>
      <c r="BJ25" s="511"/>
      <c r="BK25" s="564"/>
      <c r="BL25" s="47"/>
    </row>
    <row r="26" ht="18.75" customHeight="1">
      <c r="A26" s="47"/>
      <c r="B26" s="621"/>
      <c r="C26" s="631"/>
      <c r="D26" s="631"/>
      <c r="E26" s="631"/>
      <c r="F26" s="631"/>
      <c r="G26" s="631"/>
      <c r="H26" s="631"/>
      <c r="I26" s="623"/>
      <c r="J26" s="47"/>
      <c r="K26" s="560" t="str">
        <f>'Setup Page'!C21</f>
        <v/>
      </c>
      <c r="L26" s="511"/>
      <c r="M26" s="511"/>
      <c r="N26" s="511"/>
      <c r="O26" s="511"/>
      <c r="P26" s="511"/>
      <c r="Q26" s="511"/>
      <c r="R26" s="512"/>
      <c r="S26" s="561" t="str">
        <f>IF(K26="","",'Setup Page'!$W$4)</f>
        <v/>
      </c>
      <c r="T26" s="628">
        <f>SUMIFS('Income Entry'!$F$11:$F1001, 'Income Entry'!$L$11:$L1001, K26, 'Income Entry'!$C$11:$C1001, "&gt;="&amp;$E$10, 'Income Entry'!$C$11:$C1001, "&lt;="&amp;$E$11)</f>
        <v>0</v>
      </c>
      <c r="U26" s="511"/>
      <c r="V26" s="511"/>
      <c r="W26" s="512"/>
      <c r="X26" s="561" t="str">
        <f>IF(K26="","",'Setup Page'!$W$4)</f>
        <v/>
      </c>
      <c r="Y26" s="628">
        <f>SUMIFS('Income Entry'!$H$11:$H1001, 'Income Entry'!$L$11:$L1001, K26, 'Income Entry'!$C$11:$C1001, "&gt;="&amp;$E$10, 'Income Entry'!$C$11:$C1001, "&lt;="&amp;$E$11)</f>
        <v>0</v>
      </c>
      <c r="Z26" s="511"/>
      <c r="AA26" s="511"/>
      <c r="AB26" s="512"/>
      <c r="AC26" s="561" t="str">
        <f>IF(K26="","",'Setup Page'!$W$4)</f>
        <v/>
      </c>
      <c r="AD26" s="628">
        <f>SUMIFS('Income Entry'!$I$11:$I1001, 'Income Entry'!$L$11:$L1001, K26, 'Income Entry'!$C$11:$C1001, "&gt;="&amp;$E$10, 'Income Entry'!$C$11:$C1001, "&lt;="&amp;$E$11)</f>
        <v>0</v>
      </c>
      <c r="AE26" s="511"/>
      <c r="AF26" s="511"/>
      <c r="AG26" s="564"/>
      <c r="AH26" s="47"/>
      <c r="AI26" s="560" t="str">
        <f>'Setup Page'!P21</f>
        <v/>
      </c>
      <c r="AJ26" s="511"/>
      <c r="AK26" s="511"/>
      <c r="AL26" s="511"/>
      <c r="AM26" s="511"/>
      <c r="AN26" s="511"/>
      <c r="AO26" s="511"/>
      <c r="AP26" s="512"/>
      <c r="AQ26" s="629"/>
      <c r="AR26" s="511"/>
      <c r="AS26" s="511"/>
      <c r="AT26" s="511"/>
      <c r="AU26" s="511"/>
      <c r="AV26" s="512"/>
      <c r="AW26" s="561" t="str">
        <f>IF(AI26="","",'Setup Page'!$W$4)</f>
        <v/>
      </c>
      <c r="AX26" s="628">
        <f>SUMIFS('Expense Entry'!$F$11:$F1001, 'Expense Entry'!$D$11:$D1001, AI26, 'Expense Entry'!$C$11:$C1001, "&gt;="&amp;$E$10, 'Expense Entry'!$C$11:$C1001, "&lt;="&amp;$E$11)</f>
        <v>0</v>
      </c>
      <c r="AY26" s="511"/>
      <c r="AZ26" s="511"/>
      <c r="BA26" s="512"/>
      <c r="BB26" s="561" t="str">
        <f>IF(AI26="","",'Setup Page'!$W$4)</f>
        <v/>
      </c>
      <c r="BC26" s="628">
        <f>SUMIFS('Expense Entry'!$H$11:$H1001, 'Expense Entry'!$D$11:$D1001, AI26, 'Expense Entry'!$C$11:$C1001, "&gt;="&amp;$E$10, 'Expense Entry'!$C$11:$C1001, "&lt;="&amp;$E$11)</f>
        <v>0</v>
      </c>
      <c r="BD26" s="511"/>
      <c r="BE26" s="511"/>
      <c r="BF26" s="512"/>
      <c r="BG26" s="561" t="str">
        <f>IF(AI26="","",'Setup Page'!$W$4)</f>
        <v/>
      </c>
      <c r="BH26" s="628">
        <f>SUMIFS('Expense Entry'!$I$11:$I1001, 'Expense Entry'!$D$11:$D1001, AI26, 'Expense Entry'!$C$11:$C1001, "&gt;="&amp;$E$10, 'Expense Entry'!$C$11:$C1001, "&lt;="&amp;$E$11)</f>
        <v>0</v>
      </c>
      <c r="BI26" s="511"/>
      <c r="BJ26" s="511"/>
      <c r="BK26" s="564"/>
      <c r="BL26" s="47"/>
    </row>
    <row r="27" ht="18.75" customHeight="1">
      <c r="A27" s="47"/>
      <c r="B27" s="621"/>
      <c r="C27" s="622" t="s">
        <v>315</v>
      </c>
      <c r="I27" s="623"/>
      <c r="J27" s="47"/>
      <c r="K27" s="560" t="str">
        <f>'Setup Page'!C22</f>
        <v/>
      </c>
      <c r="L27" s="511"/>
      <c r="M27" s="511"/>
      <c r="N27" s="511"/>
      <c r="O27" s="511"/>
      <c r="P27" s="511"/>
      <c r="Q27" s="511"/>
      <c r="R27" s="512"/>
      <c r="S27" s="561" t="str">
        <f>IF(K27="","",'Setup Page'!$W$4)</f>
        <v/>
      </c>
      <c r="T27" s="628">
        <f>SUMIFS('Income Entry'!$F$11:$F1001, 'Income Entry'!$L$11:$L1001, K27, 'Income Entry'!$C$11:$C1001, "&gt;="&amp;$E$10, 'Income Entry'!$C$11:$C1001, "&lt;="&amp;$E$11)</f>
        <v>0</v>
      </c>
      <c r="U27" s="511"/>
      <c r="V27" s="511"/>
      <c r="W27" s="512"/>
      <c r="X27" s="561" t="str">
        <f>IF(K27="","",'Setup Page'!$W$4)</f>
        <v/>
      </c>
      <c r="Y27" s="628">
        <f>SUMIFS('Income Entry'!$H$11:$H1001, 'Income Entry'!$L$11:$L1001, K27, 'Income Entry'!$C$11:$C1001, "&gt;="&amp;$E$10, 'Income Entry'!$C$11:$C1001, "&lt;="&amp;$E$11)</f>
        <v>0</v>
      </c>
      <c r="Z27" s="511"/>
      <c r="AA27" s="511"/>
      <c r="AB27" s="512"/>
      <c r="AC27" s="561" t="str">
        <f>IF(K27="","",'Setup Page'!$W$4)</f>
        <v/>
      </c>
      <c r="AD27" s="628">
        <f>SUMIFS('Income Entry'!$I$11:$I1001, 'Income Entry'!$L$11:$L1001, K27, 'Income Entry'!$C$11:$C1001, "&gt;="&amp;$E$10, 'Income Entry'!$C$11:$C1001, "&lt;="&amp;$E$11)</f>
        <v>0</v>
      </c>
      <c r="AE27" s="511"/>
      <c r="AF27" s="511"/>
      <c r="AG27" s="564"/>
      <c r="AH27" s="47"/>
      <c r="AI27" s="560" t="str">
        <f>'Setup Page'!P22</f>
        <v/>
      </c>
      <c r="AJ27" s="511"/>
      <c r="AK27" s="511"/>
      <c r="AL27" s="511"/>
      <c r="AM27" s="511"/>
      <c r="AN27" s="511"/>
      <c r="AO27" s="511"/>
      <c r="AP27" s="512"/>
      <c r="AQ27" s="629"/>
      <c r="AR27" s="511"/>
      <c r="AS27" s="511"/>
      <c r="AT27" s="511"/>
      <c r="AU27" s="511"/>
      <c r="AV27" s="512"/>
      <c r="AW27" s="561" t="str">
        <f>IF(AI27="","",'Setup Page'!$W$4)</f>
        <v/>
      </c>
      <c r="AX27" s="628">
        <f>SUMIFS('Expense Entry'!$F$11:$F1001, 'Expense Entry'!$D$11:$D1001, AI27, 'Expense Entry'!$C$11:$C1001, "&gt;="&amp;$E$10, 'Expense Entry'!$C$11:$C1001, "&lt;="&amp;$E$11)</f>
        <v>0</v>
      </c>
      <c r="AY27" s="511"/>
      <c r="AZ27" s="511"/>
      <c r="BA27" s="512"/>
      <c r="BB27" s="561" t="str">
        <f>IF(AI27="","",'Setup Page'!$W$4)</f>
        <v/>
      </c>
      <c r="BC27" s="628">
        <f>SUMIFS('Expense Entry'!$H$11:$H1001, 'Expense Entry'!$D$11:$D1001, AI27, 'Expense Entry'!$C$11:$C1001, "&gt;="&amp;$E$10, 'Expense Entry'!$C$11:$C1001, "&lt;="&amp;$E$11)</f>
        <v>0</v>
      </c>
      <c r="BD27" s="511"/>
      <c r="BE27" s="511"/>
      <c r="BF27" s="512"/>
      <c r="BG27" s="561" t="str">
        <f>IF(AI27="","",'Setup Page'!$W$4)</f>
        <v/>
      </c>
      <c r="BH27" s="628">
        <f>SUMIFS('Expense Entry'!$I$11:$I1001, 'Expense Entry'!$D$11:$D1001, AI27, 'Expense Entry'!$C$11:$C1001, "&gt;="&amp;$E$10, 'Expense Entry'!$C$11:$C1001, "&lt;="&amp;$E$11)</f>
        <v>0</v>
      </c>
      <c r="BI27" s="511"/>
      <c r="BJ27" s="511"/>
      <c r="BK27" s="564"/>
      <c r="BL27" s="47"/>
    </row>
    <row r="28" ht="18.75" customHeight="1">
      <c r="A28" s="47"/>
      <c r="B28" s="621"/>
      <c r="I28" s="623"/>
      <c r="J28" s="47"/>
      <c r="K28" s="560" t="str">
        <f>'Setup Page'!C23</f>
        <v/>
      </c>
      <c r="L28" s="511"/>
      <c r="M28" s="511"/>
      <c r="N28" s="511"/>
      <c r="O28" s="511"/>
      <c r="P28" s="511"/>
      <c r="Q28" s="511"/>
      <c r="R28" s="512"/>
      <c r="S28" s="561" t="str">
        <f>IF(K28="","",'Setup Page'!$W$4)</f>
        <v/>
      </c>
      <c r="T28" s="628">
        <f>SUMIFS('Income Entry'!$F$11:$F1001, 'Income Entry'!$L$11:$L1001, K28, 'Income Entry'!$C$11:$C1001, "&gt;="&amp;$E$10, 'Income Entry'!$C$11:$C1001, "&lt;="&amp;$E$11)</f>
        <v>0</v>
      </c>
      <c r="U28" s="511"/>
      <c r="V28" s="511"/>
      <c r="W28" s="512"/>
      <c r="X28" s="561" t="str">
        <f>IF(K28="","",'Setup Page'!$W$4)</f>
        <v/>
      </c>
      <c r="Y28" s="628">
        <f>SUMIFS('Income Entry'!$H$11:$H1001, 'Income Entry'!$L$11:$L1001, K28, 'Income Entry'!$C$11:$C1001, "&gt;="&amp;$E$10, 'Income Entry'!$C$11:$C1001, "&lt;="&amp;$E$11)</f>
        <v>0</v>
      </c>
      <c r="Z28" s="511"/>
      <c r="AA28" s="511"/>
      <c r="AB28" s="512"/>
      <c r="AC28" s="561" t="str">
        <f>IF(K28="","",'Setup Page'!$W$4)</f>
        <v/>
      </c>
      <c r="AD28" s="628">
        <f>SUMIFS('Income Entry'!$I$11:$I1001, 'Income Entry'!$L$11:$L1001, K28, 'Income Entry'!$C$11:$C1001, "&gt;="&amp;$E$10, 'Income Entry'!$C$11:$C1001, "&lt;="&amp;$E$11)</f>
        <v>0</v>
      </c>
      <c r="AE28" s="511"/>
      <c r="AF28" s="511"/>
      <c r="AG28" s="564"/>
      <c r="AH28" s="47"/>
      <c r="AI28" s="560" t="str">
        <f>'Setup Page'!P23</f>
        <v/>
      </c>
      <c r="AJ28" s="511"/>
      <c r="AK28" s="511"/>
      <c r="AL28" s="511"/>
      <c r="AM28" s="511"/>
      <c r="AN28" s="511"/>
      <c r="AO28" s="511"/>
      <c r="AP28" s="512"/>
      <c r="AQ28" s="629"/>
      <c r="AR28" s="511"/>
      <c r="AS28" s="511"/>
      <c r="AT28" s="511"/>
      <c r="AU28" s="511"/>
      <c r="AV28" s="512"/>
      <c r="AW28" s="561" t="str">
        <f>IF(AI28="","",'Setup Page'!$W$4)</f>
        <v/>
      </c>
      <c r="AX28" s="628">
        <f>SUMIFS('Expense Entry'!$F$11:$F1001, 'Expense Entry'!$D$11:$D1001, AI28, 'Expense Entry'!$C$11:$C1001, "&gt;="&amp;$E$10, 'Expense Entry'!$C$11:$C1001, "&lt;="&amp;$E$11)</f>
        <v>0</v>
      </c>
      <c r="AY28" s="511"/>
      <c r="AZ28" s="511"/>
      <c r="BA28" s="512"/>
      <c r="BB28" s="561" t="str">
        <f>IF(AI28="","",'Setup Page'!$W$4)</f>
        <v/>
      </c>
      <c r="BC28" s="628">
        <f>SUMIFS('Expense Entry'!$H$11:$H1001, 'Expense Entry'!$D$11:$D1001, AI28, 'Expense Entry'!$C$11:$C1001, "&gt;="&amp;$E$10, 'Expense Entry'!$C$11:$C1001, "&lt;="&amp;$E$11)</f>
        <v>0</v>
      </c>
      <c r="BD28" s="511"/>
      <c r="BE28" s="511"/>
      <c r="BF28" s="512"/>
      <c r="BG28" s="561" t="str">
        <f>IF(AI28="","",'Setup Page'!$W$4)</f>
        <v/>
      </c>
      <c r="BH28" s="628">
        <f>SUMIFS('Expense Entry'!$I$11:$I1001, 'Expense Entry'!$D$11:$D1001, AI28, 'Expense Entry'!$C$11:$C1001, "&gt;="&amp;$E$10, 'Expense Entry'!$C$11:$C1001, "&lt;="&amp;$E$11)</f>
        <v>0</v>
      </c>
      <c r="BI28" s="511"/>
      <c r="BJ28" s="511"/>
      <c r="BK28" s="564"/>
      <c r="BL28" s="47"/>
    </row>
    <row r="29" ht="18.75" customHeight="1">
      <c r="A29" s="47"/>
      <c r="B29" s="621"/>
      <c r="C29" s="626" t="str">
        <f>'Setup Page'!$W$4</f>
        <v>$</v>
      </c>
      <c r="D29" s="627">
        <f>AX63</f>
        <v>975.86</v>
      </c>
      <c r="I29" s="623"/>
      <c r="J29" s="47"/>
      <c r="K29" s="560" t="str">
        <f>'Setup Page'!C24</f>
        <v/>
      </c>
      <c r="L29" s="511"/>
      <c r="M29" s="511"/>
      <c r="N29" s="511"/>
      <c r="O29" s="511"/>
      <c r="P29" s="511"/>
      <c r="Q29" s="511"/>
      <c r="R29" s="512"/>
      <c r="S29" s="561" t="str">
        <f>IF(K29="","",'Setup Page'!$W$4)</f>
        <v/>
      </c>
      <c r="T29" s="628">
        <f>SUMIFS('Income Entry'!$F$11:$F1001, 'Income Entry'!$L$11:$L1001, K29, 'Income Entry'!$C$11:$C1001, "&gt;="&amp;$E$10, 'Income Entry'!$C$11:$C1001, "&lt;="&amp;$E$11)</f>
        <v>0</v>
      </c>
      <c r="U29" s="511"/>
      <c r="V29" s="511"/>
      <c r="W29" s="512"/>
      <c r="X29" s="561" t="str">
        <f>IF(K29="","",'Setup Page'!$W$4)</f>
        <v/>
      </c>
      <c r="Y29" s="628">
        <f>SUMIFS('Income Entry'!$H$11:$H1001, 'Income Entry'!$L$11:$L1001, K29, 'Income Entry'!$C$11:$C1001, "&gt;="&amp;$E$10, 'Income Entry'!$C$11:$C1001, "&lt;="&amp;$E$11)</f>
        <v>0</v>
      </c>
      <c r="Z29" s="511"/>
      <c r="AA29" s="511"/>
      <c r="AB29" s="512"/>
      <c r="AC29" s="561" t="str">
        <f>IF(K29="","",'Setup Page'!$W$4)</f>
        <v/>
      </c>
      <c r="AD29" s="628">
        <f>SUMIFS('Income Entry'!$I$11:$I1001, 'Income Entry'!$L$11:$L1001, K29, 'Income Entry'!$C$11:$C1001, "&gt;="&amp;$E$10, 'Income Entry'!$C$11:$C1001, "&lt;="&amp;$E$11)</f>
        <v>0</v>
      </c>
      <c r="AE29" s="511"/>
      <c r="AF29" s="511"/>
      <c r="AG29" s="564"/>
      <c r="AH29" s="47"/>
      <c r="AI29" s="560" t="str">
        <f>'Setup Page'!P24</f>
        <v/>
      </c>
      <c r="AJ29" s="511"/>
      <c r="AK29" s="511"/>
      <c r="AL29" s="511"/>
      <c r="AM29" s="511"/>
      <c r="AN29" s="511"/>
      <c r="AO29" s="511"/>
      <c r="AP29" s="512"/>
      <c r="AQ29" s="629"/>
      <c r="AR29" s="511"/>
      <c r="AS29" s="511"/>
      <c r="AT29" s="511"/>
      <c r="AU29" s="511"/>
      <c r="AV29" s="512"/>
      <c r="AW29" s="561" t="str">
        <f>IF(AI29="","",'Setup Page'!$W$4)</f>
        <v/>
      </c>
      <c r="AX29" s="628">
        <f>SUMIFS('Expense Entry'!$F$11:$F1001, 'Expense Entry'!$D$11:$D1001, AI29, 'Expense Entry'!$C$11:$C1001, "&gt;="&amp;$E$10, 'Expense Entry'!$C$11:$C1001, "&lt;="&amp;$E$11)</f>
        <v>0</v>
      </c>
      <c r="AY29" s="511"/>
      <c r="AZ29" s="511"/>
      <c r="BA29" s="512"/>
      <c r="BB29" s="561" t="str">
        <f>IF(AI29="","",'Setup Page'!$W$4)</f>
        <v/>
      </c>
      <c r="BC29" s="628">
        <f>SUMIFS('Expense Entry'!$H$11:$H1001, 'Expense Entry'!$D$11:$D1001, AI29, 'Expense Entry'!$C$11:$C1001, "&gt;="&amp;$E$10, 'Expense Entry'!$C$11:$C1001, "&lt;="&amp;$E$11)</f>
        <v>0</v>
      </c>
      <c r="BD29" s="511"/>
      <c r="BE29" s="511"/>
      <c r="BF29" s="512"/>
      <c r="BG29" s="561" t="str">
        <f>IF(AI29="","",'Setup Page'!$W$4)</f>
        <v/>
      </c>
      <c r="BH29" s="628">
        <f>SUMIFS('Expense Entry'!$I$11:$I1001, 'Expense Entry'!$D$11:$D1001, AI29, 'Expense Entry'!$C$11:$C1001, "&gt;="&amp;$E$10, 'Expense Entry'!$C$11:$C1001, "&lt;="&amp;$E$11)</f>
        <v>0</v>
      </c>
      <c r="BI29" s="511"/>
      <c r="BJ29" s="511"/>
      <c r="BK29" s="564"/>
      <c r="BL29" s="47"/>
    </row>
    <row r="30" ht="18.75" customHeight="1">
      <c r="A30" s="47"/>
      <c r="B30" s="621"/>
      <c r="I30" s="623"/>
      <c r="J30" s="47"/>
      <c r="K30" s="560" t="str">
        <f>'Setup Page'!C25</f>
        <v/>
      </c>
      <c r="L30" s="511"/>
      <c r="M30" s="511"/>
      <c r="N30" s="511"/>
      <c r="O30" s="511"/>
      <c r="P30" s="511"/>
      <c r="Q30" s="511"/>
      <c r="R30" s="512"/>
      <c r="S30" s="561" t="str">
        <f>IF(K30="","",'Setup Page'!$W$4)</f>
        <v/>
      </c>
      <c r="T30" s="628">
        <f>SUMIFS('Income Entry'!$F$11:$F1001, 'Income Entry'!$L$11:$L1001, K30, 'Income Entry'!$C$11:$C1001, "&gt;="&amp;$E$10, 'Income Entry'!$C$11:$C1001, "&lt;="&amp;$E$11)</f>
        <v>0</v>
      </c>
      <c r="U30" s="511"/>
      <c r="V30" s="511"/>
      <c r="W30" s="512"/>
      <c r="X30" s="561" t="str">
        <f>IF(K30="","",'Setup Page'!$W$4)</f>
        <v/>
      </c>
      <c r="Y30" s="628">
        <f>SUMIFS('Income Entry'!$H$11:$H1001, 'Income Entry'!$L$11:$L1001, K30, 'Income Entry'!$C$11:$C1001, "&gt;="&amp;$E$10, 'Income Entry'!$C$11:$C1001, "&lt;="&amp;$E$11)</f>
        <v>0</v>
      </c>
      <c r="Z30" s="511"/>
      <c r="AA30" s="511"/>
      <c r="AB30" s="512"/>
      <c r="AC30" s="561" t="str">
        <f>IF(K30="","",'Setup Page'!$W$4)</f>
        <v/>
      </c>
      <c r="AD30" s="628">
        <f>SUMIFS('Income Entry'!$I$11:$I1001, 'Income Entry'!$L$11:$L1001, K30, 'Income Entry'!$C$11:$C1001, "&gt;="&amp;$E$10, 'Income Entry'!$C$11:$C1001, "&lt;="&amp;$E$11)</f>
        <v>0</v>
      </c>
      <c r="AE30" s="511"/>
      <c r="AF30" s="511"/>
      <c r="AG30" s="564"/>
      <c r="AH30" s="47"/>
      <c r="AI30" s="560" t="str">
        <f>'Setup Page'!P25</f>
        <v/>
      </c>
      <c r="AJ30" s="511"/>
      <c r="AK30" s="511"/>
      <c r="AL30" s="511"/>
      <c r="AM30" s="511"/>
      <c r="AN30" s="511"/>
      <c r="AO30" s="511"/>
      <c r="AP30" s="512"/>
      <c r="AQ30" s="629"/>
      <c r="AR30" s="511"/>
      <c r="AS30" s="511"/>
      <c r="AT30" s="511"/>
      <c r="AU30" s="511"/>
      <c r="AV30" s="512"/>
      <c r="AW30" s="561" t="str">
        <f>IF(AI30="","",'Setup Page'!$W$4)</f>
        <v/>
      </c>
      <c r="AX30" s="628">
        <f>SUMIFS('Expense Entry'!$F$11:$F1001, 'Expense Entry'!$D$11:$D1001, AI30, 'Expense Entry'!$C$11:$C1001, "&gt;="&amp;$E$10, 'Expense Entry'!$C$11:$C1001, "&lt;="&amp;$E$11)</f>
        <v>0</v>
      </c>
      <c r="AY30" s="511"/>
      <c r="AZ30" s="511"/>
      <c r="BA30" s="512"/>
      <c r="BB30" s="561" t="str">
        <f>IF(AI30="","",'Setup Page'!$W$4)</f>
        <v/>
      </c>
      <c r="BC30" s="628">
        <f>SUMIFS('Expense Entry'!$H$11:$H1001, 'Expense Entry'!$D$11:$D1001, AI30, 'Expense Entry'!$C$11:$C1001, "&gt;="&amp;$E$10, 'Expense Entry'!$C$11:$C1001, "&lt;="&amp;$E$11)</f>
        <v>0</v>
      </c>
      <c r="BD30" s="511"/>
      <c r="BE30" s="511"/>
      <c r="BF30" s="512"/>
      <c r="BG30" s="561" t="str">
        <f>IF(AI30="","",'Setup Page'!$W$4)</f>
        <v/>
      </c>
      <c r="BH30" s="628">
        <f>SUMIFS('Expense Entry'!$I$11:$I1001, 'Expense Entry'!$D$11:$D1001, AI30, 'Expense Entry'!$C$11:$C1001, "&gt;="&amp;$E$10, 'Expense Entry'!$C$11:$C1001, "&lt;="&amp;$E$11)</f>
        <v>0</v>
      </c>
      <c r="BI30" s="511"/>
      <c r="BJ30" s="511"/>
      <c r="BK30" s="564"/>
      <c r="BL30" s="47"/>
    </row>
    <row r="31" ht="18.75" customHeight="1">
      <c r="A31" s="47"/>
      <c r="B31" s="621"/>
      <c r="C31" s="630"/>
      <c r="D31" s="630"/>
      <c r="E31" s="630"/>
      <c r="F31" s="630"/>
      <c r="G31" s="630"/>
      <c r="H31" s="630"/>
      <c r="I31" s="623"/>
      <c r="J31" s="47"/>
      <c r="K31" s="560" t="str">
        <f>'Setup Page'!C26</f>
        <v/>
      </c>
      <c r="L31" s="511"/>
      <c r="M31" s="511"/>
      <c r="N31" s="511"/>
      <c r="O31" s="511"/>
      <c r="P31" s="511"/>
      <c r="Q31" s="511"/>
      <c r="R31" s="512"/>
      <c r="S31" s="561" t="str">
        <f>IF(K31="","",'Setup Page'!$W$4)</f>
        <v/>
      </c>
      <c r="T31" s="628">
        <f>SUMIFS('Income Entry'!$F$11:$F1001, 'Income Entry'!$L$11:$L1001, K31, 'Income Entry'!$C$11:$C1001, "&gt;="&amp;$E$10, 'Income Entry'!$C$11:$C1001, "&lt;="&amp;$E$11)</f>
        <v>0</v>
      </c>
      <c r="U31" s="511"/>
      <c r="V31" s="511"/>
      <c r="W31" s="512"/>
      <c r="X31" s="561" t="str">
        <f>IF(K31="","",'Setup Page'!$W$4)</f>
        <v/>
      </c>
      <c r="Y31" s="628">
        <f>SUMIFS('Income Entry'!$H$11:$H1001, 'Income Entry'!$L$11:$L1001, K31, 'Income Entry'!$C$11:$C1001, "&gt;="&amp;$E$10, 'Income Entry'!$C$11:$C1001, "&lt;="&amp;$E$11)</f>
        <v>0</v>
      </c>
      <c r="Z31" s="511"/>
      <c r="AA31" s="511"/>
      <c r="AB31" s="512"/>
      <c r="AC31" s="561" t="str">
        <f>IF(K31="","",'Setup Page'!$W$4)</f>
        <v/>
      </c>
      <c r="AD31" s="628">
        <f>SUMIFS('Income Entry'!$I$11:$I1001, 'Income Entry'!$L$11:$L1001, K31, 'Income Entry'!$C$11:$C1001, "&gt;="&amp;$E$10, 'Income Entry'!$C$11:$C1001, "&lt;="&amp;$E$11)</f>
        <v>0</v>
      </c>
      <c r="AE31" s="511"/>
      <c r="AF31" s="511"/>
      <c r="AG31" s="564"/>
      <c r="AH31" s="47"/>
      <c r="AI31" s="560" t="str">
        <f>'Setup Page'!P26</f>
        <v/>
      </c>
      <c r="AJ31" s="511"/>
      <c r="AK31" s="511"/>
      <c r="AL31" s="511"/>
      <c r="AM31" s="511"/>
      <c r="AN31" s="511"/>
      <c r="AO31" s="511"/>
      <c r="AP31" s="512"/>
      <c r="AQ31" s="629"/>
      <c r="AR31" s="511"/>
      <c r="AS31" s="511"/>
      <c r="AT31" s="511"/>
      <c r="AU31" s="511"/>
      <c r="AV31" s="512"/>
      <c r="AW31" s="561" t="str">
        <f>IF(AI31="","",'Setup Page'!$W$4)</f>
        <v/>
      </c>
      <c r="AX31" s="628">
        <f>SUMIFS('Expense Entry'!$F$11:$F1001, 'Expense Entry'!$D$11:$D1001, AI31, 'Expense Entry'!$C$11:$C1001, "&gt;="&amp;$E$10, 'Expense Entry'!$C$11:$C1001, "&lt;="&amp;$E$11)</f>
        <v>0</v>
      </c>
      <c r="AY31" s="511"/>
      <c r="AZ31" s="511"/>
      <c r="BA31" s="512"/>
      <c r="BB31" s="561" t="str">
        <f>IF(AI31="","",'Setup Page'!$W$4)</f>
        <v/>
      </c>
      <c r="BC31" s="628">
        <f>SUMIFS('Expense Entry'!$H$11:$H1001, 'Expense Entry'!$D$11:$D1001, AI31, 'Expense Entry'!$C$11:$C1001, "&gt;="&amp;$E$10, 'Expense Entry'!$C$11:$C1001, "&lt;="&amp;$E$11)</f>
        <v>0</v>
      </c>
      <c r="BD31" s="511"/>
      <c r="BE31" s="511"/>
      <c r="BF31" s="512"/>
      <c r="BG31" s="561" t="str">
        <f>IF(AI31="","",'Setup Page'!$W$4)</f>
        <v/>
      </c>
      <c r="BH31" s="628">
        <f>SUMIFS('Expense Entry'!$I$11:$I1001, 'Expense Entry'!$D$11:$D1001, AI31, 'Expense Entry'!$C$11:$C1001, "&gt;="&amp;$E$10, 'Expense Entry'!$C$11:$C1001, "&lt;="&amp;$E$11)</f>
        <v>0</v>
      </c>
      <c r="BI31" s="511"/>
      <c r="BJ31" s="511"/>
      <c r="BK31" s="564"/>
      <c r="BL31" s="47"/>
    </row>
    <row r="32" ht="18.75" customHeight="1">
      <c r="A32" s="47"/>
      <c r="B32" s="621"/>
      <c r="C32" s="632" t="s">
        <v>316</v>
      </c>
      <c r="D32" s="631"/>
      <c r="E32" s="631"/>
      <c r="F32" s="631"/>
      <c r="G32" s="631"/>
      <c r="H32" s="631"/>
      <c r="I32" s="623"/>
      <c r="J32" s="47"/>
      <c r="K32" s="560" t="str">
        <f>'Setup Page'!C27</f>
        <v/>
      </c>
      <c r="L32" s="511"/>
      <c r="M32" s="511"/>
      <c r="N32" s="511"/>
      <c r="O32" s="511"/>
      <c r="P32" s="511"/>
      <c r="Q32" s="511"/>
      <c r="R32" s="512"/>
      <c r="S32" s="561" t="str">
        <f>IF(K32="","",'Setup Page'!$W$4)</f>
        <v/>
      </c>
      <c r="T32" s="628">
        <f>SUMIFS('Income Entry'!$F$11:$F1001, 'Income Entry'!$L$11:$L1001, K32, 'Income Entry'!$C$11:$C1001, "&gt;="&amp;$E$10, 'Income Entry'!$C$11:$C1001, "&lt;="&amp;$E$11)</f>
        <v>0</v>
      </c>
      <c r="U32" s="511"/>
      <c r="V32" s="511"/>
      <c r="W32" s="512"/>
      <c r="X32" s="561" t="str">
        <f>IF(K32="","",'Setup Page'!$W$4)</f>
        <v/>
      </c>
      <c r="Y32" s="628">
        <f>SUMIFS('Income Entry'!$H$11:$H1001, 'Income Entry'!$L$11:$L1001, K32, 'Income Entry'!$C$11:$C1001, "&gt;="&amp;$E$10, 'Income Entry'!$C$11:$C1001, "&lt;="&amp;$E$11)</f>
        <v>0</v>
      </c>
      <c r="Z32" s="511"/>
      <c r="AA32" s="511"/>
      <c r="AB32" s="512"/>
      <c r="AC32" s="561" t="str">
        <f>IF(K32="","",'Setup Page'!$W$4)</f>
        <v/>
      </c>
      <c r="AD32" s="628">
        <f>SUMIFS('Income Entry'!$I$11:$I1001, 'Income Entry'!$L$11:$L1001, K32, 'Income Entry'!$C$11:$C1001, "&gt;="&amp;$E$10, 'Income Entry'!$C$11:$C1001, "&lt;="&amp;$E$11)</f>
        <v>0</v>
      </c>
      <c r="AE32" s="511"/>
      <c r="AF32" s="511"/>
      <c r="AG32" s="564"/>
      <c r="AH32" s="47"/>
      <c r="AI32" s="560" t="str">
        <f>'Setup Page'!P27</f>
        <v/>
      </c>
      <c r="AJ32" s="511"/>
      <c r="AK32" s="511"/>
      <c r="AL32" s="511"/>
      <c r="AM32" s="511"/>
      <c r="AN32" s="511"/>
      <c r="AO32" s="511"/>
      <c r="AP32" s="512"/>
      <c r="AQ32" s="629"/>
      <c r="AR32" s="511"/>
      <c r="AS32" s="511"/>
      <c r="AT32" s="511"/>
      <c r="AU32" s="511"/>
      <c r="AV32" s="512"/>
      <c r="AW32" s="561" t="str">
        <f>IF(AI32="","",'Setup Page'!$W$4)</f>
        <v/>
      </c>
      <c r="AX32" s="628">
        <f>SUMIFS('Expense Entry'!$F$11:$F1001, 'Expense Entry'!$D$11:$D1001, AI32, 'Expense Entry'!$C$11:$C1001, "&gt;="&amp;$E$10, 'Expense Entry'!$C$11:$C1001, "&lt;="&amp;$E$11)</f>
        <v>0</v>
      </c>
      <c r="AY32" s="511"/>
      <c r="AZ32" s="511"/>
      <c r="BA32" s="512"/>
      <c r="BB32" s="561" t="str">
        <f>IF(AI32="","",'Setup Page'!$W$4)</f>
        <v/>
      </c>
      <c r="BC32" s="628">
        <f>SUMIFS('Expense Entry'!$H$11:$H1001, 'Expense Entry'!$D$11:$D1001, AI32, 'Expense Entry'!$C$11:$C1001, "&gt;="&amp;$E$10, 'Expense Entry'!$C$11:$C1001, "&lt;="&amp;$E$11)</f>
        <v>0</v>
      </c>
      <c r="BD32" s="511"/>
      <c r="BE32" s="511"/>
      <c r="BF32" s="512"/>
      <c r="BG32" s="561" t="str">
        <f>IF(AI32="","",'Setup Page'!$W$4)</f>
        <v/>
      </c>
      <c r="BH32" s="628">
        <f>SUMIFS('Expense Entry'!$I$11:$I1001, 'Expense Entry'!$D$11:$D1001, AI32, 'Expense Entry'!$C$11:$C1001, "&gt;="&amp;$E$10, 'Expense Entry'!$C$11:$C1001, "&lt;="&amp;$E$11)</f>
        <v>0</v>
      </c>
      <c r="BI32" s="511"/>
      <c r="BJ32" s="511"/>
      <c r="BK32" s="564"/>
      <c r="BL32" s="47"/>
    </row>
    <row r="33" ht="18.75" customHeight="1">
      <c r="A33" s="47"/>
      <c r="B33" s="621"/>
      <c r="C33" s="622" t="s">
        <v>317</v>
      </c>
      <c r="I33" s="623"/>
      <c r="J33" s="47"/>
      <c r="K33" s="560" t="str">
        <f>'Setup Page'!C28</f>
        <v/>
      </c>
      <c r="L33" s="511"/>
      <c r="M33" s="511"/>
      <c r="N33" s="511"/>
      <c r="O33" s="511"/>
      <c r="P33" s="511"/>
      <c r="Q33" s="511"/>
      <c r="R33" s="512"/>
      <c r="S33" s="561" t="str">
        <f>IF(K33="","",'Setup Page'!$W$4)</f>
        <v/>
      </c>
      <c r="T33" s="628">
        <f>SUMIFS('Income Entry'!$F$11:$F1001, 'Income Entry'!$L$11:$L1001, K33, 'Income Entry'!$C$11:$C1001, "&gt;="&amp;$E$10, 'Income Entry'!$C$11:$C1001, "&lt;="&amp;$E$11)</f>
        <v>0</v>
      </c>
      <c r="U33" s="511"/>
      <c r="V33" s="511"/>
      <c r="W33" s="512"/>
      <c r="X33" s="561" t="str">
        <f>IF(K33="","",'Setup Page'!$W$4)</f>
        <v/>
      </c>
      <c r="Y33" s="628">
        <f>SUMIFS('Income Entry'!$H$11:$H1001, 'Income Entry'!$L$11:$L1001, K33, 'Income Entry'!$C$11:$C1001, "&gt;="&amp;$E$10, 'Income Entry'!$C$11:$C1001, "&lt;="&amp;$E$11)</f>
        <v>0</v>
      </c>
      <c r="Z33" s="511"/>
      <c r="AA33" s="511"/>
      <c r="AB33" s="512"/>
      <c r="AC33" s="561" t="str">
        <f>IF(K33="","",'Setup Page'!$W$4)</f>
        <v/>
      </c>
      <c r="AD33" s="628">
        <f>SUMIFS('Income Entry'!$I$11:$I1001, 'Income Entry'!$L$11:$L1001, K33, 'Income Entry'!$C$11:$C1001, "&gt;="&amp;$E$10, 'Income Entry'!$C$11:$C1001, "&lt;="&amp;$E$11)</f>
        <v>0</v>
      </c>
      <c r="AE33" s="511"/>
      <c r="AF33" s="511"/>
      <c r="AG33" s="564"/>
      <c r="AH33" s="47"/>
      <c r="AI33" s="560" t="str">
        <f>'Setup Page'!P28</f>
        <v/>
      </c>
      <c r="AJ33" s="511"/>
      <c r="AK33" s="511"/>
      <c r="AL33" s="511"/>
      <c r="AM33" s="511"/>
      <c r="AN33" s="511"/>
      <c r="AO33" s="511"/>
      <c r="AP33" s="512"/>
      <c r="AQ33" s="629"/>
      <c r="AR33" s="511"/>
      <c r="AS33" s="511"/>
      <c r="AT33" s="511"/>
      <c r="AU33" s="511"/>
      <c r="AV33" s="512"/>
      <c r="AW33" s="561" t="str">
        <f>IF(AI33="","",'Setup Page'!$W$4)</f>
        <v/>
      </c>
      <c r="AX33" s="628">
        <f>SUMIFS('Expense Entry'!$F$11:$F1001, 'Expense Entry'!$D$11:$D1001, AI33, 'Expense Entry'!$C$11:$C1001, "&gt;="&amp;$E$10, 'Expense Entry'!$C$11:$C1001, "&lt;="&amp;$E$11)</f>
        <v>0</v>
      </c>
      <c r="AY33" s="511"/>
      <c r="AZ33" s="511"/>
      <c r="BA33" s="512"/>
      <c r="BB33" s="561" t="str">
        <f>IF(AI33="","",'Setup Page'!$W$4)</f>
        <v/>
      </c>
      <c r="BC33" s="628">
        <f>SUMIFS('Expense Entry'!$H$11:$H1001, 'Expense Entry'!$D$11:$D1001, AI33, 'Expense Entry'!$C$11:$C1001, "&gt;="&amp;$E$10, 'Expense Entry'!$C$11:$C1001, "&lt;="&amp;$E$11)</f>
        <v>0</v>
      </c>
      <c r="BD33" s="511"/>
      <c r="BE33" s="511"/>
      <c r="BF33" s="512"/>
      <c r="BG33" s="561" t="str">
        <f>IF(AI33="","",'Setup Page'!$W$4)</f>
        <v/>
      </c>
      <c r="BH33" s="628">
        <f>SUMIFS('Expense Entry'!$I$11:$I1001, 'Expense Entry'!$D$11:$D1001, AI33, 'Expense Entry'!$C$11:$C1001, "&gt;="&amp;$E$10, 'Expense Entry'!$C$11:$C1001, "&lt;="&amp;$E$11)</f>
        <v>0</v>
      </c>
      <c r="BI33" s="511"/>
      <c r="BJ33" s="511"/>
      <c r="BK33" s="564"/>
      <c r="BL33" s="47"/>
    </row>
    <row r="34" ht="18.75" customHeight="1">
      <c r="A34" s="47"/>
      <c r="B34" s="621"/>
      <c r="I34" s="623"/>
      <c r="J34" s="47"/>
      <c r="K34" s="560" t="str">
        <f>'Setup Page'!C29</f>
        <v/>
      </c>
      <c r="L34" s="511"/>
      <c r="M34" s="511"/>
      <c r="N34" s="511"/>
      <c r="O34" s="511"/>
      <c r="P34" s="511"/>
      <c r="Q34" s="511"/>
      <c r="R34" s="512"/>
      <c r="S34" s="561" t="str">
        <f>IF(K34="","",'Setup Page'!$W$4)</f>
        <v/>
      </c>
      <c r="T34" s="628">
        <f>SUMIFS('Income Entry'!$F$11:$F1001, 'Income Entry'!$L$11:$L1001, K34, 'Income Entry'!$C$11:$C1001, "&gt;="&amp;$E$10, 'Income Entry'!$C$11:$C1001, "&lt;="&amp;$E$11)</f>
        <v>0</v>
      </c>
      <c r="U34" s="511"/>
      <c r="V34" s="511"/>
      <c r="W34" s="512"/>
      <c r="X34" s="561" t="str">
        <f>IF(K34="","",'Setup Page'!$W$4)</f>
        <v/>
      </c>
      <c r="Y34" s="628">
        <f>SUMIFS('Income Entry'!$H$11:$H1001, 'Income Entry'!$L$11:$L1001, K34, 'Income Entry'!$C$11:$C1001, "&gt;="&amp;$E$10, 'Income Entry'!$C$11:$C1001, "&lt;="&amp;$E$11)</f>
        <v>0</v>
      </c>
      <c r="Z34" s="511"/>
      <c r="AA34" s="511"/>
      <c r="AB34" s="512"/>
      <c r="AC34" s="561" t="str">
        <f>IF(K34="","",'Setup Page'!$W$4)</f>
        <v/>
      </c>
      <c r="AD34" s="628">
        <f>SUMIFS('Income Entry'!$I$11:$I1001, 'Income Entry'!$L$11:$L1001, K34, 'Income Entry'!$C$11:$C1001, "&gt;="&amp;$E$10, 'Income Entry'!$C$11:$C1001, "&lt;="&amp;$E$11)</f>
        <v>0</v>
      </c>
      <c r="AE34" s="511"/>
      <c r="AF34" s="511"/>
      <c r="AG34" s="564"/>
      <c r="AH34" s="47"/>
      <c r="AI34" s="560" t="str">
        <f>'Setup Page'!P29</f>
        <v/>
      </c>
      <c r="AJ34" s="511"/>
      <c r="AK34" s="511"/>
      <c r="AL34" s="511"/>
      <c r="AM34" s="511"/>
      <c r="AN34" s="511"/>
      <c r="AO34" s="511"/>
      <c r="AP34" s="512"/>
      <c r="AQ34" s="633"/>
      <c r="AR34" s="511"/>
      <c r="AS34" s="511"/>
      <c r="AT34" s="511"/>
      <c r="AU34" s="511"/>
      <c r="AV34" s="512"/>
      <c r="AW34" s="561" t="str">
        <f>IF(AI34="","",'Setup Page'!$W$4)</f>
        <v/>
      </c>
      <c r="AX34" s="628">
        <f>SUMIFS('Expense Entry'!$F$11:$F1001, 'Expense Entry'!$D$11:$D1001, AI34, 'Expense Entry'!$C$11:$C1001, "&gt;="&amp;$E$10, 'Expense Entry'!$C$11:$C1001, "&lt;="&amp;$E$11)</f>
        <v>0</v>
      </c>
      <c r="AY34" s="511"/>
      <c r="AZ34" s="511"/>
      <c r="BA34" s="512"/>
      <c r="BB34" s="561" t="str">
        <f>IF(AI34="","",'Setup Page'!$W$4)</f>
        <v/>
      </c>
      <c r="BC34" s="628">
        <f>SUMIFS('Expense Entry'!$H$11:$H1001, 'Expense Entry'!$D$11:$D1001, AI34, 'Expense Entry'!$C$11:$C1001, "&gt;="&amp;$E$10, 'Expense Entry'!$C$11:$C1001, "&lt;="&amp;$E$11)</f>
        <v>0</v>
      </c>
      <c r="BD34" s="511"/>
      <c r="BE34" s="511"/>
      <c r="BF34" s="512"/>
      <c r="BG34" s="561" t="str">
        <f>IF(AI34="","",'Setup Page'!$W$4)</f>
        <v/>
      </c>
      <c r="BH34" s="628">
        <f>SUMIFS('Expense Entry'!$I$11:$I1001, 'Expense Entry'!$D$11:$D1001, AI34, 'Expense Entry'!$C$11:$C1001, "&gt;="&amp;$E$10, 'Expense Entry'!$C$11:$C1001, "&lt;="&amp;$E$11)</f>
        <v>0</v>
      </c>
      <c r="BI34" s="511"/>
      <c r="BJ34" s="511"/>
      <c r="BK34" s="564"/>
      <c r="BL34" s="47"/>
    </row>
    <row r="35" ht="18.75" customHeight="1">
      <c r="A35" s="47"/>
      <c r="B35" s="621"/>
      <c r="C35" s="626" t="str">
        <f>'Setup Page'!$W$4</f>
        <v>$</v>
      </c>
      <c r="D35" s="627">
        <f>SUMIFS($BC$23:$BC$62, AQ23:AQ62, C32)</f>
        <v>0</v>
      </c>
      <c r="I35" s="623"/>
      <c r="J35" s="47"/>
      <c r="K35" s="560" t="str">
        <f>'Setup Page'!C30</f>
        <v/>
      </c>
      <c r="L35" s="511"/>
      <c r="M35" s="511"/>
      <c r="N35" s="511"/>
      <c r="O35" s="511"/>
      <c r="P35" s="511"/>
      <c r="Q35" s="511"/>
      <c r="R35" s="512"/>
      <c r="S35" s="561" t="str">
        <f>IF(K35="","",'Setup Page'!$W$4)</f>
        <v/>
      </c>
      <c r="T35" s="628">
        <f>SUMIFS('Income Entry'!$F$11:$F1001, 'Income Entry'!$L$11:$L1001, K35, 'Income Entry'!$C$11:$C1001, "&gt;="&amp;$E$10, 'Income Entry'!$C$11:$C1001, "&lt;="&amp;$E$11)</f>
        <v>0</v>
      </c>
      <c r="U35" s="511"/>
      <c r="V35" s="511"/>
      <c r="W35" s="512"/>
      <c r="X35" s="561" t="str">
        <f>IF(K35="","",'Setup Page'!$W$4)</f>
        <v/>
      </c>
      <c r="Y35" s="628">
        <f>SUMIFS('Income Entry'!$H$11:$H1001, 'Income Entry'!$L$11:$L1001, K35, 'Income Entry'!$C$11:$C1001, "&gt;="&amp;$E$10, 'Income Entry'!$C$11:$C1001, "&lt;="&amp;$E$11)</f>
        <v>0</v>
      </c>
      <c r="Z35" s="511"/>
      <c r="AA35" s="511"/>
      <c r="AB35" s="512"/>
      <c r="AC35" s="561" t="str">
        <f>IF(K35="","",'Setup Page'!$W$4)</f>
        <v/>
      </c>
      <c r="AD35" s="628">
        <f>SUMIFS('Income Entry'!$I$11:$I1001, 'Income Entry'!$L$11:$L1001, K35, 'Income Entry'!$C$11:$C1001, "&gt;="&amp;$E$10, 'Income Entry'!$C$11:$C1001, "&lt;="&amp;$E$11)</f>
        <v>0</v>
      </c>
      <c r="AE35" s="511"/>
      <c r="AF35" s="511"/>
      <c r="AG35" s="564"/>
      <c r="AH35" s="47"/>
      <c r="AI35" s="560" t="str">
        <f>'Setup Page'!P30</f>
        <v/>
      </c>
      <c r="AJ35" s="511"/>
      <c r="AK35" s="511"/>
      <c r="AL35" s="511"/>
      <c r="AM35" s="511"/>
      <c r="AN35" s="511"/>
      <c r="AO35" s="511"/>
      <c r="AP35" s="512"/>
      <c r="AQ35" s="633"/>
      <c r="AR35" s="511"/>
      <c r="AS35" s="511"/>
      <c r="AT35" s="511"/>
      <c r="AU35" s="511"/>
      <c r="AV35" s="512"/>
      <c r="AW35" s="561" t="str">
        <f>IF(AI35="","",'Setup Page'!$W$4)</f>
        <v/>
      </c>
      <c r="AX35" s="628">
        <f>SUMIFS('Expense Entry'!$F$11:$F1001, 'Expense Entry'!$D$11:$D1001, AI35, 'Expense Entry'!$C$11:$C1001, "&gt;="&amp;$E$10, 'Expense Entry'!$C$11:$C1001, "&lt;="&amp;$E$11)</f>
        <v>0</v>
      </c>
      <c r="AY35" s="511"/>
      <c r="AZ35" s="511"/>
      <c r="BA35" s="512"/>
      <c r="BB35" s="561" t="str">
        <f>IF(AI35="","",'Setup Page'!$W$4)</f>
        <v/>
      </c>
      <c r="BC35" s="628">
        <f>SUMIFS('Expense Entry'!$H$11:$H1001, 'Expense Entry'!$D$11:$D1001, AI35, 'Expense Entry'!$C$11:$C1001, "&gt;="&amp;$E$10, 'Expense Entry'!$C$11:$C1001, "&lt;="&amp;$E$11)</f>
        <v>0</v>
      </c>
      <c r="BD35" s="511"/>
      <c r="BE35" s="511"/>
      <c r="BF35" s="512"/>
      <c r="BG35" s="561" t="str">
        <f>IF(AI35="","",'Setup Page'!$W$4)</f>
        <v/>
      </c>
      <c r="BH35" s="628">
        <f>SUMIFS('Expense Entry'!$I$11:$I1001, 'Expense Entry'!$D$11:$D1001, AI35, 'Expense Entry'!$C$11:$C1001, "&gt;="&amp;$E$10, 'Expense Entry'!$C$11:$C1001, "&lt;="&amp;$E$11)</f>
        <v>0</v>
      </c>
      <c r="BI35" s="511"/>
      <c r="BJ35" s="511"/>
      <c r="BK35" s="564"/>
      <c r="BL35" s="47"/>
    </row>
    <row r="36" ht="18.75" customHeight="1">
      <c r="A36" s="47"/>
      <c r="B36" s="621"/>
      <c r="I36" s="623"/>
      <c r="J36" s="47"/>
      <c r="K36" s="560" t="str">
        <f>'Setup Page'!C31</f>
        <v/>
      </c>
      <c r="L36" s="511"/>
      <c r="M36" s="511"/>
      <c r="N36" s="511"/>
      <c r="O36" s="511"/>
      <c r="P36" s="511"/>
      <c r="Q36" s="511"/>
      <c r="R36" s="512"/>
      <c r="S36" s="561" t="str">
        <f>IF(K36="","",'Setup Page'!$W$4)</f>
        <v/>
      </c>
      <c r="T36" s="628">
        <f>SUMIFS('Income Entry'!$F$11:$F1001, 'Income Entry'!$L$11:$L1001, K36, 'Income Entry'!$C$11:$C1001, "&gt;="&amp;$E$10, 'Income Entry'!$C$11:$C1001, "&lt;="&amp;$E$11)</f>
        <v>0</v>
      </c>
      <c r="U36" s="511"/>
      <c r="V36" s="511"/>
      <c r="W36" s="512"/>
      <c r="X36" s="561" t="str">
        <f>IF(K36="","",'Setup Page'!$W$4)</f>
        <v/>
      </c>
      <c r="Y36" s="628">
        <f>SUMIFS('Income Entry'!$H$11:$H1001, 'Income Entry'!$L$11:$L1001, K36, 'Income Entry'!$C$11:$C1001, "&gt;="&amp;$E$10, 'Income Entry'!$C$11:$C1001, "&lt;="&amp;$E$11)</f>
        <v>0</v>
      </c>
      <c r="Z36" s="511"/>
      <c r="AA36" s="511"/>
      <c r="AB36" s="512"/>
      <c r="AC36" s="561" t="str">
        <f>IF(K36="","",'Setup Page'!$W$4)</f>
        <v/>
      </c>
      <c r="AD36" s="628">
        <f>SUMIFS('Income Entry'!$I$11:$I1001, 'Income Entry'!$L$11:$L1001, K36, 'Income Entry'!$C$11:$C1001, "&gt;="&amp;$E$10, 'Income Entry'!$C$11:$C1001, "&lt;="&amp;$E$11)</f>
        <v>0</v>
      </c>
      <c r="AE36" s="511"/>
      <c r="AF36" s="511"/>
      <c r="AG36" s="564"/>
      <c r="AH36" s="47"/>
      <c r="AI36" s="560" t="str">
        <f>'Setup Page'!P31</f>
        <v/>
      </c>
      <c r="AJ36" s="511"/>
      <c r="AK36" s="511"/>
      <c r="AL36" s="511"/>
      <c r="AM36" s="511"/>
      <c r="AN36" s="511"/>
      <c r="AO36" s="511"/>
      <c r="AP36" s="512"/>
      <c r="AQ36" s="633"/>
      <c r="AR36" s="511"/>
      <c r="AS36" s="511"/>
      <c r="AT36" s="511"/>
      <c r="AU36" s="511"/>
      <c r="AV36" s="512"/>
      <c r="AW36" s="561" t="str">
        <f>IF(AI36="","",'Setup Page'!$W$4)</f>
        <v/>
      </c>
      <c r="AX36" s="628">
        <f>SUMIFS('Expense Entry'!$F$11:$F1001, 'Expense Entry'!$D$11:$D1001, AI36, 'Expense Entry'!$C$11:$C1001, "&gt;="&amp;$E$10, 'Expense Entry'!$C$11:$C1001, "&lt;="&amp;$E$11)</f>
        <v>0</v>
      </c>
      <c r="AY36" s="511"/>
      <c r="AZ36" s="511"/>
      <c r="BA36" s="512"/>
      <c r="BB36" s="561" t="str">
        <f>IF(AI36="","",'Setup Page'!$W$4)</f>
        <v/>
      </c>
      <c r="BC36" s="628">
        <f>SUMIFS('Expense Entry'!$H$11:$H1001, 'Expense Entry'!$D$11:$D1001, AI36, 'Expense Entry'!$C$11:$C1001, "&gt;="&amp;$E$10, 'Expense Entry'!$C$11:$C1001, "&lt;="&amp;$E$11)</f>
        <v>0</v>
      </c>
      <c r="BD36" s="511"/>
      <c r="BE36" s="511"/>
      <c r="BF36" s="512"/>
      <c r="BG36" s="561" t="str">
        <f>IF(AI36="","",'Setup Page'!$W$4)</f>
        <v/>
      </c>
      <c r="BH36" s="628">
        <f>SUMIFS('Expense Entry'!$I$11:$I1001, 'Expense Entry'!$D$11:$D1001, AI36, 'Expense Entry'!$C$11:$C1001, "&gt;="&amp;$E$10, 'Expense Entry'!$C$11:$C1001, "&lt;="&amp;$E$11)</f>
        <v>0</v>
      </c>
      <c r="BI36" s="511"/>
      <c r="BJ36" s="511"/>
      <c r="BK36" s="564"/>
      <c r="BL36" s="47"/>
    </row>
    <row r="37" ht="18.75" customHeight="1">
      <c r="A37" s="47"/>
      <c r="B37" s="621"/>
      <c r="C37" s="630"/>
      <c r="D37" s="630"/>
      <c r="E37" s="630"/>
      <c r="F37" s="630"/>
      <c r="G37" s="630"/>
      <c r="H37" s="630"/>
      <c r="I37" s="623"/>
      <c r="J37" s="47"/>
      <c r="K37" s="560" t="str">
        <f>'Setup Page'!C32</f>
        <v/>
      </c>
      <c r="L37" s="511"/>
      <c r="M37" s="511"/>
      <c r="N37" s="511"/>
      <c r="O37" s="511"/>
      <c r="P37" s="511"/>
      <c r="Q37" s="511"/>
      <c r="R37" s="512"/>
      <c r="S37" s="561" t="str">
        <f>IF(K37="","",'Setup Page'!$W$4)</f>
        <v/>
      </c>
      <c r="T37" s="628">
        <f>SUMIFS('Income Entry'!$F$11:$F1001, 'Income Entry'!$L$11:$L1001, K37, 'Income Entry'!$C$11:$C1001, "&gt;="&amp;$E$10, 'Income Entry'!$C$11:$C1001, "&lt;="&amp;$E$11)</f>
        <v>0</v>
      </c>
      <c r="U37" s="511"/>
      <c r="V37" s="511"/>
      <c r="W37" s="512"/>
      <c r="X37" s="561" t="str">
        <f>IF(K37="","",'Setup Page'!$W$4)</f>
        <v/>
      </c>
      <c r="Y37" s="628">
        <f>SUMIFS('Income Entry'!$H$11:$H1001, 'Income Entry'!$L$11:$L1001, K37, 'Income Entry'!$C$11:$C1001, "&gt;="&amp;$E$10, 'Income Entry'!$C$11:$C1001, "&lt;="&amp;$E$11)</f>
        <v>0</v>
      </c>
      <c r="Z37" s="511"/>
      <c r="AA37" s="511"/>
      <c r="AB37" s="512"/>
      <c r="AC37" s="561" t="str">
        <f>IF(K37="","",'Setup Page'!$W$4)</f>
        <v/>
      </c>
      <c r="AD37" s="628">
        <f>SUMIFS('Income Entry'!$I$11:$I1001, 'Income Entry'!$L$11:$L1001, K37, 'Income Entry'!$C$11:$C1001, "&gt;="&amp;$E$10, 'Income Entry'!$C$11:$C1001, "&lt;="&amp;$E$11)</f>
        <v>0</v>
      </c>
      <c r="AE37" s="511"/>
      <c r="AF37" s="511"/>
      <c r="AG37" s="564"/>
      <c r="AH37" s="47"/>
      <c r="AI37" s="560" t="str">
        <f>'Setup Page'!P32</f>
        <v/>
      </c>
      <c r="AJ37" s="511"/>
      <c r="AK37" s="511"/>
      <c r="AL37" s="511"/>
      <c r="AM37" s="511"/>
      <c r="AN37" s="511"/>
      <c r="AO37" s="511"/>
      <c r="AP37" s="512"/>
      <c r="AQ37" s="633"/>
      <c r="AR37" s="511"/>
      <c r="AS37" s="511"/>
      <c r="AT37" s="511"/>
      <c r="AU37" s="511"/>
      <c r="AV37" s="512"/>
      <c r="AW37" s="561" t="str">
        <f>IF(AI37="","",'Setup Page'!$W$4)</f>
        <v/>
      </c>
      <c r="AX37" s="628">
        <f>SUMIFS('Expense Entry'!$F$11:$F1001, 'Expense Entry'!$D$11:$D1001, AI37, 'Expense Entry'!$C$11:$C1001, "&gt;="&amp;$E$10, 'Expense Entry'!$C$11:$C1001, "&lt;="&amp;$E$11)</f>
        <v>0</v>
      </c>
      <c r="AY37" s="511"/>
      <c r="AZ37" s="511"/>
      <c r="BA37" s="512"/>
      <c r="BB37" s="561" t="str">
        <f>IF(AI37="","",'Setup Page'!$W$4)</f>
        <v/>
      </c>
      <c r="BC37" s="628">
        <f>SUMIFS('Expense Entry'!$H$11:$H1001, 'Expense Entry'!$D$11:$D1001, AI37, 'Expense Entry'!$C$11:$C1001, "&gt;="&amp;$E$10, 'Expense Entry'!$C$11:$C1001, "&lt;="&amp;$E$11)</f>
        <v>0</v>
      </c>
      <c r="BD37" s="511"/>
      <c r="BE37" s="511"/>
      <c r="BF37" s="512"/>
      <c r="BG37" s="561" t="str">
        <f>IF(AI37="","",'Setup Page'!$W$4)</f>
        <v/>
      </c>
      <c r="BH37" s="628">
        <f>SUMIFS('Expense Entry'!$I$11:$I1001, 'Expense Entry'!$D$11:$D1001, AI37, 'Expense Entry'!$C$11:$C1001, "&gt;="&amp;$E$10, 'Expense Entry'!$C$11:$C1001, "&lt;="&amp;$E$11)</f>
        <v>0</v>
      </c>
      <c r="BI37" s="511"/>
      <c r="BJ37" s="511"/>
      <c r="BK37" s="564"/>
      <c r="BL37" s="47"/>
    </row>
    <row r="38" ht="18.75" customHeight="1">
      <c r="A38" s="47"/>
      <c r="B38" s="621"/>
      <c r="C38" s="632" t="s">
        <v>318</v>
      </c>
      <c r="D38" s="631"/>
      <c r="E38" s="631"/>
      <c r="F38" s="631"/>
      <c r="G38" s="631"/>
      <c r="H38" s="631"/>
      <c r="I38" s="623"/>
      <c r="J38" s="47"/>
      <c r="K38" s="560" t="str">
        <f>'Setup Page'!C33</f>
        <v/>
      </c>
      <c r="L38" s="511"/>
      <c r="M38" s="511"/>
      <c r="N38" s="511"/>
      <c r="O38" s="511"/>
      <c r="P38" s="511"/>
      <c r="Q38" s="511"/>
      <c r="R38" s="512"/>
      <c r="S38" s="561" t="str">
        <f>IF(K38="","",'Setup Page'!$W$4)</f>
        <v/>
      </c>
      <c r="T38" s="628">
        <f>SUMIFS('Income Entry'!$F$11:$F1001, 'Income Entry'!$L$11:$L1001, K38, 'Income Entry'!$C$11:$C1001, "&gt;="&amp;$E$10, 'Income Entry'!$C$11:$C1001, "&lt;="&amp;$E$11)</f>
        <v>0</v>
      </c>
      <c r="U38" s="511"/>
      <c r="V38" s="511"/>
      <c r="W38" s="512"/>
      <c r="X38" s="561" t="str">
        <f>IF(K38="","",'Setup Page'!$W$4)</f>
        <v/>
      </c>
      <c r="Y38" s="628">
        <f>SUMIFS('Income Entry'!$H$11:$H1001, 'Income Entry'!$L$11:$L1001, K38, 'Income Entry'!$C$11:$C1001, "&gt;="&amp;$E$10, 'Income Entry'!$C$11:$C1001, "&lt;="&amp;$E$11)</f>
        <v>0</v>
      </c>
      <c r="Z38" s="511"/>
      <c r="AA38" s="511"/>
      <c r="AB38" s="512"/>
      <c r="AC38" s="561" t="str">
        <f>IF(K38="","",'Setup Page'!$W$4)</f>
        <v/>
      </c>
      <c r="AD38" s="628">
        <f>SUMIFS('Income Entry'!$I$11:$I1001, 'Income Entry'!$L$11:$L1001, K38, 'Income Entry'!$C$11:$C1001, "&gt;="&amp;$E$10, 'Income Entry'!$C$11:$C1001, "&lt;="&amp;$E$11)</f>
        <v>0</v>
      </c>
      <c r="AE38" s="511"/>
      <c r="AF38" s="511"/>
      <c r="AG38" s="564"/>
      <c r="AH38" s="47"/>
      <c r="AI38" s="560" t="str">
        <f>'Setup Page'!P33</f>
        <v/>
      </c>
      <c r="AJ38" s="511"/>
      <c r="AK38" s="511"/>
      <c r="AL38" s="511"/>
      <c r="AM38" s="511"/>
      <c r="AN38" s="511"/>
      <c r="AO38" s="511"/>
      <c r="AP38" s="512"/>
      <c r="AQ38" s="633"/>
      <c r="AR38" s="511"/>
      <c r="AS38" s="511"/>
      <c r="AT38" s="511"/>
      <c r="AU38" s="511"/>
      <c r="AV38" s="512"/>
      <c r="AW38" s="561" t="str">
        <f>IF(AI38="","",'Setup Page'!$W$4)</f>
        <v/>
      </c>
      <c r="AX38" s="628">
        <f>SUMIFS('Expense Entry'!$F$11:$F1001, 'Expense Entry'!$D$11:$D1001, AI38, 'Expense Entry'!$C$11:$C1001, "&gt;="&amp;$E$10, 'Expense Entry'!$C$11:$C1001, "&lt;="&amp;$E$11)</f>
        <v>0</v>
      </c>
      <c r="AY38" s="511"/>
      <c r="AZ38" s="511"/>
      <c r="BA38" s="512"/>
      <c r="BB38" s="561" t="str">
        <f>IF(AI38="","",'Setup Page'!$W$4)</f>
        <v/>
      </c>
      <c r="BC38" s="628">
        <f>SUMIFS('Expense Entry'!$H$11:$H1001, 'Expense Entry'!$D$11:$D1001, AI38, 'Expense Entry'!$C$11:$C1001, "&gt;="&amp;$E$10, 'Expense Entry'!$C$11:$C1001, "&lt;="&amp;$E$11)</f>
        <v>0</v>
      </c>
      <c r="BD38" s="511"/>
      <c r="BE38" s="511"/>
      <c r="BF38" s="512"/>
      <c r="BG38" s="561" t="str">
        <f>IF(AI38="","",'Setup Page'!$W$4)</f>
        <v/>
      </c>
      <c r="BH38" s="628">
        <f>SUMIFS('Expense Entry'!$I$11:$I1001, 'Expense Entry'!$D$11:$D1001, AI38, 'Expense Entry'!$C$11:$C1001, "&gt;="&amp;$E$10, 'Expense Entry'!$C$11:$C1001, "&lt;="&amp;$E$11)</f>
        <v>0</v>
      </c>
      <c r="BI38" s="511"/>
      <c r="BJ38" s="511"/>
      <c r="BK38" s="564"/>
      <c r="BL38" s="47"/>
    </row>
    <row r="39" ht="18.75" customHeight="1">
      <c r="A39" s="47"/>
      <c r="B39" s="621"/>
      <c r="C39" s="622" t="s">
        <v>319</v>
      </c>
      <c r="I39" s="623"/>
      <c r="J39" s="47"/>
      <c r="K39" s="560" t="str">
        <f>'Setup Page'!C34</f>
        <v/>
      </c>
      <c r="L39" s="511"/>
      <c r="M39" s="511"/>
      <c r="N39" s="511"/>
      <c r="O39" s="511"/>
      <c r="P39" s="511"/>
      <c r="Q39" s="511"/>
      <c r="R39" s="512"/>
      <c r="S39" s="561" t="str">
        <f>IF(K39="","",'Setup Page'!$W$4)</f>
        <v/>
      </c>
      <c r="T39" s="628">
        <f>SUMIFS('Income Entry'!$F$11:$F1001, 'Income Entry'!$L$11:$L1001, K39, 'Income Entry'!$C$11:$C1001, "&gt;="&amp;$E$10, 'Income Entry'!$C$11:$C1001, "&lt;="&amp;$E$11)</f>
        <v>0</v>
      </c>
      <c r="U39" s="511"/>
      <c r="V39" s="511"/>
      <c r="W39" s="512"/>
      <c r="X39" s="561" t="str">
        <f>IF(K39="","",'Setup Page'!$W$4)</f>
        <v/>
      </c>
      <c r="Y39" s="628">
        <f>SUMIFS('Income Entry'!$H$11:$H1001, 'Income Entry'!$L$11:$L1001, K39, 'Income Entry'!$C$11:$C1001, "&gt;="&amp;$E$10, 'Income Entry'!$C$11:$C1001, "&lt;="&amp;$E$11)</f>
        <v>0</v>
      </c>
      <c r="Z39" s="511"/>
      <c r="AA39" s="511"/>
      <c r="AB39" s="512"/>
      <c r="AC39" s="561" t="str">
        <f>IF(K39="","",'Setup Page'!$W$4)</f>
        <v/>
      </c>
      <c r="AD39" s="628">
        <f>SUMIFS('Income Entry'!$I$11:$I1001, 'Income Entry'!$L$11:$L1001, K39, 'Income Entry'!$C$11:$C1001, "&gt;="&amp;$E$10, 'Income Entry'!$C$11:$C1001, "&lt;="&amp;$E$11)</f>
        <v>0</v>
      </c>
      <c r="AE39" s="511"/>
      <c r="AF39" s="511"/>
      <c r="AG39" s="564"/>
      <c r="AH39" s="47"/>
      <c r="AI39" s="560" t="str">
        <f>'Setup Page'!P34</f>
        <v/>
      </c>
      <c r="AJ39" s="511"/>
      <c r="AK39" s="511"/>
      <c r="AL39" s="511"/>
      <c r="AM39" s="511"/>
      <c r="AN39" s="511"/>
      <c r="AO39" s="511"/>
      <c r="AP39" s="512"/>
      <c r="AQ39" s="633"/>
      <c r="AR39" s="511"/>
      <c r="AS39" s="511"/>
      <c r="AT39" s="511"/>
      <c r="AU39" s="511"/>
      <c r="AV39" s="512"/>
      <c r="AW39" s="561" t="str">
        <f>IF(AI39="","",'Setup Page'!$W$4)</f>
        <v/>
      </c>
      <c r="AX39" s="628">
        <f>SUMIFS('Expense Entry'!$F$11:$F1001, 'Expense Entry'!$D$11:$D1001, AI39, 'Expense Entry'!$C$11:$C1001, "&gt;="&amp;$E$10, 'Expense Entry'!$C$11:$C1001, "&lt;="&amp;$E$11)</f>
        <v>0</v>
      </c>
      <c r="AY39" s="511"/>
      <c r="AZ39" s="511"/>
      <c r="BA39" s="512"/>
      <c r="BB39" s="561" t="str">
        <f>IF(AI39="","",'Setup Page'!$W$4)</f>
        <v/>
      </c>
      <c r="BC39" s="628">
        <f>SUMIFS('Expense Entry'!$H$11:$H1001, 'Expense Entry'!$D$11:$D1001, AI39, 'Expense Entry'!$C$11:$C1001, "&gt;="&amp;$E$10, 'Expense Entry'!$C$11:$C1001, "&lt;="&amp;$E$11)</f>
        <v>0</v>
      </c>
      <c r="BD39" s="511"/>
      <c r="BE39" s="511"/>
      <c r="BF39" s="512"/>
      <c r="BG39" s="561" t="str">
        <f>IF(AI39="","",'Setup Page'!$W$4)</f>
        <v/>
      </c>
      <c r="BH39" s="628">
        <f>SUMIFS('Expense Entry'!$I$11:$I1001, 'Expense Entry'!$D$11:$D1001, AI39, 'Expense Entry'!$C$11:$C1001, "&gt;="&amp;$E$10, 'Expense Entry'!$C$11:$C1001, "&lt;="&amp;$E$11)</f>
        <v>0</v>
      </c>
      <c r="BI39" s="511"/>
      <c r="BJ39" s="511"/>
      <c r="BK39" s="564"/>
      <c r="BL39" s="47"/>
    </row>
    <row r="40" ht="18.75" customHeight="1">
      <c r="A40" s="47"/>
      <c r="B40" s="621"/>
      <c r="I40" s="623"/>
      <c r="J40" s="47"/>
      <c r="K40" s="560" t="str">
        <f>'Setup Page'!C35</f>
        <v/>
      </c>
      <c r="L40" s="511"/>
      <c r="M40" s="511"/>
      <c r="N40" s="511"/>
      <c r="O40" s="511"/>
      <c r="P40" s="511"/>
      <c r="Q40" s="511"/>
      <c r="R40" s="512"/>
      <c r="S40" s="561" t="str">
        <f>IF(K40="","",'Setup Page'!$W$4)</f>
        <v/>
      </c>
      <c r="T40" s="628">
        <f>SUMIFS('Income Entry'!$F$11:$F1001, 'Income Entry'!$L$11:$L1001, K40, 'Income Entry'!$C$11:$C1001, "&gt;="&amp;$E$10, 'Income Entry'!$C$11:$C1001, "&lt;="&amp;$E$11)</f>
        <v>0</v>
      </c>
      <c r="U40" s="511"/>
      <c r="V40" s="511"/>
      <c r="W40" s="512"/>
      <c r="X40" s="561" t="str">
        <f>IF(K40="","",'Setup Page'!$W$4)</f>
        <v/>
      </c>
      <c r="Y40" s="628">
        <f>SUMIFS('Income Entry'!$H$11:$H1001, 'Income Entry'!$L$11:$L1001, K40, 'Income Entry'!$C$11:$C1001, "&gt;="&amp;$E$10, 'Income Entry'!$C$11:$C1001, "&lt;="&amp;$E$11)</f>
        <v>0</v>
      </c>
      <c r="Z40" s="511"/>
      <c r="AA40" s="511"/>
      <c r="AB40" s="512"/>
      <c r="AC40" s="561" t="str">
        <f>IF(K40="","",'Setup Page'!$W$4)</f>
        <v/>
      </c>
      <c r="AD40" s="628">
        <f>SUMIFS('Income Entry'!$I$11:$I1001, 'Income Entry'!$L$11:$L1001, K40, 'Income Entry'!$C$11:$C1001, "&gt;="&amp;$E$10, 'Income Entry'!$C$11:$C1001, "&lt;="&amp;$E$11)</f>
        <v>0</v>
      </c>
      <c r="AE40" s="511"/>
      <c r="AF40" s="511"/>
      <c r="AG40" s="564"/>
      <c r="AH40" s="47"/>
      <c r="AI40" s="560" t="str">
        <f>'Setup Page'!P35</f>
        <v/>
      </c>
      <c r="AJ40" s="511"/>
      <c r="AK40" s="511"/>
      <c r="AL40" s="511"/>
      <c r="AM40" s="511"/>
      <c r="AN40" s="511"/>
      <c r="AO40" s="511"/>
      <c r="AP40" s="512"/>
      <c r="AQ40" s="633"/>
      <c r="AR40" s="511"/>
      <c r="AS40" s="511"/>
      <c r="AT40" s="511"/>
      <c r="AU40" s="511"/>
      <c r="AV40" s="512"/>
      <c r="AW40" s="561" t="str">
        <f>IF(AI40="","",'Setup Page'!$W$4)</f>
        <v/>
      </c>
      <c r="AX40" s="628">
        <f>SUMIFS('Expense Entry'!$F$11:$F1001, 'Expense Entry'!$D$11:$D1001, AI40, 'Expense Entry'!$C$11:$C1001, "&gt;="&amp;$E$10, 'Expense Entry'!$C$11:$C1001, "&lt;="&amp;$E$11)</f>
        <v>0</v>
      </c>
      <c r="AY40" s="511"/>
      <c r="AZ40" s="511"/>
      <c r="BA40" s="512"/>
      <c r="BB40" s="561" t="str">
        <f>IF(AI40="","",'Setup Page'!$W$4)</f>
        <v/>
      </c>
      <c r="BC40" s="628">
        <f>SUMIFS('Expense Entry'!$H$11:$H1001, 'Expense Entry'!$D$11:$D1001, AI40, 'Expense Entry'!$C$11:$C1001, "&gt;="&amp;$E$10, 'Expense Entry'!$C$11:$C1001, "&lt;="&amp;$E$11)</f>
        <v>0</v>
      </c>
      <c r="BD40" s="511"/>
      <c r="BE40" s="511"/>
      <c r="BF40" s="512"/>
      <c r="BG40" s="561" t="str">
        <f>IF(AI40="","",'Setup Page'!$W$4)</f>
        <v/>
      </c>
      <c r="BH40" s="628">
        <f>SUMIFS('Expense Entry'!$I$11:$I1001, 'Expense Entry'!$D$11:$D1001, AI40, 'Expense Entry'!$C$11:$C1001, "&gt;="&amp;$E$10, 'Expense Entry'!$C$11:$C1001, "&lt;="&amp;$E$11)</f>
        <v>0</v>
      </c>
      <c r="BI40" s="511"/>
      <c r="BJ40" s="511"/>
      <c r="BK40" s="564"/>
      <c r="BL40" s="47"/>
    </row>
    <row r="41" ht="18.75" customHeight="1">
      <c r="A41" s="47"/>
      <c r="B41" s="621"/>
      <c r="C41" s="626" t="str">
        <f>'Setup Page'!$W$4</f>
        <v>$</v>
      </c>
      <c r="D41" s="627">
        <f>SUMIFS($BC$23:$BC$62, AQ23:AQ62, C38)</f>
        <v>0</v>
      </c>
      <c r="I41" s="623"/>
      <c r="J41" s="47"/>
      <c r="K41" s="560" t="str">
        <f>'Setup Page'!C36</f>
        <v/>
      </c>
      <c r="L41" s="511"/>
      <c r="M41" s="511"/>
      <c r="N41" s="511"/>
      <c r="O41" s="511"/>
      <c r="P41" s="511"/>
      <c r="Q41" s="511"/>
      <c r="R41" s="512"/>
      <c r="S41" s="561" t="str">
        <f>IF(K41="","",'Setup Page'!$W$4)</f>
        <v/>
      </c>
      <c r="T41" s="628">
        <f>SUMIFS('Income Entry'!$F$11:$F1001, 'Income Entry'!$L$11:$L1001, K41, 'Income Entry'!$C$11:$C1001, "&gt;="&amp;$E$10, 'Income Entry'!$C$11:$C1001, "&lt;="&amp;$E$11)</f>
        <v>0</v>
      </c>
      <c r="U41" s="511"/>
      <c r="V41" s="511"/>
      <c r="W41" s="512"/>
      <c r="X41" s="561" t="str">
        <f>IF(K41="","",'Setup Page'!$W$4)</f>
        <v/>
      </c>
      <c r="Y41" s="628">
        <f>SUMIFS('Income Entry'!$H$11:$H1001, 'Income Entry'!$L$11:$L1001, K41, 'Income Entry'!$C$11:$C1001, "&gt;="&amp;$E$10, 'Income Entry'!$C$11:$C1001, "&lt;="&amp;$E$11)</f>
        <v>0</v>
      </c>
      <c r="Z41" s="511"/>
      <c r="AA41" s="511"/>
      <c r="AB41" s="512"/>
      <c r="AC41" s="561" t="str">
        <f>IF(K41="","",'Setup Page'!$W$4)</f>
        <v/>
      </c>
      <c r="AD41" s="628">
        <f>SUMIFS('Income Entry'!$I$11:$I1001, 'Income Entry'!$L$11:$L1001, K41, 'Income Entry'!$C$11:$C1001, "&gt;="&amp;$E$10, 'Income Entry'!$C$11:$C1001, "&lt;="&amp;$E$11)</f>
        <v>0</v>
      </c>
      <c r="AE41" s="511"/>
      <c r="AF41" s="511"/>
      <c r="AG41" s="564"/>
      <c r="AH41" s="47"/>
      <c r="AI41" s="560" t="str">
        <f>'Setup Page'!P36</f>
        <v/>
      </c>
      <c r="AJ41" s="511"/>
      <c r="AK41" s="511"/>
      <c r="AL41" s="511"/>
      <c r="AM41" s="511"/>
      <c r="AN41" s="511"/>
      <c r="AO41" s="511"/>
      <c r="AP41" s="512"/>
      <c r="AQ41" s="633"/>
      <c r="AR41" s="511"/>
      <c r="AS41" s="511"/>
      <c r="AT41" s="511"/>
      <c r="AU41" s="511"/>
      <c r="AV41" s="512"/>
      <c r="AW41" s="561" t="str">
        <f>IF(AI41="","",'Setup Page'!$W$4)</f>
        <v/>
      </c>
      <c r="AX41" s="628">
        <f>SUMIFS('Expense Entry'!$F$11:$F1001, 'Expense Entry'!$D$11:$D1001, AI41, 'Expense Entry'!$C$11:$C1001, "&gt;="&amp;$E$10, 'Expense Entry'!$C$11:$C1001, "&lt;="&amp;$E$11)</f>
        <v>0</v>
      </c>
      <c r="AY41" s="511"/>
      <c r="AZ41" s="511"/>
      <c r="BA41" s="512"/>
      <c r="BB41" s="561" t="str">
        <f>IF(AI41="","",'Setup Page'!$W$4)</f>
        <v/>
      </c>
      <c r="BC41" s="628">
        <f>SUMIFS('Expense Entry'!$H$11:$H1001, 'Expense Entry'!$D$11:$D1001, AI41, 'Expense Entry'!$C$11:$C1001, "&gt;="&amp;$E$10, 'Expense Entry'!$C$11:$C1001, "&lt;="&amp;$E$11)</f>
        <v>0</v>
      </c>
      <c r="BD41" s="511"/>
      <c r="BE41" s="511"/>
      <c r="BF41" s="512"/>
      <c r="BG41" s="561" t="str">
        <f>IF(AI41="","",'Setup Page'!$W$4)</f>
        <v/>
      </c>
      <c r="BH41" s="628">
        <f>SUMIFS('Expense Entry'!$I$11:$I1001, 'Expense Entry'!$D$11:$D1001, AI41, 'Expense Entry'!$C$11:$C1001, "&gt;="&amp;$E$10, 'Expense Entry'!$C$11:$C1001, "&lt;="&amp;$E$11)</f>
        <v>0</v>
      </c>
      <c r="BI41" s="511"/>
      <c r="BJ41" s="511"/>
      <c r="BK41" s="564"/>
      <c r="BL41" s="47"/>
    </row>
    <row r="42" ht="18.75" customHeight="1">
      <c r="A42" s="47"/>
      <c r="B42" s="621"/>
      <c r="I42" s="623"/>
      <c r="J42" s="47"/>
      <c r="K42" s="560" t="str">
        <f>'Setup Page'!C37</f>
        <v/>
      </c>
      <c r="L42" s="511"/>
      <c r="M42" s="511"/>
      <c r="N42" s="511"/>
      <c r="O42" s="511"/>
      <c r="P42" s="511"/>
      <c r="Q42" s="511"/>
      <c r="R42" s="512"/>
      <c r="S42" s="561" t="str">
        <f>IF(K42="","",'Setup Page'!$W$4)</f>
        <v/>
      </c>
      <c r="T42" s="628">
        <f>SUMIFS('Income Entry'!$F$11:$F1001, 'Income Entry'!$L$11:$L1001, K42, 'Income Entry'!$C$11:$C1001, "&gt;="&amp;$E$10, 'Income Entry'!$C$11:$C1001, "&lt;="&amp;$E$11)</f>
        <v>0</v>
      </c>
      <c r="U42" s="511"/>
      <c r="V42" s="511"/>
      <c r="W42" s="512"/>
      <c r="X42" s="561" t="str">
        <f>IF(K42="","",'Setup Page'!$W$4)</f>
        <v/>
      </c>
      <c r="Y42" s="628">
        <f>SUMIFS('Income Entry'!$H$11:$H1001, 'Income Entry'!$L$11:$L1001, K42, 'Income Entry'!$C$11:$C1001, "&gt;="&amp;$E$10, 'Income Entry'!$C$11:$C1001, "&lt;="&amp;$E$11)</f>
        <v>0</v>
      </c>
      <c r="Z42" s="511"/>
      <c r="AA42" s="511"/>
      <c r="AB42" s="512"/>
      <c r="AC42" s="561" t="str">
        <f>IF(K42="","",'Setup Page'!$W$4)</f>
        <v/>
      </c>
      <c r="AD42" s="628">
        <f>SUMIFS('Income Entry'!$I$11:$I1001, 'Income Entry'!$L$11:$L1001, K42, 'Income Entry'!$C$11:$C1001, "&gt;="&amp;$E$10, 'Income Entry'!$C$11:$C1001, "&lt;="&amp;$E$11)</f>
        <v>0</v>
      </c>
      <c r="AE42" s="511"/>
      <c r="AF42" s="511"/>
      <c r="AG42" s="564"/>
      <c r="AH42" s="47"/>
      <c r="AI42" s="560" t="str">
        <f>'Setup Page'!P37</f>
        <v/>
      </c>
      <c r="AJ42" s="511"/>
      <c r="AK42" s="511"/>
      <c r="AL42" s="511"/>
      <c r="AM42" s="511"/>
      <c r="AN42" s="511"/>
      <c r="AO42" s="511"/>
      <c r="AP42" s="512"/>
      <c r="AQ42" s="633"/>
      <c r="AR42" s="511"/>
      <c r="AS42" s="511"/>
      <c r="AT42" s="511"/>
      <c r="AU42" s="511"/>
      <c r="AV42" s="512"/>
      <c r="AW42" s="561" t="str">
        <f>IF(AI42="","",'Setup Page'!$W$4)</f>
        <v/>
      </c>
      <c r="AX42" s="628">
        <f>SUMIFS('Expense Entry'!$F$11:$F1001, 'Expense Entry'!$D$11:$D1001, AI42, 'Expense Entry'!$C$11:$C1001, "&gt;="&amp;$E$10, 'Expense Entry'!$C$11:$C1001, "&lt;="&amp;$E$11)</f>
        <v>0</v>
      </c>
      <c r="AY42" s="511"/>
      <c r="AZ42" s="511"/>
      <c r="BA42" s="512"/>
      <c r="BB42" s="561" t="str">
        <f>IF(AI42="","",'Setup Page'!$W$4)</f>
        <v/>
      </c>
      <c r="BC42" s="628">
        <f>SUMIFS('Expense Entry'!$H$11:$H1001, 'Expense Entry'!$D$11:$D1001, AI42, 'Expense Entry'!$C$11:$C1001, "&gt;="&amp;$E$10, 'Expense Entry'!$C$11:$C1001, "&lt;="&amp;$E$11)</f>
        <v>0</v>
      </c>
      <c r="BD42" s="511"/>
      <c r="BE42" s="511"/>
      <c r="BF42" s="512"/>
      <c r="BG42" s="561" t="str">
        <f>IF(AI42="","",'Setup Page'!$W$4)</f>
        <v/>
      </c>
      <c r="BH42" s="628">
        <f>SUMIFS('Expense Entry'!$I$11:$I1001, 'Expense Entry'!$D$11:$D1001, AI42, 'Expense Entry'!$C$11:$C1001, "&gt;="&amp;$E$10, 'Expense Entry'!$C$11:$C1001, "&lt;="&amp;$E$11)</f>
        <v>0</v>
      </c>
      <c r="BI42" s="511"/>
      <c r="BJ42" s="511"/>
      <c r="BK42" s="564"/>
      <c r="BL42" s="47"/>
    </row>
    <row r="43" ht="18.75" customHeight="1">
      <c r="A43" s="47"/>
      <c r="B43" s="634"/>
      <c r="C43" s="630"/>
      <c r="D43" s="630"/>
      <c r="E43" s="630"/>
      <c r="F43" s="630"/>
      <c r="G43" s="630"/>
      <c r="H43" s="630"/>
      <c r="I43" s="635"/>
      <c r="J43" s="47"/>
      <c r="K43" s="560" t="str">
        <f>'Setup Page'!C38</f>
        <v/>
      </c>
      <c r="L43" s="511"/>
      <c r="M43" s="511"/>
      <c r="N43" s="511"/>
      <c r="O43" s="511"/>
      <c r="P43" s="511"/>
      <c r="Q43" s="511"/>
      <c r="R43" s="512"/>
      <c r="S43" s="561" t="str">
        <f>IF(K43="","",'Setup Page'!$W$4)</f>
        <v/>
      </c>
      <c r="T43" s="628">
        <f>SUMIFS('Income Entry'!$F$11:$F1001, 'Income Entry'!$L$11:$L1001, K43, 'Income Entry'!$C$11:$C1001, "&gt;="&amp;$E$10, 'Income Entry'!$C$11:$C1001, "&lt;="&amp;$E$11)</f>
        <v>0</v>
      </c>
      <c r="U43" s="511"/>
      <c r="V43" s="511"/>
      <c r="W43" s="512"/>
      <c r="X43" s="561" t="str">
        <f>IF(K43="","",'Setup Page'!$W$4)</f>
        <v/>
      </c>
      <c r="Y43" s="628">
        <f>SUMIFS('Income Entry'!$H$11:$H1001, 'Income Entry'!$L$11:$L1001, K43, 'Income Entry'!$C$11:$C1001, "&gt;="&amp;$E$10, 'Income Entry'!$C$11:$C1001, "&lt;="&amp;$E$11)</f>
        <v>0</v>
      </c>
      <c r="Z43" s="511"/>
      <c r="AA43" s="511"/>
      <c r="AB43" s="512"/>
      <c r="AC43" s="561" t="str">
        <f>IF(K43="","",'Setup Page'!$W$4)</f>
        <v/>
      </c>
      <c r="AD43" s="628">
        <f>SUMIFS('Income Entry'!$I$11:$I1001, 'Income Entry'!$L$11:$L1001, K43, 'Income Entry'!$C$11:$C1001, "&gt;="&amp;$E$10, 'Income Entry'!$C$11:$C1001, "&lt;="&amp;$E$11)</f>
        <v>0</v>
      </c>
      <c r="AE43" s="511"/>
      <c r="AF43" s="511"/>
      <c r="AG43" s="564"/>
      <c r="AH43" s="47"/>
      <c r="AI43" s="560" t="str">
        <f>'Setup Page'!P38</f>
        <v/>
      </c>
      <c r="AJ43" s="511"/>
      <c r="AK43" s="511"/>
      <c r="AL43" s="511"/>
      <c r="AM43" s="511"/>
      <c r="AN43" s="511"/>
      <c r="AO43" s="511"/>
      <c r="AP43" s="512"/>
      <c r="AQ43" s="633"/>
      <c r="AR43" s="511"/>
      <c r="AS43" s="511"/>
      <c r="AT43" s="511"/>
      <c r="AU43" s="511"/>
      <c r="AV43" s="512"/>
      <c r="AW43" s="561" t="str">
        <f>IF(AI43="","",'Setup Page'!$W$4)</f>
        <v/>
      </c>
      <c r="AX43" s="628">
        <f>SUMIFS('Expense Entry'!$F$11:$F1001, 'Expense Entry'!$D$11:$D1001, AI43, 'Expense Entry'!$C$11:$C1001, "&gt;="&amp;$E$10, 'Expense Entry'!$C$11:$C1001, "&lt;="&amp;$E$11)</f>
        <v>0</v>
      </c>
      <c r="AY43" s="511"/>
      <c r="AZ43" s="511"/>
      <c r="BA43" s="512"/>
      <c r="BB43" s="561" t="str">
        <f>IF(AI43="","",'Setup Page'!$W$4)</f>
        <v/>
      </c>
      <c r="BC43" s="628">
        <f>SUMIFS('Expense Entry'!$H$11:$H1001, 'Expense Entry'!$D$11:$D1001, AI43, 'Expense Entry'!$C$11:$C1001, "&gt;="&amp;$E$10, 'Expense Entry'!$C$11:$C1001, "&lt;="&amp;$E$11)</f>
        <v>0</v>
      </c>
      <c r="BD43" s="511"/>
      <c r="BE43" s="511"/>
      <c r="BF43" s="512"/>
      <c r="BG43" s="561" t="str">
        <f>IF(AI43="","",'Setup Page'!$W$4)</f>
        <v/>
      </c>
      <c r="BH43" s="628">
        <f>SUMIFS('Expense Entry'!$I$11:$I1001, 'Expense Entry'!$D$11:$D1001, AI43, 'Expense Entry'!$C$11:$C1001, "&gt;="&amp;$E$10, 'Expense Entry'!$C$11:$C1001, "&lt;="&amp;$E$11)</f>
        <v>0</v>
      </c>
      <c r="BI43" s="511"/>
      <c r="BJ43" s="511"/>
      <c r="BK43" s="564"/>
      <c r="BL43" s="47"/>
    </row>
    <row r="44" ht="18.75" customHeight="1">
      <c r="A44" s="47"/>
      <c r="B44" s="47"/>
      <c r="C44" s="47"/>
      <c r="D44" s="47"/>
      <c r="E44" s="47"/>
      <c r="F44" s="47"/>
      <c r="G44" s="47"/>
      <c r="H44" s="47"/>
      <c r="I44" s="47"/>
      <c r="J44" s="47"/>
      <c r="K44" s="560" t="str">
        <f>'Setup Page'!C39</f>
        <v/>
      </c>
      <c r="L44" s="511"/>
      <c r="M44" s="511"/>
      <c r="N44" s="511"/>
      <c r="O44" s="511"/>
      <c r="P44" s="511"/>
      <c r="Q44" s="511"/>
      <c r="R44" s="512"/>
      <c r="S44" s="561" t="str">
        <f>IF(K44="","",'Setup Page'!$W$4)</f>
        <v/>
      </c>
      <c r="T44" s="628">
        <f>SUMIFS('Income Entry'!$F$11:$F1001, 'Income Entry'!$L$11:$L1001, K44, 'Income Entry'!$C$11:$C1001, "&gt;="&amp;$E$10, 'Income Entry'!$C$11:$C1001, "&lt;="&amp;$E$11)</f>
        <v>0</v>
      </c>
      <c r="U44" s="511"/>
      <c r="V44" s="511"/>
      <c r="W44" s="512"/>
      <c r="X44" s="561" t="str">
        <f>IF(K44="","",'Setup Page'!$W$4)</f>
        <v/>
      </c>
      <c r="Y44" s="628">
        <f>SUMIFS('Income Entry'!$H$11:$H1001, 'Income Entry'!$L$11:$L1001, K44, 'Income Entry'!$C$11:$C1001, "&gt;="&amp;$E$10, 'Income Entry'!$C$11:$C1001, "&lt;="&amp;$E$11)</f>
        <v>0</v>
      </c>
      <c r="Z44" s="511"/>
      <c r="AA44" s="511"/>
      <c r="AB44" s="512"/>
      <c r="AC44" s="561" t="str">
        <f>IF(K44="","",'Setup Page'!$W$4)</f>
        <v/>
      </c>
      <c r="AD44" s="628">
        <f>SUMIFS('Income Entry'!$I$11:$I1001, 'Income Entry'!$L$11:$L1001, K44, 'Income Entry'!$C$11:$C1001, "&gt;="&amp;$E$10, 'Income Entry'!$C$11:$C1001, "&lt;="&amp;$E$11)</f>
        <v>0</v>
      </c>
      <c r="AE44" s="511"/>
      <c r="AF44" s="511"/>
      <c r="AG44" s="564"/>
      <c r="AH44" s="47"/>
      <c r="AI44" s="560" t="str">
        <f>'Setup Page'!P39</f>
        <v/>
      </c>
      <c r="AJ44" s="511"/>
      <c r="AK44" s="511"/>
      <c r="AL44" s="511"/>
      <c r="AM44" s="511"/>
      <c r="AN44" s="511"/>
      <c r="AO44" s="511"/>
      <c r="AP44" s="512"/>
      <c r="AQ44" s="633"/>
      <c r="AR44" s="511"/>
      <c r="AS44" s="511"/>
      <c r="AT44" s="511"/>
      <c r="AU44" s="511"/>
      <c r="AV44" s="512"/>
      <c r="AW44" s="561" t="str">
        <f>IF(AI44="","",'Setup Page'!$W$4)</f>
        <v/>
      </c>
      <c r="AX44" s="628">
        <f>SUMIFS('Expense Entry'!$F$11:$F1001, 'Expense Entry'!$D$11:$D1001, AI44, 'Expense Entry'!$C$11:$C1001, "&gt;="&amp;$E$10, 'Expense Entry'!$C$11:$C1001, "&lt;="&amp;$E$11)</f>
        <v>0</v>
      </c>
      <c r="AY44" s="511"/>
      <c r="AZ44" s="511"/>
      <c r="BA44" s="512"/>
      <c r="BB44" s="561" t="str">
        <f>IF(AI44="","",'Setup Page'!$W$4)</f>
        <v/>
      </c>
      <c r="BC44" s="628">
        <f>SUMIFS('Expense Entry'!$H$11:$H1001, 'Expense Entry'!$D$11:$D1001, AI44, 'Expense Entry'!$C$11:$C1001, "&gt;="&amp;$E$10, 'Expense Entry'!$C$11:$C1001, "&lt;="&amp;$E$11)</f>
        <v>0</v>
      </c>
      <c r="BD44" s="511"/>
      <c r="BE44" s="511"/>
      <c r="BF44" s="512"/>
      <c r="BG44" s="561" t="str">
        <f>IF(AI44="","",'Setup Page'!$W$4)</f>
        <v/>
      </c>
      <c r="BH44" s="628">
        <f>SUMIFS('Expense Entry'!$I$11:$I1001, 'Expense Entry'!$D$11:$D1001, AI44, 'Expense Entry'!$C$11:$C1001, "&gt;="&amp;$E$10, 'Expense Entry'!$C$11:$C1001, "&lt;="&amp;$E$11)</f>
        <v>0</v>
      </c>
      <c r="BI44" s="511"/>
      <c r="BJ44" s="511"/>
      <c r="BK44" s="564"/>
      <c r="BL44" s="47"/>
    </row>
    <row r="45" ht="18.75" customHeight="1">
      <c r="A45" s="47"/>
      <c r="B45" s="47"/>
      <c r="C45" s="47"/>
      <c r="D45" s="47"/>
      <c r="E45" s="47"/>
      <c r="F45" s="47"/>
      <c r="G45" s="47"/>
      <c r="H45" s="47"/>
      <c r="I45" s="47"/>
      <c r="J45" s="47"/>
      <c r="K45" s="560" t="str">
        <f>'Setup Page'!C40</f>
        <v/>
      </c>
      <c r="L45" s="511"/>
      <c r="M45" s="511"/>
      <c r="N45" s="511"/>
      <c r="O45" s="511"/>
      <c r="P45" s="511"/>
      <c r="Q45" s="511"/>
      <c r="R45" s="512"/>
      <c r="S45" s="561" t="str">
        <f>IF(K45="","",'Setup Page'!$W$4)</f>
        <v/>
      </c>
      <c r="T45" s="628">
        <f>SUMIFS('Income Entry'!$F$11:$F1001, 'Income Entry'!$L$11:$L1001, K45, 'Income Entry'!$C$11:$C1001, "&gt;="&amp;$E$10, 'Income Entry'!$C$11:$C1001, "&lt;="&amp;$E$11)</f>
        <v>0</v>
      </c>
      <c r="U45" s="511"/>
      <c r="V45" s="511"/>
      <c r="W45" s="512"/>
      <c r="X45" s="561" t="str">
        <f>IF(K45="","",'Setup Page'!$W$4)</f>
        <v/>
      </c>
      <c r="Y45" s="628">
        <f>SUMIFS('Income Entry'!$H$11:$H1001, 'Income Entry'!$L$11:$L1001, K45, 'Income Entry'!$C$11:$C1001, "&gt;="&amp;$E$10, 'Income Entry'!$C$11:$C1001, "&lt;="&amp;$E$11)</f>
        <v>0</v>
      </c>
      <c r="Z45" s="511"/>
      <c r="AA45" s="511"/>
      <c r="AB45" s="512"/>
      <c r="AC45" s="561" t="str">
        <f>IF(K45="","",'Setup Page'!$W$4)</f>
        <v/>
      </c>
      <c r="AD45" s="628">
        <f>SUMIFS('Income Entry'!$I$11:$I1001, 'Income Entry'!$L$11:$L1001, K45, 'Income Entry'!$C$11:$C1001, "&gt;="&amp;$E$10, 'Income Entry'!$C$11:$C1001, "&lt;="&amp;$E$11)</f>
        <v>0</v>
      </c>
      <c r="AE45" s="511"/>
      <c r="AF45" s="511"/>
      <c r="AG45" s="564"/>
      <c r="AH45" s="47"/>
      <c r="AI45" s="560" t="str">
        <f>'Setup Page'!P40</f>
        <v/>
      </c>
      <c r="AJ45" s="511"/>
      <c r="AK45" s="511"/>
      <c r="AL45" s="511"/>
      <c r="AM45" s="511"/>
      <c r="AN45" s="511"/>
      <c r="AO45" s="511"/>
      <c r="AP45" s="512"/>
      <c r="AQ45" s="633"/>
      <c r="AR45" s="511"/>
      <c r="AS45" s="511"/>
      <c r="AT45" s="511"/>
      <c r="AU45" s="511"/>
      <c r="AV45" s="512"/>
      <c r="AW45" s="561" t="str">
        <f>IF(AI45="","",'Setup Page'!$W$4)</f>
        <v/>
      </c>
      <c r="AX45" s="628">
        <f>SUMIFS('Expense Entry'!$F$11:$F1001, 'Expense Entry'!$D$11:$D1001, AI45, 'Expense Entry'!$C$11:$C1001, "&gt;="&amp;$E$10, 'Expense Entry'!$C$11:$C1001, "&lt;="&amp;$E$11)</f>
        <v>0</v>
      </c>
      <c r="AY45" s="511"/>
      <c r="AZ45" s="511"/>
      <c r="BA45" s="512"/>
      <c r="BB45" s="561" t="str">
        <f>IF(AI45="","",'Setup Page'!$W$4)</f>
        <v/>
      </c>
      <c r="BC45" s="628">
        <f>SUMIFS('Expense Entry'!$H$11:$H1001, 'Expense Entry'!$D$11:$D1001, AI45, 'Expense Entry'!$C$11:$C1001, "&gt;="&amp;$E$10, 'Expense Entry'!$C$11:$C1001, "&lt;="&amp;$E$11)</f>
        <v>0</v>
      </c>
      <c r="BD45" s="511"/>
      <c r="BE45" s="511"/>
      <c r="BF45" s="512"/>
      <c r="BG45" s="561" t="str">
        <f>IF(AI45="","",'Setup Page'!$W$4)</f>
        <v/>
      </c>
      <c r="BH45" s="628">
        <f>SUMIFS('Expense Entry'!$I$11:$I1001, 'Expense Entry'!$D$11:$D1001, AI45, 'Expense Entry'!$C$11:$C1001, "&gt;="&amp;$E$10, 'Expense Entry'!$C$11:$C1001, "&lt;="&amp;$E$11)</f>
        <v>0</v>
      </c>
      <c r="BI45" s="511"/>
      <c r="BJ45" s="511"/>
      <c r="BK45" s="564"/>
      <c r="BL45" s="47"/>
    </row>
    <row r="46" ht="18.75" customHeight="1">
      <c r="A46" s="47"/>
      <c r="B46" s="47"/>
      <c r="C46" s="47"/>
      <c r="D46" s="47"/>
      <c r="E46" s="47"/>
      <c r="F46" s="47"/>
      <c r="G46" s="47"/>
      <c r="H46" s="47"/>
      <c r="I46" s="47"/>
      <c r="J46" s="47"/>
      <c r="K46" s="560" t="str">
        <f>'Setup Page'!C41</f>
        <v/>
      </c>
      <c r="L46" s="511"/>
      <c r="M46" s="511"/>
      <c r="N46" s="511"/>
      <c r="O46" s="511"/>
      <c r="P46" s="511"/>
      <c r="Q46" s="511"/>
      <c r="R46" s="512"/>
      <c r="S46" s="561" t="str">
        <f>IF(K46="","",'Setup Page'!$W$4)</f>
        <v/>
      </c>
      <c r="T46" s="628">
        <f>SUMIFS('Income Entry'!$F$11:$F1001, 'Income Entry'!$L$11:$L1001, K46, 'Income Entry'!$C$11:$C1001, "&gt;="&amp;$E$10, 'Income Entry'!$C$11:$C1001, "&lt;="&amp;$E$11)</f>
        <v>0</v>
      </c>
      <c r="U46" s="511"/>
      <c r="V46" s="511"/>
      <c r="W46" s="512"/>
      <c r="X46" s="561" t="str">
        <f>IF(K46="","",'Setup Page'!$W$4)</f>
        <v/>
      </c>
      <c r="Y46" s="628">
        <f>SUMIFS('Income Entry'!$H$11:$H1001, 'Income Entry'!$L$11:$L1001, K46, 'Income Entry'!$C$11:$C1001, "&gt;="&amp;$E$10, 'Income Entry'!$C$11:$C1001, "&lt;="&amp;$E$11)</f>
        <v>0</v>
      </c>
      <c r="Z46" s="511"/>
      <c r="AA46" s="511"/>
      <c r="AB46" s="512"/>
      <c r="AC46" s="561" t="str">
        <f>IF(K46="","",'Setup Page'!$W$4)</f>
        <v/>
      </c>
      <c r="AD46" s="628">
        <f>SUMIFS('Income Entry'!$I$11:$I1001, 'Income Entry'!$L$11:$L1001, K46, 'Income Entry'!$C$11:$C1001, "&gt;="&amp;$E$10, 'Income Entry'!$C$11:$C1001, "&lt;="&amp;$E$11)</f>
        <v>0</v>
      </c>
      <c r="AE46" s="511"/>
      <c r="AF46" s="511"/>
      <c r="AG46" s="564"/>
      <c r="AH46" s="47"/>
      <c r="AI46" s="560" t="str">
        <f>'Setup Page'!P41</f>
        <v/>
      </c>
      <c r="AJ46" s="511"/>
      <c r="AK46" s="511"/>
      <c r="AL46" s="511"/>
      <c r="AM46" s="511"/>
      <c r="AN46" s="511"/>
      <c r="AO46" s="511"/>
      <c r="AP46" s="512"/>
      <c r="AQ46" s="633"/>
      <c r="AR46" s="511"/>
      <c r="AS46" s="511"/>
      <c r="AT46" s="511"/>
      <c r="AU46" s="511"/>
      <c r="AV46" s="512"/>
      <c r="AW46" s="561" t="str">
        <f>IF(AI46="","",'Setup Page'!$W$4)</f>
        <v/>
      </c>
      <c r="AX46" s="628">
        <f>SUMIFS('Expense Entry'!$F$11:$F1001, 'Expense Entry'!$D$11:$D1001, AI46, 'Expense Entry'!$C$11:$C1001, "&gt;="&amp;$E$10, 'Expense Entry'!$C$11:$C1001, "&lt;="&amp;$E$11)</f>
        <v>0</v>
      </c>
      <c r="AY46" s="511"/>
      <c r="AZ46" s="511"/>
      <c r="BA46" s="512"/>
      <c r="BB46" s="561" t="str">
        <f>IF(AI46="","",'Setup Page'!$W$4)</f>
        <v/>
      </c>
      <c r="BC46" s="628">
        <f>SUMIFS('Expense Entry'!$H$11:$H1001, 'Expense Entry'!$D$11:$D1001, AI46, 'Expense Entry'!$C$11:$C1001, "&gt;="&amp;$E$10, 'Expense Entry'!$C$11:$C1001, "&lt;="&amp;$E$11)</f>
        <v>0</v>
      </c>
      <c r="BD46" s="511"/>
      <c r="BE46" s="511"/>
      <c r="BF46" s="512"/>
      <c r="BG46" s="561" t="str">
        <f>IF(AI46="","",'Setup Page'!$W$4)</f>
        <v/>
      </c>
      <c r="BH46" s="628">
        <f>SUMIFS('Expense Entry'!$I$11:$I1001, 'Expense Entry'!$D$11:$D1001, AI46, 'Expense Entry'!$C$11:$C1001, "&gt;="&amp;$E$10, 'Expense Entry'!$C$11:$C1001, "&lt;="&amp;$E$11)</f>
        <v>0</v>
      </c>
      <c r="BI46" s="511"/>
      <c r="BJ46" s="511"/>
      <c r="BK46" s="564"/>
      <c r="BL46" s="47"/>
    </row>
    <row r="47" ht="18.75" customHeight="1">
      <c r="A47" s="47"/>
      <c r="B47" s="47"/>
      <c r="C47" s="47"/>
      <c r="D47" s="47"/>
      <c r="E47" s="47"/>
      <c r="F47" s="47"/>
      <c r="G47" s="47"/>
      <c r="H47" s="47"/>
      <c r="I47" s="47"/>
      <c r="J47" s="47"/>
      <c r="K47" s="560" t="str">
        <f>'Setup Page'!C42</f>
        <v/>
      </c>
      <c r="L47" s="511"/>
      <c r="M47" s="511"/>
      <c r="N47" s="511"/>
      <c r="O47" s="511"/>
      <c r="P47" s="511"/>
      <c r="Q47" s="511"/>
      <c r="R47" s="512"/>
      <c r="S47" s="561" t="str">
        <f>IF(K47="","",'Setup Page'!$W$4)</f>
        <v/>
      </c>
      <c r="T47" s="628">
        <f>SUMIFS('Income Entry'!$F$11:$F1001, 'Income Entry'!$L$11:$L1001, K47, 'Income Entry'!$C$11:$C1001, "&gt;="&amp;$E$10, 'Income Entry'!$C$11:$C1001, "&lt;="&amp;$E$11)</f>
        <v>0</v>
      </c>
      <c r="U47" s="511"/>
      <c r="V47" s="511"/>
      <c r="W47" s="512"/>
      <c r="X47" s="561" t="str">
        <f>IF(K47="","",'Setup Page'!$W$4)</f>
        <v/>
      </c>
      <c r="Y47" s="628">
        <f>SUMIFS('Income Entry'!$H$11:$H1001, 'Income Entry'!$L$11:$L1001, K47, 'Income Entry'!$C$11:$C1001, "&gt;="&amp;$E$10, 'Income Entry'!$C$11:$C1001, "&lt;="&amp;$E$11)</f>
        <v>0</v>
      </c>
      <c r="Z47" s="511"/>
      <c r="AA47" s="511"/>
      <c r="AB47" s="512"/>
      <c r="AC47" s="561" t="str">
        <f>IF(K47="","",'Setup Page'!$W$4)</f>
        <v/>
      </c>
      <c r="AD47" s="628">
        <f>SUMIFS('Income Entry'!$I$11:$I1001, 'Income Entry'!$L$11:$L1001, K47, 'Income Entry'!$C$11:$C1001, "&gt;="&amp;$E$10, 'Income Entry'!$C$11:$C1001, "&lt;="&amp;$E$11)</f>
        <v>0</v>
      </c>
      <c r="AE47" s="511"/>
      <c r="AF47" s="511"/>
      <c r="AG47" s="564"/>
      <c r="AH47" s="47"/>
      <c r="AI47" s="560" t="str">
        <f>'Setup Page'!P42</f>
        <v/>
      </c>
      <c r="AJ47" s="511"/>
      <c r="AK47" s="511"/>
      <c r="AL47" s="511"/>
      <c r="AM47" s="511"/>
      <c r="AN47" s="511"/>
      <c r="AO47" s="511"/>
      <c r="AP47" s="512"/>
      <c r="AQ47" s="633"/>
      <c r="AR47" s="511"/>
      <c r="AS47" s="511"/>
      <c r="AT47" s="511"/>
      <c r="AU47" s="511"/>
      <c r="AV47" s="512"/>
      <c r="AW47" s="561" t="str">
        <f>IF(AI47="","",'Setup Page'!$W$4)</f>
        <v/>
      </c>
      <c r="AX47" s="628">
        <f>SUMIFS('Expense Entry'!$F$11:$F1001, 'Expense Entry'!$D$11:$D1001, AI47, 'Expense Entry'!$C$11:$C1001, "&gt;="&amp;$E$10, 'Expense Entry'!$C$11:$C1001, "&lt;="&amp;$E$11)</f>
        <v>0</v>
      </c>
      <c r="AY47" s="511"/>
      <c r="AZ47" s="511"/>
      <c r="BA47" s="512"/>
      <c r="BB47" s="561" t="str">
        <f>IF(AI47="","",'Setup Page'!$W$4)</f>
        <v/>
      </c>
      <c r="BC47" s="628">
        <f>SUMIFS('Expense Entry'!$H$11:$H1001, 'Expense Entry'!$D$11:$D1001, AI47, 'Expense Entry'!$C$11:$C1001, "&gt;="&amp;$E$10, 'Expense Entry'!$C$11:$C1001, "&lt;="&amp;$E$11)</f>
        <v>0</v>
      </c>
      <c r="BD47" s="511"/>
      <c r="BE47" s="511"/>
      <c r="BF47" s="512"/>
      <c r="BG47" s="561" t="str">
        <f>IF(AI47="","",'Setup Page'!$W$4)</f>
        <v/>
      </c>
      <c r="BH47" s="628">
        <f>SUMIFS('Expense Entry'!$I$11:$I1001, 'Expense Entry'!$D$11:$D1001, AI47, 'Expense Entry'!$C$11:$C1001, "&gt;="&amp;$E$10, 'Expense Entry'!$C$11:$C1001, "&lt;="&amp;$E$11)</f>
        <v>0</v>
      </c>
      <c r="BI47" s="511"/>
      <c r="BJ47" s="511"/>
      <c r="BK47" s="564"/>
      <c r="BL47" s="47"/>
    </row>
    <row r="48" ht="18.75" customHeight="1">
      <c r="A48" s="47"/>
      <c r="B48" s="47"/>
      <c r="C48" s="47"/>
      <c r="D48" s="47"/>
      <c r="E48" s="47"/>
      <c r="F48" s="47"/>
      <c r="G48" s="47"/>
      <c r="H48" s="47"/>
      <c r="I48" s="47"/>
      <c r="J48" s="47"/>
      <c r="K48" s="560" t="str">
        <f>'Setup Page'!C43</f>
        <v/>
      </c>
      <c r="L48" s="511"/>
      <c r="M48" s="511"/>
      <c r="N48" s="511"/>
      <c r="O48" s="511"/>
      <c r="P48" s="511"/>
      <c r="Q48" s="511"/>
      <c r="R48" s="512"/>
      <c r="S48" s="561" t="str">
        <f>IF(K48="","",'Setup Page'!$W$4)</f>
        <v/>
      </c>
      <c r="T48" s="628">
        <f>SUMIFS('Income Entry'!$F$11:$F1001, 'Income Entry'!$L$11:$L1001, K48, 'Income Entry'!$C$11:$C1001, "&gt;="&amp;$E$10, 'Income Entry'!$C$11:$C1001, "&lt;="&amp;$E$11)</f>
        <v>0</v>
      </c>
      <c r="U48" s="511"/>
      <c r="V48" s="511"/>
      <c r="W48" s="512"/>
      <c r="X48" s="561" t="str">
        <f>IF(K48="","",'Setup Page'!$W$4)</f>
        <v/>
      </c>
      <c r="Y48" s="628">
        <f>SUMIFS('Income Entry'!$H$11:$H1001, 'Income Entry'!$L$11:$L1001, K48, 'Income Entry'!$C$11:$C1001, "&gt;="&amp;$E$10, 'Income Entry'!$C$11:$C1001, "&lt;="&amp;$E$11)</f>
        <v>0</v>
      </c>
      <c r="Z48" s="511"/>
      <c r="AA48" s="511"/>
      <c r="AB48" s="512"/>
      <c r="AC48" s="561" t="str">
        <f>IF(K48="","",'Setup Page'!$W$4)</f>
        <v/>
      </c>
      <c r="AD48" s="628">
        <f>SUMIFS('Income Entry'!$I$11:$I1001, 'Income Entry'!$L$11:$L1001, K48, 'Income Entry'!$C$11:$C1001, "&gt;="&amp;$E$10, 'Income Entry'!$C$11:$C1001, "&lt;="&amp;$E$11)</f>
        <v>0</v>
      </c>
      <c r="AE48" s="511"/>
      <c r="AF48" s="511"/>
      <c r="AG48" s="564"/>
      <c r="AH48" s="47"/>
      <c r="AI48" s="560" t="str">
        <f>'Setup Page'!P43</f>
        <v/>
      </c>
      <c r="AJ48" s="511"/>
      <c r="AK48" s="511"/>
      <c r="AL48" s="511"/>
      <c r="AM48" s="511"/>
      <c r="AN48" s="511"/>
      <c r="AO48" s="511"/>
      <c r="AP48" s="512"/>
      <c r="AQ48" s="633"/>
      <c r="AR48" s="511"/>
      <c r="AS48" s="511"/>
      <c r="AT48" s="511"/>
      <c r="AU48" s="511"/>
      <c r="AV48" s="512"/>
      <c r="AW48" s="561" t="str">
        <f>IF(AI48="","",'Setup Page'!$W$4)</f>
        <v/>
      </c>
      <c r="AX48" s="628">
        <f>SUMIFS('Expense Entry'!$F$11:$F1001, 'Expense Entry'!$D$11:$D1001, AI48, 'Expense Entry'!$C$11:$C1001, "&gt;="&amp;$E$10, 'Expense Entry'!$C$11:$C1001, "&lt;="&amp;$E$11)</f>
        <v>0</v>
      </c>
      <c r="AY48" s="511"/>
      <c r="AZ48" s="511"/>
      <c r="BA48" s="512"/>
      <c r="BB48" s="561" t="str">
        <f>IF(AI48="","",'Setup Page'!$W$4)</f>
        <v/>
      </c>
      <c r="BC48" s="628">
        <f>SUMIFS('Expense Entry'!$H$11:$H1001, 'Expense Entry'!$D$11:$D1001, AI48, 'Expense Entry'!$C$11:$C1001, "&gt;="&amp;$E$10, 'Expense Entry'!$C$11:$C1001, "&lt;="&amp;$E$11)</f>
        <v>0</v>
      </c>
      <c r="BD48" s="511"/>
      <c r="BE48" s="511"/>
      <c r="BF48" s="512"/>
      <c r="BG48" s="561" t="str">
        <f>IF(AI48="","",'Setup Page'!$W$4)</f>
        <v/>
      </c>
      <c r="BH48" s="628">
        <f>SUMIFS('Expense Entry'!$I$11:$I1001, 'Expense Entry'!$D$11:$D1001, AI48, 'Expense Entry'!$C$11:$C1001, "&gt;="&amp;$E$10, 'Expense Entry'!$C$11:$C1001, "&lt;="&amp;$E$11)</f>
        <v>0</v>
      </c>
      <c r="BI48" s="511"/>
      <c r="BJ48" s="511"/>
      <c r="BK48" s="564"/>
      <c r="BL48" s="47"/>
    </row>
    <row r="49" ht="18.75" customHeight="1">
      <c r="A49" s="47"/>
      <c r="B49" s="47"/>
      <c r="C49" s="47"/>
      <c r="D49" s="47"/>
      <c r="E49" s="47"/>
      <c r="F49" s="47"/>
      <c r="G49" s="47"/>
      <c r="H49" s="47"/>
      <c r="I49" s="47"/>
      <c r="J49" s="47"/>
      <c r="K49" s="560" t="str">
        <f>'Setup Page'!C44</f>
        <v/>
      </c>
      <c r="L49" s="511"/>
      <c r="M49" s="511"/>
      <c r="N49" s="511"/>
      <c r="O49" s="511"/>
      <c r="P49" s="511"/>
      <c r="Q49" s="511"/>
      <c r="R49" s="512"/>
      <c r="S49" s="561" t="str">
        <f>IF(K49="","",'Setup Page'!$W$4)</f>
        <v/>
      </c>
      <c r="T49" s="628">
        <f>SUMIFS('Income Entry'!$F$11:$F1001, 'Income Entry'!$L$11:$L1001, K49, 'Income Entry'!$C$11:$C1001, "&gt;="&amp;$E$10, 'Income Entry'!$C$11:$C1001, "&lt;="&amp;$E$11)</f>
        <v>0</v>
      </c>
      <c r="U49" s="511"/>
      <c r="V49" s="511"/>
      <c r="W49" s="512"/>
      <c r="X49" s="561" t="str">
        <f>IF(K49="","",'Setup Page'!$W$4)</f>
        <v/>
      </c>
      <c r="Y49" s="628">
        <f>SUMIFS('Income Entry'!$H$11:$H1001, 'Income Entry'!$L$11:$L1001, K49, 'Income Entry'!$C$11:$C1001, "&gt;="&amp;$E$10, 'Income Entry'!$C$11:$C1001, "&lt;="&amp;$E$11)</f>
        <v>0</v>
      </c>
      <c r="Z49" s="511"/>
      <c r="AA49" s="511"/>
      <c r="AB49" s="512"/>
      <c r="AC49" s="561" t="str">
        <f>IF(K49="","",'Setup Page'!$W$4)</f>
        <v/>
      </c>
      <c r="AD49" s="628">
        <f>SUMIFS('Income Entry'!$I$11:$I1001, 'Income Entry'!$L$11:$L1001, K49, 'Income Entry'!$C$11:$C1001, "&gt;="&amp;$E$10, 'Income Entry'!$C$11:$C1001, "&lt;="&amp;$E$11)</f>
        <v>0</v>
      </c>
      <c r="AE49" s="511"/>
      <c r="AF49" s="511"/>
      <c r="AG49" s="564"/>
      <c r="AH49" s="47"/>
      <c r="AI49" s="560" t="str">
        <f>'Setup Page'!P44</f>
        <v/>
      </c>
      <c r="AJ49" s="511"/>
      <c r="AK49" s="511"/>
      <c r="AL49" s="511"/>
      <c r="AM49" s="511"/>
      <c r="AN49" s="511"/>
      <c r="AO49" s="511"/>
      <c r="AP49" s="512"/>
      <c r="AQ49" s="633"/>
      <c r="AR49" s="511"/>
      <c r="AS49" s="511"/>
      <c r="AT49" s="511"/>
      <c r="AU49" s="511"/>
      <c r="AV49" s="512"/>
      <c r="AW49" s="561" t="str">
        <f>IF(AI49="","",'Setup Page'!$W$4)</f>
        <v/>
      </c>
      <c r="AX49" s="628">
        <f>SUMIFS('Expense Entry'!$F$11:$F1001, 'Expense Entry'!$D$11:$D1001, AI49, 'Expense Entry'!$C$11:$C1001, "&gt;="&amp;$E$10, 'Expense Entry'!$C$11:$C1001, "&lt;="&amp;$E$11)</f>
        <v>0</v>
      </c>
      <c r="AY49" s="511"/>
      <c r="AZ49" s="511"/>
      <c r="BA49" s="512"/>
      <c r="BB49" s="561" t="str">
        <f>IF(AI49="","",'Setup Page'!$W$4)</f>
        <v/>
      </c>
      <c r="BC49" s="628">
        <f>SUMIFS('Expense Entry'!$H$11:$H1001, 'Expense Entry'!$D$11:$D1001, AI49, 'Expense Entry'!$C$11:$C1001, "&gt;="&amp;$E$10, 'Expense Entry'!$C$11:$C1001, "&lt;="&amp;$E$11)</f>
        <v>0</v>
      </c>
      <c r="BD49" s="511"/>
      <c r="BE49" s="511"/>
      <c r="BF49" s="512"/>
      <c r="BG49" s="561" t="str">
        <f>IF(AI49="","",'Setup Page'!$W$4)</f>
        <v/>
      </c>
      <c r="BH49" s="628">
        <f>SUMIFS('Expense Entry'!$I$11:$I1001, 'Expense Entry'!$D$11:$D1001, AI49, 'Expense Entry'!$C$11:$C1001, "&gt;="&amp;$E$10, 'Expense Entry'!$C$11:$C1001, "&lt;="&amp;$E$11)</f>
        <v>0</v>
      </c>
      <c r="BI49" s="511"/>
      <c r="BJ49" s="511"/>
      <c r="BK49" s="564"/>
      <c r="BL49" s="47"/>
    </row>
    <row r="50" ht="18.75" customHeight="1">
      <c r="A50" s="47"/>
      <c r="B50" s="47"/>
      <c r="C50" s="47"/>
      <c r="D50" s="47"/>
      <c r="E50" s="47"/>
      <c r="F50" s="47"/>
      <c r="G50" s="47"/>
      <c r="H50" s="47"/>
      <c r="I50" s="47"/>
      <c r="J50" s="47"/>
      <c r="K50" s="560" t="str">
        <f>'Setup Page'!C45</f>
        <v/>
      </c>
      <c r="L50" s="511"/>
      <c r="M50" s="511"/>
      <c r="N50" s="511"/>
      <c r="O50" s="511"/>
      <c r="P50" s="511"/>
      <c r="Q50" s="511"/>
      <c r="R50" s="512"/>
      <c r="S50" s="561" t="str">
        <f>IF(K50="","",'Setup Page'!$W$4)</f>
        <v/>
      </c>
      <c r="T50" s="628">
        <f>SUMIFS('Income Entry'!$F$11:$F1001, 'Income Entry'!$L$11:$L1001, K50, 'Income Entry'!$C$11:$C1001, "&gt;="&amp;$E$10, 'Income Entry'!$C$11:$C1001, "&lt;="&amp;$E$11)</f>
        <v>0</v>
      </c>
      <c r="U50" s="511"/>
      <c r="V50" s="511"/>
      <c r="W50" s="512"/>
      <c r="X50" s="561" t="str">
        <f>IF(K50="","",'Setup Page'!$W$4)</f>
        <v/>
      </c>
      <c r="Y50" s="628">
        <f>SUMIFS('Income Entry'!$H$11:$H1001, 'Income Entry'!$L$11:$L1001, K50, 'Income Entry'!$C$11:$C1001, "&gt;="&amp;$E$10, 'Income Entry'!$C$11:$C1001, "&lt;="&amp;$E$11)</f>
        <v>0</v>
      </c>
      <c r="Z50" s="511"/>
      <c r="AA50" s="511"/>
      <c r="AB50" s="512"/>
      <c r="AC50" s="561" t="str">
        <f>IF(K50="","",'Setup Page'!$W$4)</f>
        <v/>
      </c>
      <c r="AD50" s="628">
        <f>SUMIFS('Income Entry'!$I$11:$I1001, 'Income Entry'!$L$11:$L1001, K50, 'Income Entry'!$C$11:$C1001, "&gt;="&amp;$E$10, 'Income Entry'!$C$11:$C1001, "&lt;="&amp;$E$11)</f>
        <v>0</v>
      </c>
      <c r="AE50" s="511"/>
      <c r="AF50" s="511"/>
      <c r="AG50" s="564"/>
      <c r="AH50" s="47"/>
      <c r="AI50" s="560" t="str">
        <f>'Setup Page'!P45</f>
        <v/>
      </c>
      <c r="AJ50" s="511"/>
      <c r="AK50" s="511"/>
      <c r="AL50" s="511"/>
      <c r="AM50" s="511"/>
      <c r="AN50" s="511"/>
      <c r="AO50" s="511"/>
      <c r="AP50" s="512"/>
      <c r="AQ50" s="633"/>
      <c r="AR50" s="511"/>
      <c r="AS50" s="511"/>
      <c r="AT50" s="511"/>
      <c r="AU50" s="511"/>
      <c r="AV50" s="512"/>
      <c r="AW50" s="561" t="str">
        <f>IF(AI50="","",'Setup Page'!$W$4)</f>
        <v/>
      </c>
      <c r="AX50" s="628">
        <f>SUMIFS('Expense Entry'!$F$11:$F1001, 'Expense Entry'!$D$11:$D1001, AI50, 'Expense Entry'!$C$11:$C1001, "&gt;="&amp;$E$10, 'Expense Entry'!$C$11:$C1001, "&lt;="&amp;$E$11)</f>
        <v>0</v>
      </c>
      <c r="AY50" s="511"/>
      <c r="AZ50" s="511"/>
      <c r="BA50" s="512"/>
      <c r="BB50" s="561" t="str">
        <f>IF(AI50="","",'Setup Page'!$W$4)</f>
        <v/>
      </c>
      <c r="BC50" s="628">
        <f>SUMIFS('Expense Entry'!$H$11:$H1001, 'Expense Entry'!$D$11:$D1001, AI50, 'Expense Entry'!$C$11:$C1001, "&gt;="&amp;$E$10, 'Expense Entry'!$C$11:$C1001, "&lt;="&amp;$E$11)</f>
        <v>0</v>
      </c>
      <c r="BD50" s="511"/>
      <c r="BE50" s="511"/>
      <c r="BF50" s="512"/>
      <c r="BG50" s="561" t="str">
        <f>IF(AI50="","",'Setup Page'!$W$4)</f>
        <v/>
      </c>
      <c r="BH50" s="628">
        <f>SUMIFS('Expense Entry'!$I$11:$I1001, 'Expense Entry'!$D$11:$D1001, AI50, 'Expense Entry'!$C$11:$C1001, "&gt;="&amp;$E$10, 'Expense Entry'!$C$11:$C1001, "&lt;="&amp;$E$11)</f>
        <v>0</v>
      </c>
      <c r="BI50" s="511"/>
      <c r="BJ50" s="511"/>
      <c r="BK50" s="564"/>
      <c r="BL50" s="47"/>
    </row>
    <row r="51" ht="18.75" customHeight="1">
      <c r="A51" s="47"/>
      <c r="B51" s="47"/>
      <c r="C51" s="47"/>
      <c r="D51" s="47"/>
      <c r="E51" s="47"/>
      <c r="F51" s="47"/>
      <c r="G51" s="47"/>
      <c r="H51" s="47"/>
      <c r="I51" s="47"/>
      <c r="J51" s="47"/>
      <c r="K51" s="560" t="str">
        <f>'Setup Page'!C46</f>
        <v/>
      </c>
      <c r="L51" s="511"/>
      <c r="M51" s="511"/>
      <c r="N51" s="511"/>
      <c r="O51" s="511"/>
      <c r="P51" s="511"/>
      <c r="Q51" s="511"/>
      <c r="R51" s="512"/>
      <c r="S51" s="561" t="str">
        <f>IF(K51="","",'Setup Page'!$W$4)</f>
        <v/>
      </c>
      <c r="T51" s="628">
        <f>SUMIFS('Income Entry'!$F$11:$F1001, 'Income Entry'!$L$11:$L1001, K51, 'Income Entry'!$C$11:$C1001, "&gt;="&amp;$E$10, 'Income Entry'!$C$11:$C1001, "&lt;="&amp;$E$11)</f>
        <v>0</v>
      </c>
      <c r="U51" s="511"/>
      <c r="V51" s="511"/>
      <c r="W51" s="512"/>
      <c r="X51" s="561" t="str">
        <f>IF(K51="","",'Setup Page'!$W$4)</f>
        <v/>
      </c>
      <c r="Y51" s="628">
        <f>SUMIFS('Income Entry'!$H$11:$H1001, 'Income Entry'!$L$11:$L1001, K51, 'Income Entry'!$C$11:$C1001, "&gt;="&amp;$E$10, 'Income Entry'!$C$11:$C1001, "&lt;="&amp;$E$11)</f>
        <v>0</v>
      </c>
      <c r="Z51" s="511"/>
      <c r="AA51" s="511"/>
      <c r="AB51" s="512"/>
      <c r="AC51" s="561" t="str">
        <f>IF(K51="","",'Setup Page'!$W$4)</f>
        <v/>
      </c>
      <c r="AD51" s="628">
        <f>SUMIFS('Income Entry'!$I$11:$I1001, 'Income Entry'!$L$11:$L1001, K51, 'Income Entry'!$C$11:$C1001, "&gt;="&amp;$E$10, 'Income Entry'!$C$11:$C1001, "&lt;="&amp;$E$11)</f>
        <v>0</v>
      </c>
      <c r="AE51" s="511"/>
      <c r="AF51" s="511"/>
      <c r="AG51" s="564"/>
      <c r="AH51" s="47"/>
      <c r="AI51" s="560" t="str">
        <f>'Setup Page'!P46</f>
        <v/>
      </c>
      <c r="AJ51" s="511"/>
      <c r="AK51" s="511"/>
      <c r="AL51" s="511"/>
      <c r="AM51" s="511"/>
      <c r="AN51" s="511"/>
      <c r="AO51" s="511"/>
      <c r="AP51" s="512"/>
      <c r="AQ51" s="633"/>
      <c r="AR51" s="511"/>
      <c r="AS51" s="511"/>
      <c r="AT51" s="511"/>
      <c r="AU51" s="511"/>
      <c r="AV51" s="512"/>
      <c r="AW51" s="561" t="str">
        <f>IF(AI51="","",'Setup Page'!$W$4)</f>
        <v/>
      </c>
      <c r="AX51" s="628">
        <f>SUMIFS('Expense Entry'!$F$11:$F1001, 'Expense Entry'!$D$11:$D1001, AI51, 'Expense Entry'!$C$11:$C1001, "&gt;="&amp;$E$10, 'Expense Entry'!$C$11:$C1001, "&lt;="&amp;$E$11)</f>
        <v>0</v>
      </c>
      <c r="AY51" s="511"/>
      <c r="AZ51" s="511"/>
      <c r="BA51" s="512"/>
      <c r="BB51" s="561" t="str">
        <f>IF(AI51="","",'Setup Page'!$W$4)</f>
        <v/>
      </c>
      <c r="BC51" s="628">
        <f>SUMIFS('Expense Entry'!$H$11:$H1001, 'Expense Entry'!$D$11:$D1001, AI51, 'Expense Entry'!$C$11:$C1001, "&gt;="&amp;$E$10, 'Expense Entry'!$C$11:$C1001, "&lt;="&amp;$E$11)</f>
        <v>0</v>
      </c>
      <c r="BD51" s="511"/>
      <c r="BE51" s="511"/>
      <c r="BF51" s="512"/>
      <c r="BG51" s="561" t="str">
        <f>IF(AI51="","",'Setup Page'!$W$4)</f>
        <v/>
      </c>
      <c r="BH51" s="628">
        <f>SUMIFS('Expense Entry'!$I$11:$I1001, 'Expense Entry'!$D$11:$D1001, AI51, 'Expense Entry'!$C$11:$C1001, "&gt;="&amp;$E$10, 'Expense Entry'!$C$11:$C1001, "&lt;="&amp;$E$11)</f>
        <v>0</v>
      </c>
      <c r="BI51" s="511"/>
      <c r="BJ51" s="511"/>
      <c r="BK51" s="564"/>
      <c r="BL51" s="47"/>
    </row>
    <row r="52" ht="18.75" customHeight="1">
      <c r="A52" s="47"/>
      <c r="B52" s="47"/>
      <c r="C52" s="47"/>
      <c r="D52" s="47"/>
      <c r="E52" s="47"/>
      <c r="F52" s="47"/>
      <c r="G52" s="47"/>
      <c r="H52" s="47"/>
      <c r="I52" s="47"/>
      <c r="J52" s="47"/>
      <c r="K52" s="560" t="str">
        <f>'Setup Page'!C47</f>
        <v/>
      </c>
      <c r="L52" s="511"/>
      <c r="M52" s="511"/>
      <c r="N52" s="511"/>
      <c r="O52" s="511"/>
      <c r="P52" s="511"/>
      <c r="Q52" s="511"/>
      <c r="R52" s="512"/>
      <c r="S52" s="561" t="str">
        <f>IF(K52="","",'Setup Page'!$W$4)</f>
        <v/>
      </c>
      <c r="T52" s="628">
        <f>SUMIFS('Income Entry'!$F$11:$F1001, 'Income Entry'!$L$11:$L1001, K52, 'Income Entry'!$C$11:$C1001, "&gt;="&amp;$E$10, 'Income Entry'!$C$11:$C1001, "&lt;="&amp;$E$11)</f>
        <v>0</v>
      </c>
      <c r="U52" s="511"/>
      <c r="V52" s="511"/>
      <c r="W52" s="512"/>
      <c r="X52" s="561" t="str">
        <f>IF(K52="","",'Setup Page'!$W$4)</f>
        <v/>
      </c>
      <c r="Y52" s="628">
        <f>SUMIFS('Income Entry'!$H$11:$H1001, 'Income Entry'!$L$11:$L1001, K52, 'Income Entry'!$C$11:$C1001, "&gt;="&amp;$E$10, 'Income Entry'!$C$11:$C1001, "&lt;="&amp;$E$11)</f>
        <v>0</v>
      </c>
      <c r="Z52" s="511"/>
      <c r="AA52" s="511"/>
      <c r="AB52" s="512"/>
      <c r="AC52" s="561" t="str">
        <f>IF(K52="","",'Setup Page'!$W$4)</f>
        <v/>
      </c>
      <c r="AD52" s="628">
        <f>SUMIFS('Income Entry'!$I$11:$I1001, 'Income Entry'!$L$11:$L1001, K52, 'Income Entry'!$C$11:$C1001, "&gt;="&amp;$E$10, 'Income Entry'!$C$11:$C1001, "&lt;="&amp;$E$11)</f>
        <v>0</v>
      </c>
      <c r="AE52" s="511"/>
      <c r="AF52" s="511"/>
      <c r="AG52" s="564"/>
      <c r="AH52" s="47"/>
      <c r="AI52" s="560" t="str">
        <f>'Setup Page'!P47</f>
        <v/>
      </c>
      <c r="AJ52" s="511"/>
      <c r="AK52" s="511"/>
      <c r="AL52" s="511"/>
      <c r="AM52" s="511"/>
      <c r="AN52" s="511"/>
      <c r="AO52" s="511"/>
      <c r="AP52" s="512"/>
      <c r="AQ52" s="633"/>
      <c r="AR52" s="511"/>
      <c r="AS52" s="511"/>
      <c r="AT52" s="511"/>
      <c r="AU52" s="511"/>
      <c r="AV52" s="512"/>
      <c r="AW52" s="561" t="str">
        <f>IF(AI52="","",'Setup Page'!$W$4)</f>
        <v/>
      </c>
      <c r="AX52" s="628">
        <f>SUMIFS('Expense Entry'!$F$11:$F1001, 'Expense Entry'!$D$11:$D1001, AI52, 'Expense Entry'!$C$11:$C1001, "&gt;="&amp;$E$10, 'Expense Entry'!$C$11:$C1001, "&lt;="&amp;$E$11)</f>
        <v>0</v>
      </c>
      <c r="AY52" s="511"/>
      <c r="AZ52" s="511"/>
      <c r="BA52" s="512"/>
      <c r="BB52" s="561" t="str">
        <f>IF(AI52="","",'Setup Page'!$W$4)</f>
        <v/>
      </c>
      <c r="BC52" s="628">
        <f>SUMIFS('Expense Entry'!$H$11:$H1001, 'Expense Entry'!$D$11:$D1001, AI52, 'Expense Entry'!$C$11:$C1001, "&gt;="&amp;$E$10, 'Expense Entry'!$C$11:$C1001, "&lt;="&amp;$E$11)</f>
        <v>0</v>
      </c>
      <c r="BD52" s="511"/>
      <c r="BE52" s="511"/>
      <c r="BF52" s="512"/>
      <c r="BG52" s="561" t="str">
        <f>IF(AI52="","",'Setup Page'!$W$4)</f>
        <v/>
      </c>
      <c r="BH52" s="628">
        <f>SUMIFS('Expense Entry'!$I$11:$I1001, 'Expense Entry'!$D$11:$D1001, AI52, 'Expense Entry'!$C$11:$C1001, "&gt;="&amp;$E$10, 'Expense Entry'!$C$11:$C1001, "&lt;="&amp;$E$11)</f>
        <v>0</v>
      </c>
      <c r="BI52" s="511"/>
      <c r="BJ52" s="511"/>
      <c r="BK52" s="564"/>
      <c r="BL52" s="47"/>
    </row>
    <row r="53" ht="18.75" customHeight="1">
      <c r="A53" s="47"/>
      <c r="B53" s="47"/>
      <c r="C53" s="47"/>
      <c r="D53" s="47"/>
      <c r="E53" s="47"/>
      <c r="F53" s="47"/>
      <c r="G53" s="47"/>
      <c r="H53" s="47"/>
      <c r="I53" s="47"/>
      <c r="J53" s="47"/>
      <c r="K53" s="560" t="str">
        <f>'Setup Page'!C48</f>
        <v/>
      </c>
      <c r="L53" s="511"/>
      <c r="M53" s="511"/>
      <c r="N53" s="511"/>
      <c r="O53" s="511"/>
      <c r="P53" s="511"/>
      <c r="Q53" s="511"/>
      <c r="R53" s="512"/>
      <c r="S53" s="561" t="str">
        <f>IF(K53="","",'Setup Page'!$W$4)</f>
        <v/>
      </c>
      <c r="T53" s="628">
        <f>SUMIFS('Income Entry'!$F$11:$F1001, 'Income Entry'!$L$11:$L1001, K53, 'Income Entry'!$C$11:$C1001, "&gt;="&amp;$E$10, 'Income Entry'!$C$11:$C1001, "&lt;="&amp;$E$11)</f>
        <v>0</v>
      </c>
      <c r="U53" s="511"/>
      <c r="V53" s="511"/>
      <c r="W53" s="512"/>
      <c r="X53" s="561" t="str">
        <f>IF(K53="","",'Setup Page'!$W$4)</f>
        <v/>
      </c>
      <c r="Y53" s="628">
        <f>SUMIFS('Income Entry'!$H$11:$H1001, 'Income Entry'!$L$11:$L1001, K53, 'Income Entry'!$C$11:$C1001, "&gt;="&amp;$E$10, 'Income Entry'!$C$11:$C1001, "&lt;="&amp;$E$11)</f>
        <v>0</v>
      </c>
      <c r="Z53" s="511"/>
      <c r="AA53" s="511"/>
      <c r="AB53" s="512"/>
      <c r="AC53" s="561" t="str">
        <f>IF(K53="","",'Setup Page'!$W$4)</f>
        <v/>
      </c>
      <c r="AD53" s="628">
        <f>SUMIFS('Income Entry'!$I$11:$I1001, 'Income Entry'!$L$11:$L1001, K53, 'Income Entry'!$C$11:$C1001, "&gt;="&amp;$E$10, 'Income Entry'!$C$11:$C1001, "&lt;="&amp;$E$11)</f>
        <v>0</v>
      </c>
      <c r="AE53" s="511"/>
      <c r="AF53" s="511"/>
      <c r="AG53" s="564"/>
      <c r="AH53" s="47"/>
      <c r="AI53" s="560" t="str">
        <f>'Setup Page'!P48</f>
        <v/>
      </c>
      <c r="AJ53" s="511"/>
      <c r="AK53" s="511"/>
      <c r="AL53" s="511"/>
      <c r="AM53" s="511"/>
      <c r="AN53" s="511"/>
      <c r="AO53" s="511"/>
      <c r="AP53" s="512"/>
      <c r="AQ53" s="633"/>
      <c r="AR53" s="511"/>
      <c r="AS53" s="511"/>
      <c r="AT53" s="511"/>
      <c r="AU53" s="511"/>
      <c r="AV53" s="512"/>
      <c r="AW53" s="561" t="str">
        <f>IF(AI53="","",'Setup Page'!$W$4)</f>
        <v/>
      </c>
      <c r="AX53" s="628">
        <f>SUMIFS('Expense Entry'!$F$11:$F1001, 'Expense Entry'!$D$11:$D1001, AI53, 'Expense Entry'!$C$11:$C1001, "&gt;="&amp;$E$10, 'Expense Entry'!$C$11:$C1001, "&lt;="&amp;$E$11)</f>
        <v>0</v>
      </c>
      <c r="AY53" s="511"/>
      <c r="AZ53" s="511"/>
      <c r="BA53" s="512"/>
      <c r="BB53" s="561" t="str">
        <f>IF(AI53="","",'Setup Page'!$W$4)</f>
        <v/>
      </c>
      <c r="BC53" s="628">
        <f>SUMIFS('Expense Entry'!$H$11:$H1001, 'Expense Entry'!$D$11:$D1001, AI53, 'Expense Entry'!$C$11:$C1001, "&gt;="&amp;$E$10, 'Expense Entry'!$C$11:$C1001, "&lt;="&amp;$E$11)</f>
        <v>0</v>
      </c>
      <c r="BD53" s="511"/>
      <c r="BE53" s="511"/>
      <c r="BF53" s="512"/>
      <c r="BG53" s="561" t="str">
        <f>IF(AI53="","",'Setup Page'!$W$4)</f>
        <v/>
      </c>
      <c r="BH53" s="628">
        <f>SUMIFS('Expense Entry'!$I$11:$I1001, 'Expense Entry'!$D$11:$D1001, AI53, 'Expense Entry'!$C$11:$C1001, "&gt;="&amp;$E$10, 'Expense Entry'!$C$11:$C1001, "&lt;="&amp;$E$11)</f>
        <v>0</v>
      </c>
      <c r="BI53" s="511"/>
      <c r="BJ53" s="511"/>
      <c r="BK53" s="564"/>
      <c r="BL53" s="47"/>
    </row>
    <row r="54" ht="18.75" customHeight="1">
      <c r="A54" s="47"/>
      <c r="B54" s="47"/>
      <c r="C54" s="47"/>
      <c r="D54" s="47"/>
      <c r="E54" s="47"/>
      <c r="F54" s="47"/>
      <c r="G54" s="47"/>
      <c r="H54" s="47"/>
      <c r="I54" s="47"/>
      <c r="J54" s="47"/>
      <c r="K54" s="560" t="str">
        <f>'Setup Page'!C49</f>
        <v/>
      </c>
      <c r="L54" s="511"/>
      <c r="M54" s="511"/>
      <c r="N54" s="511"/>
      <c r="O54" s="511"/>
      <c r="P54" s="511"/>
      <c r="Q54" s="511"/>
      <c r="R54" s="512"/>
      <c r="S54" s="561" t="str">
        <f>IF(K54="","",'Setup Page'!$W$4)</f>
        <v/>
      </c>
      <c r="T54" s="628">
        <f>SUMIFS('Income Entry'!$F$11:$F1001, 'Income Entry'!$L$11:$L1001, K54, 'Income Entry'!$C$11:$C1001, "&gt;="&amp;$E$10, 'Income Entry'!$C$11:$C1001, "&lt;="&amp;$E$11)</f>
        <v>0</v>
      </c>
      <c r="U54" s="511"/>
      <c r="V54" s="511"/>
      <c r="W54" s="512"/>
      <c r="X54" s="561" t="str">
        <f>IF(K54="","",'Setup Page'!$W$4)</f>
        <v/>
      </c>
      <c r="Y54" s="628">
        <f>SUMIFS('Income Entry'!$H$11:$H1001, 'Income Entry'!$L$11:$L1001, K54, 'Income Entry'!$C$11:$C1001, "&gt;="&amp;$E$10, 'Income Entry'!$C$11:$C1001, "&lt;="&amp;$E$11)</f>
        <v>0</v>
      </c>
      <c r="Z54" s="511"/>
      <c r="AA54" s="511"/>
      <c r="AB54" s="512"/>
      <c r="AC54" s="561" t="str">
        <f>IF(K54="","",'Setup Page'!$W$4)</f>
        <v/>
      </c>
      <c r="AD54" s="628">
        <f>SUMIFS('Income Entry'!$I$11:$I1001, 'Income Entry'!$L$11:$L1001, K54, 'Income Entry'!$C$11:$C1001, "&gt;="&amp;$E$10, 'Income Entry'!$C$11:$C1001, "&lt;="&amp;$E$11)</f>
        <v>0</v>
      </c>
      <c r="AE54" s="511"/>
      <c r="AF54" s="511"/>
      <c r="AG54" s="564"/>
      <c r="AH54" s="47"/>
      <c r="AI54" s="560" t="str">
        <f>'Setup Page'!P49</f>
        <v/>
      </c>
      <c r="AJ54" s="511"/>
      <c r="AK54" s="511"/>
      <c r="AL54" s="511"/>
      <c r="AM54" s="511"/>
      <c r="AN54" s="511"/>
      <c r="AO54" s="511"/>
      <c r="AP54" s="512"/>
      <c r="AQ54" s="633"/>
      <c r="AR54" s="511"/>
      <c r="AS54" s="511"/>
      <c r="AT54" s="511"/>
      <c r="AU54" s="511"/>
      <c r="AV54" s="512"/>
      <c r="AW54" s="561" t="str">
        <f>IF(AI54="","",'Setup Page'!$W$4)</f>
        <v/>
      </c>
      <c r="AX54" s="628">
        <f>SUMIFS('Expense Entry'!$F$11:$F1001, 'Expense Entry'!$D$11:$D1001, AI54, 'Expense Entry'!$C$11:$C1001, "&gt;="&amp;$E$10, 'Expense Entry'!$C$11:$C1001, "&lt;="&amp;$E$11)</f>
        <v>0</v>
      </c>
      <c r="AY54" s="511"/>
      <c r="AZ54" s="511"/>
      <c r="BA54" s="512"/>
      <c r="BB54" s="561" t="str">
        <f>IF(AI54="","",'Setup Page'!$W$4)</f>
        <v/>
      </c>
      <c r="BC54" s="628">
        <f>SUMIFS('Expense Entry'!$H$11:$H1001, 'Expense Entry'!$D$11:$D1001, AI54, 'Expense Entry'!$C$11:$C1001, "&gt;="&amp;$E$10, 'Expense Entry'!$C$11:$C1001, "&lt;="&amp;$E$11)</f>
        <v>0</v>
      </c>
      <c r="BD54" s="511"/>
      <c r="BE54" s="511"/>
      <c r="BF54" s="512"/>
      <c r="BG54" s="561" t="str">
        <f>IF(AI54="","",'Setup Page'!$W$4)</f>
        <v/>
      </c>
      <c r="BH54" s="628">
        <f>SUMIFS('Expense Entry'!$I$11:$I1001, 'Expense Entry'!$D$11:$D1001, AI54, 'Expense Entry'!$C$11:$C1001, "&gt;="&amp;$E$10, 'Expense Entry'!$C$11:$C1001, "&lt;="&amp;$E$11)</f>
        <v>0</v>
      </c>
      <c r="BI54" s="511"/>
      <c r="BJ54" s="511"/>
      <c r="BK54" s="564"/>
      <c r="BL54" s="47"/>
    </row>
    <row r="55" ht="18.75" customHeight="1">
      <c r="A55" s="47"/>
      <c r="B55" s="47"/>
      <c r="C55" s="47"/>
      <c r="D55" s="47"/>
      <c r="E55" s="47"/>
      <c r="F55" s="47"/>
      <c r="G55" s="47"/>
      <c r="H55" s="47"/>
      <c r="I55" s="47"/>
      <c r="J55" s="47"/>
      <c r="K55" s="560" t="str">
        <f>'Setup Page'!C50</f>
        <v/>
      </c>
      <c r="L55" s="511"/>
      <c r="M55" s="511"/>
      <c r="N55" s="511"/>
      <c r="O55" s="511"/>
      <c r="P55" s="511"/>
      <c r="Q55" s="511"/>
      <c r="R55" s="512"/>
      <c r="S55" s="561" t="str">
        <f>IF(K55="","",'Setup Page'!$W$4)</f>
        <v/>
      </c>
      <c r="T55" s="628">
        <f>SUMIFS('Income Entry'!$F$11:$F1001, 'Income Entry'!$L$11:$L1001, K55, 'Income Entry'!$C$11:$C1001, "&gt;="&amp;$E$10, 'Income Entry'!$C$11:$C1001, "&lt;="&amp;$E$11)</f>
        <v>0</v>
      </c>
      <c r="U55" s="511"/>
      <c r="V55" s="511"/>
      <c r="W55" s="512"/>
      <c r="X55" s="561" t="str">
        <f>IF(K55="","",'Setup Page'!$W$4)</f>
        <v/>
      </c>
      <c r="Y55" s="628">
        <f>SUMIFS('Income Entry'!$H$11:$H1001, 'Income Entry'!$L$11:$L1001, K55, 'Income Entry'!$C$11:$C1001, "&gt;="&amp;$E$10, 'Income Entry'!$C$11:$C1001, "&lt;="&amp;$E$11)</f>
        <v>0</v>
      </c>
      <c r="Z55" s="511"/>
      <c r="AA55" s="511"/>
      <c r="AB55" s="512"/>
      <c r="AC55" s="561" t="str">
        <f>IF(K55="","",'Setup Page'!$W$4)</f>
        <v/>
      </c>
      <c r="AD55" s="628">
        <f>SUMIFS('Income Entry'!$I$11:$I1001, 'Income Entry'!$L$11:$L1001, K55, 'Income Entry'!$C$11:$C1001, "&gt;="&amp;$E$10, 'Income Entry'!$C$11:$C1001, "&lt;="&amp;$E$11)</f>
        <v>0</v>
      </c>
      <c r="AE55" s="511"/>
      <c r="AF55" s="511"/>
      <c r="AG55" s="564"/>
      <c r="AH55" s="47"/>
      <c r="AI55" s="560" t="str">
        <f>'Setup Page'!P50</f>
        <v/>
      </c>
      <c r="AJ55" s="511"/>
      <c r="AK55" s="511"/>
      <c r="AL55" s="511"/>
      <c r="AM55" s="511"/>
      <c r="AN55" s="511"/>
      <c r="AO55" s="511"/>
      <c r="AP55" s="512"/>
      <c r="AQ55" s="633"/>
      <c r="AR55" s="511"/>
      <c r="AS55" s="511"/>
      <c r="AT55" s="511"/>
      <c r="AU55" s="511"/>
      <c r="AV55" s="512"/>
      <c r="AW55" s="561" t="str">
        <f>IF(AI55="","",'Setup Page'!$W$4)</f>
        <v/>
      </c>
      <c r="AX55" s="628">
        <f>SUMIFS('Expense Entry'!$F$11:$F1001, 'Expense Entry'!$D$11:$D1001, AI55, 'Expense Entry'!$C$11:$C1001, "&gt;="&amp;$E$10, 'Expense Entry'!$C$11:$C1001, "&lt;="&amp;$E$11)</f>
        <v>0</v>
      </c>
      <c r="AY55" s="511"/>
      <c r="AZ55" s="511"/>
      <c r="BA55" s="512"/>
      <c r="BB55" s="561" t="str">
        <f>IF(AI55="","",'Setup Page'!$W$4)</f>
        <v/>
      </c>
      <c r="BC55" s="628">
        <f>SUMIFS('Expense Entry'!$H$11:$H1001, 'Expense Entry'!$D$11:$D1001, AI55, 'Expense Entry'!$C$11:$C1001, "&gt;="&amp;$E$10, 'Expense Entry'!$C$11:$C1001, "&lt;="&amp;$E$11)</f>
        <v>0</v>
      </c>
      <c r="BD55" s="511"/>
      <c r="BE55" s="511"/>
      <c r="BF55" s="512"/>
      <c r="BG55" s="561" t="str">
        <f>IF(AI55="","",'Setup Page'!$W$4)</f>
        <v/>
      </c>
      <c r="BH55" s="628">
        <f>SUMIFS('Expense Entry'!$I$11:$I1001, 'Expense Entry'!$D$11:$D1001, AI55, 'Expense Entry'!$C$11:$C1001, "&gt;="&amp;$E$10, 'Expense Entry'!$C$11:$C1001, "&lt;="&amp;$E$11)</f>
        <v>0</v>
      </c>
      <c r="BI55" s="511"/>
      <c r="BJ55" s="511"/>
      <c r="BK55" s="564"/>
      <c r="BL55" s="47"/>
    </row>
    <row r="56" ht="18.75" customHeight="1">
      <c r="A56" s="47"/>
      <c r="B56" s="47"/>
      <c r="C56" s="47"/>
      <c r="D56" s="47"/>
      <c r="E56" s="47"/>
      <c r="F56" s="47"/>
      <c r="G56" s="47"/>
      <c r="H56" s="47"/>
      <c r="I56" s="47"/>
      <c r="J56" s="47"/>
      <c r="K56" s="560" t="str">
        <f>'Setup Page'!C51</f>
        <v/>
      </c>
      <c r="L56" s="511"/>
      <c r="M56" s="511"/>
      <c r="N56" s="511"/>
      <c r="O56" s="511"/>
      <c r="P56" s="511"/>
      <c r="Q56" s="511"/>
      <c r="R56" s="512"/>
      <c r="S56" s="561" t="str">
        <f>IF(K56="","",'Setup Page'!$W$4)</f>
        <v/>
      </c>
      <c r="T56" s="628">
        <f>SUMIFS('Income Entry'!$F$11:$F1001, 'Income Entry'!$L$11:$L1001, K56, 'Income Entry'!$C$11:$C1001, "&gt;="&amp;$E$10, 'Income Entry'!$C$11:$C1001, "&lt;="&amp;$E$11)</f>
        <v>0</v>
      </c>
      <c r="U56" s="511"/>
      <c r="V56" s="511"/>
      <c r="W56" s="512"/>
      <c r="X56" s="561" t="str">
        <f>IF(K56="","",'Setup Page'!$W$4)</f>
        <v/>
      </c>
      <c r="Y56" s="628">
        <f>SUMIFS('Income Entry'!$H$11:$H1001, 'Income Entry'!$L$11:$L1001, K56, 'Income Entry'!$C$11:$C1001, "&gt;="&amp;$E$10, 'Income Entry'!$C$11:$C1001, "&lt;="&amp;$E$11)</f>
        <v>0</v>
      </c>
      <c r="Z56" s="511"/>
      <c r="AA56" s="511"/>
      <c r="AB56" s="512"/>
      <c r="AC56" s="561" t="str">
        <f>IF(K56="","",'Setup Page'!$W$4)</f>
        <v/>
      </c>
      <c r="AD56" s="628">
        <f>SUMIFS('Income Entry'!$I$11:$I1001, 'Income Entry'!$L$11:$L1001, K56, 'Income Entry'!$C$11:$C1001, "&gt;="&amp;$E$10, 'Income Entry'!$C$11:$C1001, "&lt;="&amp;$E$11)</f>
        <v>0</v>
      </c>
      <c r="AE56" s="511"/>
      <c r="AF56" s="511"/>
      <c r="AG56" s="564"/>
      <c r="AH56" s="47"/>
      <c r="AI56" s="560" t="str">
        <f>'Setup Page'!P51</f>
        <v/>
      </c>
      <c r="AJ56" s="511"/>
      <c r="AK56" s="511"/>
      <c r="AL56" s="511"/>
      <c r="AM56" s="511"/>
      <c r="AN56" s="511"/>
      <c r="AO56" s="511"/>
      <c r="AP56" s="512"/>
      <c r="AQ56" s="633"/>
      <c r="AR56" s="511"/>
      <c r="AS56" s="511"/>
      <c r="AT56" s="511"/>
      <c r="AU56" s="511"/>
      <c r="AV56" s="512"/>
      <c r="AW56" s="561" t="str">
        <f>IF(AI56="","",'Setup Page'!$W$4)</f>
        <v/>
      </c>
      <c r="AX56" s="628">
        <f>SUMIFS('Expense Entry'!$F$11:$F1001, 'Expense Entry'!$D$11:$D1001, AI56, 'Expense Entry'!$C$11:$C1001, "&gt;="&amp;$E$10, 'Expense Entry'!$C$11:$C1001, "&lt;="&amp;$E$11)</f>
        <v>0</v>
      </c>
      <c r="AY56" s="511"/>
      <c r="AZ56" s="511"/>
      <c r="BA56" s="512"/>
      <c r="BB56" s="561" t="str">
        <f>IF(AI56="","",'Setup Page'!$W$4)</f>
        <v/>
      </c>
      <c r="BC56" s="628">
        <f>SUMIFS('Expense Entry'!$H$11:$H1001, 'Expense Entry'!$D$11:$D1001, AI56, 'Expense Entry'!$C$11:$C1001, "&gt;="&amp;$E$10, 'Expense Entry'!$C$11:$C1001, "&lt;="&amp;$E$11)</f>
        <v>0</v>
      </c>
      <c r="BD56" s="511"/>
      <c r="BE56" s="511"/>
      <c r="BF56" s="512"/>
      <c r="BG56" s="561" t="str">
        <f>IF(AI56="","",'Setup Page'!$W$4)</f>
        <v/>
      </c>
      <c r="BH56" s="628">
        <f>SUMIFS('Expense Entry'!$I$11:$I1001, 'Expense Entry'!$D$11:$D1001, AI56, 'Expense Entry'!$C$11:$C1001, "&gt;="&amp;$E$10, 'Expense Entry'!$C$11:$C1001, "&lt;="&amp;$E$11)</f>
        <v>0</v>
      </c>
      <c r="BI56" s="511"/>
      <c r="BJ56" s="511"/>
      <c r="BK56" s="564"/>
      <c r="BL56" s="47"/>
    </row>
    <row r="57" ht="18.75" customHeight="1">
      <c r="A57" s="47"/>
      <c r="B57" s="47"/>
      <c r="C57" s="47"/>
      <c r="D57" s="47"/>
      <c r="E57" s="47"/>
      <c r="F57" s="47"/>
      <c r="G57" s="47"/>
      <c r="H57" s="47"/>
      <c r="I57" s="47"/>
      <c r="J57" s="47"/>
      <c r="K57" s="560" t="str">
        <f>'Setup Page'!C52</f>
        <v/>
      </c>
      <c r="L57" s="511"/>
      <c r="M57" s="511"/>
      <c r="N57" s="511"/>
      <c r="O57" s="511"/>
      <c r="P57" s="511"/>
      <c r="Q57" s="511"/>
      <c r="R57" s="512"/>
      <c r="S57" s="561" t="str">
        <f>IF(K57="","",'Setup Page'!$W$4)</f>
        <v/>
      </c>
      <c r="T57" s="628">
        <f>SUMIFS('Income Entry'!$F$11:$F1001, 'Income Entry'!$L$11:$L1001, K57, 'Income Entry'!$C$11:$C1001, "&gt;="&amp;$E$10, 'Income Entry'!$C$11:$C1001, "&lt;="&amp;$E$11)</f>
        <v>0</v>
      </c>
      <c r="U57" s="511"/>
      <c r="V57" s="511"/>
      <c r="W57" s="512"/>
      <c r="X57" s="561" t="str">
        <f>IF(K57="","",'Setup Page'!$W$4)</f>
        <v/>
      </c>
      <c r="Y57" s="628">
        <f>SUMIFS('Income Entry'!$H$11:$H1001, 'Income Entry'!$L$11:$L1001, K57, 'Income Entry'!$C$11:$C1001, "&gt;="&amp;$E$10, 'Income Entry'!$C$11:$C1001, "&lt;="&amp;$E$11)</f>
        <v>0</v>
      </c>
      <c r="Z57" s="511"/>
      <c r="AA57" s="511"/>
      <c r="AB57" s="512"/>
      <c r="AC57" s="561" t="str">
        <f>IF(K57="","",'Setup Page'!$W$4)</f>
        <v/>
      </c>
      <c r="AD57" s="628">
        <f>SUMIFS('Income Entry'!$I$11:$I1001, 'Income Entry'!$L$11:$L1001, K57, 'Income Entry'!$C$11:$C1001, "&gt;="&amp;$E$10, 'Income Entry'!$C$11:$C1001, "&lt;="&amp;$E$11)</f>
        <v>0</v>
      </c>
      <c r="AE57" s="511"/>
      <c r="AF57" s="511"/>
      <c r="AG57" s="564"/>
      <c r="AH57" s="47"/>
      <c r="AI57" s="560" t="str">
        <f>'Setup Page'!P52</f>
        <v/>
      </c>
      <c r="AJ57" s="511"/>
      <c r="AK57" s="511"/>
      <c r="AL57" s="511"/>
      <c r="AM57" s="511"/>
      <c r="AN57" s="511"/>
      <c r="AO57" s="511"/>
      <c r="AP57" s="512"/>
      <c r="AQ57" s="633"/>
      <c r="AR57" s="511"/>
      <c r="AS57" s="511"/>
      <c r="AT57" s="511"/>
      <c r="AU57" s="511"/>
      <c r="AV57" s="512"/>
      <c r="AW57" s="561" t="str">
        <f>IF(AI57="","",'Setup Page'!$W$4)</f>
        <v/>
      </c>
      <c r="AX57" s="628">
        <f>SUMIFS('Expense Entry'!$F$11:$F1001, 'Expense Entry'!$D$11:$D1001, AI57, 'Expense Entry'!$C$11:$C1001, "&gt;="&amp;$E$10, 'Expense Entry'!$C$11:$C1001, "&lt;="&amp;$E$11)</f>
        <v>0</v>
      </c>
      <c r="AY57" s="511"/>
      <c r="AZ57" s="511"/>
      <c r="BA57" s="512"/>
      <c r="BB57" s="561" t="str">
        <f>IF(AI57="","",'Setup Page'!$W$4)</f>
        <v/>
      </c>
      <c r="BC57" s="628">
        <f>SUMIFS('Expense Entry'!$H$11:$H1001, 'Expense Entry'!$D$11:$D1001, AI57, 'Expense Entry'!$C$11:$C1001, "&gt;="&amp;$E$10, 'Expense Entry'!$C$11:$C1001, "&lt;="&amp;$E$11)</f>
        <v>0</v>
      </c>
      <c r="BD57" s="511"/>
      <c r="BE57" s="511"/>
      <c r="BF57" s="512"/>
      <c r="BG57" s="561" t="str">
        <f>IF(AI57="","",'Setup Page'!$W$4)</f>
        <v/>
      </c>
      <c r="BH57" s="628">
        <f>SUMIFS('Expense Entry'!$I$11:$I1001, 'Expense Entry'!$D$11:$D1001, AI57, 'Expense Entry'!$C$11:$C1001, "&gt;="&amp;$E$10, 'Expense Entry'!$C$11:$C1001, "&lt;="&amp;$E$11)</f>
        <v>0</v>
      </c>
      <c r="BI57" s="511"/>
      <c r="BJ57" s="511"/>
      <c r="BK57" s="564"/>
      <c r="BL57" s="47"/>
    </row>
    <row r="58" ht="18.75" customHeight="1">
      <c r="A58" s="47"/>
      <c r="B58" s="47"/>
      <c r="C58" s="47"/>
      <c r="D58" s="47"/>
      <c r="E58" s="47"/>
      <c r="F58" s="47"/>
      <c r="G58" s="47"/>
      <c r="H58" s="47"/>
      <c r="I58" s="47"/>
      <c r="J58" s="47"/>
      <c r="K58" s="560" t="str">
        <f>'Setup Page'!C53</f>
        <v/>
      </c>
      <c r="L58" s="511"/>
      <c r="M58" s="511"/>
      <c r="N58" s="511"/>
      <c r="O58" s="511"/>
      <c r="P58" s="511"/>
      <c r="Q58" s="511"/>
      <c r="R58" s="512"/>
      <c r="S58" s="561" t="str">
        <f>IF(K58="","",'Setup Page'!$W$4)</f>
        <v/>
      </c>
      <c r="T58" s="628">
        <f>SUMIFS('Income Entry'!$F$11:$F1001, 'Income Entry'!$L$11:$L1001, K58, 'Income Entry'!$C$11:$C1001, "&gt;="&amp;$E$10, 'Income Entry'!$C$11:$C1001, "&lt;="&amp;$E$11)</f>
        <v>0</v>
      </c>
      <c r="U58" s="511"/>
      <c r="V58" s="511"/>
      <c r="W58" s="512"/>
      <c r="X58" s="561" t="str">
        <f>IF(K58="","",'Setup Page'!$W$4)</f>
        <v/>
      </c>
      <c r="Y58" s="628">
        <f>SUMIFS('Income Entry'!$H$11:$H1001, 'Income Entry'!$L$11:$L1001, K58, 'Income Entry'!$C$11:$C1001, "&gt;="&amp;$E$10, 'Income Entry'!$C$11:$C1001, "&lt;="&amp;$E$11)</f>
        <v>0</v>
      </c>
      <c r="Z58" s="511"/>
      <c r="AA58" s="511"/>
      <c r="AB58" s="512"/>
      <c r="AC58" s="561" t="str">
        <f>IF(K58="","",'Setup Page'!$W$4)</f>
        <v/>
      </c>
      <c r="AD58" s="628">
        <f>SUMIFS('Income Entry'!$I$11:$I1001, 'Income Entry'!$L$11:$L1001, K58, 'Income Entry'!$C$11:$C1001, "&gt;="&amp;$E$10, 'Income Entry'!$C$11:$C1001, "&lt;="&amp;$E$11)</f>
        <v>0</v>
      </c>
      <c r="AE58" s="511"/>
      <c r="AF58" s="511"/>
      <c r="AG58" s="564"/>
      <c r="AH58" s="47"/>
      <c r="AI58" s="560" t="str">
        <f>'Setup Page'!P53</f>
        <v/>
      </c>
      <c r="AJ58" s="511"/>
      <c r="AK58" s="511"/>
      <c r="AL58" s="511"/>
      <c r="AM58" s="511"/>
      <c r="AN58" s="511"/>
      <c r="AO58" s="511"/>
      <c r="AP58" s="512"/>
      <c r="AQ58" s="633"/>
      <c r="AR58" s="511"/>
      <c r="AS58" s="511"/>
      <c r="AT58" s="511"/>
      <c r="AU58" s="511"/>
      <c r="AV58" s="512"/>
      <c r="AW58" s="561" t="str">
        <f>IF(AI58="","",'Setup Page'!$W$4)</f>
        <v/>
      </c>
      <c r="AX58" s="628">
        <f>SUMIFS('Expense Entry'!$F$11:$F1001, 'Expense Entry'!$D$11:$D1001, AI58, 'Expense Entry'!$C$11:$C1001, "&gt;="&amp;$E$10, 'Expense Entry'!$C$11:$C1001, "&lt;="&amp;$E$11)</f>
        <v>0</v>
      </c>
      <c r="AY58" s="511"/>
      <c r="AZ58" s="511"/>
      <c r="BA58" s="512"/>
      <c r="BB58" s="561" t="str">
        <f>IF(AI58="","",'Setup Page'!$W$4)</f>
        <v/>
      </c>
      <c r="BC58" s="628">
        <f>SUMIFS('Expense Entry'!$H$11:$H1001, 'Expense Entry'!$D$11:$D1001, AI58, 'Expense Entry'!$C$11:$C1001, "&gt;="&amp;$E$10, 'Expense Entry'!$C$11:$C1001, "&lt;="&amp;$E$11)</f>
        <v>0</v>
      </c>
      <c r="BD58" s="511"/>
      <c r="BE58" s="511"/>
      <c r="BF58" s="512"/>
      <c r="BG58" s="561" t="str">
        <f>IF(AI58="","",'Setup Page'!$W$4)</f>
        <v/>
      </c>
      <c r="BH58" s="628">
        <f>SUMIFS('Expense Entry'!$I$11:$I1001, 'Expense Entry'!$D$11:$D1001, AI58, 'Expense Entry'!$C$11:$C1001, "&gt;="&amp;$E$10, 'Expense Entry'!$C$11:$C1001, "&lt;="&amp;$E$11)</f>
        <v>0</v>
      </c>
      <c r="BI58" s="511"/>
      <c r="BJ58" s="511"/>
      <c r="BK58" s="564"/>
      <c r="BL58" s="47"/>
    </row>
    <row r="59" ht="18.75" customHeight="1">
      <c r="A59" s="47"/>
      <c r="B59" s="47"/>
      <c r="C59" s="47"/>
      <c r="D59" s="47"/>
      <c r="E59" s="47"/>
      <c r="F59" s="47"/>
      <c r="G59" s="47"/>
      <c r="H59" s="47"/>
      <c r="I59" s="47"/>
      <c r="J59" s="47"/>
      <c r="K59" s="560" t="str">
        <f>'Setup Page'!C54</f>
        <v/>
      </c>
      <c r="L59" s="511"/>
      <c r="M59" s="511"/>
      <c r="N59" s="511"/>
      <c r="O59" s="511"/>
      <c r="P59" s="511"/>
      <c r="Q59" s="511"/>
      <c r="R59" s="512"/>
      <c r="S59" s="561" t="str">
        <f>IF(K59="","",'Setup Page'!$W$4)</f>
        <v/>
      </c>
      <c r="T59" s="628">
        <f>SUMIFS('Income Entry'!$F$11:$F1001, 'Income Entry'!$L$11:$L1001, K59, 'Income Entry'!$C$11:$C1001, "&gt;="&amp;$E$10, 'Income Entry'!$C$11:$C1001, "&lt;="&amp;$E$11)</f>
        <v>0</v>
      </c>
      <c r="U59" s="511"/>
      <c r="V59" s="511"/>
      <c r="W59" s="512"/>
      <c r="X59" s="561" t="str">
        <f>IF(K59="","",'Setup Page'!$W$4)</f>
        <v/>
      </c>
      <c r="Y59" s="628">
        <f>SUMIFS('Income Entry'!$H$11:$H1001, 'Income Entry'!$L$11:$L1001, K59, 'Income Entry'!$C$11:$C1001, "&gt;="&amp;$E$10, 'Income Entry'!$C$11:$C1001, "&lt;="&amp;$E$11)</f>
        <v>0</v>
      </c>
      <c r="Z59" s="511"/>
      <c r="AA59" s="511"/>
      <c r="AB59" s="512"/>
      <c r="AC59" s="561" t="str">
        <f>IF(K59="","",'Setup Page'!$W$4)</f>
        <v/>
      </c>
      <c r="AD59" s="628">
        <f>SUMIFS('Income Entry'!$I$11:$I1001, 'Income Entry'!$L$11:$L1001, K59, 'Income Entry'!$C$11:$C1001, "&gt;="&amp;$E$10, 'Income Entry'!$C$11:$C1001, "&lt;="&amp;$E$11)</f>
        <v>0</v>
      </c>
      <c r="AE59" s="511"/>
      <c r="AF59" s="511"/>
      <c r="AG59" s="564"/>
      <c r="AH59" s="47"/>
      <c r="AI59" s="560" t="str">
        <f>'Setup Page'!P54</f>
        <v/>
      </c>
      <c r="AJ59" s="511"/>
      <c r="AK59" s="511"/>
      <c r="AL59" s="511"/>
      <c r="AM59" s="511"/>
      <c r="AN59" s="511"/>
      <c r="AO59" s="511"/>
      <c r="AP59" s="512"/>
      <c r="AQ59" s="633"/>
      <c r="AR59" s="511"/>
      <c r="AS59" s="511"/>
      <c r="AT59" s="511"/>
      <c r="AU59" s="511"/>
      <c r="AV59" s="512"/>
      <c r="AW59" s="561" t="str">
        <f>IF(AI59="","",'Setup Page'!$W$4)</f>
        <v/>
      </c>
      <c r="AX59" s="628">
        <f>SUMIFS('Expense Entry'!$F$11:$F1001, 'Expense Entry'!$D$11:$D1001, AI59, 'Expense Entry'!$C$11:$C1001, "&gt;="&amp;$E$10, 'Expense Entry'!$C$11:$C1001, "&lt;="&amp;$E$11)</f>
        <v>0</v>
      </c>
      <c r="AY59" s="511"/>
      <c r="AZ59" s="511"/>
      <c r="BA59" s="512"/>
      <c r="BB59" s="561" t="str">
        <f>IF(AI59="","",'Setup Page'!$W$4)</f>
        <v/>
      </c>
      <c r="BC59" s="628">
        <f>SUMIFS('Expense Entry'!$H$11:$H1001, 'Expense Entry'!$D$11:$D1001, AI59, 'Expense Entry'!$C$11:$C1001, "&gt;="&amp;$E$10, 'Expense Entry'!$C$11:$C1001, "&lt;="&amp;$E$11)</f>
        <v>0</v>
      </c>
      <c r="BD59" s="511"/>
      <c r="BE59" s="511"/>
      <c r="BF59" s="512"/>
      <c r="BG59" s="561" t="str">
        <f>IF(AI59="","",'Setup Page'!$W$4)</f>
        <v/>
      </c>
      <c r="BH59" s="628">
        <f>SUMIFS('Expense Entry'!$I$11:$I1001, 'Expense Entry'!$D$11:$D1001, AI59, 'Expense Entry'!$C$11:$C1001, "&gt;="&amp;$E$10, 'Expense Entry'!$C$11:$C1001, "&lt;="&amp;$E$11)</f>
        <v>0</v>
      </c>
      <c r="BI59" s="511"/>
      <c r="BJ59" s="511"/>
      <c r="BK59" s="564"/>
      <c r="BL59" s="47"/>
    </row>
    <row r="60" ht="18.75" customHeight="1">
      <c r="A60" s="47"/>
      <c r="B60" s="47"/>
      <c r="C60" s="47"/>
      <c r="D60" s="47"/>
      <c r="E60" s="47"/>
      <c r="F60" s="47"/>
      <c r="G60" s="47"/>
      <c r="H60" s="47"/>
      <c r="I60" s="47"/>
      <c r="J60" s="47"/>
      <c r="K60" s="560" t="str">
        <f>'Setup Page'!C55</f>
        <v/>
      </c>
      <c r="L60" s="511"/>
      <c r="M60" s="511"/>
      <c r="N60" s="511"/>
      <c r="O60" s="511"/>
      <c r="P60" s="511"/>
      <c r="Q60" s="511"/>
      <c r="R60" s="512"/>
      <c r="S60" s="561" t="str">
        <f>IF(K60="","",'Setup Page'!$W$4)</f>
        <v/>
      </c>
      <c r="T60" s="628">
        <f>SUMIFS('Income Entry'!$F$11:$F1001, 'Income Entry'!$L$11:$L1001, K60, 'Income Entry'!$C$11:$C1001, "&gt;="&amp;$E$10, 'Income Entry'!$C$11:$C1001, "&lt;="&amp;$E$11)</f>
        <v>0</v>
      </c>
      <c r="U60" s="511"/>
      <c r="V60" s="511"/>
      <c r="W60" s="512"/>
      <c r="X60" s="561" t="str">
        <f>IF(K60="","",'Setup Page'!$W$4)</f>
        <v/>
      </c>
      <c r="Y60" s="628">
        <f>SUMIFS('Income Entry'!$H$11:$H1001, 'Income Entry'!$L$11:$L1001, K60, 'Income Entry'!$C$11:$C1001, "&gt;="&amp;$E$10, 'Income Entry'!$C$11:$C1001, "&lt;="&amp;$E$11)</f>
        <v>0</v>
      </c>
      <c r="Z60" s="511"/>
      <c r="AA60" s="511"/>
      <c r="AB60" s="512"/>
      <c r="AC60" s="561" t="str">
        <f>IF(K60="","",'Setup Page'!$W$4)</f>
        <v/>
      </c>
      <c r="AD60" s="628">
        <f>SUMIFS('Income Entry'!$I$11:$I1001, 'Income Entry'!$L$11:$L1001, K60, 'Income Entry'!$C$11:$C1001, "&gt;="&amp;$E$10, 'Income Entry'!$C$11:$C1001, "&lt;="&amp;$E$11)</f>
        <v>0</v>
      </c>
      <c r="AE60" s="511"/>
      <c r="AF60" s="511"/>
      <c r="AG60" s="564"/>
      <c r="AH60" s="47"/>
      <c r="AI60" s="560" t="str">
        <f>'Setup Page'!P55</f>
        <v/>
      </c>
      <c r="AJ60" s="511"/>
      <c r="AK60" s="511"/>
      <c r="AL60" s="511"/>
      <c r="AM60" s="511"/>
      <c r="AN60" s="511"/>
      <c r="AO60" s="511"/>
      <c r="AP60" s="512"/>
      <c r="AQ60" s="633"/>
      <c r="AR60" s="511"/>
      <c r="AS60" s="511"/>
      <c r="AT60" s="511"/>
      <c r="AU60" s="511"/>
      <c r="AV60" s="512"/>
      <c r="AW60" s="561" t="str">
        <f>IF(AI60="","",'Setup Page'!$W$4)</f>
        <v/>
      </c>
      <c r="AX60" s="628">
        <f>SUMIFS('Expense Entry'!$F$11:$F1001, 'Expense Entry'!$D$11:$D1001, AI60, 'Expense Entry'!$C$11:$C1001, "&gt;="&amp;$E$10, 'Expense Entry'!$C$11:$C1001, "&lt;="&amp;$E$11)</f>
        <v>0</v>
      </c>
      <c r="AY60" s="511"/>
      <c r="AZ60" s="511"/>
      <c r="BA60" s="512"/>
      <c r="BB60" s="561" t="str">
        <f>IF(AI60="","",'Setup Page'!$W$4)</f>
        <v/>
      </c>
      <c r="BC60" s="628">
        <f>SUMIFS('Expense Entry'!$H$11:$H1001, 'Expense Entry'!$D$11:$D1001, AI60, 'Expense Entry'!$C$11:$C1001, "&gt;="&amp;$E$10, 'Expense Entry'!$C$11:$C1001, "&lt;="&amp;$E$11)</f>
        <v>0</v>
      </c>
      <c r="BD60" s="511"/>
      <c r="BE60" s="511"/>
      <c r="BF60" s="512"/>
      <c r="BG60" s="561" t="str">
        <f>IF(AI60="","",'Setup Page'!$W$4)</f>
        <v/>
      </c>
      <c r="BH60" s="628">
        <f>SUMIFS('Expense Entry'!$I$11:$I1001, 'Expense Entry'!$D$11:$D1001, AI60, 'Expense Entry'!$C$11:$C1001, "&gt;="&amp;$E$10, 'Expense Entry'!$C$11:$C1001, "&lt;="&amp;$E$11)</f>
        <v>0</v>
      </c>
      <c r="BI60" s="511"/>
      <c r="BJ60" s="511"/>
      <c r="BK60" s="564"/>
      <c r="BL60" s="47"/>
    </row>
    <row r="61" ht="18.75" customHeight="1">
      <c r="A61" s="47"/>
      <c r="B61" s="47"/>
      <c r="C61" s="47"/>
      <c r="D61" s="47"/>
      <c r="E61" s="47"/>
      <c r="F61" s="47"/>
      <c r="G61" s="47"/>
      <c r="H61" s="47"/>
      <c r="I61" s="47"/>
      <c r="J61" s="47"/>
      <c r="K61" s="560" t="str">
        <f>'Setup Page'!C56</f>
        <v/>
      </c>
      <c r="L61" s="511"/>
      <c r="M61" s="511"/>
      <c r="N61" s="511"/>
      <c r="O61" s="511"/>
      <c r="P61" s="511"/>
      <c r="Q61" s="511"/>
      <c r="R61" s="512"/>
      <c r="S61" s="561" t="str">
        <f>IF(K61="","",'Setup Page'!$W$4)</f>
        <v/>
      </c>
      <c r="T61" s="628">
        <f>SUMIFS('Income Entry'!$F$11:$F1001, 'Income Entry'!$L$11:$L1001, K61, 'Income Entry'!$C$11:$C1001, "&gt;="&amp;$E$10, 'Income Entry'!$C$11:$C1001, "&lt;="&amp;$E$11)</f>
        <v>0</v>
      </c>
      <c r="U61" s="511"/>
      <c r="V61" s="511"/>
      <c r="W61" s="512"/>
      <c r="X61" s="561" t="str">
        <f>IF(K61="","",'Setup Page'!$W$4)</f>
        <v/>
      </c>
      <c r="Y61" s="628">
        <f>SUMIFS('Income Entry'!$H$11:$H1001, 'Income Entry'!$L$11:$L1001, K61, 'Income Entry'!$C$11:$C1001, "&gt;="&amp;$E$10, 'Income Entry'!$C$11:$C1001, "&lt;="&amp;$E$11)</f>
        <v>0</v>
      </c>
      <c r="Z61" s="511"/>
      <c r="AA61" s="511"/>
      <c r="AB61" s="512"/>
      <c r="AC61" s="561" t="str">
        <f>IF(K61="","",'Setup Page'!$W$4)</f>
        <v/>
      </c>
      <c r="AD61" s="628">
        <f>SUMIFS('Income Entry'!$I$11:$I1001, 'Income Entry'!$L$11:$L1001, K61, 'Income Entry'!$C$11:$C1001, "&gt;="&amp;$E$10, 'Income Entry'!$C$11:$C1001, "&lt;="&amp;$E$11)</f>
        <v>0</v>
      </c>
      <c r="AE61" s="511"/>
      <c r="AF61" s="511"/>
      <c r="AG61" s="564"/>
      <c r="AH61" s="47"/>
      <c r="AI61" s="560" t="str">
        <f>'Setup Page'!P56</f>
        <v/>
      </c>
      <c r="AJ61" s="511"/>
      <c r="AK61" s="511"/>
      <c r="AL61" s="511"/>
      <c r="AM61" s="511"/>
      <c r="AN61" s="511"/>
      <c r="AO61" s="511"/>
      <c r="AP61" s="512"/>
      <c r="AQ61" s="633"/>
      <c r="AR61" s="511"/>
      <c r="AS61" s="511"/>
      <c r="AT61" s="511"/>
      <c r="AU61" s="511"/>
      <c r="AV61" s="512"/>
      <c r="AW61" s="561" t="str">
        <f>IF(AI61="","",'Setup Page'!$W$4)</f>
        <v/>
      </c>
      <c r="AX61" s="628">
        <f>SUMIFS('Expense Entry'!$F$11:$F1001, 'Expense Entry'!$D$11:$D1001, AI61, 'Expense Entry'!$C$11:$C1001, "&gt;="&amp;$E$10, 'Expense Entry'!$C$11:$C1001, "&lt;="&amp;$E$11)</f>
        <v>0</v>
      </c>
      <c r="AY61" s="511"/>
      <c r="AZ61" s="511"/>
      <c r="BA61" s="512"/>
      <c r="BB61" s="561" t="str">
        <f>IF(AI61="","",'Setup Page'!$W$4)</f>
        <v/>
      </c>
      <c r="BC61" s="628">
        <f>SUMIFS('Expense Entry'!$H$11:$H1001, 'Expense Entry'!$D$11:$D1001, AI61, 'Expense Entry'!$C$11:$C1001, "&gt;="&amp;$E$10, 'Expense Entry'!$C$11:$C1001, "&lt;="&amp;$E$11)</f>
        <v>0</v>
      </c>
      <c r="BD61" s="511"/>
      <c r="BE61" s="511"/>
      <c r="BF61" s="512"/>
      <c r="BG61" s="561" t="str">
        <f>IF(AI61="","",'Setup Page'!$W$4)</f>
        <v/>
      </c>
      <c r="BH61" s="628">
        <f>SUMIFS('Expense Entry'!$I$11:$I1001, 'Expense Entry'!$D$11:$D1001, AI61, 'Expense Entry'!$C$11:$C1001, "&gt;="&amp;$E$10, 'Expense Entry'!$C$11:$C1001, "&lt;="&amp;$E$11)</f>
        <v>0</v>
      </c>
      <c r="BI61" s="511"/>
      <c r="BJ61" s="511"/>
      <c r="BK61" s="564"/>
      <c r="BL61" s="47"/>
    </row>
    <row r="62" ht="18.75" customHeight="1">
      <c r="A62" s="47"/>
      <c r="B62" s="47"/>
      <c r="C62" s="47"/>
      <c r="D62" s="47"/>
      <c r="E62" s="47"/>
      <c r="F62" s="47"/>
      <c r="G62" s="47"/>
      <c r="H62" s="47"/>
      <c r="I62" s="47"/>
      <c r="J62" s="47"/>
      <c r="K62" s="636" t="str">
        <f>'Setup Page'!C57</f>
        <v/>
      </c>
      <c r="R62" s="637"/>
      <c r="S62" s="638" t="str">
        <f>IF(K62="","",'Setup Page'!$W$4)</f>
        <v/>
      </c>
      <c r="T62" s="639">
        <f>SUMIFS('Income Entry'!$F$11:$F1001, 'Income Entry'!$L$11:$L1001, K62, 'Income Entry'!$C$11:$C1001, "&gt;="&amp;$E$10, 'Income Entry'!$C$11:$C1001, "&lt;="&amp;$E$11)</f>
        <v>0</v>
      </c>
      <c r="W62" s="637"/>
      <c r="X62" s="638" t="str">
        <f>IF(K62="","",'Setup Page'!$W$4)</f>
        <v/>
      </c>
      <c r="Y62" s="639">
        <f>SUMIFS('Income Entry'!$H$11:$H1001, 'Income Entry'!$L$11:$L1001, K62, 'Income Entry'!$C$11:$C1001, "&gt;="&amp;$E$10, 'Income Entry'!$C$11:$C1001, "&lt;="&amp;$E$11)</f>
        <v>0</v>
      </c>
      <c r="AB62" s="637"/>
      <c r="AC62" s="638" t="str">
        <f>IF(K62="","",'Setup Page'!$W$4)</f>
        <v/>
      </c>
      <c r="AD62" s="639">
        <f>SUMIFS('Income Entry'!$I$11:$I1001, 'Income Entry'!$L$11:$L1001, K62, 'Income Entry'!$C$11:$C1001, "&gt;="&amp;$E$10, 'Income Entry'!$C$11:$C1001, "&lt;="&amp;$E$11)</f>
        <v>0</v>
      </c>
      <c r="AG62" s="29"/>
      <c r="AH62" s="47"/>
      <c r="AI62" s="636" t="str">
        <f>'Setup Page'!P57</f>
        <v/>
      </c>
      <c r="AP62" s="637"/>
      <c r="AQ62" s="640"/>
      <c r="AV62" s="637"/>
      <c r="AW62" s="638" t="str">
        <f>IF(AI62="","",'Setup Page'!$W$4)</f>
        <v/>
      </c>
      <c r="AX62" s="639">
        <f>SUMIFS('Expense Entry'!$F$11:$F1001, 'Expense Entry'!$D$11:$D1001, AI62, 'Expense Entry'!$C$11:$C1001, "&gt;="&amp;$E$10, 'Expense Entry'!$C$11:$C1001, "&lt;="&amp;$E$11)</f>
        <v>0</v>
      </c>
      <c r="BA62" s="637"/>
      <c r="BB62" s="638" t="str">
        <f>IF(AI62="","",'Setup Page'!$W$4)</f>
        <v/>
      </c>
      <c r="BC62" s="639">
        <f>SUMIFS('Expense Entry'!$H$11:$H1001, 'Expense Entry'!$D$11:$D1001, AI62, 'Expense Entry'!$C$11:$C1001, "&gt;="&amp;$E$10, 'Expense Entry'!$C$11:$C1001, "&lt;="&amp;$E$11)</f>
        <v>0</v>
      </c>
      <c r="BF62" s="637"/>
      <c r="BG62" s="638" t="str">
        <f>IF(AI62="","",'Setup Page'!$W$4)</f>
        <v/>
      </c>
      <c r="BH62" s="639">
        <f>SUMIFS('Expense Entry'!$I$11:$I1001, 'Expense Entry'!$D$11:$D1001, AI62, 'Expense Entry'!$C$11:$C1001, "&gt;="&amp;$E$10, 'Expense Entry'!$C$11:$C1001, "&lt;="&amp;$E$11)</f>
        <v>0</v>
      </c>
      <c r="BK62" s="29"/>
      <c r="BL62" s="47"/>
    </row>
    <row r="63" ht="18.75" customHeight="1">
      <c r="A63" s="47"/>
      <c r="B63" s="47"/>
      <c r="C63" s="47"/>
      <c r="D63" s="47"/>
      <c r="E63" s="47"/>
      <c r="F63" s="47"/>
      <c r="G63" s="47"/>
      <c r="H63" s="47"/>
      <c r="I63" s="47"/>
      <c r="J63" s="47"/>
      <c r="K63" s="641" t="s">
        <v>272</v>
      </c>
      <c r="L63" s="557"/>
      <c r="M63" s="557"/>
      <c r="N63" s="557"/>
      <c r="O63" s="557"/>
      <c r="P63" s="557"/>
      <c r="Q63" s="557"/>
      <c r="R63" s="559"/>
      <c r="S63" s="579" t="str">
        <f>'Setup Page'!$W$4</f>
        <v>$</v>
      </c>
      <c r="T63" s="642">
        <f>SUM(T23:W62)</f>
        <v>50587.76</v>
      </c>
      <c r="U63" s="557"/>
      <c r="V63" s="557"/>
      <c r="W63" s="559"/>
      <c r="X63" s="579" t="str">
        <f>'Setup Page'!$W$4</f>
        <v>$</v>
      </c>
      <c r="Y63" s="642">
        <f>SUM(Y23:AB62)</f>
        <v>50587.76</v>
      </c>
      <c r="Z63" s="557"/>
      <c r="AA63" s="557"/>
      <c r="AB63" s="559"/>
      <c r="AC63" s="579" t="str">
        <f>'Setup Page'!$W$4</f>
        <v>$</v>
      </c>
      <c r="AD63" s="642">
        <f>SUM(AD23:AG62)</f>
        <v>0</v>
      </c>
      <c r="AE63" s="557"/>
      <c r="AF63" s="557"/>
      <c r="AG63" s="559"/>
      <c r="AH63" s="47"/>
      <c r="AI63" s="641" t="s">
        <v>272</v>
      </c>
      <c r="AJ63" s="557"/>
      <c r="AK63" s="557"/>
      <c r="AL63" s="557"/>
      <c r="AM63" s="557"/>
      <c r="AN63" s="557"/>
      <c r="AO63" s="557"/>
      <c r="AP63" s="557"/>
      <c r="AQ63" s="557"/>
      <c r="AR63" s="557"/>
      <c r="AS63" s="557"/>
      <c r="AT63" s="557"/>
      <c r="AU63" s="557"/>
      <c r="AV63" s="559"/>
      <c r="AW63" s="579" t="str">
        <f>'Setup Page'!$W$4</f>
        <v>$</v>
      </c>
      <c r="AX63" s="642">
        <f>SUM(AX23:BA62)</f>
        <v>975.86</v>
      </c>
      <c r="AY63" s="557"/>
      <c r="AZ63" s="557"/>
      <c r="BA63" s="559"/>
      <c r="BB63" s="579" t="str">
        <f>'Setup Page'!$W$4</f>
        <v>$</v>
      </c>
      <c r="BC63" s="642">
        <f>SUM(BC23:BF62)</f>
        <v>887.1454545</v>
      </c>
      <c r="BD63" s="557"/>
      <c r="BE63" s="557"/>
      <c r="BF63" s="559"/>
      <c r="BG63" s="579" t="str">
        <f>'Setup Page'!$W$4</f>
        <v>$</v>
      </c>
      <c r="BH63" s="642">
        <f>SUM(BH23:BK62)</f>
        <v>88.71454545</v>
      </c>
      <c r="BI63" s="557"/>
      <c r="BJ63" s="557"/>
      <c r="BK63" s="559"/>
      <c r="BL63" s="47"/>
    </row>
    <row r="64" ht="18.75" customHeight="1">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7"/>
      <c r="AW64" s="47"/>
      <c r="AX64" s="47"/>
      <c r="AY64" s="47"/>
      <c r="AZ64" s="47"/>
      <c r="BA64" s="47"/>
      <c r="BB64" s="47"/>
      <c r="BC64" s="47"/>
      <c r="BD64" s="47"/>
      <c r="BE64" s="47"/>
      <c r="BF64" s="47"/>
      <c r="BG64" s="47"/>
      <c r="BH64" s="47"/>
      <c r="BI64" s="47"/>
      <c r="BJ64" s="47"/>
      <c r="BK64" s="47"/>
      <c r="BL64" s="47"/>
    </row>
    <row r="65" ht="18.75" customHeight="1">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c r="AV65" s="47"/>
      <c r="AW65" s="47"/>
      <c r="AX65" s="47"/>
      <c r="AY65" s="47"/>
      <c r="AZ65" s="47"/>
      <c r="BA65" s="47"/>
      <c r="BB65" s="47"/>
      <c r="BC65" s="47"/>
      <c r="BD65" s="47"/>
      <c r="BE65" s="47"/>
      <c r="BF65" s="47"/>
      <c r="BG65" s="47"/>
      <c r="BH65" s="47"/>
      <c r="BI65" s="47"/>
      <c r="BJ65" s="47"/>
      <c r="BK65" s="47"/>
      <c r="BL65" s="47"/>
    </row>
    <row r="66" ht="18.75" customHeight="1">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row>
    <row r="67" ht="18.75" customHeight="1">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47"/>
      <c r="AU67" s="47"/>
      <c r="AV67" s="47"/>
      <c r="AW67" s="47"/>
      <c r="AX67" s="47"/>
      <c r="AY67" s="47"/>
      <c r="AZ67" s="47"/>
      <c r="BA67" s="47"/>
      <c r="BB67" s="47"/>
      <c r="BC67" s="47"/>
      <c r="BD67" s="47"/>
      <c r="BE67" s="47"/>
      <c r="BF67" s="47"/>
      <c r="BG67" s="47"/>
      <c r="BH67" s="47"/>
      <c r="BI67" s="47"/>
      <c r="BJ67" s="47"/>
      <c r="BK67" s="47"/>
      <c r="BL67" s="47"/>
    </row>
    <row r="68" ht="18.75" customHeight="1">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47"/>
      <c r="AZ68" s="47"/>
      <c r="BA68" s="47"/>
      <c r="BB68" s="47"/>
      <c r="BC68" s="47"/>
      <c r="BD68" s="47"/>
      <c r="BE68" s="47"/>
      <c r="BF68" s="47"/>
      <c r="BG68" s="47"/>
      <c r="BH68" s="47"/>
      <c r="BI68" s="47"/>
      <c r="BJ68" s="47"/>
      <c r="BK68" s="47"/>
      <c r="BL68" s="47"/>
    </row>
    <row r="69" ht="18.75" customHeight="1">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7"/>
      <c r="BA69" s="47"/>
      <c r="BB69" s="47"/>
      <c r="BC69" s="47"/>
      <c r="BD69" s="47"/>
      <c r="BE69" s="47"/>
      <c r="BF69" s="47"/>
      <c r="BG69" s="47"/>
      <c r="BH69" s="47"/>
      <c r="BI69" s="47"/>
      <c r="BJ69" s="47"/>
      <c r="BK69" s="47"/>
      <c r="BL69" s="47"/>
    </row>
    <row r="70" ht="18.75" customHeight="1">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47"/>
      <c r="AZ70" s="47"/>
      <c r="BA70" s="47"/>
      <c r="BB70" s="47"/>
      <c r="BC70" s="47"/>
      <c r="BD70" s="47"/>
      <c r="BE70" s="47"/>
      <c r="BF70" s="47"/>
      <c r="BG70" s="47"/>
      <c r="BH70" s="47"/>
      <c r="BI70" s="47"/>
      <c r="BJ70" s="47"/>
      <c r="BK70" s="47"/>
      <c r="BL70" s="47"/>
    </row>
    <row r="71" ht="18.75" customHeight="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7"/>
      <c r="AW71" s="47"/>
      <c r="AX71" s="47"/>
      <c r="AY71" s="47"/>
      <c r="AZ71" s="47"/>
      <c r="BA71" s="47"/>
      <c r="BB71" s="47"/>
      <c r="BC71" s="47"/>
      <c r="BD71" s="47"/>
      <c r="BE71" s="47"/>
      <c r="BF71" s="47"/>
      <c r="BG71" s="47"/>
      <c r="BH71" s="47"/>
      <c r="BI71" s="47"/>
      <c r="BJ71" s="47"/>
      <c r="BK71" s="47"/>
      <c r="BL71" s="47"/>
    </row>
    <row r="72" ht="18.75" customHeight="1">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47"/>
      <c r="AZ72" s="47"/>
      <c r="BA72" s="47"/>
      <c r="BB72" s="47"/>
      <c r="BC72" s="47"/>
      <c r="BD72" s="47"/>
      <c r="BE72" s="47"/>
      <c r="BF72" s="47"/>
      <c r="BG72" s="47"/>
      <c r="BH72" s="47"/>
      <c r="BI72" s="47"/>
      <c r="BJ72" s="47"/>
      <c r="BK72" s="47"/>
      <c r="BL72" s="47"/>
    </row>
    <row r="73" ht="18.75" customHeight="1">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c r="BA73" s="47"/>
      <c r="BB73" s="47"/>
      <c r="BC73" s="47"/>
      <c r="BD73" s="47"/>
      <c r="BE73" s="47"/>
      <c r="BF73" s="47"/>
      <c r="BG73" s="47"/>
      <c r="BH73" s="47"/>
      <c r="BI73" s="47"/>
      <c r="BJ73" s="47"/>
      <c r="BK73" s="47"/>
      <c r="BL73" s="47"/>
    </row>
    <row r="74" ht="18.75" customHeight="1">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c r="BA74" s="47"/>
      <c r="BB74" s="47"/>
      <c r="BC74" s="47"/>
      <c r="BD74" s="47"/>
      <c r="BE74" s="47"/>
      <c r="BF74" s="47"/>
      <c r="BG74" s="47"/>
      <c r="BH74" s="47"/>
      <c r="BI74" s="47"/>
      <c r="BJ74" s="47"/>
      <c r="BK74" s="47"/>
      <c r="BL74" s="47"/>
    </row>
    <row r="75" ht="18.75" customHeight="1">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c r="AZ75" s="47"/>
      <c r="BA75" s="47"/>
      <c r="BB75" s="47"/>
      <c r="BC75" s="47"/>
      <c r="BD75" s="47"/>
      <c r="BE75" s="47"/>
      <c r="BF75" s="47"/>
      <c r="BG75" s="47"/>
      <c r="BH75" s="47"/>
      <c r="BI75" s="47"/>
      <c r="BJ75" s="47"/>
      <c r="BK75" s="47"/>
      <c r="BL75" s="47"/>
    </row>
    <row r="76" ht="18.75" customHeight="1">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7"/>
      <c r="BA76" s="47"/>
      <c r="BB76" s="47"/>
      <c r="BC76" s="47"/>
      <c r="BD76" s="47"/>
      <c r="BE76" s="47"/>
      <c r="BF76" s="47"/>
      <c r="BG76" s="47"/>
      <c r="BH76" s="47"/>
      <c r="BI76" s="47"/>
      <c r="BJ76" s="47"/>
      <c r="BK76" s="47"/>
      <c r="BL76" s="47"/>
    </row>
    <row r="77" ht="18.75" customHeight="1">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c r="BA77" s="47"/>
      <c r="BB77" s="47"/>
      <c r="BC77" s="47"/>
      <c r="BD77" s="47"/>
      <c r="BE77" s="47"/>
      <c r="BF77" s="47"/>
      <c r="BG77" s="47"/>
      <c r="BH77" s="47"/>
      <c r="BI77" s="47"/>
      <c r="BJ77" s="47"/>
      <c r="BK77" s="47"/>
      <c r="BL77" s="47"/>
    </row>
    <row r="78" ht="18.75" customHeight="1">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AX78" s="47"/>
      <c r="AY78" s="47"/>
      <c r="AZ78" s="47"/>
      <c r="BA78" s="47"/>
      <c r="BB78" s="47"/>
      <c r="BC78" s="47"/>
      <c r="BD78" s="47"/>
      <c r="BE78" s="47"/>
      <c r="BF78" s="47"/>
      <c r="BG78" s="47"/>
      <c r="BH78" s="47"/>
      <c r="BI78" s="47"/>
      <c r="BJ78" s="47"/>
      <c r="BK78" s="47"/>
      <c r="BL78" s="47"/>
    </row>
    <row r="79" ht="18.75" customHeight="1">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47"/>
      <c r="AZ79" s="47"/>
      <c r="BA79" s="47"/>
      <c r="BB79" s="47"/>
      <c r="BC79" s="47"/>
      <c r="BD79" s="47"/>
      <c r="BE79" s="47"/>
      <c r="BF79" s="47"/>
      <c r="BG79" s="47"/>
      <c r="BH79" s="47"/>
      <c r="BI79" s="47"/>
      <c r="BJ79" s="47"/>
      <c r="BK79" s="47"/>
      <c r="BL79" s="47"/>
    </row>
    <row r="80" ht="18.75" customHeight="1">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7"/>
      <c r="AW80" s="47"/>
      <c r="AX80" s="47"/>
      <c r="AY80" s="47"/>
      <c r="AZ80" s="47"/>
      <c r="BA80" s="47"/>
      <c r="BB80" s="47"/>
      <c r="BC80" s="47"/>
      <c r="BD80" s="47"/>
      <c r="BE80" s="47"/>
      <c r="BF80" s="47"/>
      <c r="BG80" s="47"/>
      <c r="BH80" s="47"/>
      <c r="BI80" s="47"/>
      <c r="BJ80" s="47"/>
      <c r="BK80" s="47"/>
      <c r="BL80" s="47"/>
    </row>
    <row r="81" ht="18.75" customHeight="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c r="AV81" s="47"/>
      <c r="AW81" s="47"/>
      <c r="AX81" s="47"/>
      <c r="AY81" s="47"/>
      <c r="AZ81" s="47"/>
      <c r="BA81" s="47"/>
      <c r="BB81" s="47"/>
      <c r="BC81" s="47"/>
      <c r="BD81" s="47"/>
      <c r="BE81" s="47"/>
      <c r="BF81" s="47"/>
      <c r="BG81" s="47"/>
      <c r="BH81" s="47"/>
      <c r="BI81" s="47"/>
      <c r="BJ81" s="47"/>
      <c r="BK81" s="47"/>
      <c r="BL81" s="47"/>
    </row>
    <row r="82" ht="18.75" customHeight="1">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c r="AW82" s="47"/>
      <c r="AX82" s="47"/>
      <c r="AY82" s="47"/>
      <c r="AZ82" s="47"/>
      <c r="BA82" s="47"/>
      <c r="BB82" s="47"/>
      <c r="BC82" s="47"/>
      <c r="BD82" s="47"/>
      <c r="BE82" s="47"/>
      <c r="BF82" s="47"/>
      <c r="BG82" s="47"/>
      <c r="BH82" s="47"/>
      <c r="BI82" s="47"/>
      <c r="BJ82" s="47"/>
      <c r="BK82" s="47"/>
      <c r="BL82" s="47"/>
    </row>
    <row r="83" ht="18.75" customHeight="1">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c r="BA83" s="47"/>
      <c r="BB83" s="47"/>
      <c r="BC83" s="47"/>
      <c r="BD83" s="47"/>
      <c r="BE83" s="47"/>
      <c r="BF83" s="47"/>
      <c r="BG83" s="47"/>
      <c r="BH83" s="47"/>
      <c r="BI83" s="47"/>
      <c r="BJ83" s="47"/>
      <c r="BK83" s="47"/>
      <c r="BL83" s="47"/>
    </row>
    <row r="84" ht="18.75" customHeight="1">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47"/>
      <c r="AV84" s="47"/>
      <c r="AW84" s="47"/>
      <c r="AX84" s="47"/>
      <c r="AY84" s="47"/>
      <c r="AZ84" s="47"/>
      <c r="BA84" s="47"/>
      <c r="BB84" s="47"/>
      <c r="BC84" s="47"/>
      <c r="BD84" s="47"/>
      <c r="BE84" s="47"/>
      <c r="BF84" s="47"/>
      <c r="BG84" s="47"/>
      <c r="BH84" s="47"/>
      <c r="BI84" s="47"/>
      <c r="BJ84" s="47"/>
      <c r="BK84" s="47"/>
      <c r="BL84" s="47"/>
    </row>
    <row r="85" ht="18.75" customHeight="1">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7"/>
      <c r="AW85" s="47"/>
      <c r="AX85" s="47"/>
      <c r="AY85" s="47"/>
      <c r="AZ85" s="47"/>
      <c r="BA85" s="47"/>
      <c r="BB85" s="47"/>
      <c r="BC85" s="47"/>
      <c r="BD85" s="47"/>
      <c r="BE85" s="47"/>
      <c r="BF85" s="47"/>
      <c r="BG85" s="47"/>
      <c r="BH85" s="47"/>
      <c r="BI85" s="47"/>
      <c r="BJ85" s="47"/>
      <c r="BK85" s="47"/>
      <c r="BL85" s="47"/>
    </row>
    <row r="86" ht="18.75" customHeight="1">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AX86" s="47"/>
      <c r="AY86" s="47"/>
      <c r="AZ86" s="47"/>
      <c r="BA86" s="47"/>
      <c r="BB86" s="47"/>
      <c r="BC86" s="47"/>
      <c r="BD86" s="47"/>
      <c r="BE86" s="47"/>
      <c r="BF86" s="47"/>
      <c r="BG86" s="47"/>
      <c r="BH86" s="47"/>
      <c r="BI86" s="47"/>
      <c r="BJ86" s="47"/>
      <c r="BK86" s="47"/>
      <c r="BL86" s="47"/>
    </row>
    <row r="87" ht="18.75" customHeight="1">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7"/>
      <c r="BA87" s="47"/>
      <c r="BB87" s="47"/>
      <c r="BC87" s="47"/>
      <c r="BD87" s="47"/>
      <c r="BE87" s="47"/>
      <c r="BF87" s="47"/>
      <c r="BG87" s="47"/>
      <c r="BH87" s="47"/>
      <c r="BI87" s="47"/>
      <c r="BJ87" s="47"/>
      <c r="BK87" s="47"/>
      <c r="BL87" s="47"/>
    </row>
    <row r="88" ht="18.75" customHeight="1">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c r="BA88" s="47"/>
      <c r="BB88" s="47"/>
      <c r="BC88" s="47"/>
      <c r="BD88" s="47"/>
      <c r="BE88" s="47"/>
      <c r="BF88" s="47"/>
      <c r="BG88" s="47"/>
      <c r="BH88" s="47"/>
      <c r="BI88" s="47"/>
      <c r="BJ88" s="47"/>
      <c r="BK88" s="47"/>
      <c r="BL88" s="47"/>
    </row>
    <row r="89" ht="18.75" customHeight="1">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c r="BA89" s="47"/>
      <c r="BB89" s="47"/>
      <c r="BC89" s="47"/>
      <c r="BD89" s="47"/>
      <c r="BE89" s="47"/>
      <c r="BF89" s="47"/>
      <c r="BG89" s="47"/>
      <c r="BH89" s="47"/>
      <c r="BI89" s="47"/>
      <c r="BJ89" s="47"/>
      <c r="BK89" s="47"/>
      <c r="BL89" s="47"/>
    </row>
    <row r="90" ht="18.75" customHeight="1">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c r="BB90" s="47"/>
      <c r="BC90" s="47"/>
      <c r="BD90" s="47"/>
      <c r="BE90" s="47"/>
      <c r="BF90" s="47"/>
      <c r="BG90" s="47"/>
      <c r="BH90" s="47"/>
      <c r="BI90" s="47"/>
      <c r="BJ90" s="47"/>
      <c r="BK90" s="47"/>
      <c r="BL90" s="47"/>
    </row>
    <row r="91" ht="18.75" customHeight="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c r="AU91" s="47"/>
      <c r="AV91" s="47"/>
      <c r="AW91" s="47"/>
      <c r="AX91" s="47"/>
      <c r="AY91" s="47"/>
      <c r="AZ91" s="47"/>
      <c r="BA91" s="47"/>
      <c r="BB91" s="47"/>
      <c r="BC91" s="47"/>
      <c r="BD91" s="47"/>
      <c r="BE91" s="47"/>
      <c r="BF91" s="47"/>
      <c r="BG91" s="47"/>
      <c r="BH91" s="47"/>
      <c r="BI91" s="47"/>
      <c r="BJ91" s="47"/>
      <c r="BK91" s="47"/>
      <c r="BL91" s="47"/>
    </row>
    <row r="92" ht="18.75" customHeight="1">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47"/>
      <c r="AU92" s="47"/>
      <c r="AV92" s="47"/>
      <c r="AW92" s="47"/>
      <c r="AX92" s="47"/>
      <c r="AY92" s="47"/>
      <c r="AZ92" s="47"/>
      <c r="BA92" s="47"/>
      <c r="BB92" s="47"/>
      <c r="BC92" s="47"/>
      <c r="BD92" s="47"/>
      <c r="BE92" s="47"/>
      <c r="BF92" s="47"/>
      <c r="BG92" s="47"/>
      <c r="BH92" s="47"/>
      <c r="BI92" s="47"/>
      <c r="BJ92" s="47"/>
      <c r="BK92" s="47"/>
      <c r="BL92" s="47"/>
    </row>
    <row r="93" ht="18.75" customHeight="1">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AX93" s="47"/>
      <c r="AY93" s="47"/>
      <c r="AZ93" s="47"/>
      <c r="BA93" s="47"/>
      <c r="BB93" s="47"/>
      <c r="BC93" s="47"/>
      <c r="BD93" s="47"/>
      <c r="BE93" s="47"/>
      <c r="BF93" s="47"/>
      <c r="BG93" s="47"/>
      <c r="BH93" s="47"/>
      <c r="BI93" s="47"/>
      <c r="BJ93" s="47"/>
      <c r="BK93" s="47"/>
      <c r="BL93" s="47"/>
    </row>
    <row r="94" ht="18.75" customHeight="1">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c r="AV94" s="47"/>
      <c r="AW94" s="47"/>
      <c r="AX94" s="47"/>
      <c r="AY94" s="47"/>
      <c r="AZ94" s="47"/>
      <c r="BA94" s="47"/>
      <c r="BB94" s="47"/>
      <c r="BC94" s="47"/>
      <c r="BD94" s="47"/>
      <c r="BE94" s="47"/>
      <c r="BF94" s="47"/>
      <c r="BG94" s="47"/>
      <c r="BH94" s="47"/>
      <c r="BI94" s="47"/>
      <c r="BJ94" s="47"/>
      <c r="BK94" s="47"/>
      <c r="BL94" s="47"/>
    </row>
    <row r="95" ht="18.75" customHeight="1">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47"/>
      <c r="AU95" s="47"/>
      <c r="AV95" s="47"/>
      <c r="AW95" s="47"/>
      <c r="AX95" s="47"/>
      <c r="AY95" s="47"/>
      <c r="AZ95" s="47"/>
      <c r="BA95" s="47"/>
      <c r="BB95" s="47"/>
      <c r="BC95" s="47"/>
      <c r="BD95" s="47"/>
      <c r="BE95" s="47"/>
      <c r="BF95" s="47"/>
      <c r="BG95" s="47"/>
      <c r="BH95" s="47"/>
      <c r="BI95" s="47"/>
      <c r="BJ95" s="47"/>
      <c r="BK95" s="47"/>
      <c r="BL95" s="47"/>
    </row>
    <row r="96" ht="18.75" customHeight="1">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47"/>
      <c r="AU96" s="47"/>
      <c r="AV96" s="47"/>
      <c r="AW96" s="47"/>
      <c r="AX96" s="47"/>
      <c r="AY96" s="47"/>
      <c r="AZ96" s="47"/>
      <c r="BA96" s="47"/>
      <c r="BB96" s="47"/>
      <c r="BC96" s="47"/>
      <c r="BD96" s="47"/>
      <c r="BE96" s="47"/>
      <c r="BF96" s="47"/>
      <c r="BG96" s="47"/>
      <c r="BH96" s="47"/>
      <c r="BI96" s="47"/>
      <c r="BJ96" s="47"/>
      <c r="BK96" s="47"/>
      <c r="BL96" s="47"/>
    </row>
    <row r="97" ht="18.75" customHeight="1">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c r="AV97" s="47"/>
      <c r="AW97" s="47"/>
      <c r="AX97" s="47"/>
      <c r="AY97" s="47"/>
      <c r="AZ97" s="47"/>
      <c r="BA97" s="47"/>
      <c r="BB97" s="47"/>
      <c r="BC97" s="47"/>
      <c r="BD97" s="47"/>
      <c r="BE97" s="47"/>
      <c r="BF97" s="47"/>
      <c r="BG97" s="47"/>
      <c r="BH97" s="47"/>
      <c r="BI97" s="47"/>
      <c r="BJ97" s="47"/>
      <c r="BK97" s="47"/>
      <c r="BL97" s="47"/>
    </row>
    <row r="98" ht="18.75" customHeight="1">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47"/>
      <c r="AU98" s="47"/>
      <c r="AV98" s="47"/>
      <c r="AW98" s="47"/>
      <c r="AX98" s="47"/>
      <c r="AY98" s="47"/>
      <c r="AZ98" s="47"/>
      <c r="BA98" s="47"/>
      <c r="BB98" s="47"/>
      <c r="BC98" s="47"/>
      <c r="BD98" s="47"/>
      <c r="BE98" s="47"/>
      <c r="BF98" s="47"/>
      <c r="BG98" s="47"/>
      <c r="BH98" s="47"/>
      <c r="BI98" s="47"/>
      <c r="BJ98" s="47"/>
      <c r="BK98" s="47"/>
      <c r="BL98" s="47"/>
    </row>
    <row r="99" ht="18.75" customHeight="1">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7"/>
      <c r="AW99" s="47"/>
      <c r="AX99" s="47"/>
      <c r="AY99" s="47"/>
      <c r="AZ99" s="47"/>
      <c r="BA99" s="47"/>
      <c r="BB99" s="47"/>
      <c r="BC99" s="47"/>
      <c r="BD99" s="47"/>
      <c r="BE99" s="47"/>
      <c r="BF99" s="47"/>
      <c r="BG99" s="47"/>
      <c r="BH99" s="47"/>
      <c r="BI99" s="47"/>
      <c r="BJ99" s="47"/>
      <c r="BK99" s="47"/>
      <c r="BL99" s="47"/>
    </row>
    <row r="100" ht="18.75" customHeight="1">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7"/>
      <c r="AS100" s="47"/>
      <c r="AT100" s="47"/>
      <c r="AU100" s="47"/>
      <c r="AV100" s="47"/>
      <c r="AW100" s="47"/>
      <c r="AX100" s="47"/>
      <c r="AY100" s="47"/>
      <c r="AZ100" s="47"/>
      <c r="BA100" s="47"/>
      <c r="BB100" s="47"/>
      <c r="BC100" s="47"/>
      <c r="BD100" s="47"/>
      <c r="BE100" s="47"/>
      <c r="BF100" s="47"/>
      <c r="BG100" s="47"/>
      <c r="BH100" s="47"/>
      <c r="BI100" s="47"/>
      <c r="BJ100" s="47"/>
      <c r="BK100" s="47"/>
      <c r="BL100" s="47"/>
    </row>
    <row r="101" ht="18.75" customHeight="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47"/>
      <c r="AU101" s="47"/>
      <c r="AV101" s="47"/>
      <c r="AW101" s="47"/>
      <c r="AX101" s="47"/>
      <c r="AY101" s="47"/>
      <c r="AZ101" s="47"/>
      <c r="BA101" s="47"/>
      <c r="BB101" s="47"/>
      <c r="BC101" s="47"/>
      <c r="BD101" s="47"/>
      <c r="BE101" s="47"/>
      <c r="BF101" s="47"/>
      <c r="BG101" s="47"/>
      <c r="BH101" s="47"/>
      <c r="BI101" s="47"/>
      <c r="BJ101" s="47"/>
      <c r="BK101" s="47"/>
      <c r="BL101" s="47"/>
    </row>
    <row r="102" ht="18.75" customHeight="1">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7"/>
      <c r="AW102" s="47"/>
      <c r="AX102" s="47"/>
      <c r="AY102" s="47"/>
      <c r="AZ102" s="47"/>
      <c r="BA102" s="47"/>
      <c r="BB102" s="47"/>
      <c r="BC102" s="47"/>
      <c r="BD102" s="47"/>
      <c r="BE102" s="47"/>
      <c r="BF102" s="47"/>
      <c r="BG102" s="47"/>
      <c r="BH102" s="47"/>
      <c r="BI102" s="47"/>
      <c r="BJ102" s="47"/>
      <c r="BK102" s="47"/>
      <c r="BL102" s="47"/>
    </row>
    <row r="103" ht="18.75" customHeight="1">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47"/>
      <c r="AU103" s="47"/>
      <c r="AV103" s="47"/>
      <c r="AW103" s="47"/>
      <c r="AX103" s="47"/>
      <c r="AY103" s="47"/>
      <c r="AZ103" s="47"/>
      <c r="BA103" s="47"/>
      <c r="BB103" s="47"/>
      <c r="BC103" s="47"/>
      <c r="BD103" s="47"/>
      <c r="BE103" s="47"/>
      <c r="BF103" s="47"/>
      <c r="BG103" s="47"/>
      <c r="BH103" s="47"/>
      <c r="BI103" s="47"/>
      <c r="BJ103" s="47"/>
      <c r="BK103" s="47"/>
      <c r="BL103" s="47"/>
    </row>
    <row r="104" ht="18.75" customHeight="1">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c r="AU104" s="47"/>
      <c r="AV104" s="47"/>
      <c r="AW104" s="47"/>
      <c r="AX104" s="47"/>
      <c r="AY104" s="47"/>
      <c r="AZ104" s="47"/>
      <c r="BA104" s="47"/>
      <c r="BB104" s="47"/>
      <c r="BC104" s="47"/>
      <c r="BD104" s="47"/>
      <c r="BE104" s="47"/>
      <c r="BF104" s="47"/>
      <c r="BG104" s="47"/>
      <c r="BH104" s="47"/>
      <c r="BI104" s="47"/>
      <c r="BJ104" s="47"/>
      <c r="BK104" s="47"/>
      <c r="BL104" s="47"/>
    </row>
    <row r="105" ht="18.7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7"/>
      <c r="BA105" s="47"/>
      <c r="BB105" s="47"/>
      <c r="BC105" s="47"/>
      <c r="BD105" s="47"/>
      <c r="BE105" s="47"/>
      <c r="BF105" s="47"/>
      <c r="BG105" s="47"/>
      <c r="BH105" s="47"/>
      <c r="BI105" s="47"/>
      <c r="BJ105" s="47"/>
      <c r="BK105" s="47"/>
      <c r="BL105" s="47"/>
    </row>
    <row r="106" ht="18.75" customHeight="1">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47"/>
      <c r="AU106" s="47"/>
      <c r="AV106" s="47"/>
      <c r="AW106" s="47"/>
      <c r="AX106" s="47"/>
      <c r="AY106" s="47"/>
      <c r="AZ106" s="47"/>
      <c r="BA106" s="47"/>
      <c r="BB106" s="47"/>
      <c r="BC106" s="47"/>
      <c r="BD106" s="47"/>
      <c r="BE106" s="47"/>
      <c r="BF106" s="47"/>
      <c r="BG106" s="47"/>
      <c r="BH106" s="47"/>
      <c r="BI106" s="47"/>
      <c r="BJ106" s="47"/>
      <c r="BK106" s="47"/>
      <c r="BL106" s="47"/>
    </row>
    <row r="107" ht="18.7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47"/>
      <c r="AU107" s="47"/>
      <c r="AV107" s="47"/>
      <c r="AW107" s="47"/>
      <c r="AX107" s="47"/>
      <c r="AY107" s="47"/>
      <c r="AZ107" s="47"/>
      <c r="BA107" s="47"/>
      <c r="BB107" s="47"/>
      <c r="BC107" s="47"/>
      <c r="BD107" s="47"/>
      <c r="BE107" s="47"/>
      <c r="BF107" s="47"/>
      <c r="BG107" s="47"/>
      <c r="BH107" s="47"/>
      <c r="BI107" s="47"/>
      <c r="BJ107" s="47"/>
      <c r="BK107" s="47"/>
      <c r="BL107" s="47"/>
    </row>
    <row r="108" ht="18.75" customHeight="1">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47"/>
      <c r="AU108" s="47"/>
      <c r="AV108" s="47"/>
      <c r="AW108" s="47"/>
      <c r="AX108" s="47"/>
      <c r="AY108" s="47"/>
      <c r="AZ108" s="47"/>
      <c r="BA108" s="47"/>
      <c r="BB108" s="47"/>
      <c r="BC108" s="47"/>
      <c r="BD108" s="47"/>
      <c r="BE108" s="47"/>
      <c r="BF108" s="47"/>
      <c r="BG108" s="47"/>
      <c r="BH108" s="47"/>
      <c r="BI108" s="47"/>
      <c r="BJ108" s="47"/>
      <c r="BK108" s="47"/>
      <c r="BL108" s="47"/>
    </row>
    <row r="109" ht="18.75" customHeight="1">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c r="AR109" s="47"/>
      <c r="AS109" s="47"/>
      <c r="AT109" s="47"/>
      <c r="AU109" s="47"/>
      <c r="AV109" s="47"/>
      <c r="AW109" s="47"/>
      <c r="AX109" s="47"/>
      <c r="AY109" s="47"/>
      <c r="AZ109" s="47"/>
      <c r="BA109" s="47"/>
      <c r="BB109" s="47"/>
      <c r="BC109" s="47"/>
      <c r="BD109" s="47"/>
      <c r="BE109" s="47"/>
      <c r="BF109" s="47"/>
      <c r="BG109" s="47"/>
      <c r="BH109" s="47"/>
      <c r="BI109" s="47"/>
      <c r="BJ109" s="47"/>
      <c r="BK109" s="47"/>
      <c r="BL109" s="47"/>
    </row>
    <row r="110" ht="18.75" customHeight="1">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c r="AV110" s="47"/>
      <c r="AW110" s="47"/>
      <c r="AX110" s="47"/>
      <c r="AY110" s="47"/>
      <c r="AZ110" s="47"/>
      <c r="BA110" s="47"/>
      <c r="BB110" s="47"/>
      <c r="BC110" s="47"/>
      <c r="BD110" s="47"/>
      <c r="BE110" s="47"/>
      <c r="BF110" s="47"/>
      <c r="BG110" s="47"/>
      <c r="BH110" s="47"/>
      <c r="BI110" s="47"/>
      <c r="BJ110" s="47"/>
      <c r="BK110" s="47"/>
      <c r="BL110" s="47"/>
    </row>
    <row r="111" ht="18.75" customHeight="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47"/>
      <c r="AU111" s="47"/>
      <c r="AV111" s="47"/>
      <c r="AW111" s="47"/>
      <c r="AX111" s="47"/>
      <c r="AY111" s="47"/>
      <c r="AZ111" s="47"/>
      <c r="BA111" s="47"/>
      <c r="BB111" s="47"/>
      <c r="BC111" s="47"/>
      <c r="BD111" s="47"/>
      <c r="BE111" s="47"/>
      <c r="BF111" s="47"/>
      <c r="BG111" s="47"/>
      <c r="BH111" s="47"/>
      <c r="BI111" s="47"/>
      <c r="BJ111" s="47"/>
      <c r="BK111" s="47"/>
      <c r="BL111" s="47"/>
    </row>
    <row r="112" ht="18.7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c r="AT112" s="47"/>
      <c r="AU112" s="47"/>
      <c r="AV112" s="47"/>
      <c r="AW112" s="47"/>
      <c r="AX112" s="47"/>
      <c r="AY112" s="47"/>
      <c r="AZ112" s="47"/>
      <c r="BA112" s="47"/>
      <c r="BB112" s="47"/>
      <c r="BC112" s="47"/>
      <c r="BD112" s="47"/>
      <c r="BE112" s="47"/>
      <c r="BF112" s="47"/>
      <c r="BG112" s="47"/>
      <c r="BH112" s="47"/>
      <c r="BI112" s="47"/>
      <c r="BJ112" s="47"/>
      <c r="BK112" s="47"/>
      <c r="BL112" s="47"/>
    </row>
    <row r="113" ht="18.75" customHeight="1">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7"/>
      <c r="AW113" s="47"/>
      <c r="AX113" s="47"/>
      <c r="AY113" s="47"/>
      <c r="AZ113" s="47"/>
      <c r="BA113" s="47"/>
      <c r="BB113" s="47"/>
      <c r="BC113" s="47"/>
      <c r="BD113" s="47"/>
      <c r="BE113" s="47"/>
      <c r="BF113" s="47"/>
      <c r="BG113" s="47"/>
      <c r="BH113" s="47"/>
      <c r="BI113" s="47"/>
      <c r="BJ113" s="47"/>
      <c r="BK113" s="47"/>
      <c r="BL113" s="47"/>
    </row>
    <row r="114" ht="18.75" customHeight="1">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c r="AW114" s="47"/>
      <c r="AX114" s="47"/>
      <c r="AY114" s="47"/>
      <c r="AZ114" s="47"/>
      <c r="BA114" s="47"/>
      <c r="BB114" s="47"/>
      <c r="BC114" s="47"/>
      <c r="BD114" s="47"/>
      <c r="BE114" s="47"/>
      <c r="BF114" s="47"/>
      <c r="BG114" s="47"/>
      <c r="BH114" s="47"/>
      <c r="BI114" s="47"/>
      <c r="BJ114" s="47"/>
      <c r="BK114" s="47"/>
      <c r="BL114" s="47"/>
    </row>
    <row r="115" ht="18.75" customHeight="1">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47"/>
      <c r="AU115" s="47"/>
      <c r="AV115" s="47"/>
      <c r="AW115" s="47"/>
      <c r="AX115" s="47"/>
      <c r="AY115" s="47"/>
      <c r="AZ115" s="47"/>
      <c r="BA115" s="47"/>
      <c r="BB115" s="47"/>
      <c r="BC115" s="47"/>
      <c r="BD115" s="47"/>
      <c r="BE115" s="47"/>
      <c r="BF115" s="47"/>
      <c r="BG115" s="47"/>
      <c r="BH115" s="47"/>
      <c r="BI115" s="47"/>
      <c r="BJ115" s="47"/>
      <c r="BK115" s="47"/>
      <c r="BL115" s="47"/>
    </row>
    <row r="116" ht="18.75" customHeight="1">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47"/>
      <c r="AU116" s="47"/>
      <c r="AV116" s="47"/>
      <c r="AW116" s="47"/>
      <c r="AX116" s="47"/>
      <c r="AY116" s="47"/>
      <c r="AZ116" s="47"/>
      <c r="BA116" s="47"/>
      <c r="BB116" s="47"/>
      <c r="BC116" s="47"/>
      <c r="BD116" s="47"/>
      <c r="BE116" s="47"/>
      <c r="BF116" s="47"/>
      <c r="BG116" s="47"/>
      <c r="BH116" s="47"/>
      <c r="BI116" s="47"/>
      <c r="BJ116" s="47"/>
      <c r="BK116" s="47"/>
      <c r="BL116" s="47"/>
    </row>
    <row r="117" ht="18.7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c r="AW117" s="47"/>
      <c r="AX117" s="47"/>
      <c r="AY117" s="47"/>
      <c r="AZ117" s="47"/>
      <c r="BA117" s="47"/>
      <c r="BB117" s="47"/>
      <c r="BC117" s="47"/>
      <c r="BD117" s="47"/>
      <c r="BE117" s="47"/>
      <c r="BF117" s="47"/>
      <c r="BG117" s="47"/>
      <c r="BH117" s="47"/>
      <c r="BI117" s="47"/>
      <c r="BJ117" s="47"/>
      <c r="BK117" s="47"/>
      <c r="BL117" s="47"/>
    </row>
    <row r="118" ht="18.75" customHeight="1">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row>
    <row r="119" ht="18.75" customHeight="1">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47"/>
      <c r="AU119" s="47"/>
      <c r="AV119" s="47"/>
      <c r="AW119" s="47"/>
      <c r="AX119" s="47"/>
      <c r="AY119" s="47"/>
      <c r="AZ119" s="47"/>
      <c r="BA119" s="47"/>
      <c r="BB119" s="47"/>
      <c r="BC119" s="47"/>
      <c r="BD119" s="47"/>
      <c r="BE119" s="47"/>
      <c r="BF119" s="47"/>
      <c r="BG119" s="47"/>
      <c r="BH119" s="47"/>
      <c r="BI119" s="47"/>
      <c r="BJ119" s="47"/>
      <c r="BK119" s="47"/>
      <c r="BL119" s="47"/>
    </row>
    <row r="120" ht="18.75" customHeight="1">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47"/>
      <c r="AT120" s="47"/>
      <c r="AU120" s="47"/>
      <c r="AV120" s="47"/>
      <c r="AW120" s="47"/>
      <c r="AX120" s="47"/>
      <c r="AY120" s="47"/>
      <c r="AZ120" s="47"/>
      <c r="BA120" s="47"/>
      <c r="BB120" s="47"/>
      <c r="BC120" s="47"/>
      <c r="BD120" s="47"/>
      <c r="BE120" s="47"/>
      <c r="BF120" s="47"/>
      <c r="BG120" s="47"/>
      <c r="BH120" s="47"/>
      <c r="BI120" s="47"/>
      <c r="BJ120" s="47"/>
      <c r="BK120" s="47"/>
      <c r="BL120" s="47"/>
    </row>
    <row r="121" ht="18.75" customHeight="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c r="AW121" s="47"/>
      <c r="AX121" s="47"/>
      <c r="AY121" s="47"/>
      <c r="AZ121" s="47"/>
      <c r="BA121" s="47"/>
      <c r="BB121" s="47"/>
      <c r="BC121" s="47"/>
      <c r="BD121" s="47"/>
      <c r="BE121" s="47"/>
      <c r="BF121" s="47"/>
      <c r="BG121" s="47"/>
      <c r="BH121" s="47"/>
      <c r="BI121" s="47"/>
      <c r="BJ121" s="47"/>
      <c r="BK121" s="47"/>
      <c r="BL121" s="47"/>
    </row>
    <row r="122" ht="18.75" customHeight="1">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c r="AU122" s="47"/>
      <c r="AV122" s="47"/>
      <c r="AW122" s="47"/>
      <c r="AX122" s="47"/>
      <c r="AY122" s="47"/>
      <c r="AZ122" s="47"/>
      <c r="BA122" s="47"/>
      <c r="BB122" s="47"/>
      <c r="BC122" s="47"/>
      <c r="BD122" s="47"/>
      <c r="BE122" s="47"/>
      <c r="BF122" s="47"/>
      <c r="BG122" s="47"/>
      <c r="BH122" s="47"/>
      <c r="BI122" s="47"/>
      <c r="BJ122" s="47"/>
      <c r="BK122" s="47"/>
      <c r="BL122" s="47"/>
    </row>
    <row r="123" ht="18.75" customHeight="1">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7"/>
      <c r="AR123" s="47"/>
      <c r="AS123" s="47"/>
      <c r="AT123" s="47"/>
      <c r="AU123" s="47"/>
      <c r="AV123" s="47"/>
      <c r="AW123" s="47"/>
      <c r="AX123" s="47"/>
      <c r="AY123" s="47"/>
      <c r="AZ123" s="47"/>
      <c r="BA123" s="47"/>
      <c r="BB123" s="47"/>
      <c r="BC123" s="47"/>
      <c r="BD123" s="47"/>
      <c r="BE123" s="47"/>
      <c r="BF123" s="47"/>
      <c r="BG123" s="47"/>
      <c r="BH123" s="47"/>
      <c r="BI123" s="47"/>
      <c r="BJ123" s="47"/>
      <c r="BK123" s="47"/>
      <c r="BL123" s="47"/>
    </row>
    <row r="124" ht="18.75" customHeight="1">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c r="AR124" s="47"/>
      <c r="AS124" s="47"/>
      <c r="AT124" s="47"/>
      <c r="AU124" s="47"/>
      <c r="AV124" s="47"/>
      <c r="AW124" s="47"/>
      <c r="AX124" s="47"/>
      <c r="AY124" s="47"/>
      <c r="AZ124" s="47"/>
      <c r="BA124" s="47"/>
      <c r="BB124" s="47"/>
      <c r="BC124" s="47"/>
      <c r="BD124" s="47"/>
      <c r="BE124" s="47"/>
      <c r="BF124" s="47"/>
      <c r="BG124" s="47"/>
      <c r="BH124" s="47"/>
      <c r="BI124" s="47"/>
      <c r="BJ124" s="47"/>
      <c r="BK124" s="47"/>
      <c r="BL124" s="47"/>
    </row>
    <row r="125" ht="18.75" customHeight="1">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47"/>
      <c r="AU125" s="47"/>
      <c r="AV125" s="47"/>
      <c r="AW125" s="47"/>
      <c r="AX125" s="47"/>
      <c r="AY125" s="47"/>
      <c r="AZ125" s="47"/>
      <c r="BA125" s="47"/>
      <c r="BB125" s="47"/>
      <c r="BC125" s="47"/>
      <c r="BD125" s="47"/>
      <c r="BE125" s="47"/>
      <c r="BF125" s="47"/>
      <c r="BG125" s="47"/>
      <c r="BH125" s="47"/>
      <c r="BI125" s="47"/>
      <c r="BJ125" s="47"/>
      <c r="BK125" s="47"/>
      <c r="BL125" s="47"/>
    </row>
    <row r="126" ht="18.75" customHeight="1">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7"/>
      <c r="AR126" s="47"/>
      <c r="AS126" s="47"/>
      <c r="AT126" s="47"/>
      <c r="AU126" s="47"/>
      <c r="AV126" s="47"/>
      <c r="AW126" s="47"/>
      <c r="AX126" s="47"/>
      <c r="AY126" s="47"/>
      <c r="AZ126" s="47"/>
      <c r="BA126" s="47"/>
      <c r="BB126" s="47"/>
      <c r="BC126" s="47"/>
      <c r="BD126" s="47"/>
      <c r="BE126" s="47"/>
      <c r="BF126" s="47"/>
      <c r="BG126" s="47"/>
      <c r="BH126" s="47"/>
      <c r="BI126" s="47"/>
      <c r="BJ126" s="47"/>
      <c r="BK126" s="47"/>
      <c r="BL126" s="47"/>
    </row>
    <row r="127" ht="18.75" customHeight="1">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7"/>
      <c r="AR127" s="47"/>
      <c r="AS127" s="47"/>
      <c r="AT127" s="47"/>
      <c r="AU127" s="47"/>
      <c r="AV127" s="47"/>
      <c r="AW127" s="47"/>
      <c r="AX127" s="47"/>
      <c r="AY127" s="47"/>
      <c r="AZ127" s="47"/>
      <c r="BA127" s="47"/>
      <c r="BB127" s="47"/>
      <c r="BC127" s="47"/>
      <c r="BD127" s="47"/>
      <c r="BE127" s="47"/>
      <c r="BF127" s="47"/>
      <c r="BG127" s="47"/>
      <c r="BH127" s="47"/>
      <c r="BI127" s="47"/>
      <c r="BJ127" s="47"/>
      <c r="BK127" s="47"/>
      <c r="BL127" s="47"/>
    </row>
    <row r="128" ht="18.75" customHeight="1">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c r="AR128" s="47"/>
      <c r="AS128" s="47"/>
      <c r="AT128" s="47"/>
      <c r="AU128" s="47"/>
      <c r="AV128" s="47"/>
      <c r="AW128" s="47"/>
      <c r="AX128" s="47"/>
      <c r="AY128" s="47"/>
      <c r="AZ128" s="47"/>
      <c r="BA128" s="47"/>
      <c r="BB128" s="47"/>
      <c r="BC128" s="47"/>
      <c r="BD128" s="47"/>
      <c r="BE128" s="47"/>
      <c r="BF128" s="47"/>
      <c r="BG128" s="47"/>
      <c r="BH128" s="47"/>
      <c r="BI128" s="47"/>
      <c r="BJ128" s="47"/>
      <c r="BK128" s="47"/>
      <c r="BL128" s="47"/>
    </row>
    <row r="129" ht="18.75" customHeight="1">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47"/>
      <c r="AU129" s="47"/>
      <c r="AV129" s="47"/>
      <c r="AW129" s="47"/>
      <c r="AX129" s="47"/>
      <c r="AY129" s="47"/>
      <c r="AZ129" s="47"/>
      <c r="BA129" s="47"/>
      <c r="BB129" s="47"/>
      <c r="BC129" s="47"/>
      <c r="BD129" s="47"/>
      <c r="BE129" s="47"/>
      <c r="BF129" s="47"/>
      <c r="BG129" s="47"/>
      <c r="BH129" s="47"/>
      <c r="BI129" s="47"/>
      <c r="BJ129" s="47"/>
      <c r="BK129" s="47"/>
      <c r="BL129" s="47"/>
    </row>
    <row r="130" ht="18.7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47"/>
      <c r="AU130" s="47"/>
      <c r="AV130" s="47"/>
      <c r="AW130" s="47"/>
      <c r="AX130" s="47"/>
      <c r="AY130" s="47"/>
      <c r="AZ130" s="47"/>
      <c r="BA130" s="47"/>
      <c r="BB130" s="47"/>
      <c r="BC130" s="47"/>
      <c r="BD130" s="47"/>
      <c r="BE130" s="47"/>
      <c r="BF130" s="47"/>
      <c r="BG130" s="47"/>
      <c r="BH130" s="47"/>
      <c r="BI130" s="47"/>
      <c r="BJ130" s="47"/>
      <c r="BK130" s="47"/>
      <c r="BL130" s="47"/>
    </row>
    <row r="131" ht="18.75" customHeight="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7"/>
      <c r="AR131" s="47"/>
      <c r="AS131" s="47"/>
      <c r="AT131" s="47"/>
      <c r="AU131" s="47"/>
      <c r="AV131" s="47"/>
      <c r="AW131" s="47"/>
      <c r="AX131" s="47"/>
      <c r="AY131" s="47"/>
      <c r="AZ131" s="47"/>
      <c r="BA131" s="47"/>
      <c r="BB131" s="47"/>
      <c r="BC131" s="47"/>
      <c r="BD131" s="47"/>
      <c r="BE131" s="47"/>
      <c r="BF131" s="47"/>
      <c r="BG131" s="47"/>
      <c r="BH131" s="47"/>
      <c r="BI131" s="47"/>
      <c r="BJ131" s="47"/>
      <c r="BK131" s="47"/>
      <c r="BL131" s="47"/>
    </row>
    <row r="132" ht="18.75" customHeight="1">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47"/>
      <c r="AU132" s="47"/>
      <c r="AV132" s="47"/>
      <c r="AW132" s="47"/>
      <c r="AX132" s="47"/>
      <c r="AY132" s="47"/>
      <c r="AZ132" s="47"/>
      <c r="BA132" s="47"/>
      <c r="BB132" s="47"/>
      <c r="BC132" s="47"/>
      <c r="BD132" s="47"/>
      <c r="BE132" s="47"/>
      <c r="BF132" s="47"/>
      <c r="BG132" s="47"/>
      <c r="BH132" s="47"/>
      <c r="BI132" s="47"/>
      <c r="BJ132" s="47"/>
      <c r="BK132" s="47"/>
      <c r="BL132" s="47"/>
    </row>
    <row r="133" ht="18.75" customHeight="1">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c r="AR133" s="47"/>
      <c r="AS133" s="47"/>
      <c r="AT133" s="47"/>
      <c r="AU133" s="47"/>
      <c r="AV133" s="47"/>
      <c r="AW133" s="47"/>
      <c r="AX133" s="47"/>
      <c r="AY133" s="47"/>
      <c r="AZ133" s="47"/>
      <c r="BA133" s="47"/>
      <c r="BB133" s="47"/>
      <c r="BC133" s="47"/>
      <c r="BD133" s="47"/>
      <c r="BE133" s="47"/>
      <c r="BF133" s="47"/>
      <c r="BG133" s="47"/>
      <c r="BH133" s="47"/>
      <c r="BI133" s="47"/>
      <c r="BJ133" s="47"/>
      <c r="BK133" s="47"/>
      <c r="BL133" s="47"/>
    </row>
    <row r="134" ht="18.75" customHeight="1">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47"/>
      <c r="AU134" s="47"/>
      <c r="AV134" s="47"/>
      <c r="AW134" s="47"/>
      <c r="AX134" s="47"/>
      <c r="AY134" s="47"/>
      <c r="AZ134" s="47"/>
      <c r="BA134" s="47"/>
      <c r="BB134" s="47"/>
      <c r="BC134" s="47"/>
      <c r="BD134" s="47"/>
      <c r="BE134" s="47"/>
      <c r="BF134" s="47"/>
      <c r="BG134" s="47"/>
      <c r="BH134" s="47"/>
      <c r="BI134" s="47"/>
      <c r="BJ134" s="47"/>
      <c r="BK134" s="47"/>
      <c r="BL134" s="47"/>
    </row>
    <row r="135" ht="18.75" customHeight="1">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47"/>
      <c r="AU135" s="47"/>
      <c r="AV135" s="47"/>
      <c r="AW135" s="47"/>
      <c r="AX135" s="47"/>
      <c r="AY135" s="47"/>
      <c r="AZ135" s="47"/>
      <c r="BA135" s="47"/>
      <c r="BB135" s="47"/>
      <c r="BC135" s="47"/>
      <c r="BD135" s="47"/>
      <c r="BE135" s="47"/>
      <c r="BF135" s="47"/>
      <c r="BG135" s="47"/>
      <c r="BH135" s="47"/>
      <c r="BI135" s="47"/>
      <c r="BJ135" s="47"/>
      <c r="BK135" s="47"/>
      <c r="BL135" s="47"/>
    </row>
    <row r="136" ht="18.75" customHeight="1">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7"/>
      <c r="AR136" s="47"/>
      <c r="AS136" s="47"/>
      <c r="AT136" s="47"/>
      <c r="AU136" s="47"/>
      <c r="AV136" s="47"/>
      <c r="AW136" s="47"/>
      <c r="AX136" s="47"/>
      <c r="AY136" s="47"/>
      <c r="AZ136" s="47"/>
      <c r="BA136" s="47"/>
      <c r="BB136" s="47"/>
      <c r="BC136" s="47"/>
      <c r="BD136" s="47"/>
      <c r="BE136" s="47"/>
      <c r="BF136" s="47"/>
      <c r="BG136" s="47"/>
      <c r="BH136" s="47"/>
      <c r="BI136" s="47"/>
      <c r="BJ136" s="47"/>
      <c r="BK136" s="47"/>
      <c r="BL136" s="47"/>
    </row>
    <row r="137" ht="18.75" customHeight="1">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c r="AX137" s="47"/>
      <c r="AY137" s="47"/>
      <c r="AZ137" s="47"/>
      <c r="BA137" s="47"/>
      <c r="BB137" s="47"/>
      <c r="BC137" s="47"/>
      <c r="BD137" s="47"/>
      <c r="BE137" s="47"/>
      <c r="BF137" s="47"/>
      <c r="BG137" s="47"/>
      <c r="BH137" s="47"/>
      <c r="BI137" s="47"/>
      <c r="BJ137" s="47"/>
      <c r="BK137" s="47"/>
      <c r="BL137" s="47"/>
    </row>
    <row r="138" ht="18.75" customHeight="1">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c r="AR138" s="47"/>
      <c r="AS138" s="47"/>
      <c r="AT138" s="47"/>
      <c r="AU138" s="47"/>
      <c r="AV138" s="47"/>
      <c r="AW138" s="47"/>
      <c r="AX138" s="47"/>
      <c r="AY138" s="47"/>
      <c r="AZ138" s="47"/>
      <c r="BA138" s="47"/>
      <c r="BB138" s="47"/>
      <c r="BC138" s="47"/>
      <c r="BD138" s="47"/>
      <c r="BE138" s="47"/>
      <c r="BF138" s="47"/>
      <c r="BG138" s="47"/>
      <c r="BH138" s="47"/>
      <c r="BI138" s="47"/>
      <c r="BJ138" s="47"/>
      <c r="BK138" s="47"/>
      <c r="BL138" s="47"/>
    </row>
    <row r="139" ht="18.75" customHeight="1">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c r="AR139" s="47"/>
      <c r="AS139" s="47"/>
      <c r="AT139" s="47"/>
      <c r="AU139" s="47"/>
      <c r="AV139" s="47"/>
      <c r="AW139" s="47"/>
      <c r="AX139" s="47"/>
      <c r="AY139" s="47"/>
      <c r="AZ139" s="47"/>
      <c r="BA139" s="47"/>
      <c r="BB139" s="47"/>
      <c r="BC139" s="47"/>
      <c r="BD139" s="47"/>
      <c r="BE139" s="47"/>
      <c r="BF139" s="47"/>
      <c r="BG139" s="47"/>
      <c r="BH139" s="47"/>
      <c r="BI139" s="47"/>
      <c r="BJ139" s="47"/>
      <c r="BK139" s="47"/>
      <c r="BL139" s="47"/>
    </row>
    <row r="140" ht="18.75" customHeight="1">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7"/>
      <c r="AR140" s="47"/>
      <c r="AS140" s="47"/>
      <c r="AT140" s="47"/>
      <c r="AU140" s="47"/>
      <c r="AV140" s="47"/>
      <c r="AW140" s="47"/>
      <c r="AX140" s="47"/>
      <c r="AY140" s="47"/>
      <c r="AZ140" s="47"/>
      <c r="BA140" s="47"/>
      <c r="BB140" s="47"/>
      <c r="BC140" s="47"/>
      <c r="BD140" s="47"/>
      <c r="BE140" s="47"/>
      <c r="BF140" s="47"/>
      <c r="BG140" s="47"/>
      <c r="BH140" s="47"/>
      <c r="BI140" s="47"/>
      <c r="BJ140" s="47"/>
      <c r="BK140" s="47"/>
      <c r="BL140" s="47"/>
    </row>
    <row r="141" ht="18.75" customHeight="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c r="AS141" s="47"/>
      <c r="AT141" s="47"/>
      <c r="AU141" s="47"/>
      <c r="AV141" s="47"/>
      <c r="AW141" s="47"/>
      <c r="AX141" s="47"/>
      <c r="AY141" s="47"/>
      <c r="AZ141" s="47"/>
      <c r="BA141" s="47"/>
      <c r="BB141" s="47"/>
      <c r="BC141" s="47"/>
      <c r="BD141" s="47"/>
      <c r="BE141" s="47"/>
      <c r="BF141" s="47"/>
      <c r="BG141" s="47"/>
      <c r="BH141" s="47"/>
      <c r="BI141" s="47"/>
      <c r="BJ141" s="47"/>
      <c r="BK141" s="47"/>
      <c r="BL141" s="47"/>
    </row>
    <row r="142" ht="18.75" customHeight="1">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c r="AU142" s="47"/>
      <c r="AV142" s="47"/>
      <c r="AW142" s="47"/>
      <c r="AX142" s="47"/>
      <c r="AY142" s="47"/>
      <c r="AZ142" s="47"/>
      <c r="BA142" s="47"/>
      <c r="BB142" s="47"/>
      <c r="BC142" s="47"/>
      <c r="BD142" s="47"/>
      <c r="BE142" s="47"/>
      <c r="BF142" s="47"/>
      <c r="BG142" s="47"/>
      <c r="BH142" s="47"/>
      <c r="BI142" s="47"/>
      <c r="BJ142" s="47"/>
      <c r="BK142" s="47"/>
      <c r="BL142" s="47"/>
    </row>
    <row r="143" ht="18.75" customHeight="1">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c r="AV143" s="47"/>
      <c r="AW143" s="47"/>
      <c r="AX143" s="47"/>
      <c r="AY143" s="47"/>
      <c r="AZ143" s="47"/>
      <c r="BA143" s="47"/>
      <c r="BB143" s="47"/>
      <c r="BC143" s="47"/>
      <c r="BD143" s="47"/>
      <c r="BE143" s="47"/>
      <c r="BF143" s="47"/>
      <c r="BG143" s="47"/>
      <c r="BH143" s="47"/>
      <c r="BI143" s="47"/>
      <c r="BJ143" s="47"/>
      <c r="BK143" s="47"/>
      <c r="BL143" s="47"/>
    </row>
    <row r="144" ht="18.75" customHeight="1">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7"/>
      <c r="AR144" s="47"/>
      <c r="AS144" s="47"/>
      <c r="AT144" s="47"/>
      <c r="AU144" s="47"/>
      <c r="AV144" s="47"/>
      <c r="AW144" s="47"/>
      <c r="AX144" s="47"/>
      <c r="AY144" s="47"/>
      <c r="AZ144" s="47"/>
      <c r="BA144" s="47"/>
      <c r="BB144" s="47"/>
      <c r="BC144" s="47"/>
      <c r="BD144" s="47"/>
      <c r="BE144" s="47"/>
      <c r="BF144" s="47"/>
      <c r="BG144" s="47"/>
      <c r="BH144" s="47"/>
      <c r="BI144" s="47"/>
      <c r="BJ144" s="47"/>
      <c r="BK144" s="47"/>
      <c r="BL144" s="47"/>
    </row>
    <row r="145" ht="18.75" customHeight="1">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47"/>
      <c r="AC145" s="47"/>
      <c r="AD145" s="47"/>
      <c r="AE145" s="47"/>
      <c r="AF145" s="47"/>
      <c r="AG145" s="47"/>
      <c r="AH145" s="47"/>
      <c r="AI145" s="47"/>
      <c r="AJ145" s="47"/>
      <c r="AK145" s="47"/>
      <c r="AL145" s="47"/>
      <c r="AM145" s="47"/>
      <c r="AN145" s="47"/>
      <c r="AO145" s="47"/>
      <c r="AP145" s="47"/>
      <c r="AQ145" s="47"/>
      <c r="AR145" s="47"/>
      <c r="AS145" s="47"/>
      <c r="AT145" s="47"/>
      <c r="AU145" s="47"/>
      <c r="AV145" s="47"/>
      <c r="AW145" s="47"/>
      <c r="AX145" s="47"/>
      <c r="AY145" s="47"/>
      <c r="AZ145" s="47"/>
      <c r="BA145" s="47"/>
      <c r="BB145" s="47"/>
      <c r="BC145" s="47"/>
      <c r="BD145" s="47"/>
      <c r="BE145" s="47"/>
      <c r="BF145" s="47"/>
      <c r="BG145" s="47"/>
      <c r="BH145" s="47"/>
      <c r="BI145" s="47"/>
      <c r="BJ145" s="47"/>
      <c r="BK145" s="47"/>
      <c r="BL145" s="47"/>
    </row>
    <row r="146" ht="18.75" customHeight="1">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7"/>
      <c r="AR146" s="47"/>
      <c r="AS146" s="47"/>
      <c r="AT146" s="47"/>
      <c r="AU146" s="47"/>
      <c r="AV146" s="47"/>
      <c r="AW146" s="47"/>
      <c r="AX146" s="47"/>
      <c r="AY146" s="47"/>
      <c r="AZ146" s="47"/>
      <c r="BA146" s="47"/>
      <c r="BB146" s="47"/>
      <c r="BC146" s="47"/>
      <c r="BD146" s="47"/>
      <c r="BE146" s="47"/>
      <c r="BF146" s="47"/>
      <c r="BG146" s="47"/>
      <c r="BH146" s="47"/>
      <c r="BI146" s="47"/>
      <c r="BJ146" s="47"/>
      <c r="BK146" s="47"/>
      <c r="BL146" s="47"/>
    </row>
    <row r="147" ht="18.75" customHeight="1">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7"/>
      <c r="AR147" s="47"/>
      <c r="AS147" s="47"/>
      <c r="AT147" s="47"/>
      <c r="AU147" s="47"/>
      <c r="AV147" s="47"/>
      <c r="AW147" s="47"/>
      <c r="AX147" s="47"/>
      <c r="AY147" s="47"/>
      <c r="AZ147" s="47"/>
      <c r="BA147" s="47"/>
      <c r="BB147" s="47"/>
      <c r="BC147" s="47"/>
      <c r="BD147" s="47"/>
      <c r="BE147" s="47"/>
      <c r="BF147" s="47"/>
      <c r="BG147" s="47"/>
      <c r="BH147" s="47"/>
      <c r="BI147" s="47"/>
      <c r="BJ147" s="47"/>
      <c r="BK147" s="47"/>
      <c r="BL147" s="47"/>
    </row>
    <row r="148" ht="18.75" customHeight="1">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7"/>
      <c r="AW148" s="47"/>
      <c r="AX148" s="47"/>
      <c r="AY148" s="47"/>
      <c r="AZ148" s="47"/>
      <c r="BA148" s="47"/>
      <c r="BB148" s="47"/>
      <c r="BC148" s="47"/>
      <c r="BD148" s="47"/>
      <c r="BE148" s="47"/>
      <c r="BF148" s="47"/>
      <c r="BG148" s="47"/>
      <c r="BH148" s="47"/>
      <c r="BI148" s="47"/>
      <c r="BJ148" s="47"/>
      <c r="BK148" s="47"/>
      <c r="BL148" s="47"/>
    </row>
    <row r="149" ht="18.75" customHeight="1">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47"/>
      <c r="AC149" s="47"/>
      <c r="AD149" s="47"/>
      <c r="AE149" s="47"/>
      <c r="AF149" s="47"/>
      <c r="AG149" s="47"/>
      <c r="AH149" s="47"/>
      <c r="AI149" s="47"/>
      <c r="AJ149" s="47"/>
      <c r="AK149" s="47"/>
      <c r="AL149" s="47"/>
      <c r="AM149" s="47"/>
      <c r="AN149" s="47"/>
      <c r="AO149" s="47"/>
      <c r="AP149" s="47"/>
      <c r="AQ149" s="47"/>
      <c r="AR149" s="47"/>
      <c r="AS149" s="47"/>
      <c r="AT149" s="47"/>
      <c r="AU149" s="47"/>
      <c r="AV149" s="47"/>
      <c r="AW149" s="47"/>
      <c r="AX149" s="47"/>
      <c r="AY149" s="47"/>
      <c r="AZ149" s="47"/>
      <c r="BA149" s="47"/>
      <c r="BB149" s="47"/>
      <c r="BC149" s="47"/>
      <c r="BD149" s="47"/>
      <c r="BE149" s="47"/>
      <c r="BF149" s="47"/>
      <c r="BG149" s="47"/>
      <c r="BH149" s="47"/>
      <c r="BI149" s="47"/>
      <c r="BJ149" s="47"/>
      <c r="BK149" s="47"/>
      <c r="BL149" s="47"/>
    </row>
    <row r="150" ht="18.75" customHeight="1">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c r="AS150" s="47"/>
      <c r="AT150" s="47"/>
      <c r="AU150" s="47"/>
      <c r="AV150" s="47"/>
      <c r="AW150" s="47"/>
      <c r="AX150" s="47"/>
      <c r="AY150" s="47"/>
      <c r="AZ150" s="47"/>
      <c r="BA150" s="47"/>
      <c r="BB150" s="47"/>
      <c r="BC150" s="47"/>
      <c r="BD150" s="47"/>
      <c r="BE150" s="47"/>
      <c r="BF150" s="47"/>
      <c r="BG150" s="47"/>
      <c r="BH150" s="47"/>
      <c r="BI150" s="47"/>
      <c r="BJ150" s="47"/>
      <c r="BK150" s="47"/>
      <c r="BL150" s="47"/>
    </row>
    <row r="151" ht="18.75" customHeight="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7"/>
      <c r="AR151" s="47"/>
      <c r="AS151" s="47"/>
      <c r="AT151" s="47"/>
      <c r="AU151" s="47"/>
      <c r="AV151" s="47"/>
      <c r="AW151" s="47"/>
      <c r="AX151" s="47"/>
      <c r="AY151" s="47"/>
      <c r="AZ151" s="47"/>
      <c r="BA151" s="47"/>
      <c r="BB151" s="47"/>
      <c r="BC151" s="47"/>
      <c r="BD151" s="47"/>
      <c r="BE151" s="47"/>
      <c r="BF151" s="47"/>
      <c r="BG151" s="47"/>
      <c r="BH151" s="47"/>
      <c r="BI151" s="47"/>
      <c r="BJ151" s="47"/>
      <c r="BK151" s="47"/>
      <c r="BL151" s="47"/>
    </row>
    <row r="152" ht="18.75" customHeight="1">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c r="AA152" s="47"/>
      <c r="AB152" s="47"/>
      <c r="AC152" s="47"/>
      <c r="AD152" s="47"/>
      <c r="AE152" s="47"/>
      <c r="AF152" s="47"/>
      <c r="AG152" s="47"/>
      <c r="AH152" s="47"/>
      <c r="AI152" s="47"/>
      <c r="AJ152" s="47"/>
      <c r="AK152" s="47"/>
      <c r="AL152" s="47"/>
      <c r="AM152" s="47"/>
      <c r="AN152" s="47"/>
      <c r="AO152" s="47"/>
      <c r="AP152" s="47"/>
      <c r="AQ152" s="47"/>
      <c r="AR152" s="47"/>
      <c r="AS152" s="47"/>
      <c r="AT152" s="47"/>
      <c r="AU152" s="47"/>
      <c r="AV152" s="47"/>
      <c r="AW152" s="47"/>
      <c r="AX152" s="47"/>
      <c r="AY152" s="47"/>
      <c r="AZ152" s="47"/>
      <c r="BA152" s="47"/>
      <c r="BB152" s="47"/>
      <c r="BC152" s="47"/>
      <c r="BD152" s="47"/>
      <c r="BE152" s="47"/>
      <c r="BF152" s="47"/>
      <c r="BG152" s="47"/>
      <c r="BH152" s="47"/>
      <c r="BI152" s="47"/>
      <c r="BJ152" s="47"/>
      <c r="BK152" s="47"/>
      <c r="BL152" s="47"/>
    </row>
    <row r="153" ht="18.75" customHeight="1">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7"/>
      <c r="AR153" s="47"/>
      <c r="AS153" s="47"/>
      <c r="AT153" s="47"/>
      <c r="AU153" s="47"/>
      <c r="AV153" s="47"/>
      <c r="AW153" s="47"/>
      <c r="AX153" s="47"/>
      <c r="AY153" s="47"/>
      <c r="AZ153" s="47"/>
      <c r="BA153" s="47"/>
      <c r="BB153" s="47"/>
      <c r="BC153" s="47"/>
      <c r="BD153" s="47"/>
      <c r="BE153" s="47"/>
      <c r="BF153" s="47"/>
      <c r="BG153" s="47"/>
      <c r="BH153" s="47"/>
      <c r="BI153" s="47"/>
      <c r="BJ153" s="47"/>
      <c r="BK153" s="47"/>
      <c r="BL153" s="47"/>
    </row>
    <row r="154" ht="18.75" customHeight="1">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47"/>
      <c r="AU154" s="47"/>
      <c r="AV154" s="47"/>
      <c r="AW154" s="47"/>
      <c r="AX154" s="47"/>
      <c r="AY154" s="47"/>
      <c r="AZ154" s="47"/>
      <c r="BA154" s="47"/>
      <c r="BB154" s="47"/>
      <c r="BC154" s="47"/>
      <c r="BD154" s="47"/>
      <c r="BE154" s="47"/>
      <c r="BF154" s="47"/>
      <c r="BG154" s="47"/>
      <c r="BH154" s="47"/>
      <c r="BI154" s="47"/>
      <c r="BJ154" s="47"/>
      <c r="BK154" s="47"/>
      <c r="BL154" s="47"/>
    </row>
    <row r="155" ht="18.75" customHeight="1">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47"/>
      <c r="AU155" s="47"/>
      <c r="AV155" s="47"/>
      <c r="AW155" s="47"/>
      <c r="AX155" s="47"/>
      <c r="AY155" s="47"/>
      <c r="AZ155" s="47"/>
      <c r="BA155" s="47"/>
      <c r="BB155" s="47"/>
      <c r="BC155" s="47"/>
      <c r="BD155" s="47"/>
      <c r="BE155" s="47"/>
      <c r="BF155" s="47"/>
      <c r="BG155" s="47"/>
      <c r="BH155" s="47"/>
      <c r="BI155" s="47"/>
      <c r="BJ155" s="47"/>
      <c r="BK155" s="47"/>
      <c r="BL155" s="47"/>
    </row>
    <row r="156" ht="18.75" customHeight="1">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47"/>
      <c r="AU156" s="47"/>
      <c r="AV156" s="47"/>
      <c r="AW156" s="47"/>
      <c r="AX156" s="47"/>
      <c r="AY156" s="47"/>
      <c r="AZ156" s="47"/>
      <c r="BA156" s="47"/>
      <c r="BB156" s="47"/>
      <c r="BC156" s="47"/>
      <c r="BD156" s="47"/>
      <c r="BE156" s="47"/>
      <c r="BF156" s="47"/>
      <c r="BG156" s="47"/>
      <c r="BH156" s="47"/>
      <c r="BI156" s="47"/>
      <c r="BJ156" s="47"/>
      <c r="BK156" s="47"/>
      <c r="BL156" s="47"/>
    </row>
    <row r="157" ht="18.75" customHeight="1">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c r="AA157" s="47"/>
      <c r="AB157" s="47"/>
      <c r="AC157" s="47"/>
      <c r="AD157" s="47"/>
      <c r="AE157" s="47"/>
      <c r="AF157" s="47"/>
      <c r="AG157" s="47"/>
      <c r="AH157" s="47"/>
      <c r="AI157" s="47"/>
      <c r="AJ157" s="47"/>
      <c r="AK157" s="47"/>
      <c r="AL157" s="47"/>
      <c r="AM157" s="47"/>
      <c r="AN157" s="47"/>
      <c r="AO157" s="47"/>
      <c r="AP157" s="47"/>
      <c r="AQ157" s="47"/>
      <c r="AR157" s="47"/>
      <c r="AS157" s="47"/>
      <c r="AT157" s="47"/>
      <c r="AU157" s="47"/>
      <c r="AV157" s="47"/>
      <c r="AW157" s="47"/>
      <c r="AX157" s="47"/>
      <c r="AY157" s="47"/>
      <c r="AZ157" s="47"/>
      <c r="BA157" s="47"/>
      <c r="BB157" s="47"/>
      <c r="BC157" s="47"/>
      <c r="BD157" s="47"/>
      <c r="BE157" s="47"/>
      <c r="BF157" s="47"/>
      <c r="BG157" s="47"/>
      <c r="BH157" s="47"/>
      <c r="BI157" s="47"/>
      <c r="BJ157" s="47"/>
      <c r="BK157" s="47"/>
      <c r="BL157" s="47"/>
    </row>
    <row r="158" ht="18.75" customHeight="1">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7"/>
      <c r="AW158" s="47"/>
      <c r="AX158" s="47"/>
      <c r="AY158" s="47"/>
      <c r="AZ158" s="47"/>
      <c r="BA158" s="47"/>
      <c r="BB158" s="47"/>
      <c r="BC158" s="47"/>
      <c r="BD158" s="47"/>
      <c r="BE158" s="47"/>
      <c r="BF158" s="47"/>
      <c r="BG158" s="47"/>
      <c r="BH158" s="47"/>
      <c r="BI158" s="47"/>
      <c r="BJ158" s="47"/>
      <c r="BK158" s="47"/>
      <c r="BL158" s="47"/>
    </row>
    <row r="159" ht="18.75" customHeight="1">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c r="AA159" s="47"/>
      <c r="AB159" s="47"/>
      <c r="AC159" s="47"/>
      <c r="AD159" s="47"/>
      <c r="AE159" s="47"/>
      <c r="AF159" s="47"/>
      <c r="AG159" s="47"/>
      <c r="AH159" s="47"/>
      <c r="AI159" s="47"/>
      <c r="AJ159" s="47"/>
      <c r="AK159" s="47"/>
      <c r="AL159" s="47"/>
      <c r="AM159" s="47"/>
      <c r="AN159" s="47"/>
      <c r="AO159" s="47"/>
      <c r="AP159" s="47"/>
      <c r="AQ159" s="47"/>
      <c r="AR159" s="47"/>
      <c r="AS159" s="47"/>
      <c r="AT159" s="47"/>
      <c r="AU159" s="47"/>
      <c r="AV159" s="47"/>
      <c r="AW159" s="47"/>
      <c r="AX159" s="47"/>
      <c r="AY159" s="47"/>
      <c r="AZ159" s="47"/>
      <c r="BA159" s="47"/>
      <c r="BB159" s="47"/>
      <c r="BC159" s="47"/>
      <c r="BD159" s="47"/>
      <c r="BE159" s="47"/>
      <c r="BF159" s="47"/>
      <c r="BG159" s="47"/>
      <c r="BH159" s="47"/>
      <c r="BI159" s="47"/>
      <c r="BJ159" s="47"/>
      <c r="BK159" s="47"/>
      <c r="BL159" s="47"/>
    </row>
    <row r="160" ht="18.75" customHeight="1">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c r="AA160" s="47"/>
      <c r="AB160" s="47"/>
      <c r="AC160" s="47"/>
      <c r="AD160" s="47"/>
      <c r="AE160" s="47"/>
      <c r="AF160" s="47"/>
      <c r="AG160" s="47"/>
      <c r="AH160" s="47"/>
      <c r="AI160" s="47"/>
      <c r="AJ160" s="47"/>
      <c r="AK160" s="47"/>
      <c r="AL160" s="47"/>
      <c r="AM160" s="47"/>
      <c r="AN160" s="47"/>
      <c r="AO160" s="47"/>
      <c r="AP160" s="47"/>
      <c r="AQ160" s="47"/>
      <c r="AR160" s="47"/>
      <c r="AS160" s="47"/>
      <c r="AT160" s="47"/>
      <c r="AU160" s="47"/>
      <c r="AV160" s="47"/>
      <c r="AW160" s="47"/>
      <c r="AX160" s="47"/>
      <c r="AY160" s="47"/>
      <c r="AZ160" s="47"/>
      <c r="BA160" s="47"/>
      <c r="BB160" s="47"/>
      <c r="BC160" s="47"/>
      <c r="BD160" s="47"/>
      <c r="BE160" s="47"/>
      <c r="BF160" s="47"/>
      <c r="BG160" s="47"/>
      <c r="BH160" s="47"/>
      <c r="BI160" s="47"/>
      <c r="BJ160" s="47"/>
      <c r="BK160" s="47"/>
      <c r="BL160" s="47"/>
    </row>
    <row r="161" ht="18.75" customHeight="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c r="AU161" s="47"/>
      <c r="AV161" s="47"/>
      <c r="AW161" s="47"/>
      <c r="AX161" s="47"/>
      <c r="AY161" s="47"/>
      <c r="AZ161" s="47"/>
      <c r="BA161" s="47"/>
      <c r="BB161" s="47"/>
      <c r="BC161" s="47"/>
      <c r="BD161" s="47"/>
      <c r="BE161" s="47"/>
      <c r="BF161" s="47"/>
      <c r="BG161" s="47"/>
      <c r="BH161" s="47"/>
      <c r="BI161" s="47"/>
      <c r="BJ161" s="47"/>
      <c r="BK161" s="47"/>
      <c r="BL161" s="47"/>
    </row>
    <row r="162" ht="18.75" customHeight="1">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47"/>
      <c r="AC162" s="47"/>
      <c r="AD162" s="47"/>
      <c r="AE162" s="47"/>
      <c r="AF162" s="47"/>
      <c r="AG162" s="47"/>
      <c r="AH162" s="47"/>
      <c r="AI162" s="47"/>
      <c r="AJ162" s="47"/>
      <c r="AK162" s="47"/>
      <c r="AL162" s="47"/>
      <c r="AM162" s="47"/>
      <c r="AN162" s="47"/>
      <c r="AO162" s="47"/>
      <c r="AP162" s="47"/>
      <c r="AQ162" s="47"/>
      <c r="AR162" s="47"/>
      <c r="AS162" s="47"/>
      <c r="AT162" s="47"/>
      <c r="AU162" s="47"/>
      <c r="AV162" s="47"/>
      <c r="AW162" s="47"/>
      <c r="AX162" s="47"/>
      <c r="AY162" s="47"/>
      <c r="AZ162" s="47"/>
      <c r="BA162" s="47"/>
      <c r="BB162" s="47"/>
      <c r="BC162" s="47"/>
      <c r="BD162" s="47"/>
      <c r="BE162" s="47"/>
      <c r="BF162" s="47"/>
      <c r="BG162" s="47"/>
      <c r="BH162" s="47"/>
      <c r="BI162" s="47"/>
      <c r="BJ162" s="47"/>
      <c r="BK162" s="47"/>
      <c r="BL162" s="47"/>
    </row>
    <row r="163" ht="18.75" customHeight="1">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c r="AS163" s="47"/>
      <c r="AT163" s="47"/>
      <c r="AU163" s="47"/>
      <c r="AV163" s="47"/>
      <c r="AW163" s="47"/>
      <c r="AX163" s="47"/>
      <c r="AY163" s="47"/>
      <c r="AZ163" s="47"/>
      <c r="BA163" s="47"/>
      <c r="BB163" s="47"/>
      <c r="BC163" s="47"/>
      <c r="BD163" s="47"/>
      <c r="BE163" s="47"/>
      <c r="BF163" s="47"/>
      <c r="BG163" s="47"/>
      <c r="BH163" s="47"/>
      <c r="BI163" s="47"/>
      <c r="BJ163" s="47"/>
      <c r="BK163" s="47"/>
      <c r="BL163" s="47"/>
    </row>
    <row r="164" ht="18.75" customHeight="1">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47"/>
      <c r="AU164" s="47"/>
      <c r="AV164" s="47"/>
      <c r="AW164" s="47"/>
      <c r="AX164" s="47"/>
      <c r="AY164" s="47"/>
      <c r="AZ164" s="47"/>
      <c r="BA164" s="47"/>
      <c r="BB164" s="47"/>
      <c r="BC164" s="47"/>
      <c r="BD164" s="47"/>
      <c r="BE164" s="47"/>
      <c r="BF164" s="47"/>
      <c r="BG164" s="47"/>
      <c r="BH164" s="47"/>
      <c r="BI164" s="47"/>
      <c r="BJ164" s="47"/>
      <c r="BK164" s="47"/>
      <c r="BL164" s="47"/>
    </row>
    <row r="165" ht="18.75" customHeight="1">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c r="AR165" s="47"/>
      <c r="AS165" s="47"/>
      <c r="AT165" s="47"/>
      <c r="AU165" s="47"/>
      <c r="AV165" s="47"/>
      <c r="AW165" s="47"/>
      <c r="AX165" s="47"/>
      <c r="AY165" s="47"/>
      <c r="AZ165" s="47"/>
      <c r="BA165" s="47"/>
      <c r="BB165" s="47"/>
      <c r="BC165" s="47"/>
      <c r="BD165" s="47"/>
      <c r="BE165" s="47"/>
      <c r="BF165" s="47"/>
      <c r="BG165" s="47"/>
      <c r="BH165" s="47"/>
      <c r="BI165" s="47"/>
      <c r="BJ165" s="47"/>
      <c r="BK165" s="47"/>
      <c r="BL165" s="47"/>
    </row>
    <row r="166" ht="18.75" customHeight="1">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47"/>
      <c r="AU166" s="47"/>
      <c r="AV166" s="47"/>
      <c r="AW166" s="47"/>
      <c r="AX166" s="47"/>
      <c r="AY166" s="47"/>
      <c r="AZ166" s="47"/>
      <c r="BA166" s="47"/>
      <c r="BB166" s="47"/>
      <c r="BC166" s="47"/>
      <c r="BD166" s="47"/>
      <c r="BE166" s="47"/>
      <c r="BF166" s="47"/>
      <c r="BG166" s="47"/>
      <c r="BH166" s="47"/>
      <c r="BI166" s="47"/>
      <c r="BJ166" s="47"/>
      <c r="BK166" s="47"/>
      <c r="BL166" s="47"/>
    </row>
    <row r="167" ht="18.75" customHeight="1">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7"/>
      <c r="AR167" s="47"/>
      <c r="AS167" s="47"/>
      <c r="AT167" s="47"/>
      <c r="AU167" s="47"/>
      <c r="AV167" s="47"/>
      <c r="AW167" s="47"/>
      <c r="AX167" s="47"/>
      <c r="AY167" s="47"/>
      <c r="AZ167" s="47"/>
      <c r="BA167" s="47"/>
      <c r="BB167" s="47"/>
      <c r="BC167" s="47"/>
      <c r="BD167" s="47"/>
      <c r="BE167" s="47"/>
      <c r="BF167" s="47"/>
      <c r="BG167" s="47"/>
      <c r="BH167" s="47"/>
      <c r="BI167" s="47"/>
      <c r="BJ167" s="47"/>
      <c r="BK167" s="47"/>
      <c r="BL167" s="47"/>
    </row>
    <row r="168" ht="18.75" customHeight="1">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47"/>
      <c r="AC168" s="47"/>
      <c r="AD168" s="47"/>
      <c r="AE168" s="47"/>
      <c r="AF168" s="47"/>
      <c r="AG168" s="47"/>
      <c r="AH168" s="47"/>
      <c r="AI168" s="47"/>
      <c r="AJ168" s="47"/>
      <c r="AK168" s="47"/>
      <c r="AL168" s="47"/>
      <c r="AM168" s="47"/>
      <c r="AN168" s="47"/>
      <c r="AO168" s="47"/>
      <c r="AP168" s="47"/>
      <c r="AQ168" s="47"/>
      <c r="AR168" s="47"/>
      <c r="AS168" s="47"/>
      <c r="AT168" s="47"/>
      <c r="AU168" s="47"/>
      <c r="AV168" s="47"/>
      <c r="AW168" s="47"/>
      <c r="AX168" s="47"/>
      <c r="AY168" s="47"/>
      <c r="AZ168" s="47"/>
      <c r="BA168" s="47"/>
      <c r="BB168" s="47"/>
      <c r="BC168" s="47"/>
      <c r="BD168" s="47"/>
      <c r="BE168" s="47"/>
      <c r="BF168" s="47"/>
      <c r="BG168" s="47"/>
      <c r="BH168" s="47"/>
      <c r="BI168" s="47"/>
      <c r="BJ168" s="47"/>
      <c r="BK168" s="47"/>
      <c r="BL168" s="47"/>
    </row>
    <row r="169" ht="18.75" customHeight="1">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47"/>
      <c r="AC169" s="47"/>
      <c r="AD169" s="47"/>
      <c r="AE169" s="47"/>
      <c r="AF169" s="47"/>
      <c r="AG169" s="47"/>
      <c r="AH169" s="47"/>
      <c r="AI169" s="47"/>
      <c r="AJ169" s="47"/>
      <c r="AK169" s="47"/>
      <c r="AL169" s="47"/>
      <c r="AM169" s="47"/>
      <c r="AN169" s="47"/>
      <c r="AO169" s="47"/>
      <c r="AP169" s="47"/>
      <c r="AQ169" s="47"/>
      <c r="AR169" s="47"/>
      <c r="AS169" s="47"/>
      <c r="AT169" s="47"/>
      <c r="AU169" s="47"/>
      <c r="AV169" s="47"/>
      <c r="AW169" s="47"/>
      <c r="AX169" s="47"/>
      <c r="AY169" s="47"/>
      <c r="AZ169" s="47"/>
      <c r="BA169" s="47"/>
      <c r="BB169" s="47"/>
      <c r="BC169" s="47"/>
      <c r="BD169" s="47"/>
      <c r="BE169" s="47"/>
      <c r="BF169" s="47"/>
      <c r="BG169" s="47"/>
      <c r="BH169" s="47"/>
      <c r="BI169" s="47"/>
      <c r="BJ169" s="47"/>
      <c r="BK169" s="47"/>
      <c r="BL169" s="47"/>
    </row>
    <row r="170" ht="18.75" customHeight="1">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47"/>
      <c r="AC170" s="47"/>
      <c r="AD170" s="47"/>
      <c r="AE170" s="47"/>
      <c r="AF170" s="47"/>
      <c r="AG170" s="47"/>
      <c r="AH170" s="47"/>
      <c r="AI170" s="47"/>
      <c r="AJ170" s="47"/>
      <c r="AK170" s="47"/>
      <c r="AL170" s="47"/>
      <c r="AM170" s="47"/>
      <c r="AN170" s="47"/>
      <c r="AO170" s="47"/>
      <c r="AP170" s="47"/>
      <c r="AQ170" s="47"/>
      <c r="AR170" s="47"/>
      <c r="AS170" s="47"/>
      <c r="AT170" s="47"/>
      <c r="AU170" s="47"/>
      <c r="AV170" s="47"/>
      <c r="AW170" s="47"/>
      <c r="AX170" s="47"/>
      <c r="AY170" s="47"/>
      <c r="AZ170" s="47"/>
      <c r="BA170" s="47"/>
      <c r="BB170" s="47"/>
      <c r="BC170" s="47"/>
      <c r="BD170" s="47"/>
      <c r="BE170" s="47"/>
      <c r="BF170" s="47"/>
      <c r="BG170" s="47"/>
      <c r="BH170" s="47"/>
      <c r="BI170" s="47"/>
      <c r="BJ170" s="47"/>
      <c r="BK170" s="47"/>
      <c r="BL170" s="47"/>
    </row>
    <row r="171" ht="18.75" customHeight="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47"/>
      <c r="AC171" s="47"/>
      <c r="AD171" s="47"/>
      <c r="AE171" s="47"/>
      <c r="AF171" s="47"/>
      <c r="AG171" s="47"/>
      <c r="AH171" s="47"/>
      <c r="AI171" s="47"/>
      <c r="AJ171" s="47"/>
      <c r="AK171" s="47"/>
      <c r="AL171" s="47"/>
      <c r="AM171" s="47"/>
      <c r="AN171" s="47"/>
      <c r="AO171" s="47"/>
      <c r="AP171" s="47"/>
      <c r="AQ171" s="47"/>
      <c r="AR171" s="47"/>
      <c r="AS171" s="47"/>
      <c r="AT171" s="47"/>
      <c r="AU171" s="47"/>
      <c r="AV171" s="47"/>
      <c r="AW171" s="47"/>
      <c r="AX171" s="47"/>
      <c r="AY171" s="47"/>
      <c r="AZ171" s="47"/>
      <c r="BA171" s="47"/>
      <c r="BB171" s="47"/>
      <c r="BC171" s="47"/>
      <c r="BD171" s="47"/>
      <c r="BE171" s="47"/>
      <c r="BF171" s="47"/>
      <c r="BG171" s="47"/>
      <c r="BH171" s="47"/>
      <c r="BI171" s="47"/>
      <c r="BJ171" s="47"/>
      <c r="BK171" s="47"/>
      <c r="BL171" s="47"/>
    </row>
    <row r="172" ht="18.75" customHeight="1">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c r="AE172" s="47"/>
      <c r="AF172" s="47"/>
      <c r="AG172" s="47"/>
      <c r="AH172" s="47"/>
      <c r="AI172" s="47"/>
      <c r="AJ172" s="47"/>
      <c r="AK172" s="47"/>
      <c r="AL172" s="47"/>
      <c r="AM172" s="47"/>
      <c r="AN172" s="47"/>
      <c r="AO172" s="47"/>
      <c r="AP172" s="47"/>
      <c r="AQ172" s="47"/>
      <c r="AR172" s="47"/>
      <c r="AS172" s="47"/>
      <c r="AT172" s="47"/>
      <c r="AU172" s="47"/>
      <c r="AV172" s="47"/>
      <c r="AW172" s="47"/>
      <c r="AX172" s="47"/>
      <c r="AY172" s="47"/>
      <c r="AZ172" s="47"/>
      <c r="BA172" s="47"/>
      <c r="BB172" s="47"/>
      <c r="BC172" s="47"/>
      <c r="BD172" s="47"/>
      <c r="BE172" s="47"/>
      <c r="BF172" s="47"/>
      <c r="BG172" s="47"/>
      <c r="BH172" s="47"/>
      <c r="BI172" s="47"/>
      <c r="BJ172" s="47"/>
      <c r="BK172" s="47"/>
      <c r="BL172" s="47"/>
    </row>
    <row r="173" ht="18.75" customHeight="1">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7"/>
      <c r="AR173" s="47"/>
      <c r="AS173" s="47"/>
      <c r="AT173" s="47"/>
      <c r="AU173" s="47"/>
      <c r="AV173" s="47"/>
      <c r="AW173" s="47"/>
      <c r="AX173" s="47"/>
      <c r="AY173" s="47"/>
      <c r="AZ173" s="47"/>
      <c r="BA173" s="47"/>
      <c r="BB173" s="47"/>
      <c r="BC173" s="47"/>
      <c r="BD173" s="47"/>
      <c r="BE173" s="47"/>
      <c r="BF173" s="47"/>
      <c r="BG173" s="47"/>
      <c r="BH173" s="47"/>
      <c r="BI173" s="47"/>
      <c r="BJ173" s="47"/>
      <c r="BK173" s="47"/>
      <c r="BL173" s="47"/>
    </row>
    <row r="174" ht="18.75" customHeight="1">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47"/>
      <c r="AV174" s="47"/>
      <c r="AW174" s="47"/>
      <c r="AX174" s="47"/>
      <c r="AY174" s="47"/>
      <c r="AZ174" s="47"/>
      <c r="BA174" s="47"/>
      <c r="BB174" s="47"/>
      <c r="BC174" s="47"/>
      <c r="BD174" s="47"/>
      <c r="BE174" s="47"/>
      <c r="BF174" s="47"/>
      <c r="BG174" s="47"/>
      <c r="BH174" s="47"/>
      <c r="BI174" s="47"/>
      <c r="BJ174" s="47"/>
      <c r="BK174" s="47"/>
      <c r="BL174" s="47"/>
    </row>
    <row r="175" ht="18.75" customHeight="1">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7"/>
      <c r="AR175" s="47"/>
      <c r="AS175" s="47"/>
      <c r="AT175" s="47"/>
      <c r="AU175" s="47"/>
      <c r="AV175" s="47"/>
      <c r="AW175" s="47"/>
      <c r="AX175" s="47"/>
      <c r="AY175" s="47"/>
      <c r="AZ175" s="47"/>
      <c r="BA175" s="47"/>
      <c r="BB175" s="47"/>
      <c r="BC175" s="47"/>
      <c r="BD175" s="47"/>
      <c r="BE175" s="47"/>
      <c r="BF175" s="47"/>
      <c r="BG175" s="47"/>
      <c r="BH175" s="47"/>
      <c r="BI175" s="47"/>
      <c r="BJ175" s="47"/>
      <c r="BK175" s="47"/>
      <c r="BL175" s="47"/>
    </row>
    <row r="176" ht="18.75" customHeight="1">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c r="AR176" s="47"/>
      <c r="AS176" s="47"/>
      <c r="AT176" s="47"/>
      <c r="AU176" s="47"/>
      <c r="AV176" s="47"/>
      <c r="AW176" s="47"/>
      <c r="AX176" s="47"/>
      <c r="AY176" s="47"/>
      <c r="AZ176" s="47"/>
      <c r="BA176" s="47"/>
      <c r="BB176" s="47"/>
      <c r="BC176" s="47"/>
      <c r="BD176" s="47"/>
      <c r="BE176" s="47"/>
      <c r="BF176" s="47"/>
      <c r="BG176" s="47"/>
      <c r="BH176" s="47"/>
      <c r="BI176" s="47"/>
      <c r="BJ176" s="47"/>
      <c r="BK176" s="47"/>
      <c r="BL176" s="47"/>
    </row>
    <row r="177" ht="18.75" customHeight="1">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7"/>
      <c r="AR177" s="47"/>
      <c r="AS177" s="47"/>
      <c r="AT177" s="47"/>
      <c r="AU177" s="47"/>
      <c r="AV177" s="47"/>
      <c r="AW177" s="47"/>
      <c r="AX177" s="47"/>
      <c r="AY177" s="47"/>
      <c r="AZ177" s="47"/>
      <c r="BA177" s="47"/>
      <c r="BB177" s="47"/>
      <c r="BC177" s="47"/>
      <c r="BD177" s="47"/>
      <c r="BE177" s="47"/>
      <c r="BF177" s="47"/>
      <c r="BG177" s="47"/>
      <c r="BH177" s="47"/>
      <c r="BI177" s="47"/>
      <c r="BJ177" s="47"/>
      <c r="BK177" s="47"/>
      <c r="BL177" s="47"/>
    </row>
    <row r="178" ht="18.75" customHeight="1">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47"/>
      <c r="AU178" s="47"/>
      <c r="AV178" s="47"/>
      <c r="AW178" s="47"/>
      <c r="AX178" s="47"/>
      <c r="AY178" s="47"/>
      <c r="AZ178" s="47"/>
      <c r="BA178" s="47"/>
      <c r="BB178" s="47"/>
      <c r="BC178" s="47"/>
      <c r="BD178" s="47"/>
      <c r="BE178" s="47"/>
      <c r="BF178" s="47"/>
      <c r="BG178" s="47"/>
      <c r="BH178" s="47"/>
      <c r="BI178" s="47"/>
      <c r="BJ178" s="47"/>
      <c r="BK178" s="47"/>
      <c r="BL178" s="47"/>
    </row>
    <row r="179" ht="18.75" customHeight="1">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47"/>
      <c r="AU179" s="47"/>
      <c r="AV179" s="47"/>
      <c r="AW179" s="47"/>
      <c r="AX179" s="47"/>
      <c r="AY179" s="47"/>
      <c r="AZ179" s="47"/>
      <c r="BA179" s="47"/>
      <c r="BB179" s="47"/>
      <c r="BC179" s="47"/>
      <c r="BD179" s="47"/>
      <c r="BE179" s="47"/>
      <c r="BF179" s="47"/>
      <c r="BG179" s="47"/>
      <c r="BH179" s="47"/>
      <c r="BI179" s="47"/>
      <c r="BJ179" s="47"/>
      <c r="BK179" s="47"/>
      <c r="BL179" s="47"/>
    </row>
    <row r="180" ht="18.75" customHeight="1">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7"/>
      <c r="AB180" s="47"/>
      <c r="AC180" s="47"/>
      <c r="AD180" s="47"/>
      <c r="AE180" s="47"/>
      <c r="AF180" s="47"/>
      <c r="AG180" s="47"/>
      <c r="AH180" s="47"/>
      <c r="AI180" s="47"/>
      <c r="AJ180" s="47"/>
      <c r="AK180" s="47"/>
      <c r="AL180" s="47"/>
      <c r="AM180" s="47"/>
      <c r="AN180" s="47"/>
      <c r="AO180" s="47"/>
      <c r="AP180" s="47"/>
      <c r="AQ180" s="47"/>
      <c r="AR180" s="47"/>
      <c r="AS180" s="47"/>
      <c r="AT180" s="47"/>
      <c r="AU180" s="47"/>
      <c r="AV180" s="47"/>
      <c r="AW180" s="47"/>
      <c r="AX180" s="47"/>
      <c r="AY180" s="47"/>
      <c r="AZ180" s="47"/>
      <c r="BA180" s="47"/>
      <c r="BB180" s="47"/>
      <c r="BC180" s="47"/>
      <c r="BD180" s="47"/>
      <c r="BE180" s="47"/>
      <c r="BF180" s="47"/>
      <c r="BG180" s="47"/>
      <c r="BH180" s="47"/>
      <c r="BI180" s="47"/>
      <c r="BJ180" s="47"/>
      <c r="BK180" s="47"/>
      <c r="BL180" s="47"/>
    </row>
    <row r="181" ht="18.75" customHeight="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c r="AA181" s="47"/>
      <c r="AB181" s="47"/>
      <c r="AC181" s="47"/>
      <c r="AD181" s="47"/>
      <c r="AE181" s="47"/>
      <c r="AF181" s="47"/>
      <c r="AG181" s="47"/>
      <c r="AH181" s="47"/>
      <c r="AI181" s="47"/>
      <c r="AJ181" s="47"/>
      <c r="AK181" s="47"/>
      <c r="AL181" s="47"/>
      <c r="AM181" s="47"/>
      <c r="AN181" s="47"/>
      <c r="AO181" s="47"/>
      <c r="AP181" s="47"/>
      <c r="AQ181" s="47"/>
      <c r="AR181" s="47"/>
      <c r="AS181" s="47"/>
      <c r="AT181" s="47"/>
      <c r="AU181" s="47"/>
      <c r="AV181" s="47"/>
      <c r="AW181" s="47"/>
      <c r="AX181" s="47"/>
      <c r="AY181" s="47"/>
      <c r="AZ181" s="47"/>
      <c r="BA181" s="47"/>
      <c r="BB181" s="47"/>
      <c r="BC181" s="47"/>
      <c r="BD181" s="47"/>
      <c r="BE181" s="47"/>
      <c r="BF181" s="47"/>
      <c r="BG181" s="47"/>
      <c r="BH181" s="47"/>
      <c r="BI181" s="47"/>
      <c r="BJ181" s="47"/>
      <c r="BK181" s="47"/>
      <c r="BL181" s="47"/>
    </row>
    <row r="182" ht="18.75" customHeight="1">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47"/>
      <c r="AU182" s="47"/>
      <c r="AV182" s="47"/>
      <c r="AW182" s="47"/>
      <c r="AX182" s="47"/>
      <c r="AY182" s="47"/>
      <c r="AZ182" s="47"/>
      <c r="BA182" s="47"/>
      <c r="BB182" s="47"/>
      <c r="BC182" s="47"/>
      <c r="BD182" s="47"/>
      <c r="BE182" s="47"/>
      <c r="BF182" s="47"/>
      <c r="BG182" s="47"/>
      <c r="BH182" s="47"/>
      <c r="BI182" s="47"/>
      <c r="BJ182" s="47"/>
      <c r="BK182" s="47"/>
      <c r="BL182" s="47"/>
    </row>
    <row r="183" ht="18.75" customHeight="1">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c r="AA183" s="47"/>
      <c r="AB183" s="47"/>
      <c r="AC183" s="47"/>
      <c r="AD183" s="47"/>
      <c r="AE183" s="47"/>
      <c r="AF183" s="47"/>
      <c r="AG183" s="47"/>
      <c r="AH183" s="47"/>
      <c r="AI183" s="47"/>
      <c r="AJ183" s="47"/>
      <c r="AK183" s="47"/>
      <c r="AL183" s="47"/>
      <c r="AM183" s="47"/>
      <c r="AN183" s="47"/>
      <c r="AO183" s="47"/>
      <c r="AP183" s="47"/>
      <c r="AQ183" s="47"/>
      <c r="AR183" s="47"/>
      <c r="AS183" s="47"/>
      <c r="AT183" s="47"/>
      <c r="AU183" s="47"/>
      <c r="AV183" s="47"/>
      <c r="AW183" s="47"/>
      <c r="AX183" s="47"/>
      <c r="AY183" s="47"/>
      <c r="AZ183" s="47"/>
      <c r="BA183" s="47"/>
      <c r="BB183" s="47"/>
      <c r="BC183" s="47"/>
      <c r="BD183" s="47"/>
      <c r="BE183" s="47"/>
      <c r="BF183" s="47"/>
      <c r="BG183" s="47"/>
      <c r="BH183" s="47"/>
      <c r="BI183" s="47"/>
      <c r="BJ183" s="47"/>
      <c r="BK183" s="47"/>
      <c r="BL183" s="47"/>
    </row>
    <row r="184" ht="18.75" customHeight="1">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47"/>
      <c r="AU184" s="47"/>
      <c r="AV184" s="47"/>
      <c r="AW184" s="47"/>
      <c r="AX184" s="47"/>
      <c r="AY184" s="47"/>
      <c r="AZ184" s="47"/>
      <c r="BA184" s="47"/>
      <c r="BB184" s="47"/>
      <c r="BC184" s="47"/>
      <c r="BD184" s="47"/>
      <c r="BE184" s="47"/>
      <c r="BF184" s="47"/>
      <c r="BG184" s="47"/>
      <c r="BH184" s="47"/>
      <c r="BI184" s="47"/>
      <c r="BJ184" s="47"/>
      <c r="BK184" s="47"/>
      <c r="BL184" s="47"/>
    </row>
    <row r="185" ht="18.75" customHeight="1">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47"/>
      <c r="AU185" s="47"/>
      <c r="AV185" s="47"/>
      <c r="AW185" s="47"/>
      <c r="AX185" s="47"/>
      <c r="AY185" s="47"/>
      <c r="AZ185" s="47"/>
      <c r="BA185" s="47"/>
      <c r="BB185" s="47"/>
      <c r="BC185" s="47"/>
      <c r="BD185" s="47"/>
      <c r="BE185" s="47"/>
      <c r="BF185" s="47"/>
      <c r="BG185" s="47"/>
      <c r="BH185" s="47"/>
      <c r="BI185" s="47"/>
      <c r="BJ185" s="47"/>
      <c r="BK185" s="47"/>
      <c r="BL185" s="47"/>
    </row>
    <row r="186" ht="18.75" customHeight="1">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7"/>
      <c r="AR186" s="47"/>
      <c r="AS186" s="47"/>
      <c r="AT186" s="47"/>
      <c r="AU186" s="47"/>
      <c r="AV186" s="47"/>
      <c r="AW186" s="47"/>
      <c r="AX186" s="47"/>
      <c r="AY186" s="47"/>
      <c r="AZ186" s="47"/>
      <c r="BA186" s="47"/>
      <c r="BB186" s="47"/>
      <c r="BC186" s="47"/>
      <c r="BD186" s="47"/>
      <c r="BE186" s="47"/>
      <c r="BF186" s="47"/>
      <c r="BG186" s="47"/>
      <c r="BH186" s="47"/>
      <c r="BI186" s="47"/>
      <c r="BJ186" s="47"/>
      <c r="BK186" s="47"/>
      <c r="BL186" s="47"/>
    </row>
    <row r="187" ht="18.75" customHeight="1">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47"/>
      <c r="AU187" s="47"/>
      <c r="AV187" s="47"/>
      <c r="AW187" s="47"/>
      <c r="AX187" s="47"/>
      <c r="AY187" s="47"/>
      <c r="AZ187" s="47"/>
      <c r="BA187" s="47"/>
      <c r="BB187" s="47"/>
      <c r="BC187" s="47"/>
      <c r="BD187" s="47"/>
      <c r="BE187" s="47"/>
      <c r="BF187" s="47"/>
      <c r="BG187" s="47"/>
      <c r="BH187" s="47"/>
      <c r="BI187" s="47"/>
      <c r="BJ187" s="47"/>
      <c r="BK187" s="47"/>
      <c r="BL187" s="47"/>
    </row>
    <row r="188" ht="18.75" customHeight="1">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47"/>
      <c r="AU188" s="47"/>
      <c r="AV188" s="47"/>
      <c r="AW188" s="47"/>
      <c r="AX188" s="47"/>
      <c r="AY188" s="47"/>
      <c r="AZ188" s="47"/>
      <c r="BA188" s="47"/>
      <c r="BB188" s="47"/>
      <c r="BC188" s="47"/>
      <c r="BD188" s="47"/>
      <c r="BE188" s="47"/>
      <c r="BF188" s="47"/>
      <c r="BG188" s="47"/>
      <c r="BH188" s="47"/>
      <c r="BI188" s="47"/>
      <c r="BJ188" s="47"/>
      <c r="BK188" s="47"/>
      <c r="BL188" s="47"/>
    </row>
    <row r="189" ht="18.75" customHeight="1">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c r="AR189" s="47"/>
      <c r="AS189" s="47"/>
      <c r="AT189" s="47"/>
      <c r="AU189" s="47"/>
      <c r="AV189" s="47"/>
      <c r="AW189" s="47"/>
      <c r="AX189" s="47"/>
      <c r="AY189" s="47"/>
      <c r="AZ189" s="47"/>
      <c r="BA189" s="47"/>
      <c r="BB189" s="47"/>
      <c r="BC189" s="47"/>
      <c r="BD189" s="47"/>
      <c r="BE189" s="47"/>
      <c r="BF189" s="47"/>
      <c r="BG189" s="47"/>
      <c r="BH189" s="47"/>
      <c r="BI189" s="47"/>
      <c r="BJ189" s="47"/>
      <c r="BK189" s="47"/>
      <c r="BL189" s="47"/>
    </row>
    <row r="190" ht="18.75" customHeight="1">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c r="AA190" s="47"/>
      <c r="AB190" s="47"/>
      <c r="AC190" s="47"/>
      <c r="AD190" s="47"/>
      <c r="AE190" s="47"/>
      <c r="AF190" s="47"/>
      <c r="AG190" s="47"/>
      <c r="AH190" s="47"/>
      <c r="AI190" s="47"/>
      <c r="AJ190" s="47"/>
      <c r="AK190" s="47"/>
      <c r="AL190" s="47"/>
      <c r="AM190" s="47"/>
      <c r="AN190" s="47"/>
      <c r="AO190" s="47"/>
      <c r="AP190" s="47"/>
      <c r="AQ190" s="47"/>
      <c r="AR190" s="47"/>
      <c r="AS190" s="47"/>
      <c r="AT190" s="47"/>
      <c r="AU190" s="47"/>
      <c r="AV190" s="47"/>
      <c r="AW190" s="47"/>
      <c r="AX190" s="47"/>
      <c r="AY190" s="47"/>
      <c r="AZ190" s="47"/>
      <c r="BA190" s="47"/>
      <c r="BB190" s="47"/>
      <c r="BC190" s="47"/>
      <c r="BD190" s="47"/>
      <c r="BE190" s="47"/>
      <c r="BF190" s="47"/>
      <c r="BG190" s="47"/>
      <c r="BH190" s="47"/>
      <c r="BI190" s="47"/>
      <c r="BJ190" s="47"/>
      <c r="BK190" s="47"/>
      <c r="BL190" s="47"/>
    </row>
    <row r="191" ht="18.75" customHeight="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c r="AA191" s="47"/>
      <c r="AB191" s="47"/>
      <c r="AC191" s="47"/>
      <c r="AD191" s="47"/>
      <c r="AE191" s="47"/>
      <c r="AF191" s="47"/>
      <c r="AG191" s="47"/>
      <c r="AH191" s="47"/>
      <c r="AI191" s="47"/>
      <c r="AJ191" s="47"/>
      <c r="AK191" s="47"/>
      <c r="AL191" s="47"/>
      <c r="AM191" s="47"/>
      <c r="AN191" s="47"/>
      <c r="AO191" s="47"/>
      <c r="AP191" s="47"/>
      <c r="AQ191" s="47"/>
      <c r="AR191" s="47"/>
      <c r="AS191" s="47"/>
      <c r="AT191" s="47"/>
      <c r="AU191" s="47"/>
      <c r="AV191" s="47"/>
      <c r="AW191" s="47"/>
      <c r="AX191" s="47"/>
      <c r="AY191" s="47"/>
      <c r="AZ191" s="47"/>
      <c r="BA191" s="47"/>
      <c r="BB191" s="47"/>
      <c r="BC191" s="47"/>
      <c r="BD191" s="47"/>
      <c r="BE191" s="47"/>
      <c r="BF191" s="47"/>
      <c r="BG191" s="47"/>
      <c r="BH191" s="47"/>
      <c r="BI191" s="47"/>
      <c r="BJ191" s="47"/>
      <c r="BK191" s="47"/>
      <c r="BL191" s="47"/>
    </row>
    <row r="192" ht="18.75" customHeight="1">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c r="AA192" s="47"/>
      <c r="AB192" s="47"/>
      <c r="AC192" s="47"/>
      <c r="AD192" s="47"/>
      <c r="AE192" s="47"/>
      <c r="AF192" s="47"/>
      <c r="AG192" s="47"/>
      <c r="AH192" s="47"/>
      <c r="AI192" s="47"/>
      <c r="AJ192" s="47"/>
      <c r="AK192" s="47"/>
      <c r="AL192" s="47"/>
      <c r="AM192" s="47"/>
      <c r="AN192" s="47"/>
      <c r="AO192" s="47"/>
      <c r="AP192" s="47"/>
      <c r="AQ192" s="47"/>
      <c r="AR192" s="47"/>
      <c r="AS192" s="47"/>
      <c r="AT192" s="47"/>
      <c r="AU192" s="47"/>
      <c r="AV192" s="47"/>
      <c r="AW192" s="47"/>
      <c r="AX192" s="47"/>
      <c r="AY192" s="47"/>
      <c r="AZ192" s="47"/>
      <c r="BA192" s="47"/>
      <c r="BB192" s="47"/>
      <c r="BC192" s="47"/>
      <c r="BD192" s="47"/>
      <c r="BE192" s="47"/>
      <c r="BF192" s="47"/>
      <c r="BG192" s="47"/>
      <c r="BH192" s="47"/>
      <c r="BI192" s="47"/>
      <c r="BJ192" s="47"/>
      <c r="BK192" s="47"/>
      <c r="BL192" s="47"/>
    </row>
    <row r="193" ht="18.75" customHeight="1">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7"/>
      <c r="AB193" s="47"/>
      <c r="AC193" s="47"/>
      <c r="AD193" s="47"/>
      <c r="AE193" s="47"/>
      <c r="AF193" s="47"/>
      <c r="AG193" s="47"/>
      <c r="AH193" s="47"/>
      <c r="AI193" s="47"/>
      <c r="AJ193" s="47"/>
      <c r="AK193" s="47"/>
      <c r="AL193" s="47"/>
      <c r="AM193" s="47"/>
      <c r="AN193" s="47"/>
      <c r="AO193" s="47"/>
      <c r="AP193" s="47"/>
      <c r="AQ193" s="47"/>
      <c r="AR193" s="47"/>
      <c r="AS193" s="47"/>
      <c r="AT193" s="47"/>
      <c r="AU193" s="47"/>
      <c r="AV193" s="47"/>
      <c r="AW193" s="47"/>
      <c r="AX193" s="47"/>
      <c r="AY193" s="47"/>
      <c r="AZ193" s="47"/>
      <c r="BA193" s="47"/>
      <c r="BB193" s="47"/>
      <c r="BC193" s="47"/>
      <c r="BD193" s="47"/>
      <c r="BE193" s="47"/>
      <c r="BF193" s="47"/>
      <c r="BG193" s="47"/>
      <c r="BH193" s="47"/>
      <c r="BI193" s="47"/>
      <c r="BJ193" s="47"/>
      <c r="BK193" s="47"/>
      <c r="BL193" s="47"/>
    </row>
    <row r="194" ht="18.75" customHeight="1">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7"/>
      <c r="AR194" s="47"/>
      <c r="AS194" s="47"/>
      <c r="AT194" s="47"/>
      <c r="AU194" s="47"/>
      <c r="AV194" s="47"/>
      <c r="AW194" s="47"/>
      <c r="AX194" s="47"/>
      <c r="AY194" s="47"/>
      <c r="AZ194" s="47"/>
      <c r="BA194" s="47"/>
      <c r="BB194" s="47"/>
      <c r="BC194" s="47"/>
      <c r="BD194" s="47"/>
      <c r="BE194" s="47"/>
      <c r="BF194" s="47"/>
      <c r="BG194" s="47"/>
      <c r="BH194" s="47"/>
      <c r="BI194" s="47"/>
      <c r="BJ194" s="47"/>
      <c r="BK194" s="47"/>
      <c r="BL194" s="47"/>
    </row>
    <row r="195" ht="18.75" customHeight="1">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7"/>
      <c r="AR195" s="47"/>
      <c r="AS195" s="47"/>
      <c r="AT195" s="47"/>
      <c r="AU195" s="47"/>
      <c r="AV195" s="47"/>
      <c r="AW195" s="47"/>
      <c r="AX195" s="47"/>
      <c r="AY195" s="47"/>
      <c r="AZ195" s="47"/>
      <c r="BA195" s="47"/>
      <c r="BB195" s="47"/>
      <c r="BC195" s="47"/>
      <c r="BD195" s="47"/>
      <c r="BE195" s="47"/>
      <c r="BF195" s="47"/>
      <c r="BG195" s="47"/>
      <c r="BH195" s="47"/>
      <c r="BI195" s="47"/>
      <c r="BJ195" s="47"/>
      <c r="BK195" s="47"/>
      <c r="BL195" s="47"/>
    </row>
    <row r="196" ht="18.75" customHeight="1">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7"/>
      <c r="AR196" s="47"/>
      <c r="AS196" s="47"/>
      <c r="AT196" s="47"/>
      <c r="AU196" s="47"/>
      <c r="AV196" s="47"/>
      <c r="AW196" s="47"/>
      <c r="AX196" s="47"/>
      <c r="AY196" s="47"/>
      <c r="AZ196" s="47"/>
      <c r="BA196" s="47"/>
      <c r="BB196" s="47"/>
      <c r="BC196" s="47"/>
      <c r="BD196" s="47"/>
      <c r="BE196" s="47"/>
      <c r="BF196" s="47"/>
      <c r="BG196" s="47"/>
      <c r="BH196" s="47"/>
      <c r="BI196" s="47"/>
      <c r="BJ196" s="47"/>
      <c r="BK196" s="47"/>
      <c r="BL196" s="47"/>
    </row>
    <row r="197" ht="18.75" customHeight="1">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c r="AA197" s="47"/>
      <c r="AB197" s="47"/>
      <c r="AC197" s="47"/>
      <c r="AD197" s="47"/>
      <c r="AE197" s="47"/>
      <c r="AF197" s="47"/>
      <c r="AG197" s="47"/>
      <c r="AH197" s="47"/>
      <c r="AI197" s="47"/>
      <c r="AJ197" s="47"/>
      <c r="AK197" s="47"/>
      <c r="AL197" s="47"/>
      <c r="AM197" s="47"/>
      <c r="AN197" s="47"/>
      <c r="AO197" s="47"/>
      <c r="AP197" s="47"/>
      <c r="AQ197" s="47"/>
      <c r="AR197" s="47"/>
      <c r="AS197" s="47"/>
      <c r="AT197" s="47"/>
      <c r="AU197" s="47"/>
      <c r="AV197" s="47"/>
      <c r="AW197" s="47"/>
      <c r="AX197" s="47"/>
      <c r="AY197" s="47"/>
      <c r="AZ197" s="47"/>
      <c r="BA197" s="47"/>
      <c r="BB197" s="47"/>
      <c r="BC197" s="47"/>
      <c r="BD197" s="47"/>
      <c r="BE197" s="47"/>
      <c r="BF197" s="47"/>
      <c r="BG197" s="47"/>
      <c r="BH197" s="47"/>
      <c r="BI197" s="47"/>
      <c r="BJ197" s="47"/>
      <c r="BK197" s="47"/>
      <c r="BL197" s="47"/>
    </row>
    <row r="198" ht="18.75" customHeight="1">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c r="AA198" s="47"/>
      <c r="AB198" s="47"/>
      <c r="AC198" s="47"/>
      <c r="AD198" s="47"/>
      <c r="AE198" s="47"/>
      <c r="AF198" s="47"/>
      <c r="AG198" s="47"/>
      <c r="AH198" s="47"/>
      <c r="AI198" s="47"/>
      <c r="AJ198" s="47"/>
      <c r="AK198" s="47"/>
      <c r="AL198" s="47"/>
      <c r="AM198" s="47"/>
      <c r="AN198" s="47"/>
      <c r="AO198" s="47"/>
      <c r="AP198" s="47"/>
      <c r="AQ198" s="47"/>
      <c r="AR198" s="47"/>
      <c r="AS198" s="47"/>
      <c r="AT198" s="47"/>
      <c r="AU198" s="47"/>
      <c r="AV198" s="47"/>
      <c r="AW198" s="47"/>
      <c r="AX198" s="47"/>
      <c r="AY198" s="47"/>
      <c r="AZ198" s="47"/>
      <c r="BA198" s="47"/>
      <c r="BB198" s="47"/>
      <c r="BC198" s="47"/>
      <c r="BD198" s="47"/>
      <c r="BE198" s="47"/>
      <c r="BF198" s="47"/>
      <c r="BG198" s="47"/>
      <c r="BH198" s="47"/>
      <c r="BI198" s="47"/>
      <c r="BJ198" s="47"/>
      <c r="BK198" s="47"/>
      <c r="BL198" s="47"/>
    </row>
    <row r="199" ht="18.75" customHeight="1">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c r="AA199" s="47"/>
      <c r="AB199" s="47"/>
      <c r="AC199" s="47"/>
      <c r="AD199" s="47"/>
      <c r="AE199" s="47"/>
      <c r="AF199" s="47"/>
      <c r="AG199" s="47"/>
      <c r="AH199" s="47"/>
      <c r="AI199" s="47"/>
      <c r="AJ199" s="47"/>
      <c r="AK199" s="47"/>
      <c r="AL199" s="47"/>
      <c r="AM199" s="47"/>
      <c r="AN199" s="47"/>
      <c r="AO199" s="47"/>
      <c r="AP199" s="47"/>
      <c r="AQ199" s="47"/>
      <c r="AR199" s="47"/>
      <c r="AS199" s="47"/>
      <c r="AT199" s="47"/>
      <c r="AU199" s="47"/>
      <c r="AV199" s="47"/>
      <c r="AW199" s="47"/>
      <c r="AX199" s="47"/>
      <c r="AY199" s="47"/>
      <c r="AZ199" s="47"/>
      <c r="BA199" s="47"/>
      <c r="BB199" s="47"/>
      <c r="BC199" s="47"/>
      <c r="BD199" s="47"/>
      <c r="BE199" s="47"/>
      <c r="BF199" s="47"/>
      <c r="BG199" s="47"/>
      <c r="BH199" s="47"/>
      <c r="BI199" s="47"/>
      <c r="BJ199" s="47"/>
      <c r="BK199" s="47"/>
      <c r="BL199" s="47"/>
    </row>
    <row r="200" ht="18.75" customHeight="1">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c r="AA200" s="47"/>
      <c r="AB200" s="47"/>
      <c r="AC200" s="47"/>
      <c r="AD200" s="47"/>
      <c r="AE200" s="47"/>
      <c r="AF200" s="47"/>
      <c r="AG200" s="47"/>
      <c r="AH200" s="47"/>
      <c r="AI200" s="47"/>
      <c r="AJ200" s="47"/>
      <c r="AK200" s="47"/>
      <c r="AL200" s="47"/>
      <c r="AM200" s="47"/>
      <c r="AN200" s="47"/>
      <c r="AO200" s="47"/>
      <c r="AP200" s="47"/>
      <c r="AQ200" s="47"/>
      <c r="AR200" s="47"/>
      <c r="AS200" s="47"/>
      <c r="AT200" s="47"/>
      <c r="AU200" s="47"/>
      <c r="AV200" s="47"/>
      <c r="AW200" s="47"/>
      <c r="AX200" s="47"/>
      <c r="AY200" s="47"/>
      <c r="AZ200" s="47"/>
      <c r="BA200" s="47"/>
      <c r="BB200" s="47"/>
      <c r="BC200" s="47"/>
      <c r="BD200" s="47"/>
      <c r="BE200" s="47"/>
      <c r="BF200" s="47"/>
      <c r="BG200" s="47"/>
      <c r="BH200" s="47"/>
      <c r="BI200" s="47"/>
      <c r="BJ200" s="47"/>
      <c r="BK200" s="47"/>
      <c r="BL200" s="47"/>
    </row>
    <row r="201" ht="18.75" customHeight="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c r="AA201" s="47"/>
      <c r="AB201" s="47"/>
      <c r="AC201" s="47"/>
      <c r="AD201" s="47"/>
      <c r="AE201" s="47"/>
      <c r="AF201" s="47"/>
      <c r="AG201" s="47"/>
      <c r="AH201" s="47"/>
      <c r="AI201" s="47"/>
      <c r="AJ201" s="47"/>
      <c r="AK201" s="47"/>
      <c r="AL201" s="47"/>
      <c r="AM201" s="47"/>
      <c r="AN201" s="47"/>
      <c r="AO201" s="47"/>
      <c r="AP201" s="47"/>
      <c r="AQ201" s="47"/>
      <c r="AR201" s="47"/>
      <c r="AS201" s="47"/>
      <c r="AT201" s="47"/>
      <c r="AU201" s="47"/>
      <c r="AV201" s="47"/>
      <c r="AW201" s="47"/>
      <c r="AX201" s="47"/>
      <c r="AY201" s="47"/>
      <c r="AZ201" s="47"/>
      <c r="BA201" s="47"/>
      <c r="BB201" s="47"/>
      <c r="BC201" s="47"/>
      <c r="BD201" s="47"/>
      <c r="BE201" s="47"/>
      <c r="BF201" s="47"/>
      <c r="BG201" s="47"/>
      <c r="BH201" s="47"/>
      <c r="BI201" s="47"/>
      <c r="BJ201" s="47"/>
      <c r="BK201" s="47"/>
      <c r="BL201" s="47"/>
    </row>
    <row r="202" ht="18.75" customHeight="1">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c r="AA202" s="47"/>
      <c r="AB202" s="47"/>
      <c r="AC202" s="47"/>
      <c r="AD202" s="47"/>
      <c r="AE202" s="47"/>
      <c r="AF202" s="47"/>
      <c r="AG202" s="47"/>
      <c r="AH202" s="47"/>
      <c r="AI202" s="47"/>
      <c r="AJ202" s="47"/>
      <c r="AK202" s="47"/>
      <c r="AL202" s="47"/>
      <c r="AM202" s="47"/>
      <c r="AN202" s="47"/>
      <c r="AO202" s="47"/>
      <c r="AP202" s="47"/>
      <c r="AQ202" s="47"/>
      <c r="AR202" s="47"/>
      <c r="AS202" s="47"/>
      <c r="AT202" s="47"/>
      <c r="AU202" s="47"/>
      <c r="AV202" s="47"/>
      <c r="AW202" s="47"/>
      <c r="AX202" s="47"/>
      <c r="AY202" s="47"/>
      <c r="AZ202" s="47"/>
      <c r="BA202" s="47"/>
      <c r="BB202" s="47"/>
      <c r="BC202" s="47"/>
      <c r="BD202" s="47"/>
      <c r="BE202" s="47"/>
      <c r="BF202" s="47"/>
      <c r="BG202" s="47"/>
      <c r="BH202" s="47"/>
      <c r="BI202" s="47"/>
      <c r="BJ202" s="47"/>
      <c r="BK202" s="47"/>
      <c r="BL202" s="47"/>
    </row>
    <row r="203" ht="18.75" customHeight="1">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7"/>
      <c r="AB203" s="47"/>
      <c r="AC203" s="47"/>
      <c r="AD203" s="47"/>
      <c r="AE203" s="47"/>
      <c r="AF203" s="47"/>
      <c r="AG203" s="47"/>
      <c r="AH203" s="47"/>
      <c r="AI203" s="47"/>
      <c r="AJ203" s="47"/>
      <c r="AK203" s="47"/>
      <c r="AL203" s="47"/>
      <c r="AM203" s="47"/>
      <c r="AN203" s="47"/>
      <c r="AO203" s="47"/>
      <c r="AP203" s="47"/>
      <c r="AQ203" s="47"/>
      <c r="AR203" s="47"/>
      <c r="AS203" s="47"/>
      <c r="AT203" s="47"/>
      <c r="AU203" s="47"/>
      <c r="AV203" s="47"/>
      <c r="AW203" s="47"/>
      <c r="AX203" s="47"/>
      <c r="AY203" s="47"/>
      <c r="AZ203" s="47"/>
      <c r="BA203" s="47"/>
      <c r="BB203" s="47"/>
      <c r="BC203" s="47"/>
      <c r="BD203" s="47"/>
      <c r="BE203" s="47"/>
      <c r="BF203" s="47"/>
      <c r="BG203" s="47"/>
      <c r="BH203" s="47"/>
      <c r="BI203" s="47"/>
      <c r="BJ203" s="47"/>
      <c r="BK203" s="47"/>
      <c r="BL203" s="47"/>
    </row>
    <row r="204" ht="18.75" customHeight="1">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c r="AB204" s="47"/>
      <c r="AC204" s="47"/>
      <c r="AD204" s="47"/>
      <c r="AE204" s="47"/>
      <c r="AF204" s="47"/>
      <c r="AG204" s="47"/>
      <c r="AH204" s="47"/>
      <c r="AI204" s="47"/>
      <c r="AJ204" s="47"/>
      <c r="AK204" s="47"/>
      <c r="AL204" s="47"/>
      <c r="AM204" s="47"/>
      <c r="AN204" s="47"/>
      <c r="AO204" s="47"/>
      <c r="AP204" s="47"/>
      <c r="AQ204" s="47"/>
      <c r="AR204" s="47"/>
      <c r="AS204" s="47"/>
      <c r="AT204" s="47"/>
      <c r="AU204" s="47"/>
      <c r="AV204" s="47"/>
      <c r="AW204" s="47"/>
      <c r="AX204" s="47"/>
      <c r="AY204" s="47"/>
      <c r="AZ204" s="47"/>
      <c r="BA204" s="47"/>
      <c r="BB204" s="47"/>
      <c r="BC204" s="47"/>
      <c r="BD204" s="47"/>
      <c r="BE204" s="47"/>
      <c r="BF204" s="47"/>
      <c r="BG204" s="47"/>
      <c r="BH204" s="47"/>
      <c r="BI204" s="47"/>
      <c r="BJ204" s="47"/>
      <c r="BK204" s="47"/>
      <c r="BL204" s="47"/>
    </row>
    <row r="205" ht="18.75" customHeight="1">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c r="AA205" s="47"/>
      <c r="AB205" s="47"/>
      <c r="AC205" s="47"/>
      <c r="AD205" s="47"/>
      <c r="AE205" s="47"/>
      <c r="AF205" s="47"/>
      <c r="AG205" s="47"/>
      <c r="AH205" s="47"/>
      <c r="AI205" s="47"/>
      <c r="AJ205" s="47"/>
      <c r="AK205" s="47"/>
      <c r="AL205" s="47"/>
      <c r="AM205" s="47"/>
      <c r="AN205" s="47"/>
      <c r="AO205" s="47"/>
      <c r="AP205" s="47"/>
      <c r="AQ205" s="47"/>
      <c r="AR205" s="47"/>
      <c r="AS205" s="47"/>
      <c r="AT205" s="47"/>
      <c r="AU205" s="47"/>
      <c r="AV205" s="47"/>
      <c r="AW205" s="47"/>
      <c r="AX205" s="47"/>
      <c r="AY205" s="47"/>
      <c r="AZ205" s="47"/>
      <c r="BA205" s="47"/>
      <c r="BB205" s="47"/>
      <c r="BC205" s="47"/>
      <c r="BD205" s="47"/>
      <c r="BE205" s="47"/>
      <c r="BF205" s="47"/>
      <c r="BG205" s="47"/>
      <c r="BH205" s="47"/>
      <c r="BI205" s="47"/>
      <c r="BJ205" s="47"/>
      <c r="BK205" s="47"/>
      <c r="BL205" s="47"/>
    </row>
    <row r="206" ht="18.75" customHeight="1">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c r="AA206" s="47"/>
      <c r="AB206" s="47"/>
      <c r="AC206" s="47"/>
      <c r="AD206" s="47"/>
      <c r="AE206" s="47"/>
      <c r="AF206" s="47"/>
      <c r="AG206" s="47"/>
      <c r="AH206" s="47"/>
      <c r="AI206" s="47"/>
      <c r="AJ206" s="47"/>
      <c r="AK206" s="47"/>
      <c r="AL206" s="47"/>
      <c r="AM206" s="47"/>
      <c r="AN206" s="47"/>
      <c r="AO206" s="47"/>
      <c r="AP206" s="47"/>
      <c r="AQ206" s="47"/>
      <c r="AR206" s="47"/>
      <c r="AS206" s="47"/>
      <c r="AT206" s="47"/>
      <c r="AU206" s="47"/>
      <c r="AV206" s="47"/>
      <c r="AW206" s="47"/>
      <c r="AX206" s="47"/>
      <c r="AY206" s="47"/>
      <c r="AZ206" s="47"/>
      <c r="BA206" s="47"/>
      <c r="BB206" s="47"/>
      <c r="BC206" s="47"/>
      <c r="BD206" s="47"/>
      <c r="BE206" s="47"/>
      <c r="BF206" s="47"/>
      <c r="BG206" s="47"/>
      <c r="BH206" s="47"/>
      <c r="BI206" s="47"/>
      <c r="BJ206" s="47"/>
      <c r="BK206" s="47"/>
      <c r="BL206" s="47"/>
    </row>
    <row r="207" ht="18.75" customHeight="1">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c r="AA207" s="47"/>
      <c r="AB207" s="47"/>
      <c r="AC207" s="47"/>
      <c r="AD207" s="47"/>
      <c r="AE207" s="47"/>
      <c r="AF207" s="47"/>
      <c r="AG207" s="47"/>
      <c r="AH207" s="47"/>
      <c r="AI207" s="47"/>
      <c r="AJ207" s="47"/>
      <c r="AK207" s="47"/>
      <c r="AL207" s="47"/>
      <c r="AM207" s="47"/>
      <c r="AN207" s="47"/>
      <c r="AO207" s="47"/>
      <c r="AP207" s="47"/>
      <c r="AQ207" s="47"/>
      <c r="AR207" s="47"/>
      <c r="AS207" s="47"/>
      <c r="AT207" s="47"/>
      <c r="AU207" s="47"/>
      <c r="AV207" s="47"/>
      <c r="AW207" s="47"/>
      <c r="AX207" s="47"/>
      <c r="AY207" s="47"/>
      <c r="AZ207" s="47"/>
      <c r="BA207" s="47"/>
      <c r="BB207" s="47"/>
      <c r="BC207" s="47"/>
      <c r="BD207" s="47"/>
      <c r="BE207" s="47"/>
      <c r="BF207" s="47"/>
      <c r="BG207" s="47"/>
      <c r="BH207" s="47"/>
      <c r="BI207" s="47"/>
      <c r="BJ207" s="47"/>
      <c r="BK207" s="47"/>
      <c r="BL207" s="47"/>
    </row>
    <row r="208" ht="18.75" customHeight="1">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c r="AA208" s="47"/>
      <c r="AB208" s="47"/>
      <c r="AC208" s="47"/>
      <c r="AD208" s="47"/>
      <c r="AE208" s="47"/>
      <c r="AF208" s="47"/>
      <c r="AG208" s="47"/>
      <c r="AH208" s="47"/>
      <c r="AI208" s="47"/>
      <c r="AJ208" s="47"/>
      <c r="AK208" s="47"/>
      <c r="AL208" s="47"/>
      <c r="AM208" s="47"/>
      <c r="AN208" s="47"/>
      <c r="AO208" s="47"/>
      <c r="AP208" s="47"/>
      <c r="AQ208" s="47"/>
      <c r="AR208" s="47"/>
      <c r="AS208" s="47"/>
      <c r="AT208" s="47"/>
      <c r="AU208" s="47"/>
      <c r="AV208" s="47"/>
      <c r="AW208" s="47"/>
      <c r="AX208" s="47"/>
      <c r="AY208" s="47"/>
      <c r="AZ208" s="47"/>
      <c r="BA208" s="47"/>
      <c r="BB208" s="47"/>
      <c r="BC208" s="47"/>
      <c r="BD208" s="47"/>
      <c r="BE208" s="47"/>
      <c r="BF208" s="47"/>
      <c r="BG208" s="47"/>
      <c r="BH208" s="47"/>
      <c r="BI208" s="47"/>
      <c r="BJ208" s="47"/>
      <c r="BK208" s="47"/>
      <c r="BL208" s="47"/>
    </row>
    <row r="209" ht="18.75" customHeight="1">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7"/>
      <c r="AB209" s="47"/>
      <c r="AC209" s="47"/>
      <c r="AD209" s="47"/>
      <c r="AE209" s="47"/>
      <c r="AF209" s="47"/>
      <c r="AG209" s="47"/>
      <c r="AH209" s="47"/>
      <c r="AI209" s="47"/>
      <c r="AJ209" s="47"/>
      <c r="AK209" s="47"/>
      <c r="AL209" s="47"/>
      <c r="AM209" s="47"/>
      <c r="AN209" s="47"/>
      <c r="AO209" s="47"/>
      <c r="AP209" s="47"/>
      <c r="AQ209" s="47"/>
      <c r="AR209" s="47"/>
      <c r="AS209" s="47"/>
      <c r="AT209" s="47"/>
      <c r="AU209" s="47"/>
      <c r="AV209" s="47"/>
      <c r="AW209" s="47"/>
      <c r="AX209" s="47"/>
      <c r="AY209" s="47"/>
      <c r="AZ209" s="47"/>
      <c r="BA209" s="47"/>
      <c r="BB209" s="47"/>
      <c r="BC209" s="47"/>
      <c r="BD209" s="47"/>
      <c r="BE209" s="47"/>
      <c r="BF209" s="47"/>
      <c r="BG209" s="47"/>
      <c r="BH209" s="47"/>
      <c r="BI209" s="47"/>
      <c r="BJ209" s="47"/>
      <c r="BK209" s="47"/>
      <c r="BL209" s="47"/>
    </row>
    <row r="210" ht="18.75" customHeight="1">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c r="AA210" s="47"/>
      <c r="AB210" s="47"/>
      <c r="AC210" s="47"/>
      <c r="AD210" s="47"/>
      <c r="AE210" s="47"/>
      <c r="AF210" s="47"/>
      <c r="AG210" s="47"/>
      <c r="AH210" s="47"/>
      <c r="AI210" s="47"/>
      <c r="AJ210" s="47"/>
      <c r="AK210" s="47"/>
      <c r="AL210" s="47"/>
      <c r="AM210" s="47"/>
      <c r="AN210" s="47"/>
      <c r="AO210" s="47"/>
      <c r="AP210" s="47"/>
      <c r="AQ210" s="47"/>
      <c r="AR210" s="47"/>
      <c r="AS210" s="47"/>
      <c r="AT210" s="47"/>
      <c r="AU210" s="47"/>
      <c r="AV210" s="47"/>
      <c r="AW210" s="47"/>
      <c r="AX210" s="47"/>
      <c r="AY210" s="47"/>
      <c r="AZ210" s="47"/>
      <c r="BA210" s="47"/>
      <c r="BB210" s="47"/>
      <c r="BC210" s="47"/>
      <c r="BD210" s="47"/>
      <c r="BE210" s="47"/>
      <c r="BF210" s="47"/>
      <c r="BG210" s="47"/>
      <c r="BH210" s="47"/>
      <c r="BI210" s="47"/>
      <c r="BJ210" s="47"/>
      <c r="BK210" s="47"/>
      <c r="BL210" s="47"/>
    </row>
    <row r="211" ht="18.75" customHeight="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7"/>
      <c r="AB211" s="47"/>
      <c r="AC211" s="47"/>
      <c r="AD211" s="47"/>
      <c r="AE211" s="47"/>
      <c r="AF211" s="47"/>
      <c r="AG211" s="47"/>
      <c r="AH211" s="47"/>
      <c r="AI211" s="47"/>
      <c r="AJ211" s="47"/>
      <c r="AK211" s="47"/>
      <c r="AL211" s="47"/>
      <c r="AM211" s="47"/>
      <c r="AN211" s="47"/>
      <c r="AO211" s="47"/>
      <c r="AP211" s="47"/>
      <c r="AQ211" s="47"/>
      <c r="AR211" s="47"/>
      <c r="AS211" s="47"/>
      <c r="AT211" s="47"/>
      <c r="AU211" s="47"/>
      <c r="AV211" s="47"/>
      <c r="AW211" s="47"/>
      <c r="AX211" s="47"/>
      <c r="AY211" s="47"/>
      <c r="AZ211" s="47"/>
      <c r="BA211" s="47"/>
      <c r="BB211" s="47"/>
      <c r="BC211" s="47"/>
      <c r="BD211" s="47"/>
      <c r="BE211" s="47"/>
      <c r="BF211" s="47"/>
      <c r="BG211" s="47"/>
      <c r="BH211" s="47"/>
      <c r="BI211" s="47"/>
      <c r="BJ211" s="47"/>
      <c r="BK211" s="47"/>
      <c r="BL211" s="47"/>
    </row>
    <row r="212" ht="18.75" customHeight="1">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c r="AA212" s="47"/>
      <c r="AB212" s="47"/>
      <c r="AC212" s="47"/>
      <c r="AD212" s="47"/>
      <c r="AE212" s="47"/>
      <c r="AF212" s="47"/>
      <c r="AG212" s="47"/>
      <c r="AH212" s="47"/>
      <c r="AI212" s="47"/>
      <c r="AJ212" s="47"/>
      <c r="AK212" s="47"/>
      <c r="AL212" s="47"/>
      <c r="AM212" s="47"/>
      <c r="AN212" s="47"/>
      <c r="AO212" s="47"/>
      <c r="AP212" s="47"/>
      <c r="AQ212" s="47"/>
      <c r="AR212" s="47"/>
      <c r="AS212" s="47"/>
      <c r="AT212" s="47"/>
      <c r="AU212" s="47"/>
      <c r="AV212" s="47"/>
      <c r="AW212" s="47"/>
      <c r="AX212" s="47"/>
      <c r="AY212" s="47"/>
      <c r="AZ212" s="47"/>
      <c r="BA212" s="47"/>
      <c r="BB212" s="47"/>
      <c r="BC212" s="47"/>
      <c r="BD212" s="47"/>
      <c r="BE212" s="47"/>
      <c r="BF212" s="47"/>
      <c r="BG212" s="47"/>
      <c r="BH212" s="47"/>
      <c r="BI212" s="47"/>
      <c r="BJ212" s="47"/>
      <c r="BK212" s="47"/>
      <c r="BL212" s="47"/>
    </row>
    <row r="213" ht="18.75" customHeight="1">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c r="AA213" s="47"/>
      <c r="AB213" s="47"/>
      <c r="AC213" s="47"/>
      <c r="AD213" s="47"/>
      <c r="AE213" s="47"/>
      <c r="AF213" s="47"/>
      <c r="AG213" s="47"/>
      <c r="AH213" s="47"/>
      <c r="AI213" s="47"/>
      <c r="AJ213" s="47"/>
      <c r="AK213" s="47"/>
      <c r="AL213" s="47"/>
      <c r="AM213" s="47"/>
      <c r="AN213" s="47"/>
      <c r="AO213" s="47"/>
      <c r="AP213" s="47"/>
      <c r="AQ213" s="47"/>
      <c r="AR213" s="47"/>
      <c r="AS213" s="47"/>
      <c r="AT213" s="47"/>
      <c r="AU213" s="47"/>
      <c r="AV213" s="47"/>
      <c r="AW213" s="47"/>
      <c r="AX213" s="47"/>
      <c r="AY213" s="47"/>
      <c r="AZ213" s="47"/>
      <c r="BA213" s="47"/>
      <c r="BB213" s="47"/>
      <c r="BC213" s="47"/>
      <c r="BD213" s="47"/>
      <c r="BE213" s="47"/>
      <c r="BF213" s="47"/>
      <c r="BG213" s="47"/>
      <c r="BH213" s="47"/>
      <c r="BI213" s="47"/>
      <c r="BJ213" s="47"/>
      <c r="BK213" s="47"/>
      <c r="BL213" s="47"/>
    </row>
    <row r="214" ht="18.75" customHeight="1">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c r="AA214" s="47"/>
      <c r="AB214" s="47"/>
      <c r="AC214" s="47"/>
      <c r="AD214" s="47"/>
      <c r="AE214" s="47"/>
      <c r="AF214" s="47"/>
      <c r="AG214" s="47"/>
      <c r="AH214" s="47"/>
      <c r="AI214" s="47"/>
      <c r="AJ214" s="47"/>
      <c r="AK214" s="47"/>
      <c r="AL214" s="47"/>
      <c r="AM214" s="47"/>
      <c r="AN214" s="47"/>
      <c r="AO214" s="47"/>
      <c r="AP214" s="47"/>
      <c r="AQ214" s="47"/>
      <c r="AR214" s="47"/>
      <c r="AS214" s="47"/>
      <c r="AT214" s="47"/>
      <c r="AU214" s="47"/>
      <c r="AV214" s="47"/>
      <c r="AW214" s="47"/>
      <c r="AX214" s="47"/>
      <c r="AY214" s="47"/>
      <c r="AZ214" s="47"/>
      <c r="BA214" s="47"/>
      <c r="BB214" s="47"/>
      <c r="BC214" s="47"/>
      <c r="BD214" s="47"/>
      <c r="BE214" s="47"/>
      <c r="BF214" s="47"/>
      <c r="BG214" s="47"/>
      <c r="BH214" s="47"/>
      <c r="BI214" s="47"/>
      <c r="BJ214" s="47"/>
      <c r="BK214" s="47"/>
      <c r="BL214" s="47"/>
    </row>
    <row r="215" ht="18.75" customHeight="1">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c r="AA215" s="47"/>
      <c r="AB215" s="47"/>
      <c r="AC215" s="47"/>
      <c r="AD215" s="47"/>
      <c r="AE215" s="47"/>
      <c r="AF215" s="47"/>
      <c r="AG215" s="47"/>
      <c r="AH215" s="47"/>
      <c r="AI215" s="47"/>
      <c r="AJ215" s="47"/>
      <c r="AK215" s="47"/>
      <c r="AL215" s="47"/>
      <c r="AM215" s="47"/>
      <c r="AN215" s="47"/>
      <c r="AO215" s="47"/>
      <c r="AP215" s="47"/>
      <c r="AQ215" s="47"/>
      <c r="AR215" s="47"/>
      <c r="AS215" s="47"/>
      <c r="AT215" s="47"/>
      <c r="AU215" s="47"/>
      <c r="AV215" s="47"/>
      <c r="AW215" s="47"/>
      <c r="AX215" s="47"/>
      <c r="AY215" s="47"/>
      <c r="AZ215" s="47"/>
      <c r="BA215" s="47"/>
      <c r="BB215" s="47"/>
      <c r="BC215" s="47"/>
      <c r="BD215" s="47"/>
      <c r="BE215" s="47"/>
      <c r="BF215" s="47"/>
      <c r="BG215" s="47"/>
      <c r="BH215" s="47"/>
      <c r="BI215" s="47"/>
      <c r="BJ215" s="47"/>
      <c r="BK215" s="47"/>
      <c r="BL215" s="47"/>
    </row>
    <row r="216" ht="18.75" customHeight="1">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c r="AA216" s="47"/>
      <c r="AB216" s="47"/>
      <c r="AC216" s="47"/>
      <c r="AD216" s="47"/>
      <c r="AE216" s="47"/>
      <c r="AF216" s="47"/>
      <c r="AG216" s="47"/>
      <c r="AH216" s="47"/>
      <c r="AI216" s="47"/>
      <c r="AJ216" s="47"/>
      <c r="AK216" s="47"/>
      <c r="AL216" s="47"/>
      <c r="AM216" s="47"/>
      <c r="AN216" s="47"/>
      <c r="AO216" s="47"/>
      <c r="AP216" s="47"/>
      <c r="AQ216" s="47"/>
      <c r="AR216" s="47"/>
      <c r="AS216" s="47"/>
      <c r="AT216" s="47"/>
      <c r="AU216" s="47"/>
      <c r="AV216" s="47"/>
      <c r="AW216" s="47"/>
      <c r="AX216" s="47"/>
      <c r="AY216" s="47"/>
      <c r="AZ216" s="47"/>
      <c r="BA216" s="47"/>
      <c r="BB216" s="47"/>
      <c r="BC216" s="47"/>
      <c r="BD216" s="47"/>
      <c r="BE216" s="47"/>
      <c r="BF216" s="47"/>
      <c r="BG216" s="47"/>
      <c r="BH216" s="47"/>
      <c r="BI216" s="47"/>
      <c r="BJ216" s="47"/>
      <c r="BK216" s="47"/>
      <c r="BL216" s="47"/>
    </row>
    <row r="217" ht="18.75" customHeight="1">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c r="AA217" s="47"/>
      <c r="AB217" s="47"/>
      <c r="AC217" s="47"/>
      <c r="AD217" s="47"/>
      <c r="AE217" s="47"/>
      <c r="AF217" s="47"/>
      <c r="AG217" s="47"/>
      <c r="AH217" s="47"/>
      <c r="AI217" s="47"/>
      <c r="AJ217" s="47"/>
      <c r="AK217" s="47"/>
      <c r="AL217" s="47"/>
      <c r="AM217" s="47"/>
      <c r="AN217" s="47"/>
      <c r="AO217" s="47"/>
      <c r="AP217" s="47"/>
      <c r="AQ217" s="47"/>
      <c r="AR217" s="47"/>
      <c r="AS217" s="47"/>
      <c r="AT217" s="47"/>
      <c r="AU217" s="47"/>
      <c r="AV217" s="47"/>
      <c r="AW217" s="47"/>
      <c r="AX217" s="47"/>
      <c r="AY217" s="47"/>
      <c r="AZ217" s="47"/>
      <c r="BA217" s="47"/>
      <c r="BB217" s="47"/>
      <c r="BC217" s="47"/>
      <c r="BD217" s="47"/>
      <c r="BE217" s="47"/>
      <c r="BF217" s="47"/>
      <c r="BG217" s="47"/>
      <c r="BH217" s="47"/>
      <c r="BI217" s="47"/>
      <c r="BJ217" s="47"/>
      <c r="BK217" s="47"/>
      <c r="BL217" s="47"/>
    </row>
    <row r="218" ht="18.75" customHeight="1">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c r="AA218" s="47"/>
      <c r="AB218" s="47"/>
      <c r="AC218" s="47"/>
      <c r="AD218" s="47"/>
      <c r="AE218" s="47"/>
      <c r="AF218" s="47"/>
      <c r="AG218" s="47"/>
      <c r="AH218" s="47"/>
      <c r="AI218" s="47"/>
      <c r="AJ218" s="47"/>
      <c r="AK218" s="47"/>
      <c r="AL218" s="47"/>
      <c r="AM218" s="47"/>
      <c r="AN218" s="47"/>
      <c r="AO218" s="47"/>
      <c r="AP218" s="47"/>
      <c r="AQ218" s="47"/>
      <c r="AR218" s="47"/>
      <c r="AS218" s="47"/>
      <c r="AT218" s="47"/>
      <c r="AU218" s="47"/>
      <c r="AV218" s="47"/>
      <c r="AW218" s="47"/>
      <c r="AX218" s="47"/>
      <c r="AY218" s="47"/>
      <c r="AZ218" s="47"/>
      <c r="BA218" s="47"/>
      <c r="BB218" s="47"/>
      <c r="BC218" s="47"/>
      <c r="BD218" s="47"/>
      <c r="BE218" s="47"/>
      <c r="BF218" s="47"/>
      <c r="BG218" s="47"/>
      <c r="BH218" s="47"/>
      <c r="BI218" s="47"/>
      <c r="BJ218" s="47"/>
      <c r="BK218" s="47"/>
      <c r="BL218" s="47"/>
    </row>
    <row r="219" ht="18.75" customHeight="1">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c r="AA219" s="47"/>
      <c r="AB219" s="47"/>
      <c r="AC219" s="47"/>
      <c r="AD219" s="47"/>
      <c r="AE219" s="47"/>
      <c r="AF219" s="47"/>
      <c r="AG219" s="47"/>
      <c r="AH219" s="47"/>
      <c r="AI219" s="47"/>
      <c r="AJ219" s="47"/>
      <c r="AK219" s="47"/>
      <c r="AL219" s="47"/>
      <c r="AM219" s="47"/>
      <c r="AN219" s="47"/>
      <c r="AO219" s="47"/>
      <c r="AP219" s="47"/>
      <c r="AQ219" s="47"/>
      <c r="AR219" s="47"/>
      <c r="AS219" s="47"/>
      <c r="AT219" s="47"/>
      <c r="AU219" s="47"/>
      <c r="AV219" s="47"/>
      <c r="AW219" s="47"/>
      <c r="AX219" s="47"/>
      <c r="AY219" s="47"/>
      <c r="AZ219" s="47"/>
      <c r="BA219" s="47"/>
      <c r="BB219" s="47"/>
      <c r="BC219" s="47"/>
      <c r="BD219" s="47"/>
      <c r="BE219" s="47"/>
      <c r="BF219" s="47"/>
      <c r="BG219" s="47"/>
      <c r="BH219" s="47"/>
      <c r="BI219" s="47"/>
      <c r="BJ219" s="47"/>
      <c r="BK219" s="47"/>
      <c r="BL219" s="47"/>
    </row>
    <row r="220" ht="18.75" customHeight="1">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c r="AA220" s="47"/>
      <c r="AB220" s="47"/>
      <c r="AC220" s="47"/>
      <c r="AD220" s="47"/>
      <c r="AE220" s="47"/>
      <c r="AF220" s="47"/>
      <c r="AG220" s="47"/>
      <c r="AH220" s="47"/>
      <c r="AI220" s="47"/>
      <c r="AJ220" s="47"/>
      <c r="AK220" s="47"/>
      <c r="AL220" s="47"/>
      <c r="AM220" s="47"/>
      <c r="AN220" s="47"/>
      <c r="AO220" s="47"/>
      <c r="AP220" s="47"/>
      <c r="AQ220" s="47"/>
      <c r="AR220" s="47"/>
      <c r="AS220" s="47"/>
      <c r="AT220" s="47"/>
      <c r="AU220" s="47"/>
      <c r="AV220" s="47"/>
      <c r="AW220" s="47"/>
      <c r="AX220" s="47"/>
      <c r="AY220" s="47"/>
      <c r="AZ220" s="47"/>
      <c r="BA220" s="47"/>
      <c r="BB220" s="47"/>
      <c r="BC220" s="47"/>
      <c r="BD220" s="47"/>
      <c r="BE220" s="47"/>
      <c r="BF220" s="47"/>
      <c r="BG220" s="47"/>
      <c r="BH220" s="47"/>
      <c r="BI220" s="47"/>
      <c r="BJ220" s="47"/>
      <c r="BK220" s="47"/>
      <c r="BL220" s="47"/>
    </row>
    <row r="221" ht="18.75" customHeight="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c r="AA221" s="47"/>
      <c r="AB221" s="47"/>
      <c r="AC221" s="47"/>
      <c r="AD221" s="47"/>
      <c r="AE221" s="47"/>
      <c r="AF221" s="47"/>
      <c r="AG221" s="47"/>
      <c r="AH221" s="47"/>
      <c r="AI221" s="47"/>
      <c r="AJ221" s="47"/>
      <c r="AK221" s="47"/>
      <c r="AL221" s="47"/>
      <c r="AM221" s="47"/>
      <c r="AN221" s="47"/>
      <c r="AO221" s="47"/>
      <c r="AP221" s="47"/>
      <c r="AQ221" s="47"/>
      <c r="AR221" s="47"/>
      <c r="AS221" s="47"/>
      <c r="AT221" s="47"/>
      <c r="AU221" s="47"/>
      <c r="AV221" s="47"/>
      <c r="AW221" s="47"/>
      <c r="AX221" s="47"/>
      <c r="AY221" s="47"/>
      <c r="AZ221" s="47"/>
      <c r="BA221" s="47"/>
      <c r="BB221" s="47"/>
      <c r="BC221" s="47"/>
      <c r="BD221" s="47"/>
      <c r="BE221" s="47"/>
      <c r="BF221" s="47"/>
      <c r="BG221" s="47"/>
      <c r="BH221" s="47"/>
      <c r="BI221" s="47"/>
      <c r="BJ221" s="47"/>
      <c r="BK221" s="47"/>
      <c r="BL221" s="47"/>
    </row>
    <row r="222" ht="18.75" customHeight="1">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c r="AA222" s="47"/>
      <c r="AB222" s="47"/>
      <c r="AC222" s="47"/>
      <c r="AD222" s="47"/>
      <c r="AE222" s="47"/>
      <c r="AF222" s="47"/>
      <c r="AG222" s="47"/>
      <c r="AH222" s="47"/>
      <c r="AI222" s="47"/>
      <c r="AJ222" s="47"/>
      <c r="AK222" s="47"/>
      <c r="AL222" s="47"/>
      <c r="AM222" s="47"/>
      <c r="AN222" s="47"/>
      <c r="AO222" s="47"/>
      <c r="AP222" s="47"/>
      <c r="AQ222" s="47"/>
      <c r="AR222" s="47"/>
      <c r="AS222" s="47"/>
      <c r="AT222" s="47"/>
      <c r="AU222" s="47"/>
      <c r="AV222" s="47"/>
      <c r="AW222" s="47"/>
      <c r="AX222" s="47"/>
      <c r="AY222" s="47"/>
      <c r="AZ222" s="47"/>
      <c r="BA222" s="47"/>
      <c r="BB222" s="47"/>
      <c r="BC222" s="47"/>
      <c r="BD222" s="47"/>
      <c r="BE222" s="47"/>
      <c r="BF222" s="47"/>
      <c r="BG222" s="47"/>
      <c r="BH222" s="47"/>
      <c r="BI222" s="47"/>
      <c r="BJ222" s="47"/>
      <c r="BK222" s="47"/>
      <c r="BL222" s="47"/>
    </row>
    <row r="223" ht="18.75" customHeight="1">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c r="AA223" s="47"/>
      <c r="AB223" s="47"/>
      <c r="AC223" s="47"/>
      <c r="AD223" s="47"/>
      <c r="AE223" s="47"/>
      <c r="AF223" s="47"/>
      <c r="AG223" s="47"/>
      <c r="AH223" s="47"/>
      <c r="AI223" s="47"/>
      <c r="AJ223" s="47"/>
      <c r="AK223" s="47"/>
      <c r="AL223" s="47"/>
      <c r="AM223" s="47"/>
      <c r="AN223" s="47"/>
      <c r="AO223" s="47"/>
      <c r="AP223" s="47"/>
      <c r="AQ223" s="47"/>
      <c r="AR223" s="47"/>
      <c r="AS223" s="47"/>
      <c r="AT223" s="47"/>
      <c r="AU223" s="47"/>
      <c r="AV223" s="47"/>
      <c r="AW223" s="47"/>
      <c r="AX223" s="47"/>
      <c r="AY223" s="47"/>
      <c r="AZ223" s="47"/>
      <c r="BA223" s="47"/>
      <c r="BB223" s="47"/>
      <c r="BC223" s="47"/>
      <c r="BD223" s="47"/>
      <c r="BE223" s="47"/>
      <c r="BF223" s="47"/>
      <c r="BG223" s="47"/>
      <c r="BH223" s="47"/>
      <c r="BI223" s="47"/>
      <c r="BJ223" s="47"/>
      <c r="BK223" s="47"/>
      <c r="BL223" s="47"/>
    </row>
    <row r="224" ht="18.75" customHeight="1">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c r="AA224" s="47"/>
      <c r="AB224" s="47"/>
      <c r="AC224" s="47"/>
      <c r="AD224" s="47"/>
      <c r="AE224" s="47"/>
      <c r="AF224" s="47"/>
      <c r="AG224" s="47"/>
      <c r="AH224" s="47"/>
      <c r="AI224" s="47"/>
      <c r="AJ224" s="47"/>
      <c r="AK224" s="47"/>
      <c r="AL224" s="47"/>
      <c r="AM224" s="47"/>
      <c r="AN224" s="47"/>
      <c r="AO224" s="47"/>
      <c r="AP224" s="47"/>
      <c r="AQ224" s="47"/>
      <c r="AR224" s="47"/>
      <c r="AS224" s="47"/>
      <c r="AT224" s="47"/>
      <c r="AU224" s="47"/>
      <c r="AV224" s="47"/>
      <c r="AW224" s="47"/>
      <c r="AX224" s="47"/>
      <c r="AY224" s="47"/>
      <c r="AZ224" s="47"/>
      <c r="BA224" s="47"/>
      <c r="BB224" s="47"/>
      <c r="BC224" s="47"/>
      <c r="BD224" s="47"/>
      <c r="BE224" s="47"/>
      <c r="BF224" s="47"/>
      <c r="BG224" s="47"/>
      <c r="BH224" s="47"/>
      <c r="BI224" s="47"/>
      <c r="BJ224" s="47"/>
      <c r="BK224" s="47"/>
      <c r="BL224" s="47"/>
    </row>
    <row r="225" ht="18.75" customHeight="1">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c r="AA225" s="47"/>
      <c r="AB225" s="47"/>
      <c r="AC225" s="47"/>
      <c r="AD225" s="47"/>
      <c r="AE225" s="47"/>
      <c r="AF225" s="47"/>
      <c r="AG225" s="47"/>
      <c r="AH225" s="47"/>
      <c r="AI225" s="47"/>
      <c r="AJ225" s="47"/>
      <c r="AK225" s="47"/>
      <c r="AL225" s="47"/>
      <c r="AM225" s="47"/>
      <c r="AN225" s="47"/>
      <c r="AO225" s="47"/>
      <c r="AP225" s="47"/>
      <c r="AQ225" s="47"/>
      <c r="AR225" s="47"/>
      <c r="AS225" s="47"/>
      <c r="AT225" s="47"/>
      <c r="AU225" s="47"/>
      <c r="AV225" s="47"/>
      <c r="AW225" s="47"/>
      <c r="AX225" s="47"/>
      <c r="AY225" s="47"/>
      <c r="AZ225" s="47"/>
      <c r="BA225" s="47"/>
      <c r="BB225" s="47"/>
      <c r="BC225" s="47"/>
      <c r="BD225" s="47"/>
      <c r="BE225" s="47"/>
      <c r="BF225" s="47"/>
      <c r="BG225" s="47"/>
      <c r="BH225" s="47"/>
      <c r="BI225" s="47"/>
      <c r="BJ225" s="47"/>
      <c r="BK225" s="47"/>
      <c r="BL225" s="47"/>
    </row>
    <row r="226" ht="18.75" customHeight="1">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c r="AA226" s="47"/>
      <c r="AB226" s="47"/>
      <c r="AC226" s="47"/>
      <c r="AD226" s="47"/>
      <c r="AE226" s="47"/>
      <c r="AF226" s="47"/>
      <c r="AG226" s="47"/>
      <c r="AH226" s="47"/>
      <c r="AI226" s="47"/>
      <c r="AJ226" s="47"/>
      <c r="AK226" s="47"/>
      <c r="AL226" s="47"/>
      <c r="AM226" s="47"/>
      <c r="AN226" s="47"/>
      <c r="AO226" s="47"/>
      <c r="AP226" s="47"/>
      <c r="AQ226" s="47"/>
      <c r="AR226" s="47"/>
      <c r="AS226" s="47"/>
      <c r="AT226" s="47"/>
      <c r="AU226" s="47"/>
      <c r="AV226" s="47"/>
      <c r="AW226" s="47"/>
      <c r="AX226" s="47"/>
      <c r="AY226" s="47"/>
      <c r="AZ226" s="47"/>
      <c r="BA226" s="47"/>
      <c r="BB226" s="47"/>
      <c r="BC226" s="47"/>
      <c r="BD226" s="47"/>
      <c r="BE226" s="47"/>
      <c r="BF226" s="47"/>
      <c r="BG226" s="47"/>
      <c r="BH226" s="47"/>
      <c r="BI226" s="47"/>
      <c r="BJ226" s="47"/>
      <c r="BK226" s="47"/>
      <c r="BL226" s="47"/>
    </row>
    <row r="227" ht="18.75" customHeight="1">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c r="AA227" s="47"/>
      <c r="AB227" s="47"/>
      <c r="AC227" s="47"/>
      <c r="AD227" s="47"/>
      <c r="AE227" s="47"/>
      <c r="AF227" s="47"/>
      <c r="AG227" s="47"/>
      <c r="AH227" s="47"/>
      <c r="AI227" s="47"/>
      <c r="AJ227" s="47"/>
      <c r="AK227" s="47"/>
      <c r="AL227" s="47"/>
      <c r="AM227" s="47"/>
      <c r="AN227" s="47"/>
      <c r="AO227" s="47"/>
      <c r="AP227" s="47"/>
      <c r="AQ227" s="47"/>
      <c r="AR227" s="47"/>
      <c r="AS227" s="47"/>
      <c r="AT227" s="47"/>
      <c r="AU227" s="47"/>
      <c r="AV227" s="47"/>
      <c r="AW227" s="47"/>
      <c r="AX227" s="47"/>
      <c r="AY227" s="47"/>
      <c r="AZ227" s="47"/>
      <c r="BA227" s="47"/>
      <c r="BB227" s="47"/>
      <c r="BC227" s="47"/>
      <c r="BD227" s="47"/>
      <c r="BE227" s="47"/>
      <c r="BF227" s="47"/>
      <c r="BG227" s="47"/>
      <c r="BH227" s="47"/>
      <c r="BI227" s="47"/>
      <c r="BJ227" s="47"/>
      <c r="BK227" s="47"/>
      <c r="BL227" s="47"/>
    </row>
    <row r="228" ht="18.75" customHeight="1">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c r="AA228" s="47"/>
      <c r="AB228" s="47"/>
      <c r="AC228" s="47"/>
      <c r="AD228" s="47"/>
      <c r="AE228" s="47"/>
      <c r="AF228" s="47"/>
      <c r="AG228" s="47"/>
      <c r="AH228" s="47"/>
      <c r="AI228" s="47"/>
      <c r="AJ228" s="47"/>
      <c r="AK228" s="47"/>
      <c r="AL228" s="47"/>
      <c r="AM228" s="47"/>
      <c r="AN228" s="47"/>
      <c r="AO228" s="47"/>
      <c r="AP228" s="47"/>
      <c r="AQ228" s="47"/>
      <c r="AR228" s="47"/>
      <c r="AS228" s="47"/>
      <c r="AT228" s="47"/>
      <c r="AU228" s="47"/>
      <c r="AV228" s="47"/>
      <c r="AW228" s="47"/>
      <c r="AX228" s="47"/>
      <c r="AY228" s="47"/>
      <c r="AZ228" s="47"/>
      <c r="BA228" s="47"/>
      <c r="BB228" s="47"/>
      <c r="BC228" s="47"/>
      <c r="BD228" s="47"/>
      <c r="BE228" s="47"/>
      <c r="BF228" s="47"/>
      <c r="BG228" s="47"/>
      <c r="BH228" s="47"/>
      <c r="BI228" s="47"/>
      <c r="BJ228" s="47"/>
      <c r="BK228" s="47"/>
      <c r="BL228" s="47"/>
    </row>
    <row r="229" ht="18.75" customHeight="1">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c r="AA229" s="47"/>
      <c r="AB229" s="47"/>
      <c r="AC229" s="47"/>
      <c r="AD229" s="47"/>
      <c r="AE229" s="47"/>
      <c r="AF229" s="47"/>
      <c r="AG229" s="47"/>
      <c r="AH229" s="47"/>
      <c r="AI229" s="47"/>
      <c r="AJ229" s="47"/>
      <c r="AK229" s="47"/>
      <c r="AL229" s="47"/>
      <c r="AM229" s="47"/>
      <c r="AN229" s="47"/>
      <c r="AO229" s="47"/>
      <c r="AP229" s="47"/>
      <c r="AQ229" s="47"/>
      <c r="AR229" s="47"/>
      <c r="AS229" s="47"/>
      <c r="AT229" s="47"/>
      <c r="AU229" s="47"/>
      <c r="AV229" s="47"/>
      <c r="AW229" s="47"/>
      <c r="AX229" s="47"/>
      <c r="AY229" s="47"/>
      <c r="AZ229" s="47"/>
      <c r="BA229" s="47"/>
      <c r="BB229" s="47"/>
      <c r="BC229" s="47"/>
      <c r="BD229" s="47"/>
      <c r="BE229" s="47"/>
      <c r="BF229" s="47"/>
      <c r="BG229" s="47"/>
      <c r="BH229" s="47"/>
      <c r="BI229" s="47"/>
      <c r="BJ229" s="47"/>
      <c r="BK229" s="47"/>
      <c r="BL229" s="47"/>
    </row>
    <row r="230" ht="18.75" customHeight="1">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c r="AA230" s="47"/>
      <c r="AB230" s="47"/>
      <c r="AC230" s="47"/>
      <c r="AD230" s="47"/>
      <c r="AE230" s="47"/>
      <c r="AF230" s="47"/>
      <c r="AG230" s="47"/>
      <c r="AH230" s="47"/>
      <c r="AI230" s="47"/>
      <c r="AJ230" s="47"/>
      <c r="AK230" s="47"/>
      <c r="AL230" s="47"/>
      <c r="AM230" s="47"/>
      <c r="AN230" s="47"/>
      <c r="AO230" s="47"/>
      <c r="AP230" s="47"/>
      <c r="AQ230" s="47"/>
      <c r="AR230" s="47"/>
      <c r="AS230" s="47"/>
      <c r="AT230" s="47"/>
      <c r="AU230" s="47"/>
      <c r="AV230" s="47"/>
      <c r="AW230" s="47"/>
      <c r="AX230" s="47"/>
      <c r="AY230" s="47"/>
      <c r="AZ230" s="47"/>
      <c r="BA230" s="47"/>
      <c r="BB230" s="47"/>
      <c r="BC230" s="47"/>
      <c r="BD230" s="47"/>
      <c r="BE230" s="47"/>
      <c r="BF230" s="47"/>
      <c r="BG230" s="47"/>
      <c r="BH230" s="47"/>
      <c r="BI230" s="47"/>
      <c r="BJ230" s="47"/>
      <c r="BK230" s="47"/>
      <c r="BL230" s="47"/>
    </row>
    <row r="231" ht="18.75" customHeight="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c r="AA231" s="47"/>
      <c r="AB231" s="47"/>
      <c r="AC231" s="47"/>
      <c r="AD231" s="47"/>
      <c r="AE231" s="47"/>
      <c r="AF231" s="47"/>
      <c r="AG231" s="47"/>
      <c r="AH231" s="47"/>
      <c r="AI231" s="47"/>
      <c r="AJ231" s="47"/>
      <c r="AK231" s="47"/>
      <c r="AL231" s="47"/>
      <c r="AM231" s="47"/>
      <c r="AN231" s="47"/>
      <c r="AO231" s="47"/>
      <c r="AP231" s="47"/>
      <c r="AQ231" s="47"/>
      <c r="AR231" s="47"/>
      <c r="AS231" s="47"/>
      <c r="AT231" s="47"/>
      <c r="AU231" s="47"/>
      <c r="AV231" s="47"/>
      <c r="AW231" s="47"/>
      <c r="AX231" s="47"/>
      <c r="AY231" s="47"/>
      <c r="AZ231" s="47"/>
      <c r="BA231" s="47"/>
      <c r="BB231" s="47"/>
      <c r="BC231" s="47"/>
      <c r="BD231" s="47"/>
      <c r="BE231" s="47"/>
      <c r="BF231" s="47"/>
      <c r="BG231" s="47"/>
      <c r="BH231" s="47"/>
      <c r="BI231" s="47"/>
      <c r="BJ231" s="47"/>
      <c r="BK231" s="47"/>
      <c r="BL231" s="47"/>
    </row>
    <row r="232" ht="18.75" customHeight="1">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c r="AA232" s="47"/>
      <c r="AB232" s="47"/>
      <c r="AC232" s="47"/>
      <c r="AD232" s="47"/>
      <c r="AE232" s="47"/>
      <c r="AF232" s="47"/>
      <c r="AG232" s="47"/>
      <c r="AH232" s="47"/>
      <c r="AI232" s="47"/>
      <c r="AJ232" s="47"/>
      <c r="AK232" s="47"/>
      <c r="AL232" s="47"/>
      <c r="AM232" s="47"/>
      <c r="AN232" s="47"/>
      <c r="AO232" s="47"/>
      <c r="AP232" s="47"/>
      <c r="AQ232" s="47"/>
      <c r="AR232" s="47"/>
      <c r="AS232" s="47"/>
      <c r="AT232" s="47"/>
      <c r="AU232" s="47"/>
      <c r="AV232" s="47"/>
      <c r="AW232" s="47"/>
      <c r="AX232" s="47"/>
      <c r="AY232" s="47"/>
      <c r="AZ232" s="47"/>
      <c r="BA232" s="47"/>
      <c r="BB232" s="47"/>
      <c r="BC232" s="47"/>
      <c r="BD232" s="47"/>
      <c r="BE232" s="47"/>
      <c r="BF232" s="47"/>
      <c r="BG232" s="47"/>
      <c r="BH232" s="47"/>
      <c r="BI232" s="47"/>
      <c r="BJ232" s="47"/>
      <c r="BK232" s="47"/>
      <c r="BL232" s="47"/>
    </row>
    <row r="233" ht="18.75" customHeight="1">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47"/>
      <c r="AB233" s="47"/>
      <c r="AC233" s="47"/>
      <c r="AD233" s="47"/>
      <c r="AE233" s="47"/>
      <c r="AF233" s="47"/>
      <c r="AG233" s="47"/>
      <c r="AH233" s="47"/>
      <c r="AI233" s="47"/>
      <c r="AJ233" s="47"/>
      <c r="AK233" s="47"/>
      <c r="AL233" s="47"/>
      <c r="AM233" s="47"/>
      <c r="AN233" s="47"/>
      <c r="AO233" s="47"/>
      <c r="AP233" s="47"/>
      <c r="AQ233" s="47"/>
      <c r="AR233" s="47"/>
      <c r="AS233" s="47"/>
      <c r="AT233" s="47"/>
      <c r="AU233" s="47"/>
      <c r="AV233" s="47"/>
      <c r="AW233" s="47"/>
      <c r="AX233" s="47"/>
      <c r="AY233" s="47"/>
      <c r="AZ233" s="47"/>
      <c r="BA233" s="47"/>
      <c r="BB233" s="47"/>
      <c r="BC233" s="47"/>
      <c r="BD233" s="47"/>
      <c r="BE233" s="47"/>
      <c r="BF233" s="47"/>
      <c r="BG233" s="47"/>
      <c r="BH233" s="47"/>
      <c r="BI233" s="47"/>
      <c r="BJ233" s="47"/>
      <c r="BK233" s="47"/>
      <c r="BL233" s="47"/>
    </row>
    <row r="234" ht="18.75" customHeight="1">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c r="AA234" s="47"/>
      <c r="AB234" s="47"/>
      <c r="AC234" s="47"/>
      <c r="AD234" s="47"/>
      <c r="AE234" s="47"/>
      <c r="AF234" s="47"/>
      <c r="AG234" s="47"/>
      <c r="AH234" s="47"/>
      <c r="AI234" s="47"/>
      <c r="AJ234" s="47"/>
      <c r="AK234" s="47"/>
      <c r="AL234" s="47"/>
      <c r="AM234" s="47"/>
      <c r="AN234" s="47"/>
      <c r="AO234" s="47"/>
      <c r="AP234" s="47"/>
      <c r="AQ234" s="47"/>
      <c r="AR234" s="47"/>
      <c r="AS234" s="47"/>
      <c r="AT234" s="47"/>
      <c r="AU234" s="47"/>
      <c r="AV234" s="47"/>
      <c r="AW234" s="47"/>
      <c r="AX234" s="47"/>
      <c r="AY234" s="47"/>
      <c r="AZ234" s="47"/>
      <c r="BA234" s="47"/>
      <c r="BB234" s="47"/>
      <c r="BC234" s="47"/>
      <c r="BD234" s="47"/>
      <c r="BE234" s="47"/>
      <c r="BF234" s="47"/>
      <c r="BG234" s="47"/>
      <c r="BH234" s="47"/>
      <c r="BI234" s="47"/>
      <c r="BJ234" s="47"/>
      <c r="BK234" s="47"/>
      <c r="BL234" s="47"/>
    </row>
    <row r="235" ht="18.75" customHeight="1">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c r="AA235" s="47"/>
      <c r="AB235" s="47"/>
      <c r="AC235" s="47"/>
      <c r="AD235" s="47"/>
      <c r="AE235" s="47"/>
      <c r="AF235" s="47"/>
      <c r="AG235" s="47"/>
      <c r="AH235" s="47"/>
      <c r="AI235" s="47"/>
      <c r="AJ235" s="47"/>
      <c r="AK235" s="47"/>
      <c r="AL235" s="47"/>
      <c r="AM235" s="47"/>
      <c r="AN235" s="47"/>
      <c r="AO235" s="47"/>
      <c r="AP235" s="47"/>
      <c r="AQ235" s="47"/>
      <c r="AR235" s="47"/>
      <c r="AS235" s="47"/>
      <c r="AT235" s="47"/>
      <c r="AU235" s="47"/>
      <c r="AV235" s="47"/>
      <c r="AW235" s="47"/>
      <c r="AX235" s="47"/>
      <c r="AY235" s="47"/>
      <c r="AZ235" s="47"/>
      <c r="BA235" s="47"/>
      <c r="BB235" s="47"/>
      <c r="BC235" s="47"/>
      <c r="BD235" s="47"/>
      <c r="BE235" s="47"/>
      <c r="BF235" s="47"/>
      <c r="BG235" s="47"/>
      <c r="BH235" s="47"/>
      <c r="BI235" s="47"/>
      <c r="BJ235" s="47"/>
      <c r="BK235" s="47"/>
      <c r="BL235" s="47"/>
    </row>
    <row r="236" ht="18.75" customHeight="1">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c r="AA236" s="47"/>
      <c r="AB236" s="47"/>
      <c r="AC236" s="47"/>
      <c r="AD236" s="47"/>
      <c r="AE236" s="47"/>
      <c r="AF236" s="47"/>
      <c r="AG236" s="47"/>
      <c r="AH236" s="47"/>
      <c r="AI236" s="47"/>
      <c r="AJ236" s="47"/>
      <c r="AK236" s="47"/>
      <c r="AL236" s="47"/>
      <c r="AM236" s="47"/>
      <c r="AN236" s="47"/>
      <c r="AO236" s="47"/>
      <c r="AP236" s="47"/>
      <c r="AQ236" s="47"/>
      <c r="AR236" s="47"/>
      <c r="AS236" s="47"/>
      <c r="AT236" s="47"/>
      <c r="AU236" s="47"/>
      <c r="AV236" s="47"/>
      <c r="AW236" s="47"/>
      <c r="AX236" s="47"/>
      <c r="AY236" s="47"/>
      <c r="AZ236" s="47"/>
      <c r="BA236" s="47"/>
      <c r="BB236" s="47"/>
      <c r="BC236" s="47"/>
      <c r="BD236" s="47"/>
      <c r="BE236" s="47"/>
      <c r="BF236" s="47"/>
      <c r="BG236" s="47"/>
      <c r="BH236" s="47"/>
      <c r="BI236" s="47"/>
      <c r="BJ236" s="47"/>
      <c r="BK236" s="47"/>
      <c r="BL236" s="47"/>
    </row>
    <row r="237" ht="18.75" customHeight="1">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c r="AA237" s="47"/>
      <c r="AB237" s="47"/>
      <c r="AC237" s="47"/>
      <c r="AD237" s="47"/>
      <c r="AE237" s="47"/>
      <c r="AF237" s="47"/>
      <c r="AG237" s="47"/>
      <c r="AH237" s="47"/>
      <c r="AI237" s="47"/>
      <c r="AJ237" s="47"/>
      <c r="AK237" s="47"/>
      <c r="AL237" s="47"/>
      <c r="AM237" s="47"/>
      <c r="AN237" s="47"/>
      <c r="AO237" s="47"/>
      <c r="AP237" s="47"/>
      <c r="AQ237" s="47"/>
      <c r="AR237" s="47"/>
      <c r="AS237" s="47"/>
      <c r="AT237" s="47"/>
      <c r="AU237" s="47"/>
      <c r="AV237" s="47"/>
      <c r="AW237" s="47"/>
      <c r="AX237" s="47"/>
      <c r="AY237" s="47"/>
      <c r="AZ237" s="47"/>
      <c r="BA237" s="47"/>
      <c r="BB237" s="47"/>
      <c r="BC237" s="47"/>
      <c r="BD237" s="47"/>
      <c r="BE237" s="47"/>
      <c r="BF237" s="47"/>
      <c r="BG237" s="47"/>
      <c r="BH237" s="47"/>
      <c r="BI237" s="47"/>
      <c r="BJ237" s="47"/>
      <c r="BK237" s="47"/>
      <c r="BL237" s="47"/>
    </row>
    <row r="238" ht="18.75" customHeight="1">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c r="AA238" s="47"/>
      <c r="AB238" s="47"/>
      <c r="AC238" s="47"/>
      <c r="AD238" s="47"/>
      <c r="AE238" s="47"/>
      <c r="AF238" s="47"/>
      <c r="AG238" s="47"/>
      <c r="AH238" s="47"/>
      <c r="AI238" s="47"/>
      <c r="AJ238" s="47"/>
      <c r="AK238" s="47"/>
      <c r="AL238" s="47"/>
      <c r="AM238" s="47"/>
      <c r="AN238" s="47"/>
      <c r="AO238" s="47"/>
      <c r="AP238" s="47"/>
      <c r="AQ238" s="47"/>
      <c r="AR238" s="47"/>
      <c r="AS238" s="47"/>
      <c r="AT238" s="47"/>
      <c r="AU238" s="47"/>
      <c r="AV238" s="47"/>
      <c r="AW238" s="47"/>
      <c r="AX238" s="47"/>
      <c r="AY238" s="47"/>
      <c r="AZ238" s="47"/>
      <c r="BA238" s="47"/>
      <c r="BB238" s="47"/>
      <c r="BC238" s="47"/>
      <c r="BD238" s="47"/>
      <c r="BE238" s="47"/>
      <c r="BF238" s="47"/>
      <c r="BG238" s="47"/>
      <c r="BH238" s="47"/>
      <c r="BI238" s="47"/>
      <c r="BJ238" s="47"/>
      <c r="BK238" s="47"/>
      <c r="BL238" s="47"/>
    </row>
    <row r="239" ht="18.75" customHeight="1">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c r="AA239" s="47"/>
      <c r="AB239" s="47"/>
      <c r="AC239" s="47"/>
      <c r="AD239" s="47"/>
      <c r="AE239" s="47"/>
      <c r="AF239" s="47"/>
      <c r="AG239" s="47"/>
      <c r="AH239" s="47"/>
      <c r="AI239" s="47"/>
      <c r="AJ239" s="47"/>
      <c r="AK239" s="47"/>
      <c r="AL239" s="47"/>
      <c r="AM239" s="47"/>
      <c r="AN239" s="47"/>
      <c r="AO239" s="47"/>
      <c r="AP239" s="47"/>
      <c r="AQ239" s="47"/>
      <c r="AR239" s="47"/>
      <c r="AS239" s="47"/>
      <c r="AT239" s="47"/>
      <c r="AU239" s="47"/>
      <c r="AV239" s="47"/>
      <c r="AW239" s="47"/>
      <c r="AX239" s="47"/>
      <c r="AY239" s="47"/>
      <c r="AZ239" s="47"/>
      <c r="BA239" s="47"/>
      <c r="BB239" s="47"/>
      <c r="BC239" s="47"/>
      <c r="BD239" s="47"/>
      <c r="BE239" s="47"/>
      <c r="BF239" s="47"/>
      <c r="BG239" s="47"/>
      <c r="BH239" s="47"/>
      <c r="BI239" s="47"/>
      <c r="BJ239" s="47"/>
      <c r="BK239" s="47"/>
      <c r="BL239" s="47"/>
    </row>
    <row r="240" ht="18.75" customHeight="1">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c r="AA240" s="47"/>
      <c r="AB240" s="47"/>
      <c r="AC240" s="47"/>
      <c r="AD240" s="47"/>
      <c r="AE240" s="47"/>
      <c r="AF240" s="47"/>
      <c r="AG240" s="47"/>
      <c r="AH240" s="47"/>
      <c r="AI240" s="47"/>
      <c r="AJ240" s="47"/>
      <c r="AK240" s="47"/>
      <c r="AL240" s="47"/>
      <c r="AM240" s="47"/>
      <c r="AN240" s="47"/>
      <c r="AO240" s="47"/>
      <c r="AP240" s="47"/>
      <c r="AQ240" s="47"/>
      <c r="AR240" s="47"/>
      <c r="AS240" s="47"/>
      <c r="AT240" s="47"/>
      <c r="AU240" s="47"/>
      <c r="AV240" s="47"/>
      <c r="AW240" s="47"/>
      <c r="AX240" s="47"/>
      <c r="AY240" s="47"/>
      <c r="AZ240" s="47"/>
      <c r="BA240" s="47"/>
      <c r="BB240" s="47"/>
      <c r="BC240" s="47"/>
      <c r="BD240" s="47"/>
      <c r="BE240" s="47"/>
      <c r="BF240" s="47"/>
      <c r="BG240" s="47"/>
      <c r="BH240" s="47"/>
      <c r="BI240" s="47"/>
      <c r="BJ240" s="47"/>
      <c r="BK240" s="47"/>
      <c r="BL240" s="47"/>
    </row>
    <row r="241" ht="18.75" customHeight="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c r="AA241" s="47"/>
      <c r="AB241" s="47"/>
      <c r="AC241" s="47"/>
      <c r="AD241" s="47"/>
      <c r="AE241" s="47"/>
      <c r="AF241" s="47"/>
      <c r="AG241" s="47"/>
      <c r="AH241" s="47"/>
      <c r="AI241" s="47"/>
      <c r="AJ241" s="47"/>
      <c r="AK241" s="47"/>
      <c r="AL241" s="47"/>
      <c r="AM241" s="47"/>
      <c r="AN241" s="47"/>
      <c r="AO241" s="47"/>
      <c r="AP241" s="47"/>
      <c r="AQ241" s="47"/>
      <c r="AR241" s="47"/>
      <c r="AS241" s="47"/>
      <c r="AT241" s="47"/>
      <c r="AU241" s="47"/>
      <c r="AV241" s="47"/>
      <c r="AW241" s="47"/>
      <c r="AX241" s="47"/>
      <c r="AY241" s="47"/>
      <c r="AZ241" s="47"/>
      <c r="BA241" s="47"/>
      <c r="BB241" s="47"/>
      <c r="BC241" s="47"/>
      <c r="BD241" s="47"/>
      <c r="BE241" s="47"/>
      <c r="BF241" s="47"/>
      <c r="BG241" s="47"/>
      <c r="BH241" s="47"/>
      <c r="BI241" s="47"/>
      <c r="BJ241" s="47"/>
      <c r="BK241" s="47"/>
      <c r="BL241" s="47"/>
    </row>
    <row r="242" ht="18.75" customHeight="1">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c r="AA242" s="47"/>
      <c r="AB242" s="47"/>
      <c r="AC242" s="47"/>
      <c r="AD242" s="47"/>
      <c r="AE242" s="47"/>
      <c r="AF242" s="47"/>
      <c r="AG242" s="47"/>
      <c r="AH242" s="47"/>
      <c r="AI242" s="47"/>
      <c r="AJ242" s="47"/>
      <c r="AK242" s="47"/>
      <c r="AL242" s="47"/>
      <c r="AM242" s="47"/>
      <c r="AN242" s="47"/>
      <c r="AO242" s="47"/>
      <c r="AP242" s="47"/>
      <c r="AQ242" s="47"/>
      <c r="AR242" s="47"/>
      <c r="AS242" s="47"/>
      <c r="AT242" s="47"/>
      <c r="AU242" s="47"/>
      <c r="AV242" s="47"/>
      <c r="AW242" s="47"/>
      <c r="AX242" s="47"/>
      <c r="AY242" s="47"/>
      <c r="AZ242" s="47"/>
      <c r="BA242" s="47"/>
      <c r="BB242" s="47"/>
      <c r="BC242" s="47"/>
      <c r="BD242" s="47"/>
      <c r="BE242" s="47"/>
      <c r="BF242" s="47"/>
      <c r="BG242" s="47"/>
      <c r="BH242" s="47"/>
      <c r="BI242" s="47"/>
      <c r="BJ242" s="47"/>
      <c r="BK242" s="47"/>
      <c r="BL242" s="47"/>
    </row>
    <row r="243" ht="18.75" customHeight="1">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c r="AA243" s="47"/>
      <c r="AB243" s="47"/>
      <c r="AC243" s="47"/>
      <c r="AD243" s="47"/>
      <c r="AE243" s="47"/>
      <c r="AF243" s="47"/>
      <c r="AG243" s="47"/>
      <c r="AH243" s="47"/>
      <c r="AI243" s="47"/>
      <c r="AJ243" s="47"/>
      <c r="AK243" s="47"/>
      <c r="AL243" s="47"/>
      <c r="AM243" s="47"/>
      <c r="AN243" s="47"/>
      <c r="AO243" s="47"/>
      <c r="AP243" s="47"/>
      <c r="AQ243" s="47"/>
      <c r="AR243" s="47"/>
      <c r="AS243" s="47"/>
      <c r="AT243" s="47"/>
      <c r="AU243" s="47"/>
      <c r="AV243" s="47"/>
      <c r="AW243" s="47"/>
      <c r="AX243" s="47"/>
      <c r="AY243" s="47"/>
      <c r="AZ243" s="47"/>
      <c r="BA243" s="47"/>
      <c r="BB243" s="47"/>
      <c r="BC243" s="47"/>
      <c r="BD243" s="47"/>
      <c r="BE243" s="47"/>
      <c r="BF243" s="47"/>
      <c r="BG243" s="47"/>
      <c r="BH243" s="47"/>
      <c r="BI243" s="47"/>
      <c r="BJ243" s="47"/>
      <c r="BK243" s="47"/>
      <c r="BL243" s="47"/>
    </row>
    <row r="244" ht="18.75" customHeight="1">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c r="AA244" s="47"/>
      <c r="AB244" s="47"/>
      <c r="AC244" s="47"/>
      <c r="AD244" s="47"/>
      <c r="AE244" s="47"/>
      <c r="AF244" s="47"/>
      <c r="AG244" s="47"/>
      <c r="AH244" s="47"/>
      <c r="AI244" s="47"/>
      <c r="AJ244" s="47"/>
      <c r="AK244" s="47"/>
      <c r="AL244" s="47"/>
      <c r="AM244" s="47"/>
      <c r="AN244" s="47"/>
      <c r="AO244" s="47"/>
      <c r="AP244" s="47"/>
      <c r="AQ244" s="47"/>
      <c r="AR244" s="47"/>
      <c r="AS244" s="47"/>
      <c r="AT244" s="47"/>
      <c r="AU244" s="47"/>
      <c r="AV244" s="47"/>
      <c r="AW244" s="47"/>
      <c r="AX244" s="47"/>
      <c r="AY244" s="47"/>
      <c r="AZ244" s="47"/>
      <c r="BA244" s="47"/>
      <c r="BB244" s="47"/>
      <c r="BC244" s="47"/>
      <c r="BD244" s="47"/>
      <c r="BE244" s="47"/>
      <c r="BF244" s="47"/>
      <c r="BG244" s="47"/>
      <c r="BH244" s="47"/>
      <c r="BI244" s="47"/>
      <c r="BJ244" s="47"/>
      <c r="BK244" s="47"/>
      <c r="BL244" s="47"/>
    </row>
    <row r="245" ht="18.75" customHeight="1">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c r="AA245" s="47"/>
      <c r="AB245" s="47"/>
      <c r="AC245" s="47"/>
      <c r="AD245" s="47"/>
      <c r="AE245" s="47"/>
      <c r="AF245" s="47"/>
      <c r="AG245" s="47"/>
      <c r="AH245" s="47"/>
      <c r="AI245" s="47"/>
      <c r="AJ245" s="47"/>
      <c r="AK245" s="47"/>
      <c r="AL245" s="47"/>
      <c r="AM245" s="47"/>
      <c r="AN245" s="47"/>
      <c r="AO245" s="47"/>
      <c r="AP245" s="47"/>
      <c r="AQ245" s="47"/>
      <c r="AR245" s="47"/>
      <c r="AS245" s="47"/>
      <c r="AT245" s="47"/>
      <c r="AU245" s="47"/>
      <c r="AV245" s="47"/>
      <c r="AW245" s="47"/>
      <c r="AX245" s="47"/>
      <c r="AY245" s="47"/>
      <c r="AZ245" s="47"/>
      <c r="BA245" s="47"/>
      <c r="BB245" s="47"/>
      <c r="BC245" s="47"/>
      <c r="BD245" s="47"/>
      <c r="BE245" s="47"/>
      <c r="BF245" s="47"/>
      <c r="BG245" s="47"/>
      <c r="BH245" s="47"/>
      <c r="BI245" s="47"/>
      <c r="BJ245" s="47"/>
      <c r="BK245" s="47"/>
      <c r="BL245" s="47"/>
    </row>
    <row r="246" ht="18.75" customHeight="1">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c r="AA246" s="47"/>
      <c r="AB246" s="47"/>
      <c r="AC246" s="47"/>
      <c r="AD246" s="47"/>
      <c r="AE246" s="47"/>
      <c r="AF246" s="47"/>
      <c r="AG246" s="47"/>
      <c r="AH246" s="47"/>
      <c r="AI246" s="47"/>
      <c r="AJ246" s="47"/>
      <c r="AK246" s="47"/>
      <c r="AL246" s="47"/>
      <c r="AM246" s="47"/>
      <c r="AN246" s="47"/>
      <c r="AO246" s="47"/>
      <c r="AP246" s="47"/>
      <c r="AQ246" s="47"/>
      <c r="AR246" s="47"/>
      <c r="AS246" s="47"/>
      <c r="AT246" s="47"/>
      <c r="AU246" s="47"/>
      <c r="AV246" s="47"/>
      <c r="AW246" s="47"/>
      <c r="AX246" s="47"/>
      <c r="AY246" s="47"/>
      <c r="AZ246" s="47"/>
      <c r="BA246" s="47"/>
      <c r="BB246" s="47"/>
      <c r="BC246" s="47"/>
      <c r="BD246" s="47"/>
      <c r="BE246" s="47"/>
      <c r="BF246" s="47"/>
      <c r="BG246" s="47"/>
      <c r="BH246" s="47"/>
      <c r="BI246" s="47"/>
      <c r="BJ246" s="47"/>
      <c r="BK246" s="47"/>
      <c r="BL246" s="47"/>
    </row>
    <row r="247" ht="18.75" customHeight="1">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c r="AA247" s="47"/>
      <c r="AB247" s="47"/>
      <c r="AC247" s="47"/>
      <c r="AD247" s="47"/>
      <c r="AE247" s="47"/>
      <c r="AF247" s="47"/>
      <c r="AG247" s="47"/>
      <c r="AH247" s="47"/>
      <c r="AI247" s="47"/>
      <c r="AJ247" s="47"/>
      <c r="AK247" s="47"/>
      <c r="AL247" s="47"/>
      <c r="AM247" s="47"/>
      <c r="AN247" s="47"/>
      <c r="AO247" s="47"/>
      <c r="AP247" s="47"/>
      <c r="AQ247" s="47"/>
      <c r="AR247" s="47"/>
      <c r="AS247" s="47"/>
      <c r="AT247" s="47"/>
      <c r="AU247" s="47"/>
      <c r="AV247" s="47"/>
      <c r="AW247" s="47"/>
      <c r="AX247" s="47"/>
      <c r="AY247" s="47"/>
      <c r="AZ247" s="47"/>
      <c r="BA247" s="47"/>
      <c r="BB247" s="47"/>
      <c r="BC247" s="47"/>
      <c r="BD247" s="47"/>
      <c r="BE247" s="47"/>
      <c r="BF247" s="47"/>
      <c r="BG247" s="47"/>
      <c r="BH247" s="47"/>
      <c r="BI247" s="47"/>
      <c r="BJ247" s="47"/>
      <c r="BK247" s="47"/>
      <c r="BL247" s="47"/>
    </row>
    <row r="248" ht="18.75" customHeight="1">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47"/>
      <c r="AU248" s="47"/>
      <c r="AV248" s="47"/>
      <c r="AW248" s="47"/>
      <c r="AX248" s="47"/>
      <c r="AY248" s="47"/>
      <c r="AZ248" s="47"/>
      <c r="BA248" s="47"/>
      <c r="BB248" s="47"/>
      <c r="BC248" s="47"/>
      <c r="BD248" s="47"/>
      <c r="BE248" s="47"/>
      <c r="BF248" s="47"/>
      <c r="BG248" s="47"/>
      <c r="BH248" s="47"/>
      <c r="BI248" s="47"/>
      <c r="BJ248" s="47"/>
      <c r="BK248" s="47"/>
      <c r="BL248" s="47"/>
    </row>
    <row r="249" ht="18.75" customHeight="1">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c r="AA249" s="47"/>
      <c r="AB249" s="47"/>
      <c r="AC249" s="47"/>
      <c r="AD249" s="47"/>
      <c r="AE249" s="47"/>
      <c r="AF249" s="47"/>
      <c r="AG249" s="47"/>
      <c r="AH249" s="47"/>
      <c r="AI249" s="47"/>
      <c r="AJ249" s="47"/>
      <c r="AK249" s="47"/>
      <c r="AL249" s="47"/>
      <c r="AM249" s="47"/>
      <c r="AN249" s="47"/>
      <c r="AO249" s="47"/>
      <c r="AP249" s="47"/>
      <c r="AQ249" s="47"/>
      <c r="AR249" s="47"/>
      <c r="AS249" s="47"/>
      <c r="AT249" s="47"/>
      <c r="AU249" s="47"/>
      <c r="AV249" s="47"/>
      <c r="AW249" s="47"/>
      <c r="AX249" s="47"/>
      <c r="AY249" s="47"/>
      <c r="AZ249" s="47"/>
      <c r="BA249" s="47"/>
      <c r="BB249" s="47"/>
      <c r="BC249" s="47"/>
      <c r="BD249" s="47"/>
      <c r="BE249" s="47"/>
      <c r="BF249" s="47"/>
      <c r="BG249" s="47"/>
      <c r="BH249" s="47"/>
      <c r="BI249" s="47"/>
      <c r="BJ249" s="47"/>
      <c r="BK249" s="47"/>
      <c r="BL249" s="47"/>
    </row>
    <row r="250" ht="18.75" customHeight="1">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c r="AA250" s="47"/>
      <c r="AB250" s="47"/>
      <c r="AC250" s="47"/>
      <c r="AD250" s="47"/>
      <c r="AE250" s="47"/>
      <c r="AF250" s="47"/>
      <c r="AG250" s="47"/>
      <c r="AH250" s="47"/>
      <c r="AI250" s="47"/>
      <c r="AJ250" s="47"/>
      <c r="AK250" s="47"/>
      <c r="AL250" s="47"/>
      <c r="AM250" s="47"/>
      <c r="AN250" s="47"/>
      <c r="AO250" s="47"/>
      <c r="AP250" s="47"/>
      <c r="AQ250" s="47"/>
      <c r="AR250" s="47"/>
      <c r="AS250" s="47"/>
      <c r="AT250" s="47"/>
      <c r="AU250" s="47"/>
      <c r="AV250" s="47"/>
      <c r="AW250" s="47"/>
      <c r="AX250" s="47"/>
      <c r="AY250" s="47"/>
      <c r="AZ250" s="47"/>
      <c r="BA250" s="47"/>
      <c r="BB250" s="47"/>
      <c r="BC250" s="47"/>
      <c r="BD250" s="47"/>
      <c r="BE250" s="47"/>
      <c r="BF250" s="47"/>
      <c r="BG250" s="47"/>
      <c r="BH250" s="47"/>
      <c r="BI250" s="47"/>
      <c r="BJ250" s="47"/>
      <c r="BK250" s="47"/>
      <c r="BL250" s="47"/>
    </row>
    <row r="251" ht="18.75" customHeight="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c r="AA251" s="47"/>
      <c r="AB251" s="47"/>
      <c r="AC251" s="47"/>
      <c r="AD251" s="47"/>
      <c r="AE251" s="47"/>
      <c r="AF251" s="47"/>
      <c r="AG251" s="47"/>
      <c r="AH251" s="47"/>
      <c r="AI251" s="47"/>
      <c r="AJ251" s="47"/>
      <c r="AK251" s="47"/>
      <c r="AL251" s="47"/>
      <c r="AM251" s="47"/>
      <c r="AN251" s="47"/>
      <c r="AO251" s="47"/>
      <c r="AP251" s="47"/>
      <c r="AQ251" s="47"/>
      <c r="AR251" s="47"/>
      <c r="AS251" s="47"/>
      <c r="AT251" s="47"/>
      <c r="AU251" s="47"/>
      <c r="AV251" s="47"/>
      <c r="AW251" s="47"/>
      <c r="AX251" s="47"/>
      <c r="AY251" s="47"/>
      <c r="AZ251" s="47"/>
      <c r="BA251" s="47"/>
      <c r="BB251" s="47"/>
      <c r="BC251" s="47"/>
      <c r="BD251" s="47"/>
      <c r="BE251" s="47"/>
      <c r="BF251" s="47"/>
      <c r="BG251" s="47"/>
      <c r="BH251" s="47"/>
      <c r="BI251" s="47"/>
      <c r="BJ251" s="47"/>
      <c r="BK251" s="47"/>
      <c r="BL251" s="47"/>
    </row>
    <row r="252" ht="18.75" customHeight="1">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c r="AA252" s="47"/>
      <c r="AB252" s="47"/>
      <c r="AC252" s="47"/>
      <c r="AD252" s="47"/>
      <c r="AE252" s="47"/>
      <c r="AF252" s="47"/>
      <c r="AG252" s="47"/>
      <c r="AH252" s="47"/>
      <c r="AI252" s="47"/>
      <c r="AJ252" s="47"/>
      <c r="AK252" s="47"/>
      <c r="AL252" s="47"/>
      <c r="AM252" s="47"/>
      <c r="AN252" s="47"/>
      <c r="AO252" s="47"/>
      <c r="AP252" s="47"/>
      <c r="AQ252" s="47"/>
      <c r="AR252" s="47"/>
      <c r="AS252" s="47"/>
      <c r="AT252" s="47"/>
      <c r="AU252" s="47"/>
      <c r="AV252" s="47"/>
      <c r="AW252" s="47"/>
      <c r="AX252" s="47"/>
      <c r="AY252" s="47"/>
      <c r="AZ252" s="47"/>
      <c r="BA252" s="47"/>
      <c r="BB252" s="47"/>
      <c r="BC252" s="47"/>
      <c r="BD252" s="47"/>
      <c r="BE252" s="47"/>
      <c r="BF252" s="47"/>
      <c r="BG252" s="47"/>
      <c r="BH252" s="47"/>
      <c r="BI252" s="47"/>
      <c r="BJ252" s="47"/>
      <c r="BK252" s="47"/>
      <c r="BL252" s="47"/>
    </row>
    <row r="253" ht="18.75" customHeight="1">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c r="AA253" s="47"/>
      <c r="AB253" s="47"/>
      <c r="AC253" s="47"/>
      <c r="AD253" s="47"/>
      <c r="AE253" s="47"/>
      <c r="AF253" s="47"/>
      <c r="AG253" s="47"/>
      <c r="AH253" s="47"/>
      <c r="AI253" s="47"/>
      <c r="AJ253" s="47"/>
      <c r="AK253" s="47"/>
      <c r="AL253" s="47"/>
      <c r="AM253" s="47"/>
      <c r="AN253" s="47"/>
      <c r="AO253" s="47"/>
      <c r="AP253" s="47"/>
      <c r="AQ253" s="47"/>
      <c r="AR253" s="47"/>
      <c r="AS253" s="47"/>
      <c r="AT253" s="47"/>
      <c r="AU253" s="47"/>
      <c r="AV253" s="47"/>
      <c r="AW253" s="47"/>
      <c r="AX253" s="47"/>
      <c r="AY253" s="47"/>
      <c r="AZ253" s="47"/>
      <c r="BA253" s="47"/>
      <c r="BB253" s="47"/>
      <c r="BC253" s="47"/>
      <c r="BD253" s="47"/>
      <c r="BE253" s="47"/>
      <c r="BF253" s="47"/>
      <c r="BG253" s="47"/>
      <c r="BH253" s="47"/>
      <c r="BI253" s="47"/>
      <c r="BJ253" s="47"/>
      <c r="BK253" s="47"/>
      <c r="BL253" s="47"/>
    </row>
    <row r="254" ht="18.75" customHeight="1">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c r="AA254" s="47"/>
      <c r="AB254" s="47"/>
      <c r="AC254" s="47"/>
      <c r="AD254" s="47"/>
      <c r="AE254" s="47"/>
      <c r="AF254" s="47"/>
      <c r="AG254" s="47"/>
      <c r="AH254" s="47"/>
      <c r="AI254" s="47"/>
      <c r="AJ254" s="47"/>
      <c r="AK254" s="47"/>
      <c r="AL254" s="47"/>
      <c r="AM254" s="47"/>
      <c r="AN254" s="47"/>
      <c r="AO254" s="47"/>
      <c r="AP254" s="47"/>
      <c r="AQ254" s="47"/>
      <c r="AR254" s="47"/>
      <c r="AS254" s="47"/>
      <c r="AT254" s="47"/>
      <c r="AU254" s="47"/>
      <c r="AV254" s="47"/>
      <c r="AW254" s="47"/>
      <c r="AX254" s="47"/>
      <c r="AY254" s="47"/>
      <c r="AZ254" s="47"/>
      <c r="BA254" s="47"/>
      <c r="BB254" s="47"/>
      <c r="BC254" s="47"/>
      <c r="BD254" s="47"/>
      <c r="BE254" s="47"/>
      <c r="BF254" s="47"/>
      <c r="BG254" s="47"/>
      <c r="BH254" s="47"/>
      <c r="BI254" s="47"/>
      <c r="BJ254" s="47"/>
      <c r="BK254" s="47"/>
      <c r="BL254" s="47"/>
    </row>
    <row r="255" ht="18.75" customHeight="1">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c r="AA255" s="47"/>
      <c r="AB255" s="47"/>
      <c r="AC255" s="47"/>
      <c r="AD255" s="47"/>
      <c r="AE255" s="47"/>
      <c r="AF255" s="47"/>
      <c r="AG255" s="47"/>
      <c r="AH255" s="47"/>
      <c r="AI255" s="47"/>
      <c r="AJ255" s="47"/>
      <c r="AK255" s="47"/>
      <c r="AL255" s="47"/>
      <c r="AM255" s="47"/>
      <c r="AN255" s="47"/>
      <c r="AO255" s="47"/>
      <c r="AP255" s="47"/>
      <c r="AQ255" s="47"/>
      <c r="AR255" s="47"/>
      <c r="AS255" s="47"/>
      <c r="AT255" s="47"/>
      <c r="AU255" s="47"/>
      <c r="AV255" s="47"/>
      <c r="AW255" s="47"/>
      <c r="AX255" s="47"/>
      <c r="AY255" s="47"/>
      <c r="AZ255" s="47"/>
      <c r="BA255" s="47"/>
      <c r="BB255" s="47"/>
      <c r="BC255" s="47"/>
      <c r="BD255" s="47"/>
      <c r="BE255" s="47"/>
      <c r="BF255" s="47"/>
      <c r="BG255" s="47"/>
      <c r="BH255" s="47"/>
      <c r="BI255" s="47"/>
      <c r="BJ255" s="47"/>
      <c r="BK255" s="47"/>
      <c r="BL255" s="47"/>
    </row>
    <row r="256" ht="18.75" customHeight="1">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c r="AA256" s="47"/>
      <c r="AB256" s="47"/>
      <c r="AC256" s="47"/>
      <c r="AD256" s="47"/>
      <c r="AE256" s="47"/>
      <c r="AF256" s="47"/>
      <c r="AG256" s="47"/>
      <c r="AH256" s="47"/>
      <c r="AI256" s="47"/>
      <c r="AJ256" s="47"/>
      <c r="AK256" s="47"/>
      <c r="AL256" s="47"/>
      <c r="AM256" s="47"/>
      <c r="AN256" s="47"/>
      <c r="AO256" s="47"/>
      <c r="AP256" s="47"/>
      <c r="AQ256" s="47"/>
      <c r="AR256" s="47"/>
      <c r="AS256" s="47"/>
      <c r="AT256" s="47"/>
      <c r="AU256" s="47"/>
      <c r="AV256" s="47"/>
      <c r="AW256" s="47"/>
      <c r="AX256" s="47"/>
      <c r="AY256" s="47"/>
      <c r="AZ256" s="47"/>
      <c r="BA256" s="47"/>
      <c r="BB256" s="47"/>
      <c r="BC256" s="47"/>
      <c r="BD256" s="47"/>
      <c r="BE256" s="47"/>
      <c r="BF256" s="47"/>
      <c r="BG256" s="47"/>
      <c r="BH256" s="47"/>
      <c r="BI256" s="47"/>
      <c r="BJ256" s="47"/>
      <c r="BK256" s="47"/>
      <c r="BL256" s="47"/>
    </row>
    <row r="257" ht="18.75" customHeight="1">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c r="AA257" s="47"/>
      <c r="AB257" s="47"/>
      <c r="AC257" s="47"/>
      <c r="AD257" s="47"/>
      <c r="AE257" s="47"/>
      <c r="AF257" s="47"/>
      <c r="AG257" s="47"/>
      <c r="AH257" s="47"/>
      <c r="AI257" s="47"/>
      <c r="AJ257" s="47"/>
      <c r="AK257" s="47"/>
      <c r="AL257" s="47"/>
      <c r="AM257" s="47"/>
      <c r="AN257" s="47"/>
      <c r="AO257" s="47"/>
      <c r="AP257" s="47"/>
      <c r="AQ257" s="47"/>
      <c r="AR257" s="47"/>
      <c r="AS257" s="47"/>
      <c r="AT257" s="47"/>
      <c r="AU257" s="47"/>
      <c r="AV257" s="47"/>
      <c r="AW257" s="47"/>
      <c r="AX257" s="47"/>
      <c r="AY257" s="47"/>
      <c r="AZ257" s="47"/>
      <c r="BA257" s="47"/>
      <c r="BB257" s="47"/>
      <c r="BC257" s="47"/>
      <c r="BD257" s="47"/>
      <c r="BE257" s="47"/>
      <c r="BF257" s="47"/>
      <c r="BG257" s="47"/>
      <c r="BH257" s="47"/>
      <c r="BI257" s="47"/>
      <c r="BJ257" s="47"/>
      <c r="BK257" s="47"/>
      <c r="BL257" s="47"/>
    </row>
    <row r="258" ht="18.75" customHeight="1">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c r="AA258" s="47"/>
      <c r="AB258" s="47"/>
      <c r="AC258" s="47"/>
      <c r="AD258" s="47"/>
      <c r="AE258" s="47"/>
      <c r="AF258" s="47"/>
      <c r="AG258" s="47"/>
      <c r="AH258" s="47"/>
      <c r="AI258" s="47"/>
      <c r="AJ258" s="47"/>
      <c r="AK258" s="47"/>
      <c r="AL258" s="47"/>
      <c r="AM258" s="47"/>
      <c r="AN258" s="47"/>
      <c r="AO258" s="47"/>
      <c r="AP258" s="47"/>
      <c r="AQ258" s="47"/>
      <c r="AR258" s="47"/>
      <c r="AS258" s="47"/>
      <c r="AT258" s="47"/>
      <c r="AU258" s="47"/>
      <c r="AV258" s="47"/>
      <c r="AW258" s="47"/>
      <c r="AX258" s="47"/>
      <c r="AY258" s="47"/>
      <c r="AZ258" s="47"/>
      <c r="BA258" s="47"/>
      <c r="BB258" s="47"/>
      <c r="BC258" s="47"/>
      <c r="BD258" s="47"/>
      <c r="BE258" s="47"/>
      <c r="BF258" s="47"/>
      <c r="BG258" s="47"/>
      <c r="BH258" s="47"/>
      <c r="BI258" s="47"/>
      <c r="BJ258" s="47"/>
      <c r="BK258" s="47"/>
      <c r="BL258" s="47"/>
    </row>
    <row r="259" ht="18.75" customHeight="1">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c r="AA259" s="47"/>
      <c r="AB259" s="47"/>
      <c r="AC259" s="47"/>
      <c r="AD259" s="47"/>
      <c r="AE259" s="47"/>
      <c r="AF259" s="47"/>
      <c r="AG259" s="47"/>
      <c r="AH259" s="47"/>
      <c r="AI259" s="47"/>
      <c r="AJ259" s="47"/>
      <c r="AK259" s="47"/>
      <c r="AL259" s="47"/>
      <c r="AM259" s="47"/>
      <c r="AN259" s="47"/>
      <c r="AO259" s="47"/>
      <c r="AP259" s="47"/>
      <c r="AQ259" s="47"/>
      <c r="AR259" s="47"/>
      <c r="AS259" s="47"/>
      <c r="AT259" s="47"/>
      <c r="AU259" s="47"/>
      <c r="AV259" s="47"/>
      <c r="AW259" s="47"/>
      <c r="AX259" s="47"/>
      <c r="AY259" s="47"/>
      <c r="AZ259" s="47"/>
      <c r="BA259" s="47"/>
      <c r="BB259" s="47"/>
      <c r="BC259" s="47"/>
      <c r="BD259" s="47"/>
      <c r="BE259" s="47"/>
      <c r="BF259" s="47"/>
      <c r="BG259" s="47"/>
      <c r="BH259" s="47"/>
      <c r="BI259" s="47"/>
      <c r="BJ259" s="47"/>
      <c r="BK259" s="47"/>
      <c r="BL259" s="47"/>
    </row>
    <row r="260" ht="18.75" customHeight="1">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c r="AA260" s="47"/>
      <c r="AB260" s="47"/>
      <c r="AC260" s="47"/>
      <c r="AD260" s="47"/>
      <c r="AE260" s="47"/>
      <c r="AF260" s="47"/>
      <c r="AG260" s="47"/>
      <c r="AH260" s="47"/>
      <c r="AI260" s="47"/>
      <c r="AJ260" s="47"/>
      <c r="AK260" s="47"/>
      <c r="AL260" s="47"/>
      <c r="AM260" s="47"/>
      <c r="AN260" s="47"/>
      <c r="AO260" s="47"/>
      <c r="AP260" s="47"/>
      <c r="AQ260" s="47"/>
      <c r="AR260" s="47"/>
      <c r="AS260" s="47"/>
      <c r="AT260" s="47"/>
      <c r="AU260" s="47"/>
      <c r="AV260" s="47"/>
      <c r="AW260" s="47"/>
      <c r="AX260" s="47"/>
      <c r="AY260" s="47"/>
      <c r="AZ260" s="47"/>
      <c r="BA260" s="47"/>
      <c r="BB260" s="47"/>
      <c r="BC260" s="47"/>
      <c r="BD260" s="47"/>
      <c r="BE260" s="47"/>
      <c r="BF260" s="47"/>
      <c r="BG260" s="47"/>
      <c r="BH260" s="47"/>
      <c r="BI260" s="47"/>
      <c r="BJ260" s="47"/>
      <c r="BK260" s="47"/>
      <c r="BL260" s="47"/>
    </row>
    <row r="261" ht="18.75" customHeight="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c r="AA261" s="47"/>
      <c r="AB261" s="47"/>
      <c r="AC261" s="47"/>
      <c r="AD261" s="47"/>
      <c r="AE261" s="47"/>
      <c r="AF261" s="47"/>
      <c r="AG261" s="47"/>
      <c r="AH261" s="47"/>
      <c r="AI261" s="47"/>
      <c r="AJ261" s="47"/>
      <c r="AK261" s="47"/>
      <c r="AL261" s="47"/>
      <c r="AM261" s="47"/>
      <c r="AN261" s="47"/>
      <c r="AO261" s="47"/>
      <c r="AP261" s="47"/>
      <c r="AQ261" s="47"/>
      <c r="AR261" s="47"/>
      <c r="AS261" s="47"/>
      <c r="AT261" s="47"/>
      <c r="AU261" s="47"/>
      <c r="AV261" s="47"/>
      <c r="AW261" s="47"/>
      <c r="AX261" s="47"/>
      <c r="AY261" s="47"/>
      <c r="AZ261" s="47"/>
      <c r="BA261" s="47"/>
      <c r="BB261" s="47"/>
      <c r="BC261" s="47"/>
      <c r="BD261" s="47"/>
      <c r="BE261" s="47"/>
      <c r="BF261" s="47"/>
      <c r="BG261" s="47"/>
      <c r="BH261" s="47"/>
      <c r="BI261" s="47"/>
      <c r="BJ261" s="47"/>
      <c r="BK261" s="47"/>
      <c r="BL261" s="47"/>
    </row>
    <row r="262" ht="18.75" customHeight="1">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c r="AA262" s="47"/>
      <c r="AB262" s="47"/>
      <c r="AC262" s="47"/>
      <c r="AD262" s="47"/>
      <c r="AE262" s="47"/>
      <c r="AF262" s="47"/>
      <c r="AG262" s="47"/>
      <c r="AH262" s="47"/>
      <c r="AI262" s="47"/>
      <c r="AJ262" s="47"/>
      <c r="AK262" s="47"/>
      <c r="AL262" s="47"/>
      <c r="AM262" s="47"/>
      <c r="AN262" s="47"/>
      <c r="AO262" s="47"/>
      <c r="AP262" s="47"/>
      <c r="AQ262" s="47"/>
      <c r="AR262" s="47"/>
      <c r="AS262" s="47"/>
      <c r="AT262" s="47"/>
      <c r="AU262" s="47"/>
      <c r="AV262" s="47"/>
      <c r="AW262" s="47"/>
      <c r="AX262" s="47"/>
      <c r="AY262" s="47"/>
      <c r="AZ262" s="47"/>
      <c r="BA262" s="47"/>
      <c r="BB262" s="47"/>
      <c r="BC262" s="47"/>
      <c r="BD262" s="47"/>
      <c r="BE262" s="47"/>
      <c r="BF262" s="47"/>
      <c r="BG262" s="47"/>
      <c r="BH262" s="47"/>
      <c r="BI262" s="47"/>
      <c r="BJ262" s="47"/>
      <c r="BK262" s="47"/>
      <c r="BL262" s="47"/>
    </row>
    <row r="263" ht="18.75" customHeight="1">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c r="AA263" s="47"/>
      <c r="AB263" s="47"/>
      <c r="AC263" s="47"/>
      <c r="AD263" s="47"/>
      <c r="AE263" s="47"/>
      <c r="AF263" s="47"/>
      <c r="AG263" s="47"/>
      <c r="AH263" s="47"/>
      <c r="AI263" s="47"/>
      <c r="AJ263" s="47"/>
      <c r="AK263" s="47"/>
      <c r="AL263" s="47"/>
      <c r="AM263" s="47"/>
      <c r="AN263" s="47"/>
      <c r="AO263" s="47"/>
      <c r="AP263" s="47"/>
      <c r="AQ263" s="47"/>
      <c r="AR263" s="47"/>
      <c r="AS263" s="47"/>
      <c r="AT263" s="47"/>
      <c r="AU263" s="47"/>
      <c r="AV263" s="47"/>
      <c r="AW263" s="47"/>
      <c r="AX263" s="47"/>
      <c r="AY263" s="47"/>
      <c r="AZ263" s="47"/>
      <c r="BA263" s="47"/>
      <c r="BB263" s="47"/>
      <c r="BC263" s="47"/>
      <c r="BD263" s="47"/>
      <c r="BE263" s="47"/>
      <c r="BF263" s="47"/>
      <c r="BG263" s="47"/>
      <c r="BH263" s="47"/>
      <c r="BI263" s="47"/>
      <c r="BJ263" s="47"/>
      <c r="BK263" s="47"/>
      <c r="BL263" s="47"/>
    </row>
    <row r="264" ht="18.75" customHeight="1">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c r="AA264" s="47"/>
      <c r="AB264" s="47"/>
      <c r="AC264" s="47"/>
      <c r="AD264" s="47"/>
      <c r="AE264" s="47"/>
      <c r="AF264" s="47"/>
      <c r="AG264" s="47"/>
      <c r="AH264" s="47"/>
      <c r="AI264" s="47"/>
      <c r="AJ264" s="47"/>
      <c r="AK264" s="47"/>
      <c r="AL264" s="47"/>
      <c r="AM264" s="47"/>
      <c r="AN264" s="47"/>
      <c r="AO264" s="47"/>
      <c r="AP264" s="47"/>
      <c r="AQ264" s="47"/>
      <c r="AR264" s="47"/>
      <c r="AS264" s="47"/>
      <c r="AT264" s="47"/>
      <c r="AU264" s="47"/>
      <c r="AV264" s="47"/>
      <c r="AW264" s="47"/>
      <c r="AX264" s="47"/>
      <c r="AY264" s="47"/>
      <c r="AZ264" s="47"/>
      <c r="BA264" s="47"/>
      <c r="BB264" s="47"/>
      <c r="BC264" s="47"/>
      <c r="BD264" s="47"/>
      <c r="BE264" s="47"/>
      <c r="BF264" s="47"/>
      <c r="BG264" s="47"/>
      <c r="BH264" s="47"/>
      <c r="BI264" s="47"/>
      <c r="BJ264" s="47"/>
      <c r="BK264" s="47"/>
      <c r="BL264" s="47"/>
    </row>
    <row r="265" ht="18.75" customHeight="1">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c r="AA265" s="47"/>
      <c r="AB265" s="47"/>
      <c r="AC265" s="47"/>
      <c r="AD265" s="47"/>
      <c r="AE265" s="47"/>
      <c r="AF265" s="47"/>
      <c r="AG265" s="47"/>
      <c r="AH265" s="47"/>
      <c r="AI265" s="47"/>
      <c r="AJ265" s="47"/>
      <c r="AK265" s="47"/>
      <c r="AL265" s="47"/>
      <c r="AM265" s="47"/>
      <c r="AN265" s="47"/>
      <c r="AO265" s="47"/>
      <c r="AP265" s="47"/>
      <c r="AQ265" s="47"/>
      <c r="AR265" s="47"/>
      <c r="AS265" s="47"/>
      <c r="AT265" s="47"/>
      <c r="AU265" s="47"/>
      <c r="AV265" s="47"/>
      <c r="AW265" s="47"/>
      <c r="AX265" s="47"/>
      <c r="AY265" s="47"/>
      <c r="AZ265" s="47"/>
      <c r="BA265" s="47"/>
      <c r="BB265" s="47"/>
      <c r="BC265" s="47"/>
      <c r="BD265" s="47"/>
      <c r="BE265" s="47"/>
      <c r="BF265" s="47"/>
      <c r="BG265" s="47"/>
      <c r="BH265" s="47"/>
      <c r="BI265" s="47"/>
      <c r="BJ265" s="47"/>
      <c r="BK265" s="47"/>
      <c r="BL265" s="47"/>
    </row>
    <row r="266" ht="18.75" customHeight="1">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c r="AA266" s="47"/>
      <c r="AB266" s="47"/>
      <c r="AC266" s="47"/>
      <c r="AD266" s="47"/>
      <c r="AE266" s="47"/>
      <c r="AF266" s="47"/>
      <c r="AG266" s="47"/>
      <c r="AH266" s="47"/>
      <c r="AI266" s="47"/>
      <c r="AJ266" s="47"/>
      <c r="AK266" s="47"/>
      <c r="AL266" s="47"/>
      <c r="AM266" s="47"/>
      <c r="AN266" s="47"/>
      <c r="AO266" s="47"/>
      <c r="AP266" s="47"/>
      <c r="AQ266" s="47"/>
      <c r="AR266" s="47"/>
      <c r="AS266" s="47"/>
      <c r="AT266" s="47"/>
      <c r="AU266" s="47"/>
      <c r="AV266" s="47"/>
      <c r="AW266" s="47"/>
      <c r="AX266" s="47"/>
      <c r="AY266" s="47"/>
      <c r="AZ266" s="47"/>
      <c r="BA266" s="47"/>
      <c r="BB266" s="47"/>
      <c r="BC266" s="47"/>
      <c r="BD266" s="47"/>
      <c r="BE266" s="47"/>
      <c r="BF266" s="47"/>
      <c r="BG266" s="47"/>
      <c r="BH266" s="47"/>
      <c r="BI266" s="47"/>
      <c r="BJ266" s="47"/>
      <c r="BK266" s="47"/>
      <c r="BL266" s="47"/>
    </row>
    <row r="267" ht="18.75" customHeight="1">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c r="AA267" s="47"/>
      <c r="AB267" s="47"/>
      <c r="AC267" s="47"/>
      <c r="AD267" s="47"/>
      <c r="AE267" s="47"/>
      <c r="AF267" s="47"/>
      <c r="AG267" s="47"/>
      <c r="AH267" s="47"/>
      <c r="AI267" s="47"/>
      <c r="AJ267" s="47"/>
      <c r="AK267" s="47"/>
      <c r="AL267" s="47"/>
      <c r="AM267" s="47"/>
      <c r="AN267" s="47"/>
      <c r="AO267" s="47"/>
      <c r="AP267" s="47"/>
      <c r="AQ267" s="47"/>
      <c r="AR267" s="47"/>
      <c r="AS267" s="47"/>
      <c r="AT267" s="47"/>
      <c r="AU267" s="47"/>
      <c r="AV267" s="47"/>
      <c r="AW267" s="47"/>
      <c r="AX267" s="47"/>
      <c r="AY267" s="47"/>
      <c r="AZ267" s="47"/>
      <c r="BA267" s="47"/>
      <c r="BB267" s="47"/>
      <c r="BC267" s="47"/>
      <c r="BD267" s="47"/>
      <c r="BE267" s="47"/>
      <c r="BF267" s="47"/>
      <c r="BG267" s="47"/>
      <c r="BH267" s="47"/>
      <c r="BI267" s="47"/>
      <c r="BJ267" s="47"/>
      <c r="BK267" s="47"/>
      <c r="BL267" s="47"/>
    </row>
    <row r="268" ht="18.75" customHeight="1">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c r="AA268" s="47"/>
      <c r="AB268" s="47"/>
      <c r="AC268" s="47"/>
      <c r="AD268" s="47"/>
      <c r="AE268" s="47"/>
      <c r="AF268" s="47"/>
      <c r="AG268" s="47"/>
      <c r="AH268" s="47"/>
      <c r="AI268" s="47"/>
      <c r="AJ268" s="47"/>
      <c r="AK268" s="47"/>
      <c r="AL268" s="47"/>
      <c r="AM268" s="47"/>
      <c r="AN268" s="47"/>
      <c r="AO268" s="47"/>
      <c r="AP268" s="47"/>
      <c r="AQ268" s="47"/>
      <c r="AR268" s="47"/>
      <c r="AS268" s="47"/>
      <c r="AT268" s="47"/>
      <c r="AU268" s="47"/>
      <c r="AV268" s="47"/>
      <c r="AW268" s="47"/>
      <c r="AX268" s="47"/>
      <c r="AY268" s="47"/>
      <c r="AZ268" s="47"/>
      <c r="BA268" s="47"/>
      <c r="BB268" s="47"/>
      <c r="BC268" s="47"/>
      <c r="BD268" s="47"/>
      <c r="BE268" s="47"/>
      <c r="BF268" s="47"/>
      <c r="BG268" s="47"/>
      <c r="BH268" s="47"/>
      <c r="BI268" s="47"/>
      <c r="BJ268" s="47"/>
      <c r="BK268" s="47"/>
      <c r="BL268" s="47"/>
    </row>
    <row r="269" ht="18.75" customHeight="1">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c r="AA269" s="47"/>
      <c r="AB269" s="47"/>
      <c r="AC269" s="47"/>
      <c r="AD269" s="47"/>
      <c r="AE269" s="47"/>
      <c r="AF269" s="47"/>
      <c r="AG269" s="47"/>
      <c r="AH269" s="47"/>
      <c r="AI269" s="47"/>
      <c r="AJ269" s="47"/>
      <c r="AK269" s="47"/>
      <c r="AL269" s="47"/>
      <c r="AM269" s="47"/>
      <c r="AN269" s="47"/>
      <c r="AO269" s="47"/>
      <c r="AP269" s="47"/>
      <c r="AQ269" s="47"/>
      <c r="AR269" s="47"/>
      <c r="AS269" s="47"/>
      <c r="AT269" s="47"/>
      <c r="AU269" s="47"/>
      <c r="AV269" s="47"/>
      <c r="AW269" s="47"/>
      <c r="AX269" s="47"/>
      <c r="AY269" s="47"/>
      <c r="AZ269" s="47"/>
      <c r="BA269" s="47"/>
      <c r="BB269" s="47"/>
      <c r="BC269" s="47"/>
      <c r="BD269" s="47"/>
      <c r="BE269" s="47"/>
      <c r="BF269" s="47"/>
      <c r="BG269" s="47"/>
      <c r="BH269" s="47"/>
      <c r="BI269" s="47"/>
      <c r="BJ269" s="47"/>
      <c r="BK269" s="47"/>
      <c r="BL269" s="47"/>
    </row>
    <row r="270" ht="18.75" customHeight="1">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c r="AA270" s="47"/>
      <c r="AB270" s="47"/>
      <c r="AC270" s="47"/>
      <c r="AD270" s="47"/>
      <c r="AE270" s="47"/>
      <c r="AF270" s="47"/>
      <c r="AG270" s="47"/>
      <c r="AH270" s="47"/>
      <c r="AI270" s="47"/>
      <c r="AJ270" s="47"/>
      <c r="AK270" s="47"/>
      <c r="AL270" s="47"/>
      <c r="AM270" s="47"/>
      <c r="AN270" s="47"/>
      <c r="AO270" s="47"/>
      <c r="AP270" s="47"/>
      <c r="AQ270" s="47"/>
      <c r="AR270" s="47"/>
      <c r="AS270" s="47"/>
      <c r="AT270" s="47"/>
      <c r="AU270" s="47"/>
      <c r="AV270" s="47"/>
      <c r="AW270" s="47"/>
      <c r="AX270" s="47"/>
      <c r="AY270" s="47"/>
      <c r="AZ270" s="47"/>
      <c r="BA270" s="47"/>
      <c r="BB270" s="47"/>
      <c r="BC270" s="47"/>
      <c r="BD270" s="47"/>
      <c r="BE270" s="47"/>
      <c r="BF270" s="47"/>
      <c r="BG270" s="47"/>
      <c r="BH270" s="47"/>
      <c r="BI270" s="47"/>
      <c r="BJ270" s="47"/>
      <c r="BK270" s="47"/>
      <c r="BL270" s="47"/>
    </row>
    <row r="271" ht="18.75" customHeight="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c r="AA271" s="47"/>
      <c r="AB271" s="47"/>
      <c r="AC271" s="47"/>
      <c r="AD271" s="47"/>
      <c r="AE271" s="47"/>
      <c r="AF271" s="47"/>
      <c r="AG271" s="47"/>
      <c r="AH271" s="47"/>
      <c r="AI271" s="47"/>
      <c r="AJ271" s="47"/>
      <c r="AK271" s="47"/>
      <c r="AL271" s="47"/>
      <c r="AM271" s="47"/>
      <c r="AN271" s="47"/>
      <c r="AO271" s="47"/>
      <c r="AP271" s="47"/>
      <c r="AQ271" s="47"/>
      <c r="AR271" s="47"/>
      <c r="AS271" s="47"/>
      <c r="AT271" s="47"/>
      <c r="AU271" s="47"/>
      <c r="AV271" s="47"/>
      <c r="AW271" s="47"/>
      <c r="AX271" s="47"/>
      <c r="AY271" s="47"/>
      <c r="AZ271" s="47"/>
      <c r="BA271" s="47"/>
      <c r="BB271" s="47"/>
      <c r="BC271" s="47"/>
      <c r="BD271" s="47"/>
      <c r="BE271" s="47"/>
      <c r="BF271" s="47"/>
      <c r="BG271" s="47"/>
      <c r="BH271" s="47"/>
      <c r="BI271" s="47"/>
      <c r="BJ271" s="47"/>
      <c r="BK271" s="47"/>
      <c r="BL271" s="47"/>
    </row>
    <row r="272" ht="18.75" customHeight="1">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c r="AA272" s="47"/>
      <c r="AB272" s="47"/>
      <c r="AC272" s="47"/>
      <c r="AD272" s="47"/>
      <c r="AE272" s="47"/>
      <c r="AF272" s="47"/>
      <c r="AG272" s="47"/>
      <c r="AH272" s="47"/>
      <c r="AI272" s="47"/>
      <c r="AJ272" s="47"/>
      <c r="AK272" s="47"/>
      <c r="AL272" s="47"/>
      <c r="AM272" s="47"/>
      <c r="AN272" s="47"/>
      <c r="AO272" s="47"/>
      <c r="AP272" s="47"/>
      <c r="AQ272" s="47"/>
      <c r="AR272" s="47"/>
      <c r="AS272" s="47"/>
      <c r="AT272" s="47"/>
      <c r="AU272" s="47"/>
      <c r="AV272" s="47"/>
      <c r="AW272" s="47"/>
      <c r="AX272" s="47"/>
      <c r="AY272" s="47"/>
      <c r="AZ272" s="47"/>
      <c r="BA272" s="47"/>
      <c r="BB272" s="47"/>
      <c r="BC272" s="47"/>
      <c r="BD272" s="47"/>
      <c r="BE272" s="47"/>
      <c r="BF272" s="47"/>
      <c r="BG272" s="47"/>
      <c r="BH272" s="47"/>
      <c r="BI272" s="47"/>
      <c r="BJ272" s="47"/>
      <c r="BK272" s="47"/>
      <c r="BL272" s="47"/>
    </row>
    <row r="273" ht="18.75" customHeight="1">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c r="AA273" s="47"/>
      <c r="AB273" s="47"/>
      <c r="AC273" s="47"/>
      <c r="AD273" s="47"/>
      <c r="AE273" s="47"/>
      <c r="AF273" s="47"/>
      <c r="AG273" s="47"/>
      <c r="AH273" s="47"/>
      <c r="AI273" s="47"/>
      <c r="AJ273" s="47"/>
      <c r="AK273" s="47"/>
      <c r="AL273" s="47"/>
      <c r="AM273" s="47"/>
      <c r="AN273" s="47"/>
      <c r="AO273" s="47"/>
      <c r="AP273" s="47"/>
      <c r="AQ273" s="47"/>
      <c r="AR273" s="47"/>
      <c r="AS273" s="47"/>
      <c r="AT273" s="47"/>
      <c r="AU273" s="47"/>
      <c r="AV273" s="47"/>
      <c r="AW273" s="47"/>
      <c r="AX273" s="47"/>
      <c r="AY273" s="47"/>
      <c r="AZ273" s="47"/>
      <c r="BA273" s="47"/>
      <c r="BB273" s="47"/>
      <c r="BC273" s="47"/>
      <c r="BD273" s="47"/>
      <c r="BE273" s="47"/>
      <c r="BF273" s="47"/>
      <c r="BG273" s="47"/>
      <c r="BH273" s="47"/>
      <c r="BI273" s="47"/>
      <c r="BJ273" s="47"/>
      <c r="BK273" s="47"/>
      <c r="BL273" s="47"/>
    </row>
    <row r="274" ht="18.75" customHeight="1">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c r="AA274" s="47"/>
      <c r="AB274" s="47"/>
      <c r="AC274" s="47"/>
      <c r="AD274" s="47"/>
      <c r="AE274" s="47"/>
      <c r="AF274" s="47"/>
      <c r="AG274" s="47"/>
      <c r="AH274" s="47"/>
      <c r="AI274" s="47"/>
      <c r="AJ274" s="47"/>
      <c r="AK274" s="47"/>
      <c r="AL274" s="47"/>
      <c r="AM274" s="47"/>
      <c r="AN274" s="47"/>
      <c r="AO274" s="47"/>
      <c r="AP274" s="47"/>
      <c r="AQ274" s="47"/>
      <c r="AR274" s="47"/>
      <c r="AS274" s="47"/>
      <c r="AT274" s="47"/>
      <c r="AU274" s="47"/>
      <c r="AV274" s="47"/>
      <c r="AW274" s="47"/>
      <c r="AX274" s="47"/>
      <c r="AY274" s="47"/>
      <c r="AZ274" s="47"/>
      <c r="BA274" s="47"/>
      <c r="BB274" s="47"/>
      <c r="BC274" s="47"/>
      <c r="BD274" s="47"/>
      <c r="BE274" s="47"/>
      <c r="BF274" s="47"/>
      <c r="BG274" s="47"/>
      <c r="BH274" s="47"/>
      <c r="BI274" s="47"/>
      <c r="BJ274" s="47"/>
      <c r="BK274" s="47"/>
      <c r="BL274" s="47"/>
    </row>
    <row r="275" ht="18.75" customHeight="1">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c r="AA275" s="47"/>
      <c r="AB275" s="47"/>
      <c r="AC275" s="47"/>
      <c r="AD275" s="47"/>
      <c r="AE275" s="47"/>
      <c r="AF275" s="47"/>
      <c r="AG275" s="47"/>
      <c r="AH275" s="47"/>
      <c r="AI275" s="47"/>
      <c r="AJ275" s="47"/>
      <c r="AK275" s="47"/>
      <c r="AL275" s="47"/>
      <c r="AM275" s="47"/>
      <c r="AN275" s="47"/>
      <c r="AO275" s="47"/>
      <c r="AP275" s="47"/>
      <c r="AQ275" s="47"/>
      <c r="AR275" s="47"/>
      <c r="AS275" s="47"/>
      <c r="AT275" s="47"/>
      <c r="AU275" s="47"/>
      <c r="AV275" s="47"/>
      <c r="AW275" s="47"/>
      <c r="AX275" s="47"/>
      <c r="AY275" s="47"/>
      <c r="AZ275" s="47"/>
      <c r="BA275" s="47"/>
      <c r="BB275" s="47"/>
      <c r="BC275" s="47"/>
      <c r="BD275" s="47"/>
      <c r="BE275" s="47"/>
      <c r="BF275" s="47"/>
      <c r="BG275" s="47"/>
      <c r="BH275" s="47"/>
      <c r="BI275" s="47"/>
      <c r="BJ275" s="47"/>
      <c r="BK275" s="47"/>
      <c r="BL275" s="47"/>
    </row>
    <row r="276" ht="18.75" customHeight="1">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c r="AA276" s="47"/>
      <c r="AB276" s="47"/>
      <c r="AC276" s="47"/>
      <c r="AD276" s="47"/>
      <c r="AE276" s="47"/>
      <c r="AF276" s="47"/>
      <c r="AG276" s="47"/>
      <c r="AH276" s="47"/>
      <c r="AI276" s="47"/>
      <c r="AJ276" s="47"/>
      <c r="AK276" s="47"/>
      <c r="AL276" s="47"/>
      <c r="AM276" s="47"/>
      <c r="AN276" s="47"/>
      <c r="AO276" s="47"/>
      <c r="AP276" s="47"/>
      <c r="AQ276" s="47"/>
      <c r="AR276" s="47"/>
      <c r="AS276" s="47"/>
      <c r="AT276" s="47"/>
      <c r="AU276" s="47"/>
      <c r="AV276" s="47"/>
      <c r="AW276" s="47"/>
      <c r="AX276" s="47"/>
      <c r="AY276" s="47"/>
      <c r="AZ276" s="47"/>
      <c r="BA276" s="47"/>
      <c r="BB276" s="47"/>
      <c r="BC276" s="47"/>
      <c r="BD276" s="47"/>
      <c r="BE276" s="47"/>
      <c r="BF276" s="47"/>
      <c r="BG276" s="47"/>
      <c r="BH276" s="47"/>
      <c r="BI276" s="47"/>
      <c r="BJ276" s="47"/>
      <c r="BK276" s="47"/>
      <c r="BL276" s="47"/>
    </row>
    <row r="277" ht="18.75" customHeight="1">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c r="AA277" s="47"/>
      <c r="AB277" s="47"/>
      <c r="AC277" s="47"/>
      <c r="AD277" s="47"/>
      <c r="AE277" s="47"/>
      <c r="AF277" s="47"/>
      <c r="AG277" s="47"/>
      <c r="AH277" s="47"/>
      <c r="AI277" s="47"/>
      <c r="AJ277" s="47"/>
      <c r="AK277" s="47"/>
      <c r="AL277" s="47"/>
      <c r="AM277" s="47"/>
      <c r="AN277" s="47"/>
      <c r="AO277" s="47"/>
      <c r="AP277" s="47"/>
      <c r="AQ277" s="47"/>
      <c r="AR277" s="47"/>
      <c r="AS277" s="47"/>
      <c r="AT277" s="47"/>
      <c r="AU277" s="47"/>
      <c r="AV277" s="47"/>
      <c r="AW277" s="47"/>
      <c r="AX277" s="47"/>
      <c r="AY277" s="47"/>
      <c r="AZ277" s="47"/>
      <c r="BA277" s="47"/>
      <c r="BB277" s="47"/>
      <c r="BC277" s="47"/>
      <c r="BD277" s="47"/>
      <c r="BE277" s="47"/>
      <c r="BF277" s="47"/>
      <c r="BG277" s="47"/>
      <c r="BH277" s="47"/>
      <c r="BI277" s="47"/>
      <c r="BJ277" s="47"/>
      <c r="BK277" s="47"/>
      <c r="BL277" s="47"/>
    </row>
    <row r="278" ht="18.75" customHeight="1">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c r="AA278" s="47"/>
      <c r="AB278" s="47"/>
      <c r="AC278" s="47"/>
      <c r="AD278" s="47"/>
      <c r="AE278" s="47"/>
      <c r="AF278" s="47"/>
      <c r="AG278" s="47"/>
      <c r="AH278" s="47"/>
      <c r="AI278" s="47"/>
      <c r="AJ278" s="47"/>
      <c r="AK278" s="47"/>
      <c r="AL278" s="47"/>
      <c r="AM278" s="47"/>
      <c r="AN278" s="47"/>
      <c r="AO278" s="47"/>
      <c r="AP278" s="47"/>
      <c r="AQ278" s="47"/>
      <c r="AR278" s="47"/>
      <c r="AS278" s="47"/>
      <c r="AT278" s="47"/>
      <c r="AU278" s="47"/>
      <c r="AV278" s="47"/>
      <c r="AW278" s="47"/>
      <c r="AX278" s="47"/>
      <c r="AY278" s="47"/>
      <c r="AZ278" s="47"/>
      <c r="BA278" s="47"/>
      <c r="BB278" s="47"/>
      <c r="BC278" s="47"/>
      <c r="BD278" s="47"/>
      <c r="BE278" s="47"/>
      <c r="BF278" s="47"/>
      <c r="BG278" s="47"/>
      <c r="BH278" s="47"/>
      <c r="BI278" s="47"/>
      <c r="BJ278" s="47"/>
      <c r="BK278" s="47"/>
      <c r="BL278" s="47"/>
    </row>
    <row r="279" ht="18.75" customHeight="1">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c r="AA279" s="47"/>
      <c r="AB279" s="47"/>
      <c r="AC279" s="47"/>
      <c r="AD279" s="47"/>
      <c r="AE279" s="47"/>
      <c r="AF279" s="47"/>
      <c r="AG279" s="47"/>
      <c r="AH279" s="47"/>
      <c r="AI279" s="47"/>
      <c r="AJ279" s="47"/>
      <c r="AK279" s="47"/>
      <c r="AL279" s="47"/>
      <c r="AM279" s="47"/>
      <c r="AN279" s="47"/>
      <c r="AO279" s="47"/>
      <c r="AP279" s="47"/>
      <c r="AQ279" s="47"/>
      <c r="AR279" s="47"/>
      <c r="AS279" s="47"/>
      <c r="AT279" s="47"/>
      <c r="AU279" s="47"/>
      <c r="AV279" s="47"/>
      <c r="AW279" s="47"/>
      <c r="AX279" s="47"/>
      <c r="AY279" s="47"/>
      <c r="AZ279" s="47"/>
      <c r="BA279" s="47"/>
      <c r="BB279" s="47"/>
      <c r="BC279" s="47"/>
      <c r="BD279" s="47"/>
      <c r="BE279" s="47"/>
      <c r="BF279" s="47"/>
      <c r="BG279" s="47"/>
      <c r="BH279" s="47"/>
      <c r="BI279" s="47"/>
      <c r="BJ279" s="47"/>
      <c r="BK279" s="47"/>
      <c r="BL279" s="47"/>
    </row>
    <row r="280" ht="18.75" customHeight="1">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c r="AA280" s="47"/>
      <c r="AB280" s="47"/>
      <c r="AC280" s="47"/>
      <c r="AD280" s="47"/>
      <c r="AE280" s="47"/>
      <c r="AF280" s="47"/>
      <c r="AG280" s="47"/>
      <c r="AH280" s="47"/>
      <c r="AI280" s="47"/>
      <c r="AJ280" s="47"/>
      <c r="AK280" s="47"/>
      <c r="AL280" s="47"/>
      <c r="AM280" s="47"/>
      <c r="AN280" s="47"/>
      <c r="AO280" s="47"/>
      <c r="AP280" s="47"/>
      <c r="AQ280" s="47"/>
      <c r="AR280" s="47"/>
      <c r="AS280" s="47"/>
      <c r="AT280" s="47"/>
      <c r="AU280" s="47"/>
      <c r="AV280" s="47"/>
      <c r="AW280" s="47"/>
      <c r="AX280" s="47"/>
      <c r="AY280" s="47"/>
      <c r="AZ280" s="47"/>
      <c r="BA280" s="47"/>
      <c r="BB280" s="47"/>
      <c r="BC280" s="47"/>
      <c r="BD280" s="47"/>
      <c r="BE280" s="47"/>
      <c r="BF280" s="47"/>
      <c r="BG280" s="47"/>
      <c r="BH280" s="47"/>
      <c r="BI280" s="47"/>
      <c r="BJ280" s="47"/>
      <c r="BK280" s="47"/>
      <c r="BL280" s="47"/>
    </row>
    <row r="281" ht="18.75" customHeight="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c r="AA281" s="47"/>
      <c r="AB281" s="47"/>
      <c r="AC281" s="47"/>
      <c r="AD281" s="47"/>
      <c r="AE281" s="47"/>
      <c r="AF281" s="47"/>
      <c r="AG281" s="47"/>
      <c r="AH281" s="47"/>
      <c r="AI281" s="47"/>
      <c r="AJ281" s="47"/>
      <c r="AK281" s="47"/>
      <c r="AL281" s="47"/>
      <c r="AM281" s="47"/>
      <c r="AN281" s="47"/>
      <c r="AO281" s="47"/>
      <c r="AP281" s="47"/>
      <c r="AQ281" s="47"/>
      <c r="AR281" s="47"/>
      <c r="AS281" s="47"/>
      <c r="AT281" s="47"/>
      <c r="AU281" s="47"/>
      <c r="AV281" s="47"/>
      <c r="AW281" s="47"/>
      <c r="AX281" s="47"/>
      <c r="AY281" s="47"/>
      <c r="AZ281" s="47"/>
      <c r="BA281" s="47"/>
      <c r="BB281" s="47"/>
      <c r="BC281" s="47"/>
      <c r="BD281" s="47"/>
      <c r="BE281" s="47"/>
      <c r="BF281" s="47"/>
      <c r="BG281" s="47"/>
      <c r="BH281" s="47"/>
      <c r="BI281" s="47"/>
      <c r="BJ281" s="47"/>
      <c r="BK281" s="47"/>
      <c r="BL281" s="47"/>
    </row>
    <row r="282" ht="18.75" customHeight="1">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c r="AA282" s="47"/>
      <c r="AB282" s="47"/>
      <c r="AC282" s="47"/>
      <c r="AD282" s="47"/>
      <c r="AE282" s="47"/>
      <c r="AF282" s="47"/>
      <c r="AG282" s="47"/>
      <c r="AH282" s="47"/>
      <c r="AI282" s="47"/>
      <c r="AJ282" s="47"/>
      <c r="AK282" s="47"/>
      <c r="AL282" s="47"/>
      <c r="AM282" s="47"/>
      <c r="AN282" s="47"/>
      <c r="AO282" s="47"/>
      <c r="AP282" s="47"/>
      <c r="AQ282" s="47"/>
      <c r="AR282" s="47"/>
      <c r="AS282" s="47"/>
      <c r="AT282" s="47"/>
      <c r="AU282" s="47"/>
      <c r="AV282" s="47"/>
      <c r="AW282" s="47"/>
      <c r="AX282" s="47"/>
      <c r="AY282" s="47"/>
      <c r="AZ282" s="47"/>
      <c r="BA282" s="47"/>
      <c r="BB282" s="47"/>
      <c r="BC282" s="47"/>
      <c r="BD282" s="47"/>
      <c r="BE282" s="47"/>
      <c r="BF282" s="47"/>
      <c r="BG282" s="47"/>
      <c r="BH282" s="47"/>
      <c r="BI282" s="47"/>
      <c r="BJ282" s="47"/>
      <c r="BK282" s="47"/>
      <c r="BL282" s="47"/>
    </row>
    <row r="283" ht="18.75" customHeight="1">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c r="AA283" s="47"/>
      <c r="AB283" s="47"/>
      <c r="AC283" s="47"/>
      <c r="AD283" s="47"/>
      <c r="AE283" s="47"/>
      <c r="AF283" s="47"/>
      <c r="AG283" s="47"/>
      <c r="AH283" s="47"/>
      <c r="AI283" s="47"/>
      <c r="AJ283" s="47"/>
      <c r="AK283" s="47"/>
      <c r="AL283" s="47"/>
      <c r="AM283" s="47"/>
      <c r="AN283" s="47"/>
      <c r="AO283" s="47"/>
      <c r="AP283" s="47"/>
      <c r="AQ283" s="47"/>
      <c r="AR283" s="47"/>
      <c r="AS283" s="47"/>
      <c r="AT283" s="47"/>
      <c r="AU283" s="47"/>
      <c r="AV283" s="47"/>
      <c r="AW283" s="47"/>
      <c r="AX283" s="47"/>
      <c r="AY283" s="47"/>
      <c r="AZ283" s="47"/>
      <c r="BA283" s="47"/>
      <c r="BB283" s="47"/>
      <c r="BC283" s="47"/>
      <c r="BD283" s="47"/>
      <c r="BE283" s="47"/>
      <c r="BF283" s="47"/>
      <c r="BG283" s="47"/>
      <c r="BH283" s="47"/>
      <c r="BI283" s="47"/>
      <c r="BJ283" s="47"/>
      <c r="BK283" s="47"/>
      <c r="BL283" s="47"/>
    </row>
    <row r="284" ht="18.75" customHeight="1">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c r="AA284" s="47"/>
      <c r="AB284" s="47"/>
      <c r="AC284" s="47"/>
      <c r="AD284" s="47"/>
      <c r="AE284" s="47"/>
      <c r="AF284" s="47"/>
      <c r="AG284" s="47"/>
      <c r="AH284" s="47"/>
      <c r="AI284" s="47"/>
      <c r="AJ284" s="47"/>
      <c r="AK284" s="47"/>
      <c r="AL284" s="47"/>
      <c r="AM284" s="47"/>
      <c r="AN284" s="47"/>
      <c r="AO284" s="47"/>
      <c r="AP284" s="47"/>
      <c r="AQ284" s="47"/>
      <c r="AR284" s="47"/>
      <c r="AS284" s="47"/>
      <c r="AT284" s="47"/>
      <c r="AU284" s="47"/>
      <c r="AV284" s="47"/>
      <c r="AW284" s="47"/>
      <c r="AX284" s="47"/>
      <c r="AY284" s="47"/>
      <c r="AZ284" s="47"/>
      <c r="BA284" s="47"/>
      <c r="BB284" s="47"/>
      <c r="BC284" s="47"/>
      <c r="BD284" s="47"/>
      <c r="BE284" s="47"/>
      <c r="BF284" s="47"/>
      <c r="BG284" s="47"/>
      <c r="BH284" s="47"/>
      <c r="BI284" s="47"/>
      <c r="BJ284" s="47"/>
      <c r="BK284" s="47"/>
      <c r="BL284" s="47"/>
    </row>
    <row r="285" ht="18.75" customHeight="1">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7"/>
      <c r="AB285" s="47"/>
      <c r="AC285" s="47"/>
      <c r="AD285" s="47"/>
      <c r="AE285" s="47"/>
      <c r="AF285" s="47"/>
      <c r="AG285" s="47"/>
      <c r="AH285" s="47"/>
      <c r="AI285" s="47"/>
      <c r="AJ285" s="47"/>
      <c r="AK285" s="47"/>
      <c r="AL285" s="47"/>
      <c r="AM285" s="47"/>
      <c r="AN285" s="47"/>
      <c r="AO285" s="47"/>
      <c r="AP285" s="47"/>
      <c r="AQ285" s="47"/>
      <c r="AR285" s="47"/>
      <c r="AS285" s="47"/>
      <c r="AT285" s="47"/>
      <c r="AU285" s="47"/>
      <c r="AV285" s="47"/>
      <c r="AW285" s="47"/>
      <c r="AX285" s="47"/>
      <c r="AY285" s="47"/>
      <c r="AZ285" s="47"/>
      <c r="BA285" s="47"/>
      <c r="BB285" s="47"/>
      <c r="BC285" s="47"/>
      <c r="BD285" s="47"/>
      <c r="BE285" s="47"/>
      <c r="BF285" s="47"/>
      <c r="BG285" s="47"/>
      <c r="BH285" s="47"/>
      <c r="BI285" s="47"/>
      <c r="BJ285" s="47"/>
      <c r="BK285" s="47"/>
      <c r="BL285" s="47"/>
    </row>
    <row r="286" ht="18.75" customHeight="1">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c r="AA286" s="47"/>
      <c r="AB286" s="47"/>
      <c r="AC286" s="47"/>
      <c r="AD286" s="47"/>
      <c r="AE286" s="47"/>
      <c r="AF286" s="47"/>
      <c r="AG286" s="47"/>
      <c r="AH286" s="47"/>
      <c r="AI286" s="47"/>
      <c r="AJ286" s="47"/>
      <c r="AK286" s="47"/>
      <c r="AL286" s="47"/>
      <c r="AM286" s="47"/>
      <c r="AN286" s="47"/>
      <c r="AO286" s="47"/>
      <c r="AP286" s="47"/>
      <c r="AQ286" s="47"/>
      <c r="AR286" s="47"/>
      <c r="AS286" s="47"/>
      <c r="AT286" s="47"/>
      <c r="AU286" s="47"/>
      <c r="AV286" s="47"/>
      <c r="AW286" s="47"/>
      <c r="AX286" s="47"/>
      <c r="AY286" s="47"/>
      <c r="AZ286" s="47"/>
      <c r="BA286" s="47"/>
      <c r="BB286" s="47"/>
      <c r="BC286" s="47"/>
      <c r="BD286" s="47"/>
      <c r="BE286" s="47"/>
      <c r="BF286" s="47"/>
      <c r="BG286" s="47"/>
      <c r="BH286" s="47"/>
      <c r="BI286" s="47"/>
      <c r="BJ286" s="47"/>
      <c r="BK286" s="47"/>
      <c r="BL286" s="47"/>
    </row>
    <row r="287" ht="18.75" customHeight="1">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c r="AA287" s="47"/>
      <c r="AB287" s="47"/>
      <c r="AC287" s="47"/>
      <c r="AD287" s="47"/>
      <c r="AE287" s="47"/>
      <c r="AF287" s="47"/>
      <c r="AG287" s="47"/>
      <c r="AH287" s="47"/>
      <c r="AI287" s="47"/>
      <c r="AJ287" s="47"/>
      <c r="AK287" s="47"/>
      <c r="AL287" s="47"/>
      <c r="AM287" s="47"/>
      <c r="AN287" s="47"/>
      <c r="AO287" s="47"/>
      <c r="AP287" s="47"/>
      <c r="AQ287" s="47"/>
      <c r="AR287" s="47"/>
      <c r="AS287" s="47"/>
      <c r="AT287" s="47"/>
      <c r="AU287" s="47"/>
      <c r="AV287" s="47"/>
      <c r="AW287" s="47"/>
      <c r="AX287" s="47"/>
      <c r="AY287" s="47"/>
      <c r="AZ287" s="47"/>
      <c r="BA287" s="47"/>
      <c r="BB287" s="47"/>
      <c r="BC287" s="47"/>
      <c r="BD287" s="47"/>
      <c r="BE287" s="47"/>
      <c r="BF287" s="47"/>
      <c r="BG287" s="47"/>
      <c r="BH287" s="47"/>
      <c r="BI287" s="47"/>
      <c r="BJ287" s="47"/>
      <c r="BK287" s="47"/>
      <c r="BL287" s="47"/>
    </row>
    <row r="288" ht="18.75" customHeight="1">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c r="AA288" s="47"/>
      <c r="AB288" s="47"/>
      <c r="AC288" s="47"/>
      <c r="AD288" s="47"/>
      <c r="AE288" s="47"/>
      <c r="AF288" s="47"/>
      <c r="AG288" s="47"/>
      <c r="AH288" s="47"/>
      <c r="AI288" s="47"/>
      <c r="AJ288" s="47"/>
      <c r="AK288" s="47"/>
      <c r="AL288" s="47"/>
      <c r="AM288" s="47"/>
      <c r="AN288" s="47"/>
      <c r="AO288" s="47"/>
      <c r="AP288" s="47"/>
      <c r="AQ288" s="47"/>
      <c r="AR288" s="47"/>
      <c r="AS288" s="47"/>
      <c r="AT288" s="47"/>
      <c r="AU288" s="47"/>
      <c r="AV288" s="47"/>
      <c r="AW288" s="47"/>
      <c r="AX288" s="47"/>
      <c r="AY288" s="47"/>
      <c r="AZ288" s="47"/>
      <c r="BA288" s="47"/>
      <c r="BB288" s="47"/>
      <c r="BC288" s="47"/>
      <c r="BD288" s="47"/>
      <c r="BE288" s="47"/>
      <c r="BF288" s="47"/>
      <c r="BG288" s="47"/>
      <c r="BH288" s="47"/>
      <c r="BI288" s="47"/>
      <c r="BJ288" s="47"/>
      <c r="BK288" s="47"/>
      <c r="BL288" s="47"/>
    </row>
    <row r="289" ht="18.75" customHeight="1">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c r="AA289" s="47"/>
      <c r="AB289" s="47"/>
      <c r="AC289" s="47"/>
      <c r="AD289" s="47"/>
      <c r="AE289" s="47"/>
      <c r="AF289" s="47"/>
      <c r="AG289" s="47"/>
      <c r="AH289" s="47"/>
      <c r="AI289" s="47"/>
      <c r="AJ289" s="47"/>
      <c r="AK289" s="47"/>
      <c r="AL289" s="47"/>
      <c r="AM289" s="47"/>
      <c r="AN289" s="47"/>
      <c r="AO289" s="47"/>
      <c r="AP289" s="47"/>
      <c r="AQ289" s="47"/>
      <c r="AR289" s="47"/>
      <c r="AS289" s="47"/>
      <c r="AT289" s="47"/>
      <c r="AU289" s="47"/>
      <c r="AV289" s="47"/>
      <c r="AW289" s="47"/>
      <c r="AX289" s="47"/>
      <c r="AY289" s="47"/>
      <c r="AZ289" s="47"/>
      <c r="BA289" s="47"/>
      <c r="BB289" s="47"/>
      <c r="BC289" s="47"/>
      <c r="BD289" s="47"/>
      <c r="BE289" s="47"/>
      <c r="BF289" s="47"/>
      <c r="BG289" s="47"/>
      <c r="BH289" s="47"/>
      <c r="BI289" s="47"/>
      <c r="BJ289" s="47"/>
      <c r="BK289" s="47"/>
      <c r="BL289" s="47"/>
    </row>
    <row r="290" ht="18.75" customHeight="1">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c r="AA290" s="47"/>
      <c r="AB290" s="47"/>
      <c r="AC290" s="47"/>
      <c r="AD290" s="47"/>
      <c r="AE290" s="47"/>
      <c r="AF290" s="47"/>
      <c r="AG290" s="47"/>
      <c r="AH290" s="47"/>
      <c r="AI290" s="47"/>
      <c r="AJ290" s="47"/>
      <c r="AK290" s="47"/>
      <c r="AL290" s="47"/>
      <c r="AM290" s="47"/>
      <c r="AN290" s="47"/>
      <c r="AO290" s="47"/>
      <c r="AP290" s="47"/>
      <c r="AQ290" s="47"/>
      <c r="AR290" s="47"/>
      <c r="AS290" s="47"/>
      <c r="AT290" s="47"/>
      <c r="AU290" s="47"/>
      <c r="AV290" s="47"/>
      <c r="AW290" s="47"/>
      <c r="AX290" s="47"/>
      <c r="AY290" s="47"/>
      <c r="AZ290" s="47"/>
      <c r="BA290" s="47"/>
      <c r="BB290" s="47"/>
      <c r="BC290" s="47"/>
      <c r="BD290" s="47"/>
      <c r="BE290" s="47"/>
      <c r="BF290" s="47"/>
      <c r="BG290" s="47"/>
      <c r="BH290" s="47"/>
      <c r="BI290" s="47"/>
      <c r="BJ290" s="47"/>
      <c r="BK290" s="47"/>
      <c r="BL290" s="47"/>
    </row>
    <row r="291" ht="18.75" customHeight="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c r="AA291" s="47"/>
      <c r="AB291" s="47"/>
      <c r="AC291" s="47"/>
      <c r="AD291" s="47"/>
      <c r="AE291" s="47"/>
      <c r="AF291" s="47"/>
      <c r="AG291" s="47"/>
      <c r="AH291" s="47"/>
      <c r="AI291" s="47"/>
      <c r="AJ291" s="47"/>
      <c r="AK291" s="47"/>
      <c r="AL291" s="47"/>
      <c r="AM291" s="47"/>
      <c r="AN291" s="47"/>
      <c r="AO291" s="47"/>
      <c r="AP291" s="47"/>
      <c r="AQ291" s="47"/>
      <c r="AR291" s="47"/>
      <c r="AS291" s="47"/>
      <c r="AT291" s="47"/>
      <c r="AU291" s="47"/>
      <c r="AV291" s="47"/>
      <c r="AW291" s="47"/>
      <c r="AX291" s="47"/>
      <c r="AY291" s="47"/>
      <c r="AZ291" s="47"/>
      <c r="BA291" s="47"/>
      <c r="BB291" s="47"/>
      <c r="BC291" s="47"/>
      <c r="BD291" s="47"/>
      <c r="BE291" s="47"/>
      <c r="BF291" s="47"/>
      <c r="BG291" s="47"/>
      <c r="BH291" s="47"/>
      <c r="BI291" s="47"/>
      <c r="BJ291" s="47"/>
      <c r="BK291" s="47"/>
      <c r="BL291" s="47"/>
    </row>
    <row r="292" ht="18.75" customHeight="1">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c r="AA292" s="47"/>
      <c r="AB292" s="47"/>
      <c r="AC292" s="47"/>
      <c r="AD292" s="47"/>
      <c r="AE292" s="47"/>
      <c r="AF292" s="47"/>
      <c r="AG292" s="47"/>
      <c r="AH292" s="47"/>
      <c r="AI292" s="47"/>
      <c r="AJ292" s="47"/>
      <c r="AK292" s="47"/>
      <c r="AL292" s="47"/>
      <c r="AM292" s="47"/>
      <c r="AN292" s="47"/>
      <c r="AO292" s="47"/>
      <c r="AP292" s="47"/>
      <c r="AQ292" s="47"/>
      <c r="AR292" s="47"/>
      <c r="AS292" s="47"/>
      <c r="AT292" s="47"/>
      <c r="AU292" s="47"/>
      <c r="AV292" s="47"/>
      <c r="AW292" s="47"/>
      <c r="AX292" s="47"/>
      <c r="AY292" s="47"/>
      <c r="AZ292" s="47"/>
      <c r="BA292" s="47"/>
      <c r="BB292" s="47"/>
      <c r="BC292" s="47"/>
      <c r="BD292" s="47"/>
      <c r="BE292" s="47"/>
      <c r="BF292" s="47"/>
      <c r="BG292" s="47"/>
      <c r="BH292" s="47"/>
      <c r="BI292" s="47"/>
      <c r="BJ292" s="47"/>
      <c r="BK292" s="47"/>
      <c r="BL292" s="47"/>
    </row>
    <row r="293" ht="18.75" customHeight="1">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c r="AA293" s="47"/>
      <c r="AB293" s="47"/>
      <c r="AC293" s="47"/>
      <c r="AD293" s="47"/>
      <c r="AE293" s="47"/>
      <c r="AF293" s="47"/>
      <c r="AG293" s="47"/>
      <c r="AH293" s="47"/>
      <c r="AI293" s="47"/>
      <c r="AJ293" s="47"/>
      <c r="AK293" s="47"/>
      <c r="AL293" s="47"/>
      <c r="AM293" s="47"/>
      <c r="AN293" s="47"/>
      <c r="AO293" s="47"/>
      <c r="AP293" s="47"/>
      <c r="AQ293" s="47"/>
      <c r="AR293" s="47"/>
      <c r="AS293" s="47"/>
      <c r="AT293" s="47"/>
      <c r="AU293" s="47"/>
      <c r="AV293" s="47"/>
      <c r="AW293" s="47"/>
      <c r="AX293" s="47"/>
      <c r="AY293" s="47"/>
      <c r="AZ293" s="47"/>
      <c r="BA293" s="47"/>
      <c r="BB293" s="47"/>
      <c r="BC293" s="47"/>
      <c r="BD293" s="47"/>
      <c r="BE293" s="47"/>
      <c r="BF293" s="47"/>
      <c r="BG293" s="47"/>
      <c r="BH293" s="47"/>
      <c r="BI293" s="47"/>
      <c r="BJ293" s="47"/>
      <c r="BK293" s="47"/>
      <c r="BL293" s="47"/>
    </row>
    <row r="294" ht="18.75" customHeight="1">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c r="AA294" s="47"/>
      <c r="AB294" s="47"/>
      <c r="AC294" s="47"/>
      <c r="AD294" s="47"/>
      <c r="AE294" s="47"/>
      <c r="AF294" s="47"/>
      <c r="AG294" s="47"/>
      <c r="AH294" s="47"/>
      <c r="AI294" s="47"/>
      <c r="AJ294" s="47"/>
      <c r="AK294" s="47"/>
      <c r="AL294" s="47"/>
      <c r="AM294" s="47"/>
      <c r="AN294" s="47"/>
      <c r="AO294" s="47"/>
      <c r="AP294" s="47"/>
      <c r="AQ294" s="47"/>
      <c r="AR294" s="47"/>
      <c r="AS294" s="47"/>
      <c r="AT294" s="47"/>
      <c r="AU294" s="47"/>
      <c r="AV294" s="47"/>
      <c r="AW294" s="47"/>
      <c r="AX294" s="47"/>
      <c r="AY294" s="47"/>
      <c r="AZ294" s="47"/>
      <c r="BA294" s="47"/>
      <c r="BB294" s="47"/>
      <c r="BC294" s="47"/>
      <c r="BD294" s="47"/>
      <c r="BE294" s="47"/>
      <c r="BF294" s="47"/>
      <c r="BG294" s="47"/>
      <c r="BH294" s="47"/>
      <c r="BI294" s="47"/>
      <c r="BJ294" s="47"/>
      <c r="BK294" s="47"/>
      <c r="BL294" s="47"/>
    </row>
    <row r="295" ht="18.75" customHeight="1">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c r="AA295" s="47"/>
      <c r="AB295" s="47"/>
      <c r="AC295" s="47"/>
      <c r="AD295" s="47"/>
      <c r="AE295" s="47"/>
      <c r="AF295" s="47"/>
      <c r="AG295" s="47"/>
      <c r="AH295" s="47"/>
      <c r="AI295" s="47"/>
      <c r="AJ295" s="47"/>
      <c r="AK295" s="47"/>
      <c r="AL295" s="47"/>
      <c r="AM295" s="47"/>
      <c r="AN295" s="47"/>
      <c r="AO295" s="47"/>
      <c r="AP295" s="47"/>
      <c r="AQ295" s="47"/>
      <c r="AR295" s="47"/>
      <c r="AS295" s="47"/>
      <c r="AT295" s="47"/>
      <c r="AU295" s="47"/>
      <c r="AV295" s="47"/>
      <c r="AW295" s="47"/>
      <c r="AX295" s="47"/>
      <c r="AY295" s="47"/>
      <c r="AZ295" s="47"/>
      <c r="BA295" s="47"/>
      <c r="BB295" s="47"/>
      <c r="BC295" s="47"/>
      <c r="BD295" s="47"/>
      <c r="BE295" s="47"/>
      <c r="BF295" s="47"/>
      <c r="BG295" s="47"/>
      <c r="BH295" s="47"/>
      <c r="BI295" s="47"/>
      <c r="BJ295" s="47"/>
      <c r="BK295" s="47"/>
      <c r="BL295" s="47"/>
    </row>
    <row r="296" ht="18.75" customHeight="1">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c r="AA296" s="47"/>
      <c r="AB296" s="47"/>
      <c r="AC296" s="47"/>
      <c r="AD296" s="47"/>
      <c r="AE296" s="47"/>
      <c r="AF296" s="47"/>
      <c r="AG296" s="47"/>
      <c r="AH296" s="47"/>
      <c r="AI296" s="47"/>
      <c r="AJ296" s="47"/>
      <c r="AK296" s="47"/>
      <c r="AL296" s="47"/>
      <c r="AM296" s="47"/>
      <c r="AN296" s="47"/>
      <c r="AO296" s="47"/>
      <c r="AP296" s="47"/>
      <c r="AQ296" s="47"/>
      <c r="AR296" s="47"/>
      <c r="AS296" s="47"/>
      <c r="AT296" s="47"/>
      <c r="AU296" s="47"/>
      <c r="AV296" s="47"/>
      <c r="AW296" s="47"/>
      <c r="AX296" s="47"/>
      <c r="AY296" s="47"/>
      <c r="AZ296" s="47"/>
      <c r="BA296" s="47"/>
      <c r="BB296" s="47"/>
      <c r="BC296" s="47"/>
      <c r="BD296" s="47"/>
      <c r="BE296" s="47"/>
      <c r="BF296" s="47"/>
      <c r="BG296" s="47"/>
      <c r="BH296" s="47"/>
      <c r="BI296" s="47"/>
      <c r="BJ296" s="47"/>
      <c r="BK296" s="47"/>
      <c r="BL296" s="47"/>
    </row>
    <row r="297" ht="18.75" customHeight="1">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c r="AA297" s="47"/>
      <c r="AB297" s="47"/>
      <c r="AC297" s="47"/>
      <c r="AD297" s="47"/>
      <c r="AE297" s="47"/>
      <c r="AF297" s="47"/>
      <c r="AG297" s="47"/>
      <c r="AH297" s="47"/>
      <c r="AI297" s="47"/>
      <c r="AJ297" s="47"/>
      <c r="AK297" s="47"/>
      <c r="AL297" s="47"/>
      <c r="AM297" s="47"/>
      <c r="AN297" s="47"/>
      <c r="AO297" s="47"/>
      <c r="AP297" s="47"/>
      <c r="AQ297" s="47"/>
      <c r="AR297" s="47"/>
      <c r="AS297" s="47"/>
      <c r="AT297" s="47"/>
      <c r="AU297" s="47"/>
      <c r="AV297" s="47"/>
      <c r="AW297" s="47"/>
      <c r="AX297" s="47"/>
      <c r="AY297" s="47"/>
      <c r="AZ297" s="47"/>
      <c r="BA297" s="47"/>
      <c r="BB297" s="47"/>
      <c r="BC297" s="47"/>
      <c r="BD297" s="47"/>
      <c r="BE297" s="47"/>
      <c r="BF297" s="47"/>
      <c r="BG297" s="47"/>
      <c r="BH297" s="47"/>
      <c r="BI297" s="47"/>
      <c r="BJ297" s="47"/>
      <c r="BK297" s="47"/>
      <c r="BL297" s="47"/>
    </row>
    <row r="298" ht="18.75" customHeight="1">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c r="AA298" s="47"/>
      <c r="AB298" s="47"/>
      <c r="AC298" s="47"/>
      <c r="AD298" s="47"/>
      <c r="AE298" s="47"/>
      <c r="AF298" s="47"/>
      <c r="AG298" s="47"/>
      <c r="AH298" s="47"/>
      <c r="AI298" s="47"/>
      <c r="AJ298" s="47"/>
      <c r="AK298" s="47"/>
      <c r="AL298" s="47"/>
      <c r="AM298" s="47"/>
      <c r="AN298" s="47"/>
      <c r="AO298" s="47"/>
      <c r="AP298" s="47"/>
      <c r="AQ298" s="47"/>
      <c r="AR298" s="47"/>
      <c r="AS298" s="47"/>
      <c r="AT298" s="47"/>
      <c r="AU298" s="47"/>
      <c r="AV298" s="47"/>
      <c r="AW298" s="47"/>
      <c r="AX298" s="47"/>
      <c r="AY298" s="47"/>
      <c r="AZ298" s="47"/>
      <c r="BA298" s="47"/>
      <c r="BB298" s="47"/>
      <c r="BC298" s="47"/>
      <c r="BD298" s="47"/>
      <c r="BE298" s="47"/>
      <c r="BF298" s="47"/>
      <c r="BG298" s="47"/>
      <c r="BH298" s="47"/>
      <c r="BI298" s="47"/>
      <c r="BJ298" s="47"/>
      <c r="BK298" s="47"/>
      <c r="BL298" s="47"/>
    </row>
    <row r="299" ht="18.75" customHeight="1">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c r="AA299" s="47"/>
      <c r="AB299" s="47"/>
      <c r="AC299" s="47"/>
      <c r="AD299" s="47"/>
      <c r="AE299" s="47"/>
      <c r="AF299" s="47"/>
      <c r="AG299" s="47"/>
      <c r="AH299" s="47"/>
      <c r="AI299" s="47"/>
      <c r="AJ299" s="47"/>
      <c r="AK299" s="47"/>
      <c r="AL299" s="47"/>
      <c r="AM299" s="47"/>
      <c r="AN299" s="47"/>
      <c r="AO299" s="47"/>
      <c r="AP299" s="47"/>
      <c r="AQ299" s="47"/>
      <c r="AR299" s="47"/>
      <c r="AS299" s="47"/>
      <c r="AT299" s="47"/>
      <c r="AU299" s="47"/>
      <c r="AV299" s="47"/>
      <c r="AW299" s="47"/>
      <c r="AX299" s="47"/>
      <c r="AY299" s="47"/>
      <c r="AZ299" s="47"/>
      <c r="BA299" s="47"/>
      <c r="BB299" s="47"/>
      <c r="BC299" s="47"/>
      <c r="BD299" s="47"/>
      <c r="BE299" s="47"/>
      <c r="BF299" s="47"/>
      <c r="BG299" s="47"/>
      <c r="BH299" s="47"/>
      <c r="BI299" s="47"/>
      <c r="BJ299" s="47"/>
      <c r="BK299" s="47"/>
      <c r="BL299" s="47"/>
    </row>
    <row r="300" ht="18.75" customHeight="1">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c r="AA300" s="47"/>
      <c r="AB300" s="47"/>
      <c r="AC300" s="47"/>
      <c r="AD300" s="47"/>
      <c r="AE300" s="47"/>
      <c r="AF300" s="47"/>
      <c r="AG300" s="47"/>
      <c r="AH300" s="47"/>
      <c r="AI300" s="47"/>
      <c r="AJ300" s="47"/>
      <c r="AK300" s="47"/>
      <c r="AL300" s="47"/>
      <c r="AM300" s="47"/>
      <c r="AN300" s="47"/>
      <c r="AO300" s="47"/>
      <c r="AP300" s="47"/>
      <c r="AQ300" s="47"/>
      <c r="AR300" s="47"/>
      <c r="AS300" s="47"/>
      <c r="AT300" s="47"/>
      <c r="AU300" s="47"/>
      <c r="AV300" s="47"/>
      <c r="AW300" s="47"/>
      <c r="AX300" s="47"/>
      <c r="AY300" s="47"/>
      <c r="AZ300" s="47"/>
      <c r="BA300" s="47"/>
      <c r="BB300" s="47"/>
      <c r="BC300" s="47"/>
      <c r="BD300" s="47"/>
      <c r="BE300" s="47"/>
      <c r="BF300" s="47"/>
      <c r="BG300" s="47"/>
      <c r="BH300" s="47"/>
      <c r="BI300" s="47"/>
      <c r="BJ300" s="47"/>
      <c r="BK300" s="47"/>
      <c r="BL300" s="47"/>
    </row>
    <row r="301" ht="18.75" customHeight="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c r="AA301" s="47"/>
      <c r="AB301" s="47"/>
      <c r="AC301" s="47"/>
      <c r="AD301" s="47"/>
      <c r="AE301" s="47"/>
      <c r="AF301" s="47"/>
      <c r="AG301" s="47"/>
      <c r="AH301" s="47"/>
      <c r="AI301" s="47"/>
      <c r="AJ301" s="47"/>
      <c r="AK301" s="47"/>
      <c r="AL301" s="47"/>
      <c r="AM301" s="47"/>
      <c r="AN301" s="47"/>
      <c r="AO301" s="47"/>
      <c r="AP301" s="47"/>
      <c r="AQ301" s="47"/>
      <c r="AR301" s="47"/>
      <c r="AS301" s="47"/>
      <c r="AT301" s="47"/>
      <c r="AU301" s="47"/>
      <c r="AV301" s="47"/>
      <c r="AW301" s="47"/>
      <c r="AX301" s="47"/>
      <c r="AY301" s="47"/>
      <c r="AZ301" s="47"/>
      <c r="BA301" s="47"/>
      <c r="BB301" s="47"/>
      <c r="BC301" s="47"/>
      <c r="BD301" s="47"/>
      <c r="BE301" s="47"/>
      <c r="BF301" s="47"/>
      <c r="BG301" s="47"/>
      <c r="BH301" s="47"/>
      <c r="BI301" s="47"/>
      <c r="BJ301" s="47"/>
      <c r="BK301" s="47"/>
      <c r="BL301" s="47"/>
    </row>
    <row r="302" ht="18.75" customHeight="1">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c r="AA302" s="47"/>
      <c r="AB302" s="47"/>
      <c r="AC302" s="47"/>
      <c r="AD302" s="47"/>
      <c r="AE302" s="47"/>
      <c r="AF302" s="47"/>
      <c r="AG302" s="47"/>
      <c r="AH302" s="47"/>
      <c r="AI302" s="47"/>
      <c r="AJ302" s="47"/>
      <c r="AK302" s="47"/>
      <c r="AL302" s="47"/>
      <c r="AM302" s="47"/>
      <c r="AN302" s="47"/>
      <c r="AO302" s="47"/>
      <c r="AP302" s="47"/>
      <c r="AQ302" s="47"/>
      <c r="AR302" s="47"/>
      <c r="AS302" s="47"/>
      <c r="AT302" s="47"/>
      <c r="AU302" s="47"/>
      <c r="AV302" s="47"/>
      <c r="AW302" s="47"/>
      <c r="AX302" s="47"/>
      <c r="AY302" s="47"/>
      <c r="AZ302" s="47"/>
      <c r="BA302" s="47"/>
      <c r="BB302" s="47"/>
      <c r="BC302" s="47"/>
      <c r="BD302" s="47"/>
      <c r="BE302" s="47"/>
      <c r="BF302" s="47"/>
      <c r="BG302" s="47"/>
      <c r="BH302" s="47"/>
      <c r="BI302" s="47"/>
      <c r="BJ302" s="47"/>
      <c r="BK302" s="47"/>
      <c r="BL302" s="47"/>
    </row>
    <row r="303" ht="18.75" customHeight="1">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c r="AA303" s="47"/>
      <c r="AB303" s="47"/>
      <c r="AC303" s="47"/>
      <c r="AD303" s="47"/>
      <c r="AE303" s="47"/>
      <c r="AF303" s="47"/>
      <c r="AG303" s="47"/>
      <c r="AH303" s="47"/>
      <c r="AI303" s="47"/>
      <c r="AJ303" s="47"/>
      <c r="AK303" s="47"/>
      <c r="AL303" s="47"/>
      <c r="AM303" s="47"/>
      <c r="AN303" s="47"/>
      <c r="AO303" s="47"/>
      <c r="AP303" s="47"/>
      <c r="AQ303" s="47"/>
      <c r="AR303" s="47"/>
      <c r="AS303" s="47"/>
      <c r="AT303" s="47"/>
      <c r="AU303" s="47"/>
      <c r="AV303" s="47"/>
      <c r="AW303" s="47"/>
      <c r="AX303" s="47"/>
      <c r="AY303" s="47"/>
      <c r="AZ303" s="47"/>
      <c r="BA303" s="47"/>
      <c r="BB303" s="47"/>
      <c r="BC303" s="47"/>
      <c r="BD303" s="47"/>
      <c r="BE303" s="47"/>
      <c r="BF303" s="47"/>
      <c r="BG303" s="47"/>
      <c r="BH303" s="47"/>
      <c r="BI303" s="47"/>
      <c r="BJ303" s="47"/>
      <c r="BK303" s="47"/>
      <c r="BL303" s="47"/>
    </row>
    <row r="304" ht="18.75" customHeight="1">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c r="AA304" s="47"/>
      <c r="AB304" s="47"/>
      <c r="AC304" s="47"/>
      <c r="AD304" s="47"/>
      <c r="AE304" s="47"/>
      <c r="AF304" s="47"/>
      <c r="AG304" s="47"/>
      <c r="AH304" s="47"/>
      <c r="AI304" s="47"/>
      <c r="AJ304" s="47"/>
      <c r="AK304" s="47"/>
      <c r="AL304" s="47"/>
      <c r="AM304" s="47"/>
      <c r="AN304" s="47"/>
      <c r="AO304" s="47"/>
      <c r="AP304" s="47"/>
      <c r="AQ304" s="47"/>
      <c r="AR304" s="47"/>
      <c r="AS304" s="47"/>
      <c r="AT304" s="47"/>
      <c r="AU304" s="47"/>
      <c r="AV304" s="47"/>
      <c r="AW304" s="47"/>
      <c r="AX304" s="47"/>
      <c r="AY304" s="47"/>
      <c r="AZ304" s="47"/>
      <c r="BA304" s="47"/>
      <c r="BB304" s="47"/>
      <c r="BC304" s="47"/>
      <c r="BD304" s="47"/>
      <c r="BE304" s="47"/>
      <c r="BF304" s="47"/>
      <c r="BG304" s="47"/>
      <c r="BH304" s="47"/>
      <c r="BI304" s="47"/>
      <c r="BJ304" s="47"/>
      <c r="BK304" s="47"/>
      <c r="BL304" s="47"/>
    </row>
    <row r="305" ht="18.75" customHeight="1">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c r="AA305" s="47"/>
      <c r="AB305" s="47"/>
      <c r="AC305" s="47"/>
      <c r="AD305" s="47"/>
      <c r="AE305" s="47"/>
      <c r="AF305" s="47"/>
      <c r="AG305" s="47"/>
      <c r="AH305" s="47"/>
      <c r="AI305" s="47"/>
      <c r="AJ305" s="47"/>
      <c r="AK305" s="47"/>
      <c r="AL305" s="47"/>
      <c r="AM305" s="47"/>
      <c r="AN305" s="47"/>
      <c r="AO305" s="47"/>
      <c r="AP305" s="47"/>
      <c r="AQ305" s="47"/>
      <c r="AR305" s="47"/>
      <c r="AS305" s="47"/>
      <c r="AT305" s="47"/>
      <c r="AU305" s="47"/>
      <c r="AV305" s="47"/>
      <c r="AW305" s="47"/>
      <c r="AX305" s="47"/>
      <c r="AY305" s="47"/>
      <c r="AZ305" s="47"/>
      <c r="BA305" s="47"/>
      <c r="BB305" s="47"/>
      <c r="BC305" s="47"/>
      <c r="BD305" s="47"/>
      <c r="BE305" s="47"/>
      <c r="BF305" s="47"/>
      <c r="BG305" s="47"/>
      <c r="BH305" s="47"/>
      <c r="BI305" s="47"/>
      <c r="BJ305" s="47"/>
      <c r="BK305" s="47"/>
      <c r="BL305" s="47"/>
    </row>
    <row r="306" ht="18.75" customHeight="1">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c r="AA306" s="47"/>
      <c r="AB306" s="47"/>
      <c r="AC306" s="47"/>
      <c r="AD306" s="47"/>
      <c r="AE306" s="47"/>
      <c r="AF306" s="47"/>
      <c r="AG306" s="47"/>
      <c r="AH306" s="47"/>
      <c r="AI306" s="47"/>
      <c r="AJ306" s="47"/>
      <c r="AK306" s="47"/>
      <c r="AL306" s="47"/>
      <c r="AM306" s="47"/>
      <c r="AN306" s="47"/>
      <c r="AO306" s="47"/>
      <c r="AP306" s="47"/>
      <c r="AQ306" s="47"/>
      <c r="AR306" s="47"/>
      <c r="AS306" s="47"/>
      <c r="AT306" s="47"/>
      <c r="AU306" s="47"/>
      <c r="AV306" s="47"/>
      <c r="AW306" s="47"/>
      <c r="AX306" s="47"/>
      <c r="AY306" s="47"/>
      <c r="AZ306" s="47"/>
      <c r="BA306" s="47"/>
      <c r="BB306" s="47"/>
      <c r="BC306" s="47"/>
      <c r="BD306" s="47"/>
      <c r="BE306" s="47"/>
      <c r="BF306" s="47"/>
      <c r="BG306" s="47"/>
      <c r="BH306" s="47"/>
      <c r="BI306" s="47"/>
      <c r="BJ306" s="47"/>
      <c r="BK306" s="47"/>
      <c r="BL306" s="47"/>
    </row>
    <row r="307" ht="18.75" customHeight="1">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c r="AA307" s="47"/>
      <c r="AB307" s="47"/>
      <c r="AC307" s="47"/>
      <c r="AD307" s="47"/>
      <c r="AE307" s="47"/>
      <c r="AF307" s="47"/>
      <c r="AG307" s="47"/>
      <c r="AH307" s="47"/>
      <c r="AI307" s="47"/>
      <c r="AJ307" s="47"/>
      <c r="AK307" s="47"/>
      <c r="AL307" s="47"/>
      <c r="AM307" s="47"/>
      <c r="AN307" s="47"/>
      <c r="AO307" s="47"/>
      <c r="AP307" s="47"/>
      <c r="AQ307" s="47"/>
      <c r="AR307" s="47"/>
      <c r="AS307" s="47"/>
      <c r="AT307" s="47"/>
      <c r="AU307" s="47"/>
      <c r="AV307" s="47"/>
      <c r="AW307" s="47"/>
      <c r="AX307" s="47"/>
      <c r="AY307" s="47"/>
      <c r="AZ307" s="47"/>
      <c r="BA307" s="47"/>
      <c r="BB307" s="47"/>
      <c r="BC307" s="47"/>
      <c r="BD307" s="47"/>
      <c r="BE307" s="47"/>
      <c r="BF307" s="47"/>
      <c r="BG307" s="47"/>
      <c r="BH307" s="47"/>
      <c r="BI307" s="47"/>
      <c r="BJ307" s="47"/>
      <c r="BK307" s="47"/>
      <c r="BL307" s="47"/>
    </row>
    <row r="308" ht="18.75" customHeight="1">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c r="AA308" s="47"/>
      <c r="AB308" s="47"/>
      <c r="AC308" s="47"/>
      <c r="AD308" s="47"/>
      <c r="AE308" s="47"/>
      <c r="AF308" s="47"/>
      <c r="AG308" s="47"/>
      <c r="AH308" s="47"/>
      <c r="AI308" s="47"/>
      <c r="AJ308" s="47"/>
      <c r="AK308" s="47"/>
      <c r="AL308" s="47"/>
      <c r="AM308" s="47"/>
      <c r="AN308" s="47"/>
      <c r="AO308" s="47"/>
      <c r="AP308" s="47"/>
      <c r="AQ308" s="47"/>
      <c r="AR308" s="47"/>
      <c r="AS308" s="47"/>
      <c r="AT308" s="47"/>
      <c r="AU308" s="47"/>
      <c r="AV308" s="47"/>
      <c r="AW308" s="47"/>
      <c r="AX308" s="47"/>
      <c r="AY308" s="47"/>
      <c r="AZ308" s="47"/>
      <c r="BA308" s="47"/>
      <c r="BB308" s="47"/>
      <c r="BC308" s="47"/>
      <c r="BD308" s="47"/>
      <c r="BE308" s="47"/>
      <c r="BF308" s="47"/>
      <c r="BG308" s="47"/>
      <c r="BH308" s="47"/>
      <c r="BI308" s="47"/>
      <c r="BJ308" s="47"/>
      <c r="BK308" s="47"/>
      <c r="BL308" s="47"/>
    </row>
    <row r="309" ht="18.75" customHeight="1">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c r="AA309" s="47"/>
      <c r="AB309" s="47"/>
      <c r="AC309" s="47"/>
      <c r="AD309" s="47"/>
      <c r="AE309" s="47"/>
      <c r="AF309" s="47"/>
      <c r="AG309" s="47"/>
      <c r="AH309" s="47"/>
      <c r="AI309" s="47"/>
      <c r="AJ309" s="47"/>
      <c r="AK309" s="47"/>
      <c r="AL309" s="47"/>
      <c r="AM309" s="47"/>
      <c r="AN309" s="47"/>
      <c r="AO309" s="47"/>
      <c r="AP309" s="47"/>
      <c r="AQ309" s="47"/>
      <c r="AR309" s="47"/>
      <c r="AS309" s="47"/>
      <c r="AT309" s="47"/>
      <c r="AU309" s="47"/>
      <c r="AV309" s="47"/>
      <c r="AW309" s="47"/>
      <c r="AX309" s="47"/>
      <c r="AY309" s="47"/>
      <c r="AZ309" s="47"/>
      <c r="BA309" s="47"/>
      <c r="BB309" s="47"/>
      <c r="BC309" s="47"/>
      <c r="BD309" s="47"/>
      <c r="BE309" s="47"/>
      <c r="BF309" s="47"/>
      <c r="BG309" s="47"/>
      <c r="BH309" s="47"/>
      <c r="BI309" s="47"/>
      <c r="BJ309" s="47"/>
      <c r="BK309" s="47"/>
      <c r="BL309" s="47"/>
    </row>
    <row r="310" ht="18.75" customHeight="1">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c r="AA310" s="47"/>
      <c r="AB310" s="47"/>
      <c r="AC310" s="47"/>
      <c r="AD310" s="47"/>
      <c r="AE310" s="47"/>
      <c r="AF310" s="47"/>
      <c r="AG310" s="47"/>
      <c r="AH310" s="47"/>
      <c r="AI310" s="47"/>
      <c r="AJ310" s="47"/>
      <c r="AK310" s="47"/>
      <c r="AL310" s="47"/>
      <c r="AM310" s="47"/>
      <c r="AN310" s="47"/>
      <c r="AO310" s="47"/>
      <c r="AP310" s="47"/>
      <c r="AQ310" s="47"/>
      <c r="AR310" s="47"/>
      <c r="AS310" s="47"/>
      <c r="AT310" s="47"/>
      <c r="AU310" s="47"/>
      <c r="AV310" s="47"/>
      <c r="AW310" s="47"/>
      <c r="AX310" s="47"/>
      <c r="AY310" s="47"/>
      <c r="AZ310" s="47"/>
      <c r="BA310" s="47"/>
      <c r="BB310" s="47"/>
      <c r="BC310" s="47"/>
      <c r="BD310" s="47"/>
      <c r="BE310" s="47"/>
      <c r="BF310" s="47"/>
      <c r="BG310" s="47"/>
      <c r="BH310" s="47"/>
      <c r="BI310" s="47"/>
      <c r="BJ310" s="47"/>
      <c r="BK310" s="47"/>
      <c r="BL310" s="47"/>
    </row>
    <row r="311" ht="18.75" customHeight="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c r="AA311" s="47"/>
      <c r="AB311" s="47"/>
      <c r="AC311" s="47"/>
      <c r="AD311" s="47"/>
      <c r="AE311" s="47"/>
      <c r="AF311" s="47"/>
      <c r="AG311" s="47"/>
      <c r="AH311" s="47"/>
      <c r="AI311" s="47"/>
      <c r="AJ311" s="47"/>
      <c r="AK311" s="47"/>
      <c r="AL311" s="47"/>
      <c r="AM311" s="47"/>
      <c r="AN311" s="47"/>
      <c r="AO311" s="47"/>
      <c r="AP311" s="47"/>
      <c r="AQ311" s="47"/>
      <c r="AR311" s="47"/>
      <c r="AS311" s="47"/>
      <c r="AT311" s="47"/>
      <c r="AU311" s="47"/>
      <c r="AV311" s="47"/>
      <c r="AW311" s="47"/>
      <c r="AX311" s="47"/>
      <c r="AY311" s="47"/>
      <c r="AZ311" s="47"/>
      <c r="BA311" s="47"/>
      <c r="BB311" s="47"/>
      <c r="BC311" s="47"/>
      <c r="BD311" s="47"/>
      <c r="BE311" s="47"/>
      <c r="BF311" s="47"/>
      <c r="BG311" s="47"/>
      <c r="BH311" s="47"/>
      <c r="BI311" s="47"/>
      <c r="BJ311" s="47"/>
      <c r="BK311" s="47"/>
      <c r="BL311" s="47"/>
    </row>
    <row r="312" ht="18.75" customHeight="1">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c r="AA312" s="47"/>
      <c r="AB312" s="47"/>
      <c r="AC312" s="47"/>
      <c r="AD312" s="47"/>
      <c r="AE312" s="47"/>
      <c r="AF312" s="47"/>
      <c r="AG312" s="47"/>
      <c r="AH312" s="47"/>
      <c r="AI312" s="47"/>
      <c r="AJ312" s="47"/>
      <c r="AK312" s="47"/>
      <c r="AL312" s="47"/>
      <c r="AM312" s="47"/>
      <c r="AN312" s="47"/>
      <c r="AO312" s="47"/>
      <c r="AP312" s="47"/>
      <c r="AQ312" s="47"/>
      <c r="AR312" s="47"/>
      <c r="AS312" s="47"/>
      <c r="AT312" s="47"/>
      <c r="AU312" s="47"/>
      <c r="AV312" s="47"/>
      <c r="AW312" s="47"/>
      <c r="AX312" s="47"/>
      <c r="AY312" s="47"/>
      <c r="AZ312" s="47"/>
      <c r="BA312" s="47"/>
      <c r="BB312" s="47"/>
      <c r="BC312" s="47"/>
      <c r="BD312" s="47"/>
      <c r="BE312" s="47"/>
      <c r="BF312" s="47"/>
      <c r="BG312" s="47"/>
      <c r="BH312" s="47"/>
      <c r="BI312" s="47"/>
      <c r="BJ312" s="47"/>
      <c r="BK312" s="47"/>
      <c r="BL312" s="47"/>
    </row>
    <row r="313" ht="18.75" customHeight="1">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c r="AA313" s="47"/>
      <c r="AB313" s="47"/>
      <c r="AC313" s="47"/>
      <c r="AD313" s="47"/>
      <c r="AE313" s="47"/>
      <c r="AF313" s="47"/>
      <c r="AG313" s="47"/>
      <c r="AH313" s="47"/>
      <c r="AI313" s="47"/>
      <c r="AJ313" s="47"/>
      <c r="AK313" s="47"/>
      <c r="AL313" s="47"/>
      <c r="AM313" s="47"/>
      <c r="AN313" s="47"/>
      <c r="AO313" s="47"/>
      <c r="AP313" s="47"/>
      <c r="AQ313" s="47"/>
      <c r="AR313" s="47"/>
      <c r="AS313" s="47"/>
      <c r="AT313" s="47"/>
      <c r="AU313" s="47"/>
      <c r="AV313" s="47"/>
      <c r="AW313" s="47"/>
      <c r="AX313" s="47"/>
      <c r="AY313" s="47"/>
      <c r="AZ313" s="47"/>
      <c r="BA313" s="47"/>
      <c r="BB313" s="47"/>
      <c r="BC313" s="47"/>
      <c r="BD313" s="47"/>
      <c r="BE313" s="47"/>
      <c r="BF313" s="47"/>
      <c r="BG313" s="47"/>
      <c r="BH313" s="47"/>
      <c r="BI313" s="47"/>
      <c r="BJ313" s="47"/>
      <c r="BK313" s="47"/>
      <c r="BL313" s="47"/>
    </row>
    <row r="314" ht="18.75" customHeight="1">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c r="AA314" s="47"/>
      <c r="AB314" s="47"/>
      <c r="AC314" s="47"/>
      <c r="AD314" s="47"/>
      <c r="AE314" s="47"/>
      <c r="AF314" s="47"/>
      <c r="AG314" s="47"/>
      <c r="AH314" s="47"/>
      <c r="AI314" s="47"/>
      <c r="AJ314" s="47"/>
      <c r="AK314" s="47"/>
      <c r="AL314" s="47"/>
      <c r="AM314" s="47"/>
      <c r="AN314" s="47"/>
      <c r="AO314" s="47"/>
      <c r="AP314" s="47"/>
      <c r="AQ314" s="47"/>
      <c r="AR314" s="47"/>
      <c r="AS314" s="47"/>
      <c r="AT314" s="47"/>
      <c r="AU314" s="47"/>
      <c r="AV314" s="47"/>
      <c r="AW314" s="47"/>
      <c r="AX314" s="47"/>
      <c r="AY314" s="47"/>
      <c r="AZ314" s="47"/>
      <c r="BA314" s="47"/>
      <c r="BB314" s="47"/>
      <c r="BC314" s="47"/>
      <c r="BD314" s="47"/>
      <c r="BE314" s="47"/>
      <c r="BF314" s="47"/>
      <c r="BG314" s="47"/>
      <c r="BH314" s="47"/>
      <c r="BI314" s="47"/>
      <c r="BJ314" s="47"/>
      <c r="BK314" s="47"/>
      <c r="BL314" s="47"/>
    </row>
    <row r="315" ht="18.75" customHeight="1">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c r="AA315" s="47"/>
      <c r="AB315" s="47"/>
      <c r="AC315" s="47"/>
      <c r="AD315" s="47"/>
      <c r="AE315" s="47"/>
      <c r="AF315" s="47"/>
      <c r="AG315" s="47"/>
      <c r="AH315" s="47"/>
      <c r="AI315" s="47"/>
      <c r="AJ315" s="47"/>
      <c r="AK315" s="47"/>
      <c r="AL315" s="47"/>
      <c r="AM315" s="47"/>
      <c r="AN315" s="47"/>
      <c r="AO315" s="47"/>
      <c r="AP315" s="47"/>
      <c r="AQ315" s="47"/>
      <c r="AR315" s="47"/>
      <c r="AS315" s="47"/>
      <c r="AT315" s="47"/>
      <c r="AU315" s="47"/>
      <c r="AV315" s="47"/>
      <c r="AW315" s="47"/>
      <c r="AX315" s="47"/>
      <c r="AY315" s="47"/>
      <c r="AZ315" s="47"/>
      <c r="BA315" s="47"/>
      <c r="BB315" s="47"/>
      <c r="BC315" s="47"/>
      <c r="BD315" s="47"/>
      <c r="BE315" s="47"/>
      <c r="BF315" s="47"/>
      <c r="BG315" s="47"/>
      <c r="BH315" s="47"/>
      <c r="BI315" s="47"/>
      <c r="BJ315" s="47"/>
      <c r="BK315" s="47"/>
      <c r="BL315" s="47"/>
    </row>
    <row r="316" ht="18.75" customHeight="1">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c r="AA316" s="47"/>
      <c r="AB316" s="47"/>
      <c r="AC316" s="47"/>
      <c r="AD316" s="47"/>
      <c r="AE316" s="47"/>
      <c r="AF316" s="47"/>
      <c r="AG316" s="47"/>
      <c r="AH316" s="47"/>
      <c r="AI316" s="47"/>
      <c r="AJ316" s="47"/>
      <c r="AK316" s="47"/>
      <c r="AL316" s="47"/>
      <c r="AM316" s="47"/>
      <c r="AN316" s="47"/>
      <c r="AO316" s="47"/>
      <c r="AP316" s="47"/>
      <c r="AQ316" s="47"/>
      <c r="AR316" s="47"/>
      <c r="AS316" s="47"/>
      <c r="AT316" s="47"/>
      <c r="AU316" s="47"/>
      <c r="AV316" s="47"/>
      <c r="AW316" s="47"/>
      <c r="AX316" s="47"/>
      <c r="AY316" s="47"/>
      <c r="AZ316" s="47"/>
      <c r="BA316" s="47"/>
      <c r="BB316" s="47"/>
      <c r="BC316" s="47"/>
      <c r="BD316" s="47"/>
      <c r="BE316" s="47"/>
      <c r="BF316" s="47"/>
      <c r="BG316" s="47"/>
      <c r="BH316" s="47"/>
      <c r="BI316" s="47"/>
      <c r="BJ316" s="47"/>
      <c r="BK316" s="47"/>
      <c r="BL316" s="47"/>
    </row>
    <row r="317" ht="18.75" customHeight="1">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c r="AA317" s="47"/>
      <c r="AB317" s="47"/>
      <c r="AC317" s="47"/>
      <c r="AD317" s="47"/>
      <c r="AE317" s="47"/>
      <c r="AF317" s="47"/>
      <c r="AG317" s="47"/>
      <c r="AH317" s="47"/>
      <c r="AI317" s="47"/>
      <c r="AJ317" s="47"/>
      <c r="AK317" s="47"/>
      <c r="AL317" s="47"/>
      <c r="AM317" s="47"/>
      <c r="AN317" s="47"/>
      <c r="AO317" s="47"/>
      <c r="AP317" s="47"/>
      <c r="AQ317" s="47"/>
      <c r="AR317" s="47"/>
      <c r="AS317" s="47"/>
      <c r="AT317" s="47"/>
      <c r="AU317" s="47"/>
      <c r="AV317" s="47"/>
      <c r="AW317" s="47"/>
      <c r="AX317" s="47"/>
      <c r="AY317" s="47"/>
      <c r="AZ317" s="47"/>
      <c r="BA317" s="47"/>
      <c r="BB317" s="47"/>
      <c r="BC317" s="47"/>
      <c r="BD317" s="47"/>
      <c r="BE317" s="47"/>
      <c r="BF317" s="47"/>
      <c r="BG317" s="47"/>
      <c r="BH317" s="47"/>
      <c r="BI317" s="47"/>
      <c r="BJ317" s="47"/>
      <c r="BK317" s="47"/>
      <c r="BL317" s="47"/>
    </row>
    <row r="318" ht="18.75" customHeight="1">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c r="AA318" s="47"/>
      <c r="AB318" s="47"/>
      <c r="AC318" s="47"/>
      <c r="AD318" s="47"/>
      <c r="AE318" s="47"/>
      <c r="AF318" s="47"/>
      <c r="AG318" s="47"/>
      <c r="AH318" s="47"/>
      <c r="AI318" s="47"/>
      <c r="AJ318" s="47"/>
      <c r="AK318" s="47"/>
      <c r="AL318" s="47"/>
      <c r="AM318" s="47"/>
      <c r="AN318" s="47"/>
      <c r="AO318" s="47"/>
      <c r="AP318" s="47"/>
      <c r="AQ318" s="47"/>
      <c r="AR318" s="47"/>
      <c r="AS318" s="47"/>
      <c r="AT318" s="47"/>
      <c r="AU318" s="47"/>
      <c r="AV318" s="47"/>
      <c r="AW318" s="47"/>
      <c r="AX318" s="47"/>
      <c r="AY318" s="47"/>
      <c r="AZ318" s="47"/>
      <c r="BA318" s="47"/>
      <c r="BB318" s="47"/>
      <c r="BC318" s="47"/>
      <c r="BD318" s="47"/>
      <c r="BE318" s="47"/>
      <c r="BF318" s="47"/>
      <c r="BG318" s="47"/>
      <c r="BH318" s="47"/>
      <c r="BI318" s="47"/>
      <c r="BJ318" s="47"/>
      <c r="BK318" s="47"/>
      <c r="BL318" s="47"/>
    </row>
    <row r="319" ht="18.75" customHeight="1">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c r="AA319" s="47"/>
      <c r="AB319" s="47"/>
      <c r="AC319" s="47"/>
      <c r="AD319" s="47"/>
      <c r="AE319" s="47"/>
      <c r="AF319" s="47"/>
      <c r="AG319" s="47"/>
      <c r="AH319" s="47"/>
      <c r="AI319" s="47"/>
      <c r="AJ319" s="47"/>
      <c r="AK319" s="47"/>
      <c r="AL319" s="47"/>
      <c r="AM319" s="47"/>
      <c r="AN319" s="47"/>
      <c r="AO319" s="47"/>
      <c r="AP319" s="47"/>
      <c r="AQ319" s="47"/>
      <c r="AR319" s="47"/>
      <c r="AS319" s="47"/>
      <c r="AT319" s="47"/>
      <c r="AU319" s="47"/>
      <c r="AV319" s="47"/>
      <c r="AW319" s="47"/>
      <c r="AX319" s="47"/>
      <c r="AY319" s="47"/>
      <c r="AZ319" s="47"/>
      <c r="BA319" s="47"/>
      <c r="BB319" s="47"/>
      <c r="BC319" s="47"/>
      <c r="BD319" s="47"/>
      <c r="BE319" s="47"/>
      <c r="BF319" s="47"/>
      <c r="BG319" s="47"/>
      <c r="BH319" s="47"/>
      <c r="BI319" s="47"/>
      <c r="BJ319" s="47"/>
      <c r="BK319" s="47"/>
      <c r="BL319" s="47"/>
    </row>
    <row r="320" ht="18.75" customHeight="1">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c r="AA320" s="47"/>
      <c r="AB320" s="47"/>
      <c r="AC320" s="47"/>
      <c r="AD320" s="47"/>
      <c r="AE320" s="47"/>
      <c r="AF320" s="47"/>
      <c r="AG320" s="47"/>
      <c r="AH320" s="47"/>
      <c r="AI320" s="47"/>
      <c r="AJ320" s="47"/>
      <c r="AK320" s="47"/>
      <c r="AL320" s="47"/>
      <c r="AM320" s="47"/>
      <c r="AN320" s="47"/>
      <c r="AO320" s="47"/>
      <c r="AP320" s="47"/>
      <c r="AQ320" s="47"/>
      <c r="AR320" s="47"/>
      <c r="AS320" s="47"/>
      <c r="AT320" s="47"/>
      <c r="AU320" s="47"/>
      <c r="AV320" s="47"/>
      <c r="AW320" s="47"/>
      <c r="AX320" s="47"/>
      <c r="AY320" s="47"/>
      <c r="AZ320" s="47"/>
      <c r="BA320" s="47"/>
      <c r="BB320" s="47"/>
      <c r="BC320" s="47"/>
      <c r="BD320" s="47"/>
      <c r="BE320" s="47"/>
      <c r="BF320" s="47"/>
      <c r="BG320" s="47"/>
      <c r="BH320" s="47"/>
      <c r="BI320" s="47"/>
      <c r="BJ320" s="47"/>
      <c r="BK320" s="47"/>
      <c r="BL320" s="47"/>
    </row>
    <row r="321" ht="18.75" customHeight="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c r="AA321" s="47"/>
      <c r="AB321" s="47"/>
      <c r="AC321" s="47"/>
      <c r="AD321" s="47"/>
      <c r="AE321" s="47"/>
      <c r="AF321" s="47"/>
      <c r="AG321" s="47"/>
      <c r="AH321" s="47"/>
      <c r="AI321" s="47"/>
      <c r="AJ321" s="47"/>
      <c r="AK321" s="47"/>
      <c r="AL321" s="47"/>
      <c r="AM321" s="47"/>
      <c r="AN321" s="47"/>
      <c r="AO321" s="47"/>
      <c r="AP321" s="47"/>
      <c r="AQ321" s="47"/>
      <c r="AR321" s="47"/>
      <c r="AS321" s="47"/>
      <c r="AT321" s="47"/>
      <c r="AU321" s="47"/>
      <c r="AV321" s="47"/>
      <c r="AW321" s="47"/>
      <c r="AX321" s="47"/>
      <c r="AY321" s="47"/>
      <c r="AZ321" s="47"/>
      <c r="BA321" s="47"/>
      <c r="BB321" s="47"/>
      <c r="BC321" s="47"/>
      <c r="BD321" s="47"/>
      <c r="BE321" s="47"/>
      <c r="BF321" s="47"/>
      <c r="BG321" s="47"/>
      <c r="BH321" s="47"/>
      <c r="BI321" s="47"/>
      <c r="BJ321" s="47"/>
      <c r="BK321" s="47"/>
      <c r="BL321" s="47"/>
    </row>
    <row r="322" ht="18.75" customHeight="1">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c r="AA322" s="47"/>
      <c r="AB322" s="47"/>
      <c r="AC322" s="47"/>
      <c r="AD322" s="47"/>
      <c r="AE322" s="47"/>
      <c r="AF322" s="47"/>
      <c r="AG322" s="47"/>
      <c r="AH322" s="47"/>
      <c r="AI322" s="47"/>
      <c r="AJ322" s="47"/>
      <c r="AK322" s="47"/>
      <c r="AL322" s="47"/>
      <c r="AM322" s="47"/>
      <c r="AN322" s="47"/>
      <c r="AO322" s="47"/>
      <c r="AP322" s="47"/>
      <c r="AQ322" s="47"/>
      <c r="AR322" s="47"/>
      <c r="AS322" s="47"/>
      <c r="AT322" s="47"/>
      <c r="AU322" s="47"/>
      <c r="AV322" s="47"/>
      <c r="AW322" s="47"/>
      <c r="AX322" s="47"/>
      <c r="AY322" s="47"/>
      <c r="AZ322" s="47"/>
      <c r="BA322" s="47"/>
      <c r="BB322" s="47"/>
      <c r="BC322" s="47"/>
      <c r="BD322" s="47"/>
      <c r="BE322" s="47"/>
      <c r="BF322" s="47"/>
      <c r="BG322" s="47"/>
      <c r="BH322" s="47"/>
      <c r="BI322" s="47"/>
      <c r="BJ322" s="47"/>
      <c r="BK322" s="47"/>
      <c r="BL322" s="47"/>
    </row>
    <row r="323" ht="18.75" customHeight="1">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c r="AA323" s="47"/>
      <c r="AB323" s="47"/>
      <c r="AC323" s="47"/>
      <c r="AD323" s="47"/>
      <c r="AE323" s="47"/>
      <c r="AF323" s="47"/>
      <c r="AG323" s="47"/>
      <c r="AH323" s="47"/>
      <c r="AI323" s="47"/>
      <c r="AJ323" s="47"/>
      <c r="AK323" s="47"/>
      <c r="AL323" s="47"/>
      <c r="AM323" s="47"/>
      <c r="AN323" s="47"/>
      <c r="AO323" s="47"/>
      <c r="AP323" s="47"/>
      <c r="AQ323" s="47"/>
      <c r="AR323" s="47"/>
      <c r="AS323" s="47"/>
      <c r="AT323" s="47"/>
      <c r="AU323" s="47"/>
      <c r="AV323" s="47"/>
      <c r="AW323" s="47"/>
      <c r="AX323" s="47"/>
      <c r="AY323" s="47"/>
      <c r="AZ323" s="47"/>
      <c r="BA323" s="47"/>
      <c r="BB323" s="47"/>
      <c r="BC323" s="47"/>
      <c r="BD323" s="47"/>
      <c r="BE323" s="47"/>
      <c r="BF323" s="47"/>
      <c r="BG323" s="47"/>
      <c r="BH323" s="47"/>
      <c r="BI323" s="47"/>
      <c r="BJ323" s="47"/>
      <c r="BK323" s="47"/>
      <c r="BL323" s="47"/>
    </row>
    <row r="324" ht="18.75" customHeight="1">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c r="AA324" s="47"/>
      <c r="AB324" s="47"/>
      <c r="AC324" s="47"/>
      <c r="AD324" s="47"/>
      <c r="AE324" s="47"/>
      <c r="AF324" s="47"/>
      <c r="AG324" s="47"/>
      <c r="AH324" s="47"/>
      <c r="AI324" s="47"/>
      <c r="AJ324" s="47"/>
      <c r="AK324" s="47"/>
      <c r="AL324" s="47"/>
      <c r="AM324" s="47"/>
      <c r="AN324" s="47"/>
      <c r="AO324" s="47"/>
      <c r="AP324" s="47"/>
      <c r="AQ324" s="47"/>
      <c r="AR324" s="47"/>
      <c r="AS324" s="47"/>
      <c r="AT324" s="47"/>
      <c r="AU324" s="47"/>
      <c r="AV324" s="47"/>
      <c r="AW324" s="47"/>
      <c r="AX324" s="47"/>
      <c r="AY324" s="47"/>
      <c r="AZ324" s="47"/>
      <c r="BA324" s="47"/>
      <c r="BB324" s="47"/>
      <c r="BC324" s="47"/>
      <c r="BD324" s="47"/>
      <c r="BE324" s="47"/>
      <c r="BF324" s="47"/>
      <c r="BG324" s="47"/>
      <c r="BH324" s="47"/>
      <c r="BI324" s="47"/>
      <c r="BJ324" s="47"/>
      <c r="BK324" s="47"/>
      <c r="BL324" s="47"/>
    </row>
    <row r="325" ht="18.75" customHeight="1">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c r="AA325" s="47"/>
      <c r="AB325" s="47"/>
      <c r="AC325" s="47"/>
      <c r="AD325" s="47"/>
      <c r="AE325" s="47"/>
      <c r="AF325" s="47"/>
      <c r="AG325" s="47"/>
      <c r="AH325" s="47"/>
      <c r="AI325" s="47"/>
      <c r="AJ325" s="47"/>
      <c r="AK325" s="47"/>
      <c r="AL325" s="47"/>
      <c r="AM325" s="47"/>
      <c r="AN325" s="47"/>
      <c r="AO325" s="47"/>
      <c r="AP325" s="47"/>
      <c r="AQ325" s="47"/>
      <c r="AR325" s="47"/>
      <c r="AS325" s="47"/>
      <c r="AT325" s="47"/>
      <c r="AU325" s="47"/>
      <c r="AV325" s="47"/>
      <c r="AW325" s="47"/>
      <c r="AX325" s="47"/>
      <c r="AY325" s="47"/>
      <c r="AZ325" s="47"/>
      <c r="BA325" s="47"/>
      <c r="BB325" s="47"/>
      <c r="BC325" s="47"/>
      <c r="BD325" s="47"/>
      <c r="BE325" s="47"/>
      <c r="BF325" s="47"/>
      <c r="BG325" s="47"/>
      <c r="BH325" s="47"/>
      <c r="BI325" s="47"/>
      <c r="BJ325" s="47"/>
      <c r="BK325" s="47"/>
      <c r="BL325" s="47"/>
    </row>
    <row r="326" ht="18.75" customHeight="1">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c r="AA326" s="47"/>
      <c r="AB326" s="47"/>
      <c r="AC326" s="47"/>
      <c r="AD326" s="47"/>
      <c r="AE326" s="47"/>
      <c r="AF326" s="47"/>
      <c r="AG326" s="47"/>
      <c r="AH326" s="47"/>
      <c r="AI326" s="47"/>
      <c r="AJ326" s="47"/>
      <c r="AK326" s="47"/>
      <c r="AL326" s="47"/>
      <c r="AM326" s="47"/>
      <c r="AN326" s="47"/>
      <c r="AO326" s="47"/>
      <c r="AP326" s="47"/>
      <c r="AQ326" s="47"/>
      <c r="AR326" s="47"/>
      <c r="AS326" s="47"/>
      <c r="AT326" s="47"/>
      <c r="AU326" s="47"/>
      <c r="AV326" s="47"/>
      <c r="AW326" s="47"/>
      <c r="AX326" s="47"/>
      <c r="AY326" s="47"/>
      <c r="AZ326" s="47"/>
      <c r="BA326" s="47"/>
      <c r="BB326" s="47"/>
      <c r="BC326" s="47"/>
      <c r="BD326" s="47"/>
      <c r="BE326" s="47"/>
      <c r="BF326" s="47"/>
      <c r="BG326" s="47"/>
      <c r="BH326" s="47"/>
      <c r="BI326" s="47"/>
      <c r="BJ326" s="47"/>
      <c r="BK326" s="47"/>
      <c r="BL326" s="47"/>
    </row>
    <row r="327" ht="18.75" customHeight="1">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c r="AA327" s="47"/>
      <c r="AB327" s="47"/>
      <c r="AC327" s="47"/>
      <c r="AD327" s="47"/>
      <c r="AE327" s="47"/>
      <c r="AF327" s="47"/>
      <c r="AG327" s="47"/>
      <c r="AH327" s="47"/>
      <c r="AI327" s="47"/>
      <c r="AJ327" s="47"/>
      <c r="AK327" s="47"/>
      <c r="AL327" s="47"/>
      <c r="AM327" s="47"/>
      <c r="AN327" s="47"/>
      <c r="AO327" s="47"/>
      <c r="AP327" s="47"/>
      <c r="AQ327" s="47"/>
      <c r="AR327" s="47"/>
      <c r="AS327" s="47"/>
      <c r="AT327" s="47"/>
      <c r="AU327" s="47"/>
      <c r="AV327" s="47"/>
      <c r="AW327" s="47"/>
      <c r="AX327" s="47"/>
      <c r="AY327" s="47"/>
      <c r="AZ327" s="47"/>
      <c r="BA327" s="47"/>
      <c r="BB327" s="47"/>
      <c r="BC327" s="47"/>
      <c r="BD327" s="47"/>
      <c r="BE327" s="47"/>
      <c r="BF327" s="47"/>
      <c r="BG327" s="47"/>
      <c r="BH327" s="47"/>
      <c r="BI327" s="47"/>
      <c r="BJ327" s="47"/>
      <c r="BK327" s="47"/>
      <c r="BL327" s="47"/>
    </row>
    <row r="328" ht="18.75" customHeight="1">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c r="AA328" s="47"/>
      <c r="AB328" s="47"/>
      <c r="AC328" s="47"/>
      <c r="AD328" s="47"/>
      <c r="AE328" s="47"/>
      <c r="AF328" s="47"/>
      <c r="AG328" s="47"/>
      <c r="AH328" s="47"/>
      <c r="AI328" s="47"/>
      <c r="AJ328" s="47"/>
      <c r="AK328" s="47"/>
      <c r="AL328" s="47"/>
      <c r="AM328" s="47"/>
      <c r="AN328" s="47"/>
      <c r="AO328" s="47"/>
      <c r="AP328" s="47"/>
      <c r="AQ328" s="47"/>
      <c r="AR328" s="47"/>
      <c r="AS328" s="47"/>
      <c r="AT328" s="47"/>
      <c r="AU328" s="47"/>
      <c r="AV328" s="47"/>
      <c r="AW328" s="47"/>
      <c r="AX328" s="47"/>
      <c r="AY328" s="47"/>
      <c r="AZ328" s="47"/>
      <c r="BA328" s="47"/>
      <c r="BB328" s="47"/>
      <c r="BC328" s="47"/>
      <c r="BD328" s="47"/>
      <c r="BE328" s="47"/>
      <c r="BF328" s="47"/>
      <c r="BG328" s="47"/>
      <c r="BH328" s="47"/>
      <c r="BI328" s="47"/>
      <c r="BJ328" s="47"/>
      <c r="BK328" s="47"/>
      <c r="BL328" s="47"/>
    </row>
    <row r="329" ht="18.75" customHeight="1">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c r="AA329" s="47"/>
      <c r="AB329" s="47"/>
      <c r="AC329" s="47"/>
      <c r="AD329" s="47"/>
      <c r="AE329" s="47"/>
      <c r="AF329" s="47"/>
      <c r="AG329" s="47"/>
      <c r="AH329" s="47"/>
      <c r="AI329" s="47"/>
      <c r="AJ329" s="47"/>
      <c r="AK329" s="47"/>
      <c r="AL329" s="47"/>
      <c r="AM329" s="47"/>
      <c r="AN329" s="47"/>
      <c r="AO329" s="47"/>
      <c r="AP329" s="47"/>
      <c r="AQ329" s="47"/>
      <c r="AR329" s="47"/>
      <c r="AS329" s="47"/>
      <c r="AT329" s="47"/>
      <c r="AU329" s="47"/>
      <c r="AV329" s="47"/>
      <c r="AW329" s="47"/>
      <c r="AX329" s="47"/>
      <c r="AY329" s="47"/>
      <c r="AZ329" s="47"/>
      <c r="BA329" s="47"/>
      <c r="BB329" s="47"/>
      <c r="BC329" s="47"/>
      <c r="BD329" s="47"/>
      <c r="BE329" s="47"/>
      <c r="BF329" s="47"/>
      <c r="BG329" s="47"/>
      <c r="BH329" s="47"/>
      <c r="BI329" s="47"/>
      <c r="BJ329" s="47"/>
      <c r="BK329" s="47"/>
      <c r="BL329" s="47"/>
    </row>
    <row r="330" ht="18.75" customHeight="1">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c r="AA330" s="47"/>
      <c r="AB330" s="47"/>
      <c r="AC330" s="47"/>
      <c r="AD330" s="47"/>
      <c r="AE330" s="47"/>
      <c r="AF330" s="47"/>
      <c r="AG330" s="47"/>
      <c r="AH330" s="47"/>
      <c r="AI330" s="47"/>
      <c r="AJ330" s="47"/>
      <c r="AK330" s="47"/>
      <c r="AL330" s="47"/>
      <c r="AM330" s="47"/>
      <c r="AN330" s="47"/>
      <c r="AO330" s="47"/>
      <c r="AP330" s="47"/>
      <c r="AQ330" s="47"/>
      <c r="AR330" s="47"/>
      <c r="AS330" s="47"/>
      <c r="AT330" s="47"/>
      <c r="AU330" s="47"/>
      <c r="AV330" s="47"/>
      <c r="AW330" s="47"/>
      <c r="AX330" s="47"/>
      <c r="AY330" s="47"/>
      <c r="AZ330" s="47"/>
      <c r="BA330" s="47"/>
      <c r="BB330" s="47"/>
      <c r="BC330" s="47"/>
      <c r="BD330" s="47"/>
      <c r="BE330" s="47"/>
      <c r="BF330" s="47"/>
      <c r="BG330" s="47"/>
      <c r="BH330" s="47"/>
      <c r="BI330" s="47"/>
      <c r="BJ330" s="47"/>
      <c r="BK330" s="47"/>
      <c r="BL330" s="47"/>
    </row>
    <row r="331" ht="18.75" customHeight="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c r="AA331" s="47"/>
      <c r="AB331" s="47"/>
      <c r="AC331" s="47"/>
      <c r="AD331" s="47"/>
      <c r="AE331" s="47"/>
      <c r="AF331" s="47"/>
      <c r="AG331" s="47"/>
      <c r="AH331" s="47"/>
      <c r="AI331" s="47"/>
      <c r="AJ331" s="47"/>
      <c r="AK331" s="47"/>
      <c r="AL331" s="47"/>
      <c r="AM331" s="47"/>
      <c r="AN331" s="47"/>
      <c r="AO331" s="47"/>
      <c r="AP331" s="47"/>
      <c r="AQ331" s="47"/>
      <c r="AR331" s="47"/>
      <c r="AS331" s="47"/>
      <c r="AT331" s="47"/>
      <c r="AU331" s="47"/>
      <c r="AV331" s="47"/>
      <c r="AW331" s="47"/>
      <c r="AX331" s="47"/>
      <c r="AY331" s="47"/>
      <c r="AZ331" s="47"/>
      <c r="BA331" s="47"/>
      <c r="BB331" s="47"/>
      <c r="BC331" s="47"/>
      <c r="BD331" s="47"/>
      <c r="BE331" s="47"/>
      <c r="BF331" s="47"/>
      <c r="BG331" s="47"/>
      <c r="BH331" s="47"/>
      <c r="BI331" s="47"/>
      <c r="BJ331" s="47"/>
      <c r="BK331" s="47"/>
      <c r="BL331" s="47"/>
    </row>
    <row r="332" ht="18.75" customHeight="1">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c r="AA332" s="47"/>
      <c r="AB332" s="47"/>
      <c r="AC332" s="47"/>
      <c r="AD332" s="47"/>
      <c r="AE332" s="47"/>
      <c r="AF332" s="47"/>
      <c r="AG332" s="47"/>
      <c r="AH332" s="47"/>
      <c r="AI332" s="47"/>
      <c r="AJ332" s="47"/>
      <c r="AK332" s="47"/>
      <c r="AL332" s="47"/>
      <c r="AM332" s="47"/>
      <c r="AN332" s="47"/>
      <c r="AO332" s="47"/>
      <c r="AP332" s="47"/>
      <c r="AQ332" s="47"/>
      <c r="AR332" s="47"/>
      <c r="AS332" s="47"/>
      <c r="AT332" s="47"/>
      <c r="AU332" s="47"/>
      <c r="AV332" s="47"/>
      <c r="AW332" s="47"/>
      <c r="AX332" s="47"/>
      <c r="AY332" s="47"/>
      <c r="AZ332" s="47"/>
      <c r="BA332" s="47"/>
      <c r="BB332" s="47"/>
      <c r="BC332" s="47"/>
      <c r="BD332" s="47"/>
      <c r="BE332" s="47"/>
      <c r="BF332" s="47"/>
      <c r="BG332" s="47"/>
      <c r="BH332" s="47"/>
      <c r="BI332" s="47"/>
      <c r="BJ332" s="47"/>
      <c r="BK332" s="47"/>
      <c r="BL332" s="47"/>
    </row>
    <row r="333" ht="18.75" customHeight="1">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c r="AA333" s="47"/>
      <c r="AB333" s="47"/>
      <c r="AC333" s="47"/>
      <c r="AD333" s="47"/>
      <c r="AE333" s="47"/>
      <c r="AF333" s="47"/>
      <c r="AG333" s="47"/>
      <c r="AH333" s="47"/>
      <c r="AI333" s="47"/>
      <c r="AJ333" s="47"/>
      <c r="AK333" s="47"/>
      <c r="AL333" s="47"/>
      <c r="AM333" s="47"/>
      <c r="AN333" s="47"/>
      <c r="AO333" s="47"/>
      <c r="AP333" s="47"/>
      <c r="AQ333" s="47"/>
      <c r="AR333" s="47"/>
      <c r="AS333" s="47"/>
      <c r="AT333" s="47"/>
      <c r="AU333" s="47"/>
      <c r="AV333" s="47"/>
      <c r="AW333" s="47"/>
      <c r="AX333" s="47"/>
      <c r="AY333" s="47"/>
      <c r="AZ333" s="47"/>
      <c r="BA333" s="47"/>
      <c r="BB333" s="47"/>
      <c r="BC333" s="47"/>
      <c r="BD333" s="47"/>
      <c r="BE333" s="47"/>
      <c r="BF333" s="47"/>
      <c r="BG333" s="47"/>
      <c r="BH333" s="47"/>
      <c r="BI333" s="47"/>
      <c r="BJ333" s="47"/>
      <c r="BK333" s="47"/>
      <c r="BL333" s="47"/>
    </row>
    <row r="334" ht="18.75" customHeight="1">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c r="AA334" s="47"/>
      <c r="AB334" s="47"/>
      <c r="AC334" s="47"/>
      <c r="AD334" s="47"/>
      <c r="AE334" s="47"/>
      <c r="AF334" s="47"/>
      <c r="AG334" s="47"/>
      <c r="AH334" s="47"/>
      <c r="AI334" s="47"/>
      <c r="AJ334" s="47"/>
      <c r="AK334" s="47"/>
      <c r="AL334" s="47"/>
      <c r="AM334" s="47"/>
      <c r="AN334" s="47"/>
      <c r="AO334" s="47"/>
      <c r="AP334" s="47"/>
      <c r="AQ334" s="47"/>
      <c r="AR334" s="47"/>
      <c r="AS334" s="47"/>
      <c r="AT334" s="47"/>
      <c r="AU334" s="47"/>
      <c r="AV334" s="47"/>
      <c r="AW334" s="47"/>
      <c r="AX334" s="47"/>
      <c r="AY334" s="47"/>
      <c r="AZ334" s="47"/>
      <c r="BA334" s="47"/>
      <c r="BB334" s="47"/>
      <c r="BC334" s="47"/>
      <c r="BD334" s="47"/>
      <c r="BE334" s="47"/>
      <c r="BF334" s="47"/>
      <c r="BG334" s="47"/>
      <c r="BH334" s="47"/>
      <c r="BI334" s="47"/>
      <c r="BJ334" s="47"/>
      <c r="BK334" s="47"/>
      <c r="BL334" s="47"/>
    </row>
    <row r="335" ht="18.75" customHeight="1">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c r="AA335" s="47"/>
      <c r="AB335" s="47"/>
      <c r="AC335" s="47"/>
      <c r="AD335" s="47"/>
      <c r="AE335" s="47"/>
      <c r="AF335" s="47"/>
      <c r="AG335" s="47"/>
      <c r="AH335" s="47"/>
      <c r="AI335" s="47"/>
      <c r="AJ335" s="47"/>
      <c r="AK335" s="47"/>
      <c r="AL335" s="47"/>
      <c r="AM335" s="47"/>
      <c r="AN335" s="47"/>
      <c r="AO335" s="47"/>
      <c r="AP335" s="47"/>
      <c r="AQ335" s="47"/>
      <c r="AR335" s="47"/>
      <c r="AS335" s="47"/>
      <c r="AT335" s="47"/>
      <c r="AU335" s="47"/>
      <c r="AV335" s="47"/>
      <c r="AW335" s="47"/>
      <c r="AX335" s="47"/>
      <c r="AY335" s="47"/>
      <c r="AZ335" s="47"/>
      <c r="BA335" s="47"/>
      <c r="BB335" s="47"/>
      <c r="BC335" s="47"/>
      <c r="BD335" s="47"/>
      <c r="BE335" s="47"/>
      <c r="BF335" s="47"/>
      <c r="BG335" s="47"/>
      <c r="BH335" s="47"/>
      <c r="BI335" s="47"/>
      <c r="BJ335" s="47"/>
      <c r="BK335" s="47"/>
      <c r="BL335" s="47"/>
    </row>
    <row r="336" ht="18.75" customHeight="1">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c r="AA336" s="47"/>
      <c r="AB336" s="47"/>
      <c r="AC336" s="47"/>
      <c r="AD336" s="47"/>
      <c r="AE336" s="47"/>
      <c r="AF336" s="47"/>
      <c r="AG336" s="47"/>
      <c r="AH336" s="47"/>
      <c r="AI336" s="47"/>
      <c r="AJ336" s="47"/>
      <c r="AK336" s="47"/>
      <c r="AL336" s="47"/>
      <c r="AM336" s="47"/>
      <c r="AN336" s="47"/>
      <c r="AO336" s="47"/>
      <c r="AP336" s="47"/>
      <c r="AQ336" s="47"/>
      <c r="AR336" s="47"/>
      <c r="AS336" s="47"/>
      <c r="AT336" s="47"/>
      <c r="AU336" s="47"/>
      <c r="AV336" s="47"/>
      <c r="AW336" s="47"/>
      <c r="AX336" s="47"/>
      <c r="AY336" s="47"/>
      <c r="AZ336" s="47"/>
      <c r="BA336" s="47"/>
      <c r="BB336" s="47"/>
      <c r="BC336" s="47"/>
      <c r="BD336" s="47"/>
      <c r="BE336" s="47"/>
      <c r="BF336" s="47"/>
      <c r="BG336" s="47"/>
      <c r="BH336" s="47"/>
      <c r="BI336" s="47"/>
      <c r="BJ336" s="47"/>
      <c r="BK336" s="47"/>
      <c r="BL336" s="47"/>
    </row>
    <row r="337" ht="18.75" customHeight="1">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c r="AA337" s="47"/>
      <c r="AB337" s="47"/>
      <c r="AC337" s="47"/>
      <c r="AD337" s="47"/>
      <c r="AE337" s="47"/>
      <c r="AF337" s="47"/>
      <c r="AG337" s="47"/>
      <c r="AH337" s="47"/>
      <c r="AI337" s="47"/>
      <c r="AJ337" s="47"/>
      <c r="AK337" s="47"/>
      <c r="AL337" s="47"/>
      <c r="AM337" s="47"/>
      <c r="AN337" s="47"/>
      <c r="AO337" s="47"/>
      <c r="AP337" s="47"/>
      <c r="AQ337" s="47"/>
      <c r="AR337" s="47"/>
      <c r="AS337" s="47"/>
      <c r="AT337" s="47"/>
      <c r="AU337" s="47"/>
      <c r="AV337" s="47"/>
      <c r="AW337" s="47"/>
      <c r="AX337" s="47"/>
      <c r="AY337" s="47"/>
      <c r="AZ337" s="47"/>
      <c r="BA337" s="47"/>
      <c r="BB337" s="47"/>
      <c r="BC337" s="47"/>
      <c r="BD337" s="47"/>
      <c r="BE337" s="47"/>
      <c r="BF337" s="47"/>
      <c r="BG337" s="47"/>
      <c r="BH337" s="47"/>
      <c r="BI337" s="47"/>
      <c r="BJ337" s="47"/>
      <c r="BK337" s="47"/>
      <c r="BL337" s="47"/>
    </row>
    <row r="338" ht="18.75" customHeight="1">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c r="AA338" s="47"/>
      <c r="AB338" s="47"/>
      <c r="AC338" s="47"/>
      <c r="AD338" s="47"/>
      <c r="AE338" s="47"/>
      <c r="AF338" s="47"/>
      <c r="AG338" s="47"/>
      <c r="AH338" s="47"/>
      <c r="AI338" s="47"/>
      <c r="AJ338" s="47"/>
      <c r="AK338" s="47"/>
      <c r="AL338" s="47"/>
      <c r="AM338" s="47"/>
      <c r="AN338" s="47"/>
      <c r="AO338" s="47"/>
      <c r="AP338" s="47"/>
      <c r="AQ338" s="47"/>
      <c r="AR338" s="47"/>
      <c r="AS338" s="47"/>
      <c r="AT338" s="47"/>
      <c r="AU338" s="47"/>
      <c r="AV338" s="47"/>
      <c r="AW338" s="47"/>
      <c r="AX338" s="47"/>
      <c r="AY338" s="47"/>
      <c r="AZ338" s="47"/>
      <c r="BA338" s="47"/>
      <c r="BB338" s="47"/>
      <c r="BC338" s="47"/>
      <c r="BD338" s="47"/>
      <c r="BE338" s="47"/>
      <c r="BF338" s="47"/>
      <c r="BG338" s="47"/>
      <c r="BH338" s="47"/>
      <c r="BI338" s="47"/>
      <c r="BJ338" s="47"/>
      <c r="BK338" s="47"/>
      <c r="BL338" s="47"/>
    </row>
    <row r="339" ht="18.75" customHeight="1">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c r="AA339" s="47"/>
      <c r="AB339" s="47"/>
      <c r="AC339" s="47"/>
      <c r="AD339" s="47"/>
      <c r="AE339" s="47"/>
      <c r="AF339" s="47"/>
      <c r="AG339" s="47"/>
      <c r="AH339" s="47"/>
      <c r="AI339" s="47"/>
      <c r="AJ339" s="47"/>
      <c r="AK339" s="47"/>
      <c r="AL339" s="47"/>
      <c r="AM339" s="47"/>
      <c r="AN339" s="47"/>
      <c r="AO339" s="47"/>
      <c r="AP339" s="47"/>
      <c r="AQ339" s="47"/>
      <c r="AR339" s="47"/>
      <c r="AS339" s="47"/>
      <c r="AT339" s="47"/>
      <c r="AU339" s="47"/>
      <c r="AV339" s="47"/>
      <c r="AW339" s="47"/>
      <c r="AX339" s="47"/>
      <c r="AY339" s="47"/>
      <c r="AZ339" s="47"/>
      <c r="BA339" s="47"/>
      <c r="BB339" s="47"/>
      <c r="BC339" s="47"/>
      <c r="BD339" s="47"/>
      <c r="BE339" s="47"/>
      <c r="BF339" s="47"/>
      <c r="BG339" s="47"/>
      <c r="BH339" s="47"/>
      <c r="BI339" s="47"/>
      <c r="BJ339" s="47"/>
      <c r="BK339" s="47"/>
      <c r="BL339" s="47"/>
    </row>
    <row r="340" ht="18.75" customHeight="1">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c r="AA340" s="47"/>
      <c r="AB340" s="47"/>
      <c r="AC340" s="47"/>
      <c r="AD340" s="47"/>
      <c r="AE340" s="47"/>
      <c r="AF340" s="47"/>
      <c r="AG340" s="47"/>
      <c r="AH340" s="47"/>
      <c r="AI340" s="47"/>
      <c r="AJ340" s="47"/>
      <c r="AK340" s="47"/>
      <c r="AL340" s="47"/>
      <c r="AM340" s="47"/>
      <c r="AN340" s="47"/>
      <c r="AO340" s="47"/>
      <c r="AP340" s="47"/>
      <c r="AQ340" s="47"/>
      <c r="AR340" s="47"/>
      <c r="AS340" s="47"/>
      <c r="AT340" s="47"/>
      <c r="AU340" s="47"/>
      <c r="AV340" s="47"/>
      <c r="AW340" s="47"/>
      <c r="AX340" s="47"/>
      <c r="AY340" s="47"/>
      <c r="AZ340" s="47"/>
      <c r="BA340" s="47"/>
      <c r="BB340" s="47"/>
      <c r="BC340" s="47"/>
      <c r="BD340" s="47"/>
      <c r="BE340" s="47"/>
      <c r="BF340" s="47"/>
      <c r="BG340" s="47"/>
      <c r="BH340" s="47"/>
      <c r="BI340" s="47"/>
      <c r="BJ340" s="47"/>
      <c r="BK340" s="47"/>
      <c r="BL340" s="47"/>
    </row>
    <row r="341" ht="18.75" customHeight="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c r="AA341" s="47"/>
      <c r="AB341" s="47"/>
      <c r="AC341" s="47"/>
      <c r="AD341" s="47"/>
      <c r="AE341" s="47"/>
      <c r="AF341" s="47"/>
      <c r="AG341" s="47"/>
      <c r="AH341" s="47"/>
      <c r="AI341" s="47"/>
      <c r="AJ341" s="47"/>
      <c r="AK341" s="47"/>
      <c r="AL341" s="47"/>
      <c r="AM341" s="47"/>
      <c r="AN341" s="47"/>
      <c r="AO341" s="47"/>
      <c r="AP341" s="47"/>
      <c r="AQ341" s="47"/>
      <c r="AR341" s="47"/>
      <c r="AS341" s="47"/>
      <c r="AT341" s="47"/>
      <c r="AU341" s="47"/>
      <c r="AV341" s="47"/>
      <c r="AW341" s="47"/>
      <c r="AX341" s="47"/>
      <c r="AY341" s="47"/>
      <c r="AZ341" s="47"/>
      <c r="BA341" s="47"/>
      <c r="BB341" s="47"/>
      <c r="BC341" s="47"/>
      <c r="BD341" s="47"/>
      <c r="BE341" s="47"/>
      <c r="BF341" s="47"/>
      <c r="BG341" s="47"/>
      <c r="BH341" s="47"/>
      <c r="BI341" s="47"/>
      <c r="BJ341" s="47"/>
      <c r="BK341" s="47"/>
      <c r="BL341" s="47"/>
    </row>
    <row r="342" ht="18.75" customHeight="1">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c r="AA342" s="47"/>
      <c r="AB342" s="47"/>
      <c r="AC342" s="47"/>
      <c r="AD342" s="47"/>
      <c r="AE342" s="47"/>
      <c r="AF342" s="47"/>
      <c r="AG342" s="47"/>
      <c r="AH342" s="47"/>
      <c r="AI342" s="47"/>
      <c r="AJ342" s="47"/>
      <c r="AK342" s="47"/>
      <c r="AL342" s="47"/>
      <c r="AM342" s="47"/>
      <c r="AN342" s="47"/>
      <c r="AO342" s="47"/>
      <c r="AP342" s="47"/>
      <c r="AQ342" s="47"/>
      <c r="AR342" s="47"/>
      <c r="AS342" s="47"/>
      <c r="AT342" s="47"/>
      <c r="AU342" s="47"/>
      <c r="AV342" s="47"/>
      <c r="AW342" s="47"/>
      <c r="AX342" s="47"/>
      <c r="AY342" s="47"/>
      <c r="AZ342" s="47"/>
      <c r="BA342" s="47"/>
      <c r="BB342" s="47"/>
      <c r="BC342" s="47"/>
      <c r="BD342" s="47"/>
      <c r="BE342" s="47"/>
      <c r="BF342" s="47"/>
      <c r="BG342" s="47"/>
      <c r="BH342" s="47"/>
      <c r="BI342" s="47"/>
      <c r="BJ342" s="47"/>
      <c r="BK342" s="47"/>
      <c r="BL342" s="47"/>
    </row>
    <row r="343" ht="18.75" customHeight="1">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c r="AA343" s="47"/>
      <c r="AB343" s="47"/>
      <c r="AC343" s="47"/>
      <c r="AD343" s="47"/>
      <c r="AE343" s="47"/>
      <c r="AF343" s="47"/>
      <c r="AG343" s="47"/>
      <c r="AH343" s="47"/>
      <c r="AI343" s="47"/>
      <c r="AJ343" s="47"/>
      <c r="AK343" s="47"/>
      <c r="AL343" s="47"/>
      <c r="AM343" s="47"/>
      <c r="AN343" s="47"/>
      <c r="AO343" s="47"/>
      <c r="AP343" s="47"/>
      <c r="AQ343" s="47"/>
      <c r="AR343" s="47"/>
      <c r="AS343" s="47"/>
      <c r="AT343" s="47"/>
      <c r="AU343" s="47"/>
      <c r="AV343" s="47"/>
      <c r="AW343" s="47"/>
      <c r="AX343" s="47"/>
      <c r="AY343" s="47"/>
      <c r="AZ343" s="47"/>
      <c r="BA343" s="47"/>
      <c r="BB343" s="47"/>
      <c r="BC343" s="47"/>
      <c r="BD343" s="47"/>
      <c r="BE343" s="47"/>
      <c r="BF343" s="47"/>
      <c r="BG343" s="47"/>
      <c r="BH343" s="47"/>
      <c r="BI343" s="47"/>
      <c r="BJ343" s="47"/>
      <c r="BK343" s="47"/>
      <c r="BL343" s="47"/>
    </row>
    <row r="344" ht="18.75" customHeight="1">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c r="AA344" s="47"/>
      <c r="AB344" s="47"/>
      <c r="AC344" s="47"/>
      <c r="AD344" s="47"/>
      <c r="AE344" s="47"/>
      <c r="AF344" s="47"/>
      <c r="AG344" s="47"/>
      <c r="AH344" s="47"/>
      <c r="AI344" s="47"/>
      <c r="AJ344" s="47"/>
      <c r="AK344" s="47"/>
      <c r="AL344" s="47"/>
      <c r="AM344" s="47"/>
      <c r="AN344" s="47"/>
      <c r="AO344" s="47"/>
      <c r="AP344" s="47"/>
      <c r="AQ344" s="47"/>
      <c r="AR344" s="47"/>
      <c r="AS344" s="47"/>
      <c r="AT344" s="47"/>
      <c r="AU344" s="47"/>
      <c r="AV344" s="47"/>
      <c r="AW344" s="47"/>
      <c r="AX344" s="47"/>
      <c r="AY344" s="47"/>
      <c r="AZ344" s="47"/>
      <c r="BA344" s="47"/>
      <c r="BB344" s="47"/>
      <c r="BC344" s="47"/>
      <c r="BD344" s="47"/>
      <c r="BE344" s="47"/>
      <c r="BF344" s="47"/>
      <c r="BG344" s="47"/>
      <c r="BH344" s="47"/>
      <c r="BI344" s="47"/>
      <c r="BJ344" s="47"/>
      <c r="BK344" s="47"/>
      <c r="BL344" s="47"/>
    </row>
    <row r="345" ht="18.75" customHeight="1">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c r="AA345" s="47"/>
      <c r="AB345" s="47"/>
      <c r="AC345" s="47"/>
      <c r="AD345" s="47"/>
      <c r="AE345" s="47"/>
      <c r="AF345" s="47"/>
      <c r="AG345" s="47"/>
      <c r="AH345" s="47"/>
      <c r="AI345" s="47"/>
      <c r="AJ345" s="47"/>
      <c r="AK345" s="47"/>
      <c r="AL345" s="47"/>
      <c r="AM345" s="47"/>
      <c r="AN345" s="47"/>
      <c r="AO345" s="47"/>
      <c r="AP345" s="47"/>
      <c r="AQ345" s="47"/>
      <c r="AR345" s="47"/>
      <c r="AS345" s="47"/>
      <c r="AT345" s="47"/>
      <c r="AU345" s="47"/>
      <c r="AV345" s="47"/>
      <c r="AW345" s="47"/>
      <c r="AX345" s="47"/>
      <c r="AY345" s="47"/>
      <c r="AZ345" s="47"/>
      <c r="BA345" s="47"/>
      <c r="BB345" s="47"/>
      <c r="BC345" s="47"/>
      <c r="BD345" s="47"/>
      <c r="BE345" s="47"/>
      <c r="BF345" s="47"/>
      <c r="BG345" s="47"/>
      <c r="BH345" s="47"/>
      <c r="BI345" s="47"/>
      <c r="BJ345" s="47"/>
      <c r="BK345" s="47"/>
      <c r="BL345" s="47"/>
    </row>
    <row r="346" ht="18.75" customHeight="1">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c r="AA346" s="47"/>
      <c r="AB346" s="47"/>
      <c r="AC346" s="47"/>
      <c r="AD346" s="47"/>
      <c r="AE346" s="47"/>
      <c r="AF346" s="47"/>
      <c r="AG346" s="47"/>
      <c r="AH346" s="47"/>
      <c r="AI346" s="47"/>
      <c r="AJ346" s="47"/>
      <c r="AK346" s="47"/>
      <c r="AL346" s="47"/>
      <c r="AM346" s="47"/>
      <c r="AN346" s="47"/>
      <c r="AO346" s="47"/>
      <c r="AP346" s="47"/>
      <c r="AQ346" s="47"/>
      <c r="AR346" s="47"/>
      <c r="AS346" s="47"/>
      <c r="AT346" s="47"/>
      <c r="AU346" s="47"/>
      <c r="AV346" s="47"/>
      <c r="AW346" s="47"/>
      <c r="AX346" s="47"/>
      <c r="AY346" s="47"/>
      <c r="AZ346" s="47"/>
      <c r="BA346" s="47"/>
      <c r="BB346" s="47"/>
      <c r="BC346" s="47"/>
      <c r="BD346" s="47"/>
      <c r="BE346" s="47"/>
      <c r="BF346" s="47"/>
      <c r="BG346" s="47"/>
      <c r="BH346" s="47"/>
      <c r="BI346" s="47"/>
      <c r="BJ346" s="47"/>
      <c r="BK346" s="47"/>
      <c r="BL346" s="47"/>
    </row>
    <row r="347" ht="18.75" customHeight="1">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c r="AA347" s="47"/>
      <c r="AB347" s="47"/>
      <c r="AC347" s="47"/>
      <c r="AD347" s="47"/>
      <c r="AE347" s="47"/>
      <c r="AF347" s="47"/>
      <c r="AG347" s="47"/>
      <c r="AH347" s="47"/>
      <c r="AI347" s="47"/>
      <c r="AJ347" s="47"/>
      <c r="AK347" s="47"/>
      <c r="AL347" s="47"/>
      <c r="AM347" s="47"/>
      <c r="AN347" s="47"/>
      <c r="AO347" s="47"/>
      <c r="AP347" s="47"/>
      <c r="AQ347" s="47"/>
      <c r="AR347" s="47"/>
      <c r="AS347" s="47"/>
      <c r="AT347" s="47"/>
      <c r="AU347" s="47"/>
      <c r="AV347" s="47"/>
      <c r="AW347" s="47"/>
      <c r="AX347" s="47"/>
      <c r="AY347" s="47"/>
      <c r="AZ347" s="47"/>
      <c r="BA347" s="47"/>
      <c r="BB347" s="47"/>
      <c r="BC347" s="47"/>
      <c r="BD347" s="47"/>
      <c r="BE347" s="47"/>
      <c r="BF347" s="47"/>
      <c r="BG347" s="47"/>
      <c r="BH347" s="47"/>
      <c r="BI347" s="47"/>
      <c r="BJ347" s="47"/>
      <c r="BK347" s="47"/>
      <c r="BL347" s="47"/>
    </row>
    <row r="348" ht="18.75" customHeight="1">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c r="AA348" s="47"/>
      <c r="AB348" s="47"/>
      <c r="AC348" s="47"/>
      <c r="AD348" s="47"/>
      <c r="AE348" s="47"/>
      <c r="AF348" s="47"/>
      <c r="AG348" s="47"/>
      <c r="AH348" s="47"/>
      <c r="AI348" s="47"/>
      <c r="AJ348" s="47"/>
      <c r="AK348" s="47"/>
      <c r="AL348" s="47"/>
      <c r="AM348" s="47"/>
      <c r="AN348" s="47"/>
      <c r="AO348" s="47"/>
      <c r="AP348" s="47"/>
      <c r="AQ348" s="47"/>
      <c r="AR348" s="47"/>
      <c r="AS348" s="47"/>
      <c r="AT348" s="47"/>
      <c r="AU348" s="47"/>
      <c r="AV348" s="47"/>
      <c r="AW348" s="47"/>
      <c r="AX348" s="47"/>
      <c r="AY348" s="47"/>
      <c r="AZ348" s="47"/>
      <c r="BA348" s="47"/>
      <c r="BB348" s="47"/>
      <c r="BC348" s="47"/>
      <c r="BD348" s="47"/>
      <c r="BE348" s="47"/>
      <c r="BF348" s="47"/>
      <c r="BG348" s="47"/>
      <c r="BH348" s="47"/>
      <c r="BI348" s="47"/>
      <c r="BJ348" s="47"/>
      <c r="BK348" s="47"/>
      <c r="BL348" s="47"/>
    </row>
    <row r="349" ht="18.75" customHeight="1">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c r="AA349" s="47"/>
      <c r="AB349" s="47"/>
      <c r="AC349" s="47"/>
      <c r="AD349" s="47"/>
      <c r="AE349" s="47"/>
      <c r="AF349" s="47"/>
      <c r="AG349" s="47"/>
      <c r="AH349" s="47"/>
      <c r="AI349" s="47"/>
      <c r="AJ349" s="47"/>
      <c r="AK349" s="47"/>
      <c r="AL349" s="47"/>
      <c r="AM349" s="47"/>
      <c r="AN349" s="47"/>
      <c r="AO349" s="47"/>
      <c r="AP349" s="47"/>
      <c r="AQ349" s="47"/>
      <c r="AR349" s="47"/>
      <c r="AS349" s="47"/>
      <c r="AT349" s="47"/>
      <c r="AU349" s="47"/>
      <c r="AV349" s="47"/>
      <c r="AW349" s="47"/>
      <c r="AX349" s="47"/>
      <c r="AY349" s="47"/>
      <c r="AZ349" s="47"/>
      <c r="BA349" s="47"/>
      <c r="BB349" s="47"/>
      <c r="BC349" s="47"/>
      <c r="BD349" s="47"/>
      <c r="BE349" s="47"/>
      <c r="BF349" s="47"/>
      <c r="BG349" s="47"/>
      <c r="BH349" s="47"/>
      <c r="BI349" s="47"/>
      <c r="BJ349" s="47"/>
      <c r="BK349" s="47"/>
      <c r="BL349" s="47"/>
    </row>
    <row r="350" ht="18.75" customHeight="1">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c r="AA350" s="47"/>
      <c r="AB350" s="47"/>
      <c r="AC350" s="47"/>
      <c r="AD350" s="47"/>
      <c r="AE350" s="47"/>
      <c r="AF350" s="47"/>
      <c r="AG350" s="47"/>
      <c r="AH350" s="47"/>
      <c r="AI350" s="47"/>
      <c r="AJ350" s="47"/>
      <c r="AK350" s="47"/>
      <c r="AL350" s="47"/>
      <c r="AM350" s="47"/>
      <c r="AN350" s="47"/>
      <c r="AO350" s="47"/>
      <c r="AP350" s="47"/>
      <c r="AQ350" s="47"/>
      <c r="AR350" s="47"/>
      <c r="AS350" s="47"/>
      <c r="AT350" s="47"/>
      <c r="AU350" s="47"/>
      <c r="AV350" s="47"/>
      <c r="AW350" s="47"/>
      <c r="AX350" s="47"/>
      <c r="AY350" s="47"/>
      <c r="AZ350" s="47"/>
      <c r="BA350" s="47"/>
      <c r="BB350" s="47"/>
      <c r="BC350" s="47"/>
      <c r="BD350" s="47"/>
      <c r="BE350" s="47"/>
      <c r="BF350" s="47"/>
      <c r="BG350" s="47"/>
      <c r="BH350" s="47"/>
      <c r="BI350" s="47"/>
      <c r="BJ350" s="47"/>
      <c r="BK350" s="47"/>
      <c r="BL350" s="47"/>
    </row>
    <row r="351" ht="18.75" customHeight="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c r="AA351" s="47"/>
      <c r="AB351" s="47"/>
      <c r="AC351" s="47"/>
      <c r="AD351" s="47"/>
      <c r="AE351" s="47"/>
      <c r="AF351" s="47"/>
      <c r="AG351" s="47"/>
      <c r="AH351" s="47"/>
      <c r="AI351" s="47"/>
      <c r="AJ351" s="47"/>
      <c r="AK351" s="47"/>
      <c r="AL351" s="47"/>
      <c r="AM351" s="47"/>
      <c r="AN351" s="47"/>
      <c r="AO351" s="47"/>
      <c r="AP351" s="47"/>
      <c r="AQ351" s="47"/>
      <c r="AR351" s="47"/>
      <c r="AS351" s="47"/>
      <c r="AT351" s="47"/>
      <c r="AU351" s="47"/>
      <c r="AV351" s="47"/>
      <c r="AW351" s="47"/>
      <c r="AX351" s="47"/>
      <c r="AY351" s="47"/>
      <c r="AZ351" s="47"/>
      <c r="BA351" s="47"/>
      <c r="BB351" s="47"/>
      <c r="BC351" s="47"/>
      <c r="BD351" s="47"/>
      <c r="BE351" s="47"/>
      <c r="BF351" s="47"/>
      <c r="BG351" s="47"/>
      <c r="BH351" s="47"/>
      <c r="BI351" s="47"/>
      <c r="BJ351" s="47"/>
      <c r="BK351" s="47"/>
      <c r="BL351" s="47"/>
    </row>
    <row r="352" ht="18.75" customHeight="1">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c r="AA352" s="47"/>
      <c r="AB352" s="47"/>
      <c r="AC352" s="47"/>
      <c r="AD352" s="47"/>
      <c r="AE352" s="47"/>
      <c r="AF352" s="47"/>
      <c r="AG352" s="47"/>
      <c r="AH352" s="47"/>
      <c r="AI352" s="47"/>
      <c r="AJ352" s="47"/>
      <c r="AK352" s="47"/>
      <c r="AL352" s="47"/>
      <c r="AM352" s="47"/>
      <c r="AN352" s="47"/>
      <c r="AO352" s="47"/>
      <c r="AP352" s="47"/>
      <c r="AQ352" s="47"/>
      <c r="AR352" s="47"/>
      <c r="AS352" s="47"/>
      <c r="AT352" s="47"/>
      <c r="AU352" s="47"/>
      <c r="AV352" s="47"/>
      <c r="AW352" s="47"/>
      <c r="AX352" s="47"/>
      <c r="AY352" s="47"/>
      <c r="AZ352" s="47"/>
      <c r="BA352" s="47"/>
      <c r="BB352" s="47"/>
      <c r="BC352" s="47"/>
      <c r="BD352" s="47"/>
      <c r="BE352" s="47"/>
      <c r="BF352" s="47"/>
      <c r="BG352" s="47"/>
      <c r="BH352" s="47"/>
      <c r="BI352" s="47"/>
      <c r="BJ352" s="47"/>
      <c r="BK352" s="47"/>
      <c r="BL352" s="47"/>
    </row>
    <row r="353" ht="18.75" customHeight="1">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c r="AA353" s="47"/>
      <c r="AB353" s="47"/>
      <c r="AC353" s="47"/>
      <c r="AD353" s="47"/>
      <c r="AE353" s="47"/>
      <c r="AF353" s="47"/>
      <c r="AG353" s="47"/>
      <c r="AH353" s="47"/>
      <c r="AI353" s="47"/>
      <c r="AJ353" s="47"/>
      <c r="AK353" s="47"/>
      <c r="AL353" s="47"/>
      <c r="AM353" s="47"/>
      <c r="AN353" s="47"/>
      <c r="AO353" s="47"/>
      <c r="AP353" s="47"/>
      <c r="AQ353" s="47"/>
      <c r="AR353" s="47"/>
      <c r="AS353" s="47"/>
      <c r="AT353" s="47"/>
      <c r="AU353" s="47"/>
      <c r="AV353" s="47"/>
      <c r="AW353" s="47"/>
      <c r="AX353" s="47"/>
      <c r="AY353" s="47"/>
      <c r="AZ353" s="47"/>
      <c r="BA353" s="47"/>
      <c r="BB353" s="47"/>
      <c r="BC353" s="47"/>
      <c r="BD353" s="47"/>
      <c r="BE353" s="47"/>
      <c r="BF353" s="47"/>
      <c r="BG353" s="47"/>
      <c r="BH353" s="47"/>
      <c r="BI353" s="47"/>
      <c r="BJ353" s="47"/>
      <c r="BK353" s="47"/>
      <c r="BL353" s="47"/>
    </row>
    <row r="354" ht="18.75" customHeight="1">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c r="AA354" s="47"/>
      <c r="AB354" s="47"/>
      <c r="AC354" s="47"/>
      <c r="AD354" s="47"/>
      <c r="AE354" s="47"/>
      <c r="AF354" s="47"/>
      <c r="AG354" s="47"/>
      <c r="AH354" s="47"/>
      <c r="AI354" s="47"/>
      <c r="AJ354" s="47"/>
      <c r="AK354" s="47"/>
      <c r="AL354" s="47"/>
      <c r="AM354" s="47"/>
      <c r="AN354" s="47"/>
      <c r="AO354" s="47"/>
      <c r="AP354" s="47"/>
      <c r="AQ354" s="47"/>
      <c r="AR354" s="47"/>
      <c r="AS354" s="47"/>
      <c r="AT354" s="47"/>
      <c r="AU354" s="47"/>
      <c r="AV354" s="47"/>
      <c r="AW354" s="47"/>
      <c r="AX354" s="47"/>
      <c r="AY354" s="47"/>
      <c r="AZ354" s="47"/>
      <c r="BA354" s="47"/>
      <c r="BB354" s="47"/>
      <c r="BC354" s="47"/>
      <c r="BD354" s="47"/>
      <c r="BE354" s="47"/>
      <c r="BF354" s="47"/>
      <c r="BG354" s="47"/>
      <c r="BH354" s="47"/>
      <c r="BI354" s="47"/>
      <c r="BJ354" s="47"/>
      <c r="BK354" s="47"/>
      <c r="BL354" s="47"/>
    </row>
    <row r="355" ht="18.75" customHeight="1">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c r="AA355" s="47"/>
      <c r="AB355" s="47"/>
      <c r="AC355" s="47"/>
      <c r="AD355" s="47"/>
      <c r="AE355" s="47"/>
      <c r="AF355" s="47"/>
      <c r="AG355" s="47"/>
      <c r="AH355" s="47"/>
      <c r="AI355" s="47"/>
      <c r="AJ355" s="47"/>
      <c r="AK355" s="47"/>
      <c r="AL355" s="47"/>
      <c r="AM355" s="47"/>
      <c r="AN355" s="47"/>
      <c r="AO355" s="47"/>
      <c r="AP355" s="47"/>
      <c r="AQ355" s="47"/>
      <c r="AR355" s="47"/>
      <c r="AS355" s="47"/>
      <c r="AT355" s="47"/>
      <c r="AU355" s="47"/>
      <c r="AV355" s="47"/>
      <c r="AW355" s="47"/>
      <c r="AX355" s="47"/>
      <c r="AY355" s="47"/>
      <c r="AZ355" s="47"/>
      <c r="BA355" s="47"/>
      <c r="BB355" s="47"/>
      <c r="BC355" s="47"/>
      <c r="BD355" s="47"/>
      <c r="BE355" s="47"/>
      <c r="BF355" s="47"/>
      <c r="BG355" s="47"/>
      <c r="BH355" s="47"/>
      <c r="BI355" s="47"/>
      <c r="BJ355" s="47"/>
      <c r="BK355" s="47"/>
      <c r="BL355" s="47"/>
    </row>
    <row r="356" ht="18.75" customHeight="1">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c r="AA356" s="47"/>
      <c r="AB356" s="47"/>
      <c r="AC356" s="47"/>
      <c r="AD356" s="47"/>
      <c r="AE356" s="47"/>
      <c r="AF356" s="47"/>
      <c r="AG356" s="47"/>
      <c r="AH356" s="47"/>
      <c r="AI356" s="47"/>
      <c r="AJ356" s="47"/>
      <c r="AK356" s="47"/>
      <c r="AL356" s="47"/>
      <c r="AM356" s="47"/>
      <c r="AN356" s="47"/>
      <c r="AO356" s="47"/>
      <c r="AP356" s="47"/>
      <c r="AQ356" s="47"/>
      <c r="AR356" s="47"/>
      <c r="AS356" s="47"/>
      <c r="AT356" s="47"/>
      <c r="AU356" s="47"/>
      <c r="AV356" s="47"/>
      <c r="AW356" s="47"/>
      <c r="AX356" s="47"/>
      <c r="AY356" s="47"/>
      <c r="AZ356" s="47"/>
      <c r="BA356" s="47"/>
      <c r="BB356" s="47"/>
      <c r="BC356" s="47"/>
      <c r="BD356" s="47"/>
      <c r="BE356" s="47"/>
      <c r="BF356" s="47"/>
      <c r="BG356" s="47"/>
      <c r="BH356" s="47"/>
      <c r="BI356" s="47"/>
      <c r="BJ356" s="47"/>
      <c r="BK356" s="47"/>
      <c r="BL356" s="47"/>
    </row>
    <row r="357" ht="18.75" customHeight="1">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c r="AA357" s="47"/>
      <c r="AB357" s="47"/>
      <c r="AC357" s="47"/>
      <c r="AD357" s="47"/>
      <c r="AE357" s="47"/>
      <c r="AF357" s="47"/>
      <c r="AG357" s="47"/>
      <c r="AH357" s="47"/>
      <c r="AI357" s="47"/>
      <c r="AJ357" s="47"/>
      <c r="AK357" s="47"/>
      <c r="AL357" s="47"/>
      <c r="AM357" s="47"/>
      <c r="AN357" s="47"/>
      <c r="AO357" s="47"/>
      <c r="AP357" s="47"/>
      <c r="AQ357" s="47"/>
      <c r="AR357" s="47"/>
      <c r="AS357" s="47"/>
      <c r="AT357" s="47"/>
      <c r="AU357" s="47"/>
      <c r="AV357" s="47"/>
      <c r="AW357" s="47"/>
      <c r="AX357" s="47"/>
      <c r="AY357" s="47"/>
      <c r="AZ357" s="47"/>
      <c r="BA357" s="47"/>
      <c r="BB357" s="47"/>
      <c r="BC357" s="47"/>
      <c r="BD357" s="47"/>
      <c r="BE357" s="47"/>
      <c r="BF357" s="47"/>
      <c r="BG357" s="47"/>
      <c r="BH357" s="47"/>
      <c r="BI357" s="47"/>
      <c r="BJ357" s="47"/>
      <c r="BK357" s="47"/>
      <c r="BL357" s="47"/>
    </row>
    <row r="358" ht="18.75" customHeight="1">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c r="AA358" s="47"/>
      <c r="AB358" s="47"/>
      <c r="AC358" s="47"/>
      <c r="AD358" s="47"/>
      <c r="AE358" s="47"/>
      <c r="AF358" s="47"/>
      <c r="AG358" s="47"/>
      <c r="AH358" s="47"/>
      <c r="AI358" s="47"/>
      <c r="AJ358" s="47"/>
      <c r="AK358" s="47"/>
      <c r="AL358" s="47"/>
      <c r="AM358" s="47"/>
      <c r="AN358" s="47"/>
      <c r="AO358" s="47"/>
      <c r="AP358" s="47"/>
      <c r="AQ358" s="47"/>
      <c r="AR358" s="47"/>
      <c r="AS358" s="47"/>
      <c r="AT358" s="47"/>
      <c r="AU358" s="47"/>
      <c r="AV358" s="47"/>
      <c r="AW358" s="47"/>
      <c r="AX358" s="47"/>
      <c r="AY358" s="47"/>
      <c r="AZ358" s="47"/>
      <c r="BA358" s="47"/>
      <c r="BB358" s="47"/>
      <c r="BC358" s="47"/>
      <c r="BD358" s="47"/>
      <c r="BE358" s="47"/>
      <c r="BF358" s="47"/>
      <c r="BG358" s="47"/>
      <c r="BH358" s="47"/>
      <c r="BI358" s="47"/>
      <c r="BJ358" s="47"/>
      <c r="BK358" s="47"/>
      <c r="BL358" s="47"/>
    </row>
    <row r="359" ht="18.75" customHeight="1">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c r="AA359" s="47"/>
      <c r="AB359" s="47"/>
      <c r="AC359" s="47"/>
      <c r="AD359" s="47"/>
      <c r="AE359" s="47"/>
      <c r="AF359" s="47"/>
      <c r="AG359" s="47"/>
      <c r="AH359" s="47"/>
      <c r="AI359" s="47"/>
      <c r="AJ359" s="47"/>
      <c r="AK359" s="47"/>
      <c r="AL359" s="47"/>
      <c r="AM359" s="47"/>
      <c r="AN359" s="47"/>
      <c r="AO359" s="47"/>
      <c r="AP359" s="47"/>
      <c r="AQ359" s="47"/>
      <c r="AR359" s="47"/>
      <c r="AS359" s="47"/>
      <c r="AT359" s="47"/>
      <c r="AU359" s="47"/>
      <c r="AV359" s="47"/>
      <c r="AW359" s="47"/>
      <c r="AX359" s="47"/>
      <c r="AY359" s="47"/>
      <c r="AZ359" s="47"/>
      <c r="BA359" s="47"/>
      <c r="BB359" s="47"/>
      <c r="BC359" s="47"/>
      <c r="BD359" s="47"/>
      <c r="BE359" s="47"/>
      <c r="BF359" s="47"/>
      <c r="BG359" s="47"/>
      <c r="BH359" s="47"/>
      <c r="BI359" s="47"/>
      <c r="BJ359" s="47"/>
      <c r="BK359" s="47"/>
      <c r="BL359" s="47"/>
    </row>
    <row r="360" ht="18.75" customHeight="1">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c r="AA360" s="47"/>
      <c r="AB360" s="47"/>
      <c r="AC360" s="47"/>
      <c r="AD360" s="47"/>
      <c r="AE360" s="47"/>
      <c r="AF360" s="47"/>
      <c r="AG360" s="47"/>
      <c r="AH360" s="47"/>
      <c r="AI360" s="47"/>
      <c r="AJ360" s="47"/>
      <c r="AK360" s="47"/>
      <c r="AL360" s="47"/>
      <c r="AM360" s="47"/>
      <c r="AN360" s="47"/>
      <c r="AO360" s="47"/>
      <c r="AP360" s="47"/>
      <c r="AQ360" s="47"/>
      <c r="AR360" s="47"/>
      <c r="AS360" s="47"/>
      <c r="AT360" s="47"/>
      <c r="AU360" s="47"/>
      <c r="AV360" s="47"/>
      <c r="AW360" s="47"/>
      <c r="AX360" s="47"/>
      <c r="AY360" s="47"/>
      <c r="AZ360" s="47"/>
      <c r="BA360" s="47"/>
      <c r="BB360" s="47"/>
      <c r="BC360" s="47"/>
      <c r="BD360" s="47"/>
      <c r="BE360" s="47"/>
      <c r="BF360" s="47"/>
      <c r="BG360" s="47"/>
      <c r="BH360" s="47"/>
      <c r="BI360" s="47"/>
      <c r="BJ360" s="47"/>
      <c r="BK360" s="47"/>
      <c r="BL360" s="47"/>
    </row>
    <row r="361" ht="18.75" customHeight="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c r="AA361" s="47"/>
      <c r="AB361" s="47"/>
      <c r="AC361" s="47"/>
      <c r="AD361" s="47"/>
      <c r="AE361" s="47"/>
      <c r="AF361" s="47"/>
      <c r="AG361" s="47"/>
      <c r="AH361" s="47"/>
      <c r="AI361" s="47"/>
      <c r="AJ361" s="47"/>
      <c r="AK361" s="47"/>
      <c r="AL361" s="47"/>
      <c r="AM361" s="47"/>
      <c r="AN361" s="47"/>
      <c r="AO361" s="47"/>
      <c r="AP361" s="47"/>
      <c r="AQ361" s="47"/>
      <c r="AR361" s="47"/>
      <c r="AS361" s="47"/>
      <c r="AT361" s="47"/>
      <c r="AU361" s="47"/>
      <c r="AV361" s="47"/>
      <c r="AW361" s="47"/>
      <c r="AX361" s="47"/>
      <c r="AY361" s="47"/>
      <c r="AZ361" s="47"/>
      <c r="BA361" s="47"/>
      <c r="BB361" s="47"/>
      <c r="BC361" s="47"/>
      <c r="BD361" s="47"/>
      <c r="BE361" s="47"/>
      <c r="BF361" s="47"/>
      <c r="BG361" s="47"/>
      <c r="BH361" s="47"/>
      <c r="BI361" s="47"/>
      <c r="BJ361" s="47"/>
      <c r="BK361" s="47"/>
      <c r="BL361" s="47"/>
    </row>
    <row r="362" ht="18.75" customHeight="1">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c r="AA362" s="47"/>
      <c r="AB362" s="47"/>
      <c r="AC362" s="47"/>
      <c r="AD362" s="47"/>
      <c r="AE362" s="47"/>
      <c r="AF362" s="47"/>
      <c r="AG362" s="47"/>
      <c r="AH362" s="47"/>
      <c r="AI362" s="47"/>
      <c r="AJ362" s="47"/>
      <c r="AK362" s="47"/>
      <c r="AL362" s="47"/>
      <c r="AM362" s="47"/>
      <c r="AN362" s="47"/>
      <c r="AO362" s="47"/>
      <c r="AP362" s="47"/>
      <c r="AQ362" s="47"/>
      <c r="AR362" s="47"/>
      <c r="AS362" s="47"/>
      <c r="AT362" s="47"/>
      <c r="AU362" s="47"/>
      <c r="AV362" s="47"/>
      <c r="AW362" s="47"/>
      <c r="AX362" s="47"/>
      <c r="AY362" s="47"/>
      <c r="AZ362" s="47"/>
      <c r="BA362" s="47"/>
      <c r="BB362" s="47"/>
      <c r="BC362" s="47"/>
      <c r="BD362" s="47"/>
      <c r="BE362" s="47"/>
      <c r="BF362" s="47"/>
      <c r="BG362" s="47"/>
      <c r="BH362" s="47"/>
      <c r="BI362" s="47"/>
      <c r="BJ362" s="47"/>
      <c r="BK362" s="47"/>
      <c r="BL362" s="47"/>
    </row>
    <row r="363" ht="18.75" customHeight="1">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c r="AA363" s="47"/>
      <c r="AB363" s="47"/>
      <c r="AC363" s="47"/>
      <c r="AD363" s="47"/>
      <c r="AE363" s="47"/>
      <c r="AF363" s="47"/>
      <c r="AG363" s="47"/>
      <c r="AH363" s="47"/>
      <c r="AI363" s="47"/>
      <c r="AJ363" s="47"/>
      <c r="AK363" s="47"/>
      <c r="AL363" s="47"/>
      <c r="AM363" s="47"/>
      <c r="AN363" s="47"/>
      <c r="AO363" s="47"/>
      <c r="AP363" s="47"/>
      <c r="AQ363" s="47"/>
      <c r="AR363" s="47"/>
      <c r="AS363" s="47"/>
      <c r="AT363" s="47"/>
      <c r="AU363" s="47"/>
      <c r="AV363" s="47"/>
      <c r="AW363" s="47"/>
      <c r="AX363" s="47"/>
      <c r="AY363" s="47"/>
      <c r="AZ363" s="47"/>
      <c r="BA363" s="47"/>
      <c r="BB363" s="47"/>
      <c r="BC363" s="47"/>
      <c r="BD363" s="47"/>
      <c r="BE363" s="47"/>
      <c r="BF363" s="47"/>
      <c r="BG363" s="47"/>
      <c r="BH363" s="47"/>
      <c r="BI363" s="47"/>
      <c r="BJ363" s="47"/>
      <c r="BK363" s="47"/>
      <c r="BL363" s="47"/>
    </row>
    <row r="364" ht="18.75" customHeight="1">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c r="AA364" s="47"/>
      <c r="AB364" s="47"/>
      <c r="AC364" s="47"/>
      <c r="AD364" s="47"/>
      <c r="AE364" s="47"/>
      <c r="AF364" s="47"/>
      <c r="AG364" s="47"/>
      <c r="AH364" s="47"/>
      <c r="AI364" s="47"/>
      <c r="AJ364" s="47"/>
      <c r="AK364" s="47"/>
      <c r="AL364" s="47"/>
      <c r="AM364" s="47"/>
      <c r="AN364" s="47"/>
      <c r="AO364" s="47"/>
      <c r="AP364" s="47"/>
      <c r="AQ364" s="47"/>
      <c r="AR364" s="47"/>
      <c r="AS364" s="47"/>
      <c r="AT364" s="47"/>
      <c r="AU364" s="47"/>
      <c r="AV364" s="47"/>
      <c r="AW364" s="47"/>
      <c r="AX364" s="47"/>
      <c r="AY364" s="47"/>
      <c r="AZ364" s="47"/>
      <c r="BA364" s="47"/>
      <c r="BB364" s="47"/>
      <c r="BC364" s="47"/>
      <c r="BD364" s="47"/>
      <c r="BE364" s="47"/>
      <c r="BF364" s="47"/>
      <c r="BG364" s="47"/>
      <c r="BH364" s="47"/>
      <c r="BI364" s="47"/>
      <c r="BJ364" s="47"/>
      <c r="BK364" s="47"/>
      <c r="BL364" s="47"/>
    </row>
    <row r="365" ht="18.75" customHeight="1">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7"/>
      <c r="AB365" s="47"/>
      <c r="AC365" s="47"/>
      <c r="AD365" s="47"/>
      <c r="AE365" s="47"/>
      <c r="AF365" s="47"/>
      <c r="AG365" s="47"/>
      <c r="AH365" s="47"/>
      <c r="AI365" s="47"/>
      <c r="AJ365" s="47"/>
      <c r="AK365" s="47"/>
      <c r="AL365" s="47"/>
      <c r="AM365" s="47"/>
      <c r="AN365" s="47"/>
      <c r="AO365" s="47"/>
      <c r="AP365" s="47"/>
      <c r="AQ365" s="47"/>
      <c r="AR365" s="47"/>
      <c r="AS365" s="47"/>
      <c r="AT365" s="47"/>
      <c r="AU365" s="47"/>
      <c r="AV365" s="47"/>
      <c r="AW365" s="47"/>
      <c r="AX365" s="47"/>
      <c r="AY365" s="47"/>
      <c r="AZ365" s="47"/>
      <c r="BA365" s="47"/>
      <c r="BB365" s="47"/>
      <c r="BC365" s="47"/>
      <c r="BD365" s="47"/>
      <c r="BE365" s="47"/>
      <c r="BF365" s="47"/>
      <c r="BG365" s="47"/>
      <c r="BH365" s="47"/>
      <c r="BI365" s="47"/>
      <c r="BJ365" s="47"/>
      <c r="BK365" s="47"/>
      <c r="BL365" s="47"/>
    </row>
    <row r="366" ht="18.75" customHeight="1">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c r="AA366" s="47"/>
      <c r="AB366" s="47"/>
      <c r="AC366" s="47"/>
      <c r="AD366" s="47"/>
      <c r="AE366" s="47"/>
      <c r="AF366" s="47"/>
      <c r="AG366" s="47"/>
      <c r="AH366" s="47"/>
      <c r="AI366" s="47"/>
      <c r="AJ366" s="47"/>
      <c r="AK366" s="47"/>
      <c r="AL366" s="47"/>
      <c r="AM366" s="47"/>
      <c r="AN366" s="47"/>
      <c r="AO366" s="47"/>
      <c r="AP366" s="47"/>
      <c r="AQ366" s="47"/>
      <c r="AR366" s="47"/>
      <c r="AS366" s="47"/>
      <c r="AT366" s="47"/>
      <c r="AU366" s="47"/>
      <c r="AV366" s="47"/>
      <c r="AW366" s="47"/>
      <c r="AX366" s="47"/>
      <c r="AY366" s="47"/>
      <c r="AZ366" s="47"/>
      <c r="BA366" s="47"/>
      <c r="BB366" s="47"/>
      <c r="BC366" s="47"/>
      <c r="BD366" s="47"/>
      <c r="BE366" s="47"/>
      <c r="BF366" s="47"/>
      <c r="BG366" s="47"/>
      <c r="BH366" s="47"/>
      <c r="BI366" s="47"/>
      <c r="BJ366" s="47"/>
      <c r="BK366" s="47"/>
      <c r="BL366" s="47"/>
    </row>
    <row r="367" ht="18.75" customHeight="1">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c r="AA367" s="47"/>
      <c r="AB367" s="47"/>
      <c r="AC367" s="47"/>
      <c r="AD367" s="47"/>
      <c r="AE367" s="47"/>
      <c r="AF367" s="47"/>
      <c r="AG367" s="47"/>
      <c r="AH367" s="47"/>
      <c r="AI367" s="47"/>
      <c r="AJ367" s="47"/>
      <c r="AK367" s="47"/>
      <c r="AL367" s="47"/>
      <c r="AM367" s="47"/>
      <c r="AN367" s="47"/>
      <c r="AO367" s="47"/>
      <c r="AP367" s="47"/>
      <c r="AQ367" s="47"/>
      <c r="AR367" s="47"/>
      <c r="AS367" s="47"/>
      <c r="AT367" s="47"/>
      <c r="AU367" s="47"/>
      <c r="AV367" s="47"/>
      <c r="AW367" s="47"/>
      <c r="AX367" s="47"/>
      <c r="AY367" s="47"/>
      <c r="AZ367" s="47"/>
      <c r="BA367" s="47"/>
      <c r="BB367" s="47"/>
      <c r="BC367" s="47"/>
      <c r="BD367" s="47"/>
      <c r="BE367" s="47"/>
      <c r="BF367" s="47"/>
      <c r="BG367" s="47"/>
      <c r="BH367" s="47"/>
      <c r="BI367" s="47"/>
      <c r="BJ367" s="47"/>
      <c r="BK367" s="47"/>
      <c r="BL367" s="47"/>
    </row>
    <row r="368" ht="18.75" customHeight="1">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c r="AA368" s="47"/>
      <c r="AB368" s="47"/>
      <c r="AC368" s="47"/>
      <c r="AD368" s="47"/>
      <c r="AE368" s="47"/>
      <c r="AF368" s="47"/>
      <c r="AG368" s="47"/>
      <c r="AH368" s="47"/>
      <c r="AI368" s="47"/>
      <c r="AJ368" s="47"/>
      <c r="AK368" s="47"/>
      <c r="AL368" s="47"/>
      <c r="AM368" s="47"/>
      <c r="AN368" s="47"/>
      <c r="AO368" s="47"/>
      <c r="AP368" s="47"/>
      <c r="AQ368" s="47"/>
      <c r="AR368" s="47"/>
      <c r="AS368" s="47"/>
      <c r="AT368" s="47"/>
      <c r="AU368" s="47"/>
      <c r="AV368" s="47"/>
      <c r="AW368" s="47"/>
      <c r="AX368" s="47"/>
      <c r="AY368" s="47"/>
      <c r="AZ368" s="47"/>
      <c r="BA368" s="47"/>
      <c r="BB368" s="47"/>
      <c r="BC368" s="47"/>
      <c r="BD368" s="47"/>
      <c r="BE368" s="47"/>
      <c r="BF368" s="47"/>
      <c r="BG368" s="47"/>
      <c r="BH368" s="47"/>
      <c r="BI368" s="47"/>
      <c r="BJ368" s="47"/>
      <c r="BK368" s="47"/>
      <c r="BL368" s="47"/>
    </row>
    <row r="369" ht="18.75" customHeight="1">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c r="AA369" s="47"/>
      <c r="AB369" s="47"/>
      <c r="AC369" s="47"/>
      <c r="AD369" s="47"/>
      <c r="AE369" s="47"/>
      <c r="AF369" s="47"/>
      <c r="AG369" s="47"/>
      <c r="AH369" s="47"/>
      <c r="AI369" s="47"/>
      <c r="AJ369" s="47"/>
      <c r="AK369" s="47"/>
      <c r="AL369" s="47"/>
      <c r="AM369" s="47"/>
      <c r="AN369" s="47"/>
      <c r="AO369" s="47"/>
      <c r="AP369" s="47"/>
      <c r="AQ369" s="47"/>
      <c r="AR369" s="47"/>
      <c r="AS369" s="47"/>
      <c r="AT369" s="47"/>
      <c r="AU369" s="47"/>
      <c r="AV369" s="47"/>
      <c r="AW369" s="47"/>
      <c r="AX369" s="47"/>
      <c r="AY369" s="47"/>
      <c r="AZ369" s="47"/>
      <c r="BA369" s="47"/>
      <c r="BB369" s="47"/>
      <c r="BC369" s="47"/>
      <c r="BD369" s="47"/>
      <c r="BE369" s="47"/>
      <c r="BF369" s="47"/>
      <c r="BG369" s="47"/>
      <c r="BH369" s="47"/>
      <c r="BI369" s="47"/>
      <c r="BJ369" s="47"/>
      <c r="BK369" s="47"/>
      <c r="BL369" s="47"/>
    </row>
    <row r="370" ht="18.75" customHeight="1">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c r="AA370" s="47"/>
      <c r="AB370" s="47"/>
      <c r="AC370" s="47"/>
      <c r="AD370" s="47"/>
      <c r="AE370" s="47"/>
      <c r="AF370" s="47"/>
      <c r="AG370" s="47"/>
      <c r="AH370" s="47"/>
      <c r="AI370" s="47"/>
      <c r="AJ370" s="47"/>
      <c r="AK370" s="47"/>
      <c r="AL370" s="47"/>
      <c r="AM370" s="47"/>
      <c r="AN370" s="47"/>
      <c r="AO370" s="47"/>
      <c r="AP370" s="47"/>
      <c r="AQ370" s="47"/>
      <c r="AR370" s="47"/>
      <c r="AS370" s="47"/>
      <c r="AT370" s="47"/>
      <c r="AU370" s="47"/>
      <c r="AV370" s="47"/>
      <c r="AW370" s="47"/>
      <c r="AX370" s="47"/>
      <c r="AY370" s="47"/>
      <c r="AZ370" s="47"/>
      <c r="BA370" s="47"/>
      <c r="BB370" s="47"/>
      <c r="BC370" s="47"/>
      <c r="BD370" s="47"/>
      <c r="BE370" s="47"/>
      <c r="BF370" s="47"/>
      <c r="BG370" s="47"/>
      <c r="BH370" s="47"/>
      <c r="BI370" s="47"/>
      <c r="BJ370" s="47"/>
      <c r="BK370" s="47"/>
      <c r="BL370" s="47"/>
    </row>
    <row r="371" ht="18.75" customHeight="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c r="AA371" s="47"/>
      <c r="AB371" s="47"/>
      <c r="AC371" s="47"/>
      <c r="AD371" s="47"/>
      <c r="AE371" s="47"/>
      <c r="AF371" s="47"/>
      <c r="AG371" s="47"/>
      <c r="AH371" s="47"/>
      <c r="AI371" s="47"/>
      <c r="AJ371" s="47"/>
      <c r="AK371" s="47"/>
      <c r="AL371" s="47"/>
      <c r="AM371" s="47"/>
      <c r="AN371" s="47"/>
      <c r="AO371" s="47"/>
      <c r="AP371" s="47"/>
      <c r="AQ371" s="47"/>
      <c r="AR371" s="47"/>
      <c r="AS371" s="47"/>
      <c r="AT371" s="47"/>
      <c r="AU371" s="47"/>
      <c r="AV371" s="47"/>
      <c r="AW371" s="47"/>
      <c r="AX371" s="47"/>
      <c r="AY371" s="47"/>
      <c r="AZ371" s="47"/>
      <c r="BA371" s="47"/>
      <c r="BB371" s="47"/>
      <c r="BC371" s="47"/>
      <c r="BD371" s="47"/>
      <c r="BE371" s="47"/>
      <c r="BF371" s="47"/>
      <c r="BG371" s="47"/>
      <c r="BH371" s="47"/>
      <c r="BI371" s="47"/>
      <c r="BJ371" s="47"/>
      <c r="BK371" s="47"/>
      <c r="BL371" s="47"/>
    </row>
    <row r="372" ht="18.75" customHeight="1">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c r="AA372" s="47"/>
      <c r="AB372" s="47"/>
      <c r="AC372" s="47"/>
      <c r="AD372" s="47"/>
      <c r="AE372" s="47"/>
      <c r="AF372" s="47"/>
      <c r="AG372" s="47"/>
      <c r="AH372" s="47"/>
      <c r="AI372" s="47"/>
      <c r="AJ372" s="47"/>
      <c r="AK372" s="47"/>
      <c r="AL372" s="47"/>
      <c r="AM372" s="47"/>
      <c r="AN372" s="47"/>
      <c r="AO372" s="47"/>
      <c r="AP372" s="47"/>
      <c r="AQ372" s="47"/>
      <c r="AR372" s="47"/>
      <c r="AS372" s="47"/>
      <c r="AT372" s="47"/>
      <c r="AU372" s="47"/>
      <c r="AV372" s="47"/>
      <c r="AW372" s="47"/>
      <c r="AX372" s="47"/>
      <c r="AY372" s="47"/>
      <c r="AZ372" s="47"/>
      <c r="BA372" s="47"/>
      <c r="BB372" s="47"/>
      <c r="BC372" s="47"/>
      <c r="BD372" s="47"/>
      <c r="BE372" s="47"/>
      <c r="BF372" s="47"/>
      <c r="BG372" s="47"/>
      <c r="BH372" s="47"/>
      <c r="BI372" s="47"/>
      <c r="BJ372" s="47"/>
      <c r="BK372" s="47"/>
      <c r="BL372" s="47"/>
    </row>
    <row r="373" ht="18.75" customHeight="1">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c r="AA373" s="47"/>
      <c r="AB373" s="47"/>
      <c r="AC373" s="47"/>
      <c r="AD373" s="47"/>
      <c r="AE373" s="47"/>
      <c r="AF373" s="47"/>
      <c r="AG373" s="47"/>
      <c r="AH373" s="47"/>
      <c r="AI373" s="47"/>
      <c r="AJ373" s="47"/>
      <c r="AK373" s="47"/>
      <c r="AL373" s="47"/>
      <c r="AM373" s="47"/>
      <c r="AN373" s="47"/>
      <c r="AO373" s="47"/>
      <c r="AP373" s="47"/>
      <c r="AQ373" s="47"/>
      <c r="AR373" s="47"/>
      <c r="AS373" s="47"/>
      <c r="AT373" s="47"/>
      <c r="AU373" s="47"/>
      <c r="AV373" s="47"/>
      <c r="AW373" s="47"/>
      <c r="AX373" s="47"/>
      <c r="AY373" s="47"/>
      <c r="AZ373" s="47"/>
      <c r="BA373" s="47"/>
      <c r="BB373" s="47"/>
      <c r="BC373" s="47"/>
      <c r="BD373" s="47"/>
      <c r="BE373" s="47"/>
      <c r="BF373" s="47"/>
      <c r="BG373" s="47"/>
      <c r="BH373" s="47"/>
      <c r="BI373" s="47"/>
      <c r="BJ373" s="47"/>
      <c r="BK373" s="47"/>
      <c r="BL373" s="47"/>
    </row>
    <row r="374" ht="18.75" customHeight="1">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c r="AA374" s="47"/>
      <c r="AB374" s="47"/>
      <c r="AC374" s="47"/>
      <c r="AD374" s="47"/>
      <c r="AE374" s="47"/>
      <c r="AF374" s="47"/>
      <c r="AG374" s="47"/>
      <c r="AH374" s="47"/>
      <c r="AI374" s="47"/>
      <c r="AJ374" s="47"/>
      <c r="AK374" s="47"/>
      <c r="AL374" s="47"/>
      <c r="AM374" s="47"/>
      <c r="AN374" s="47"/>
      <c r="AO374" s="47"/>
      <c r="AP374" s="47"/>
      <c r="AQ374" s="47"/>
      <c r="AR374" s="47"/>
      <c r="AS374" s="47"/>
      <c r="AT374" s="47"/>
      <c r="AU374" s="47"/>
      <c r="AV374" s="47"/>
      <c r="AW374" s="47"/>
      <c r="AX374" s="47"/>
      <c r="AY374" s="47"/>
      <c r="AZ374" s="47"/>
      <c r="BA374" s="47"/>
      <c r="BB374" s="47"/>
      <c r="BC374" s="47"/>
      <c r="BD374" s="47"/>
      <c r="BE374" s="47"/>
      <c r="BF374" s="47"/>
      <c r="BG374" s="47"/>
      <c r="BH374" s="47"/>
      <c r="BI374" s="47"/>
      <c r="BJ374" s="47"/>
      <c r="BK374" s="47"/>
      <c r="BL374" s="47"/>
    </row>
    <row r="375" ht="18.75" customHeight="1">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c r="AA375" s="47"/>
      <c r="AB375" s="47"/>
      <c r="AC375" s="47"/>
      <c r="AD375" s="47"/>
      <c r="AE375" s="47"/>
      <c r="AF375" s="47"/>
      <c r="AG375" s="47"/>
      <c r="AH375" s="47"/>
      <c r="AI375" s="47"/>
      <c r="AJ375" s="47"/>
      <c r="AK375" s="47"/>
      <c r="AL375" s="47"/>
      <c r="AM375" s="47"/>
      <c r="AN375" s="47"/>
      <c r="AO375" s="47"/>
      <c r="AP375" s="47"/>
      <c r="AQ375" s="47"/>
      <c r="AR375" s="47"/>
      <c r="AS375" s="47"/>
      <c r="AT375" s="47"/>
      <c r="AU375" s="47"/>
      <c r="AV375" s="47"/>
      <c r="AW375" s="47"/>
      <c r="AX375" s="47"/>
      <c r="AY375" s="47"/>
      <c r="AZ375" s="47"/>
      <c r="BA375" s="47"/>
      <c r="BB375" s="47"/>
      <c r="BC375" s="47"/>
      <c r="BD375" s="47"/>
      <c r="BE375" s="47"/>
      <c r="BF375" s="47"/>
      <c r="BG375" s="47"/>
      <c r="BH375" s="47"/>
      <c r="BI375" s="47"/>
      <c r="BJ375" s="47"/>
      <c r="BK375" s="47"/>
      <c r="BL375" s="47"/>
    </row>
    <row r="376" ht="18.75" customHeight="1">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c r="AA376" s="47"/>
      <c r="AB376" s="47"/>
      <c r="AC376" s="47"/>
      <c r="AD376" s="47"/>
      <c r="AE376" s="47"/>
      <c r="AF376" s="47"/>
      <c r="AG376" s="47"/>
      <c r="AH376" s="47"/>
      <c r="AI376" s="47"/>
      <c r="AJ376" s="47"/>
      <c r="AK376" s="47"/>
      <c r="AL376" s="47"/>
      <c r="AM376" s="47"/>
      <c r="AN376" s="47"/>
      <c r="AO376" s="47"/>
      <c r="AP376" s="47"/>
      <c r="AQ376" s="47"/>
      <c r="AR376" s="47"/>
      <c r="AS376" s="47"/>
      <c r="AT376" s="47"/>
      <c r="AU376" s="47"/>
      <c r="AV376" s="47"/>
      <c r="AW376" s="47"/>
      <c r="AX376" s="47"/>
      <c r="AY376" s="47"/>
      <c r="AZ376" s="47"/>
      <c r="BA376" s="47"/>
      <c r="BB376" s="47"/>
      <c r="BC376" s="47"/>
      <c r="BD376" s="47"/>
      <c r="BE376" s="47"/>
      <c r="BF376" s="47"/>
      <c r="BG376" s="47"/>
      <c r="BH376" s="47"/>
      <c r="BI376" s="47"/>
      <c r="BJ376" s="47"/>
      <c r="BK376" s="47"/>
      <c r="BL376" s="47"/>
    </row>
    <row r="377" ht="18.75" customHeight="1">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c r="AA377" s="47"/>
      <c r="AB377" s="47"/>
      <c r="AC377" s="47"/>
      <c r="AD377" s="47"/>
      <c r="AE377" s="47"/>
      <c r="AF377" s="47"/>
      <c r="AG377" s="47"/>
      <c r="AH377" s="47"/>
      <c r="AI377" s="47"/>
      <c r="AJ377" s="47"/>
      <c r="AK377" s="47"/>
      <c r="AL377" s="47"/>
      <c r="AM377" s="47"/>
      <c r="AN377" s="47"/>
      <c r="AO377" s="47"/>
      <c r="AP377" s="47"/>
      <c r="AQ377" s="47"/>
      <c r="AR377" s="47"/>
      <c r="AS377" s="47"/>
      <c r="AT377" s="47"/>
      <c r="AU377" s="47"/>
      <c r="AV377" s="47"/>
      <c r="AW377" s="47"/>
      <c r="AX377" s="47"/>
      <c r="AY377" s="47"/>
      <c r="AZ377" s="47"/>
      <c r="BA377" s="47"/>
      <c r="BB377" s="47"/>
      <c r="BC377" s="47"/>
      <c r="BD377" s="47"/>
      <c r="BE377" s="47"/>
      <c r="BF377" s="47"/>
      <c r="BG377" s="47"/>
      <c r="BH377" s="47"/>
      <c r="BI377" s="47"/>
      <c r="BJ377" s="47"/>
      <c r="BK377" s="47"/>
      <c r="BL377" s="47"/>
    </row>
    <row r="378" ht="18.75" customHeight="1">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c r="AA378" s="47"/>
      <c r="AB378" s="47"/>
      <c r="AC378" s="47"/>
      <c r="AD378" s="47"/>
      <c r="AE378" s="47"/>
      <c r="AF378" s="47"/>
      <c r="AG378" s="47"/>
      <c r="AH378" s="47"/>
      <c r="AI378" s="47"/>
      <c r="AJ378" s="47"/>
      <c r="AK378" s="47"/>
      <c r="AL378" s="47"/>
      <c r="AM378" s="47"/>
      <c r="AN378" s="47"/>
      <c r="AO378" s="47"/>
      <c r="AP378" s="47"/>
      <c r="AQ378" s="47"/>
      <c r="AR378" s="47"/>
      <c r="AS378" s="47"/>
      <c r="AT378" s="47"/>
      <c r="AU378" s="47"/>
      <c r="AV378" s="47"/>
      <c r="AW378" s="47"/>
      <c r="AX378" s="47"/>
      <c r="AY378" s="47"/>
      <c r="AZ378" s="47"/>
      <c r="BA378" s="47"/>
      <c r="BB378" s="47"/>
      <c r="BC378" s="47"/>
      <c r="BD378" s="47"/>
      <c r="BE378" s="47"/>
      <c r="BF378" s="47"/>
      <c r="BG378" s="47"/>
      <c r="BH378" s="47"/>
      <c r="BI378" s="47"/>
      <c r="BJ378" s="47"/>
      <c r="BK378" s="47"/>
      <c r="BL378" s="47"/>
    </row>
    <row r="379" ht="18.75" customHeight="1">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c r="AA379" s="47"/>
      <c r="AB379" s="47"/>
      <c r="AC379" s="47"/>
      <c r="AD379" s="47"/>
      <c r="AE379" s="47"/>
      <c r="AF379" s="47"/>
      <c r="AG379" s="47"/>
      <c r="AH379" s="47"/>
      <c r="AI379" s="47"/>
      <c r="AJ379" s="47"/>
      <c r="AK379" s="47"/>
      <c r="AL379" s="47"/>
      <c r="AM379" s="47"/>
      <c r="AN379" s="47"/>
      <c r="AO379" s="47"/>
      <c r="AP379" s="47"/>
      <c r="AQ379" s="47"/>
      <c r="AR379" s="47"/>
      <c r="AS379" s="47"/>
      <c r="AT379" s="47"/>
      <c r="AU379" s="47"/>
      <c r="AV379" s="47"/>
      <c r="AW379" s="47"/>
      <c r="AX379" s="47"/>
      <c r="AY379" s="47"/>
      <c r="AZ379" s="47"/>
      <c r="BA379" s="47"/>
      <c r="BB379" s="47"/>
      <c r="BC379" s="47"/>
      <c r="BD379" s="47"/>
      <c r="BE379" s="47"/>
      <c r="BF379" s="47"/>
      <c r="BG379" s="47"/>
      <c r="BH379" s="47"/>
      <c r="BI379" s="47"/>
      <c r="BJ379" s="47"/>
      <c r="BK379" s="47"/>
      <c r="BL379" s="47"/>
    </row>
    <row r="380" ht="18.75" customHeight="1">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c r="AA380" s="47"/>
      <c r="AB380" s="47"/>
      <c r="AC380" s="47"/>
      <c r="AD380" s="47"/>
      <c r="AE380" s="47"/>
      <c r="AF380" s="47"/>
      <c r="AG380" s="47"/>
      <c r="AH380" s="47"/>
      <c r="AI380" s="47"/>
      <c r="AJ380" s="47"/>
      <c r="AK380" s="47"/>
      <c r="AL380" s="47"/>
      <c r="AM380" s="47"/>
      <c r="AN380" s="47"/>
      <c r="AO380" s="47"/>
      <c r="AP380" s="47"/>
      <c r="AQ380" s="47"/>
      <c r="AR380" s="47"/>
      <c r="AS380" s="47"/>
      <c r="AT380" s="47"/>
      <c r="AU380" s="47"/>
      <c r="AV380" s="47"/>
      <c r="AW380" s="47"/>
      <c r="AX380" s="47"/>
      <c r="AY380" s="47"/>
      <c r="AZ380" s="47"/>
      <c r="BA380" s="47"/>
      <c r="BB380" s="47"/>
      <c r="BC380" s="47"/>
      <c r="BD380" s="47"/>
      <c r="BE380" s="47"/>
      <c r="BF380" s="47"/>
      <c r="BG380" s="47"/>
      <c r="BH380" s="47"/>
      <c r="BI380" s="47"/>
      <c r="BJ380" s="47"/>
      <c r="BK380" s="47"/>
      <c r="BL380" s="47"/>
    </row>
    <row r="381" ht="18.75" customHeight="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c r="AA381" s="47"/>
      <c r="AB381" s="47"/>
      <c r="AC381" s="47"/>
      <c r="AD381" s="47"/>
      <c r="AE381" s="47"/>
      <c r="AF381" s="47"/>
      <c r="AG381" s="47"/>
      <c r="AH381" s="47"/>
      <c r="AI381" s="47"/>
      <c r="AJ381" s="47"/>
      <c r="AK381" s="47"/>
      <c r="AL381" s="47"/>
      <c r="AM381" s="47"/>
      <c r="AN381" s="47"/>
      <c r="AO381" s="47"/>
      <c r="AP381" s="47"/>
      <c r="AQ381" s="47"/>
      <c r="AR381" s="47"/>
      <c r="AS381" s="47"/>
      <c r="AT381" s="47"/>
      <c r="AU381" s="47"/>
      <c r="AV381" s="47"/>
      <c r="AW381" s="47"/>
      <c r="AX381" s="47"/>
      <c r="AY381" s="47"/>
      <c r="AZ381" s="47"/>
      <c r="BA381" s="47"/>
      <c r="BB381" s="47"/>
      <c r="BC381" s="47"/>
      <c r="BD381" s="47"/>
      <c r="BE381" s="47"/>
      <c r="BF381" s="47"/>
      <c r="BG381" s="47"/>
      <c r="BH381" s="47"/>
      <c r="BI381" s="47"/>
      <c r="BJ381" s="47"/>
      <c r="BK381" s="47"/>
      <c r="BL381" s="47"/>
    </row>
    <row r="382" ht="18.75" customHeight="1">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c r="AA382" s="47"/>
      <c r="AB382" s="47"/>
      <c r="AC382" s="47"/>
      <c r="AD382" s="47"/>
      <c r="AE382" s="47"/>
      <c r="AF382" s="47"/>
      <c r="AG382" s="47"/>
      <c r="AH382" s="47"/>
      <c r="AI382" s="47"/>
      <c r="AJ382" s="47"/>
      <c r="AK382" s="47"/>
      <c r="AL382" s="47"/>
      <c r="AM382" s="47"/>
      <c r="AN382" s="47"/>
      <c r="AO382" s="47"/>
      <c r="AP382" s="47"/>
      <c r="AQ382" s="47"/>
      <c r="AR382" s="47"/>
      <c r="AS382" s="47"/>
      <c r="AT382" s="47"/>
      <c r="AU382" s="47"/>
      <c r="AV382" s="47"/>
      <c r="AW382" s="47"/>
      <c r="AX382" s="47"/>
      <c r="AY382" s="47"/>
      <c r="AZ382" s="47"/>
      <c r="BA382" s="47"/>
      <c r="BB382" s="47"/>
      <c r="BC382" s="47"/>
      <c r="BD382" s="47"/>
      <c r="BE382" s="47"/>
      <c r="BF382" s="47"/>
      <c r="BG382" s="47"/>
      <c r="BH382" s="47"/>
      <c r="BI382" s="47"/>
      <c r="BJ382" s="47"/>
      <c r="BK382" s="47"/>
      <c r="BL382" s="47"/>
    </row>
    <row r="383" ht="18.75" customHeight="1">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c r="AA383" s="47"/>
      <c r="AB383" s="47"/>
      <c r="AC383" s="47"/>
      <c r="AD383" s="47"/>
      <c r="AE383" s="47"/>
      <c r="AF383" s="47"/>
      <c r="AG383" s="47"/>
      <c r="AH383" s="47"/>
      <c r="AI383" s="47"/>
      <c r="AJ383" s="47"/>
      <c r="AK383" s="47"/>
      <c r="AL383" s="47"/>
      <c r="AM383" s="47"/>
      <c r="AN383" s="47"/>
      <c r="AO383" s="47"/>
      <c r="AP383" s="47"/>
      <c r="AQ383" s="47"/>
      <c r="AR383" s="47"/>
      <c r="AS383" s="47"/>
      <c r="AT383" s="47"/>
      <c r="AU383" s="47"/>
      <c r="AV383" s="47"/>
      <c r="AW383" s="47"/>
      <c r="AX383" s="47"/>
      <c r="AY383" s="47"/>
      <c r="AZ383" s="47"/>
      <c r="BA383" s="47"/>
      <c r="BB383" s="47"/>
      <c r="BC383" s="47"/>
      <c r="BD383" s="47"/>
      <c r="BE383" s="47"/>
      <c r="BF383" s="47"/>
      <c r="BG383" s="47"/>
      <c r="BH383" s="47"/>
      <c r="BI383" s="47"/>
      <c r="BJ383" s="47"/>
      <c r="BK383" s="47"/>
      <c r="BL383" s="47"/>
    </row>
    <row r="384" ht="18.75" customHeight="1">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c r="AA384" s="47"/>
      <c r="AB384" s="47"/>
      <c r="AC384" s="47"/>
      <c r="AD384" s="47"/>
      <c r="AE384" s="47"/>
      <c r="AF384" s="47"/>
      <c r="AG384" s="47"/>
      <c r="AH384" s="47"/>
      <c r="AI384" s="47"/>
      <c r="AJ384" s="47"/>
      <c r="AK384" s="47"/>
      <c r="AL384" s="47"/>
      <c r="AM384" s="47"/>
      <c r="AN384" s="47"/>
      <c r="AO384" s="47"/>
      <c r="AP384" s="47"/>
      <c r="AQ384" s="47"/>
      <c r="AR384" s="47"/>
      <c r="AS384" s="47"/>
      <c r="AT384" s="47"/>
      <c r="AU384" s="47"/>
      <c r="AV384" s="47"/>
      <c r="AW384" s="47"/>
      <c r="AX384" s="47"/>
      <c r="AY384" s="47"/>
      <c r="AZ384" s="47"/>
      <c r="BA384" s="47"/>
      <c r="BB384" s="47"/>
      <c r="BC384" s="47"/>
      <c r="BD384" s="47"/>
      <c r="BE384" s="47"/>
      <c r="BF384" s="47"/>
      <c r="BG384" s="47"/>
      <c r="BH384" s="47"/>
      <c r="BI384" s="47"/>
      <c r="BJ384" s="47"/>
      <c r="BK384" s="47"/>
      <c r="BL384" s="47"/>
    </row>
    <row r="385" ht="18.75" customHeight="1">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c r="AA385" s="47"/>
      <c r="AB385" s="47"/>
      <c r="AC385" s="47"/>
      <c r="AD385" s="47"/>
      <c r="AE385" s="47"/>
      <c r="AF385" s="47"/>
      <c r="AG385" s="47"/>
      <c r="AH385" s="47"/>
      <c r="AI385" s="47"/>
      <c r="AJ385" s="47"/>
      <c r="AK385" s="47"/>
      <c r="AL385" s="47"/>
      <c r="AM385" s="47"/>
      <c r="AN385" s="47"/>
      <c r="AO385" s="47"/>
      <c r="AP385" s="47"/>
      <c r="AQ385" s="47"/>
      <c r="AR385" s="47"/>
      <c r="AS385" s="47"/>
      <c r="AT385" s="47"/>
      <c r="AU385" s="47"/>
      <c r="AV385" s="47"/>
      <c r="AW385" s="47"/>
      <c r="AX385" s="47"/>
      <c r="AY385" s="47"/>
      <c r="AZ385" s="47"/>
      <c r="BA385" s="47"/>
      <c r="BB385" s="47"/>
      <c r="BC385" s="47"/>
      <c r="BD385" s="47"/>
      <c r="BE385" s="47"/>
      <c r="BF385" s="47"/>
      <c r="BG385" s="47"/>
      <c r="BH385" s="47"/>
      <c r="BI385" s="47"/>
      <c r="BJ385" s="47"/>
      <c r="BK385" s="47"/>
      <c r="BL385" s="47"/>
    </row>
    <row r="386" ht="18.75" customHeight="1">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c r="AA386" s="47"/>
      <c r="AB386" s="47"/>
      <c r="AC386" s="47"/>
      <c r="AD386" s="47"/>
      <c r="AE386" s="47"/>
      <c r="AF386" s="47"/>
      <c r="AG386" s="47"/>
      <c r="AH386" s="47"/>
      <c r="AI386" s="47"/>
      <c r="AJ386" s="47"/>
      <c r="AK386" s="47"/>
      <c r="AL386" s="47"/>
      <c r="AM386" s="47"/>
      <c r="AN386" s="47"/>
      <c r="AO386" s="47"/>
      <c r="AP386" s="47"/>
      <c r="AQ386" s="47"/>
      <c r="AR386" s="47"/>
      <c r="AS386" s="47"/>
      <c r="AT386" s="47"/>
      <c r="AU386" s="47"/>
      <c r="AV386" s="47"/>
      <c r="AW386" s="47"/>
      <c r="AX386" s="47"/>
      <c r="AY386" s="47"/>
      <c r="AZ386" s="47"/>
      <c r="BA386" s="47"/>
      <c r="BB386" s="47"/>
      <c r="BC386" s="47"/>
      <c r="BD386" s="47"/>
      <c r="BE386" s="47"/>
      <c r="BF386" s="47"/>
      <c r="BG386" s="47"/>
      <c r="BH386" s="47"/>
      <c r="BI386" s="47"/>
      <c r="BJ386" s="47"/>
      <c r="BK386" s="47"/>
      <c r="BL386" s="47"/>
    </row>
    <row r="387" ht="18.75" customHeight="1">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c r="AA387" s="47"/>
      <c r="AB387" s="47"/>
      <c r="AC387" s="47"/>
      <c r="AD387" s="47"/>
      <c r="AE387" s="47"/>
      <c r="AF387" s="47"/>
      <c r="AG387" s="47"/>
      <c r="AH387" s="47"/>
      <c r="AI387" s="47"/>
      <c r="AJ387" s="47"/>
      <c r="AK387" s="47"/>
      <c r="AL387" s="47"/>
      <c r="AM387" s="47"/>
      <c r="AN387" s="47"/>
      <c r="AO387" s="47"/>
      <c r="AP387" s="47"/>
      <c r="AQ387" s="47"/>
      <c r="AR387" s="47"/>
      <c r="AS387" s="47"/>
      <c r="AT387" s="47"/>
      <c r="AU387" s="47"/>
      <c r="AV387" s="47"/>
      <c r="AW387" s="47"/>
      <c r="AX387" s="47"/>
      <c r="AY387" s="47"/>
      <c r="AZ387" s="47"/>
      <c r="BA387" s="47"/>
      <c r="BB387" s="47"/>
      <c r="BC387" s="47"/>
      <c r="BD387" s="47"/>
      <c r="BE387" s="47"/>
      <c r="BF387" s="47"/>
      <c r="BG387" s="47"/>
      <c r="BH387" s="47"/>
      <c r="BI387" s="47"/>
      <c r="BJ387" s="47"/>
      <c r="BK387" s="47"/>
      <c r="BL387" s="47"/>
    </row>
    <row r="388" ht="18.75" customHeight="1">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c r="AA388" s="47"/>
      <c r="AB388" s="47"/>
      <c r="AC388" s="47"/>
      <c r="AD388" s="47"/>
      <c r="AE388" s="47"/>
      <c r="AF388" s="47"/>
      <c r="AG388" s="47"/>
      <c r="AH388" s="47"/>
      <c r="AI388" s="47"/>
      <c r="AJ388" s="47"/>
      <c r="AK388" s="47"/>
      <c r="AL388" s="47"/>
      <c r="AM388" s="47"/>
      <c r="AN388" s="47"/>
      <c r="AO388" s="47"/>
      <c r="AP388" s="47"/>
      <c r="AQ388" s="47"/>
      <c r="AR388" s="47"/>
      <c r="AS388" s="47"/>
      <c r="AT388" s="47"/>
      <c r="AU388" s="47"/>
      <c r="AV388" s="47"/>
      <c r="AW388" s="47"/>
      <c r="AX388" s="47"/>
      <c r="AY388" s="47"/>
      <c r="AZ388" s="47"/>
      <c r="BA388" s="47"/>
      <c r="BB388" s="47"/>
      <c r="BC388" s="47"/>
      <c r="BD388" s="47"/>
      <c r="BE388" s="47"/>
      <c r="BF388" s="47"/>
      <c r="BG388" s="47"/>
      <c r="BH388" s="47"/>
      <c r="BI388" s="47"/>
      <c r="BJ388" s="47"/>
      <c r="BK388" s="47"/>
      <c r="BL388" s="47"/>
    </row>
    <row r="389" ht="18.75" customHeight="1">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c r="AA389" s="47"/>
      <c r="AB389" s="47"/>
      <c r="AC389" s="47"/>
      <c r="AD389" s="47"/>
      <c r="AE389" s="47"/>
      <c r="AF389" s="47"/>
      <c r="AG389" s="47"/>
      <c r="AH389" s="47"/>
      <c r="AI389" s="47"/>
      <c r="AJ389" s="47"/>
      <c r="AK389" s="47"/>
      <c r="AL389" s="47"/>
      <c r="AM389" s="47"/>
      <c r="AN389" s="47"/>
      <c r="AO389" s="47"/>
      <c r="AP389" s="47"/>
      <c r="AQ389" s="47"/>
      <c r="AR389" s="47"/>
      <c r="AS389" s="47"/>
      <c r="AT389" s="47"/>
      <c r="AU389" s="47"/>
      <c r="AV389" s="47"/>
      <c r="AW389" s="47"/>
      <c r="AX389" s="47"/>
      <c r="AY389" s="47"/>
      <c r="AZ389" s="47"/>
      <c r="BA389" s="47"/>
      <c r="BB389" s="47"/>
      <c r="BC389" s="47"/>
      <c r="BD389" s="47"/>
      <c r="BE389" s="47"/>
      <c r="BF389" s="47"/>
      <c r="BG389" s="47"/>
      <c r="BH389" s="47"/>
      <c r="BI389" s="47"/>
      <c r="BJ389" s="47"/>
      <c r="BK389" s="47"/>
      <c r="BL389" s="47"/>
    </row>
    <row r="390" ht="18.75" customHeight="1">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c r="AA390" s="47"/>
      <c r="AB390" s="47"/>
      <c r="AC390" s="47"/>
      <c r="AD390" s="47"/>
      <c r="AE390" s="47"/>
      <c r="AF390" s="47"/>
      <c r="AG390" s="47"/>
      <c r="AH390" s="47"/>
      <c r="AI390" s="47"/>
      <c r="AJ390" s="47"/>
      <c r="AK390" s="47"/>
      <c r="AL390" s="47"/>
      <c r="AM390" s="47"/>
      <c r="AN390" s="47"/>
      <c r="AO390" s="47"/>
      <c r="AP390" s="47"/>
      <c r="AQ390" s="47"/>
      <c r="AR390" s="47"/>
      <c r="AS390" s="47"/>
      <c r="AT390" s="47"/>
      <c r="AU390" s="47"/>
      <c r="AV390" s="47"/>
      <c r="AW390" s="47"/>
      <c r="AX390" s="47"/>
      <c r="AY390" s="47"/>
      <c r="AZ390" s="47"/>
      <c r="BA390" s="47"/>
      <c r="BB390" s="47"/>
      <c r="BC390" s="47"/>
      <c r="BD390" s="47"/>
      <c r="BE390" s="47"/>
      <c r="BF390" s="47"/>
      <c r="BG390" s="47"/>
      <c r="BH390" s="47"/>
      <c r="BI390" s="47"/>
      <c r="BJ390" s="47"/>
      <c r="BK390" s="47"/>
      <c r="BL390" s="47"/>
    </row>
    <row r="391" ht="18.75" customHeight="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c r="AA391" s="47"/>
      <c r="AB391" s="47"/>
      <c r="AC391" s="47"/>
      <c r="AD391" s="47"/>
      <c r="AE391" s="47"/>
      <c r="AF391" s="47"/>
      <c r="AG391" s="47"/>
      <c r="AH391" s="47"/>
      <c r="AI391" s="47"/>
      <c r="AJ391" s="47"/>
      <c r="AK391" s="47"/>
      <c r="AL391" s="47"/>
      <c r="AM391" s="47"/>
      <c r="AN391" s="47"/>
      <c r="AO391" s="47"/>
      <c r="AP391" s="47"/>
      <c r="AQ391" s="47"/>
      <c r="AR391" s="47"/>
      <c r="AS391" s="47"/>
      <c r="AT391" s="47"/>
      <c r="AU391" s="47"/>
      <c r="AV391" s="47"/>
      <c r="AW391" s="47"/>
      <c r="AX391" s="47"/>
      <c r="AY391" s="47"/>
      <c r="AZ391" s="47"/>
      <c r="BA391" s="47"/>
      <c r="BB391" s="47"/>
      <c r="BC391" s="47"/>
      <c r="BD391" s="47"/>
      <c r="BE391" s="47"/>
      <c r="BF391" s="47"/>
      <c r="BG391" s="47"/>
      <c r="BH391" s="47"/>
      <c r="BI391" s="47"/>
      <c r="BJ391" s="47"/>
      <c r="BK391" s="47"/>
      <c r="BL391" s="47"/>
    </row>
    <row r="392" ht="18.75" customHeight="1">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c r="AA392" s="47"/>
      <c r="AB392" s="47"/>
      <c r="AC392" s="47"/>
      <c r="AD392" s="47"/>
      <c r="AE392" s="47"/>
      <c r="AF392" s="47"/>
      <c r="AG392" s="47"/>
      <c r="AH392" s="47"/>
      <c r="AI392" s="47"/>
      <c r="AJ392" s="47"/>
      <c r="AK392" s="47"/>
      <c r="AL392" s="47"/>
      <c r="AM392" s="47"/>
      <c r="AN392" s="47"/>
      <c r="AO392" s="47"/>
      <c r="AP392" s="47"/>
      <c r="AQ392" s="47"/>
      <c r="AR392" s="47"/>
      <c r="AS392" s="47"/>
      <c r="AT392" s="47"/>
      <c r="AU392" s="47"/>
      <c r="AV392" s="47"/>
      <c r="AW392" s="47"/>
      <c r="AX392" s="47"/>
      <c r="AY392" s="47"/>
      <c r="AZ392" s="47"/>
      <c r="BA392" s="47"/>
      <c r="BB392" s="47"/>
      <c r="BC392" s="47"/>
      <c r="BD392" s="47"/>
      <c r="BE392" s="47"/>
      <c r="BF392" s="47"/>
      <c r="BG392" s="47"/>
      <c r="BH392" s="47"/>
      <c r="BI392" s="47"/>
      <c r="BJ392" s="47"/>
      <c r="BK392" s="47"/>
      <c r="BL392" s="47"/>
    </row>
    <row r="393" ht="18.75" customHeight="1">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c r="AA393" s="47"/>
      <c r="AB393" s="47"/>
      <c r="AC393" s="47"/>
      <c r="AD393" s="47"/>
      <c r="AE393" s="47"/>
      <c r="AF393" s="47"/>
      <c r="AG393" s="47"/>
      <c r="AH393" s="47"/>
      <c r="AI393" s="47"/>
      <c r="AJ393" s="47"/>
      <c r="AK393" s="47"/>
      <c r="AL393" s="47"/>
      <c r="AM393" s="47"/>
      <c r="AN393" s="47"/>
      <c r="AO393" s="47"/>
      <c r="AP393" s="47"/>
      <c r="AQ393" s="47"/>
      <c r="AR393" s="47"/>
      <c r="AS393" s="47"/>
      <c r="AT393" s="47"/>
      <c r="AU393" s="47"/>
      <c r="AV393" s="47"/>
      <c r="AW393" s="47"/>
      <c r="AX393" s="47"/>
      <c r="AY393" s="47"/>
      <c r="AZ393" s="47"/>
      <c r="BA393" s="47"/>
      <c r="BB393" s="47"/>
      <c r="BC393" s="47"/>
      <c r="BD393" s="47"/>
      <c r="BE393" s="47"/>
      <c r="BF393" s="47"/>
      <c r="BG393" s="47"/>
      <c r="BH393" s="47"/>
      <c r="BI393" s="47"/>
      <c r="BJ393" s="47"/>
      <c r="BK393" s="47"/>
      <c r="BL393" s="47"/>
    </row>
    <row r="394" ht="18.75" customHeight="1">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c r="AA394" s="47"/>
      <c r="AB394" s="47"/>
      <c r="AC394" s="47"/>
      <c r="AD394" s="47"/>
      <c r="AE394" s="47"/>
      <c r="AF394" s="47"/>
      <c r="AG394" s="47"/>
      <c r="AH394" s="47"/>
      <c r="AI394" s="47"/>
      <c r="AJ394" s="47"/>
      <c r="AK394" s="47"/>
      <c r="AL394" s="47"/>
      <c r="AM394" s="47"/>
      <c r="AN394" s="47"/>
      <c r="AO394" s="47"/>
      <c r="AP394" s="47"/>
      <c r="AQ394" s="47"/>
      <c r="AR394" s="47"/>
      <c r="AS394" s="47"/>
      <c r="AT394" s="47"/>
      <c r="AU394" s="47"/>
      <c r="AV394" s="47"/>
      <c r="AW394" s="47"/>
      <c r="AX394" s="47"/>
      <c r="AY394" s="47"/>
      <c r="AZ394" s="47"/>
      <c r="BA394" s="47"/>
      <c r="BB394" s="47"/>
      <c r="BC394" s="47"/>
      <c r="BD394" s="47"/>
      <c r="BE394" s="47"/>
      <c r="BF394" s="47"/>
      <c r="BG394" s="47"/>
      <c r="BH394" s="47"/>
      <c r="BI394" s="47"/>
      <c r="BJ394" s="47"/>
      <c r="BK394" s="47"/>
      <c r="BL394" s="47"/>
    </row>
    <row r="395" ht="18.75" customHeight="1">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c r="AA395" s="47"/>
      <c r="AB395" s="47"/>
      <c r="AC395" s="47"/>
      <c r="AD395" s="47"/>
      <c r="AE395" s="47"/>
      <c r="AF395" s="47"/>
      <c r="AG395" s="47"/>
      <c r="AH395" s="47"/>
      <c r="AI395" s="47"/>
      <c r="AJ395" s="47"/>
      <c r="AK395" s="47"/>
      <c r="AL395" s="47"/>
      <c r="AM395" s="47"/>
      <c r="AN395" s="47"/>
      <c r="AO395" s="47"/>
      <c r="AP395" s="47"/>
      <c r="AQ395" s="47"/>
      <c r="AR395" s="47"/>
      <c r="AS395" s="47"/>
      <c r="AT395" s="47"/>
      <c r="AU395" s="47"/>
      <c r="AV395" s="47"/>
      <c r="AW395" s="47"/>
      <c r="AX395" s="47"/>
      <c r="AY395" s="47"/>
      <c r="AZ395" s="47"/>
      <c r="BA395" s="47"/>
      <c r="BB395" s="47"/>
      <c r="BC395" s="47"/>
      <c r="BD395" s="47"/>
      <c r="BE395" s="47"/>
      <c r="BF395" s="47"/>
      <c r="BG395" s="47"/>
      <c r="BH395" s="47"/>
      <c r="BI395" s="47"/>
      <c r="BJ395" s="47"/>
      <c r="BK395" s="47"/>
      <c r="BL395" s="47"/>
    </row>
    <row r="396" ht="18.75" customHeight="1">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c r="AA396" s="47"/>
      <c r="AB396" s="47"/>
      <c r="AC396" s="47"/>
      <c r="AD396" s="47"/>
      <c r="AE396" s="47"/>
      <c r="AF396" s="47"/>
      <c r="AG396" s="47"/>
      <c r="AH396" s="47"/>
      <c r="AI396" s="47"/>
      <c r="AJ396" s="47"/>
      <c r="AK396" s="47"/>
      <c r="AL396" s="47"/>
      <c r="AM396" s="47"/>
      <c r="AN396" s="47"/>
      <c r="AO396" s="47"/>
      <c r="AP396" s="47"/>
      <c r="AQ396" s="47"/>
      <c r="AR396" s="47"/>
      <c r="AS396" s="47"/>
      <c r="AT396" s="47"/>
      <c r="AU396" s="47"/>
      <c r="AV396" s="47"/>
      <c r="AW396" s="47"/>
      <c r="AX396" s="47"/>
      <c r="AY396" s="47"/>
      <c r="AZ396" s="47"/>
      <c r="BA396" s="47"/>
      <c r="BB396" s="47"/>
      <c r="BC396" s="47"/>
      <c r="BD396" s="47"/>
      <c r="BE396" s="47"/>
      <c r="BF396" s="47"/>
      <c r="BG396" s="47"/>
      <c r="BH396" s="47"/>
      <c r="BI396" s="47"/>
      <c r="BJ396" s="47"/>
      <c r="BK396" s="47"/>
      <c r="BL396" s="47"/>
    </row>
    <row r="397" ht="18.75" customHeight="1">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c r="AA397" s="47"/>
      <c r="AB397" s="47"/>
      <c r="AC397" s="47"/>
      <c r="AD397" s="47"/>
      <c r="AE397" s="47"/>
      <c r="AF397" s="47"/>
      <c r="AG397" s="47"/>
      <c r="AH397" s="47"/>
      <c r="AI397" s="47"/>
      <c r="AJ397" s="47"/>
      <c r="AK397" s="47"/>
      <c r="AL397" s="47"/>
      <c r="AM397" s="47"/>
      <c r="AN397" s="47"/>
      <c r="AO397" s="47"/>
      <c r="AP397" s="47"/>
      <c r="AQ397" s="47"/>
      <c r="AR397" s="47"/>
      <c r="AS397" s="47"/>
      <c r="AT397" s="47"/>
      <c r="AU397" s="47"/>
      <c r="AV397" s="47"/>
      <c r="AW397" s="47"/>
      <c r="AX397" s="47"/>
      <c r="AY397" s="47"/>
      <c r="AZ397" s="47"/>
      <c r="BA397" s="47"/>
      <c r="BB397" s="47"/>
      <c r="BC397" s="47"/>
      <c r="BD397" s="47"/>
      <c r="BE397" s="47"/>
      <c r="BF397" s="47"/>
      <c r="BG397" s="47"/>
      <c r="BH397" s="47"/>
      <c r="BI397" s="47"/>
      <c r="BJ397" s="47"/>
      <c r="BK397" s="47"/>
      <c r="BL397" s="47"/>
    </row>
    <row r="398" ht="18.75" customHeight="1">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c r="AA398" s="47"/>
      <c r="AB398" s="47"/>
      <c r="AC398" s="47"/>
      <c r="AD398" s="47"/>
      <c r="AE398" s="47"/>
      <c r="AF398" s="47"/>
      <c r="AG398" s="47"/>
      <c r="AH398" s="47"/>
      <c r="AI398" s="47"/>
      <c r="AJ398" s="47"/>
      <c r="AK398" s="47"/>
      <c r="AL398" s="47"/>
      <c r="AM398" s="47"/>
      <c r="AN398" s="47"/>
      <c r="AO398" s="47"/>
      <c r="AP398" s="47"/>
      <c r="AQ398" s="47"/>
      <c r="AR398" s="47"/>
      <c r="AS398" s="47"/>
      <c r="AT398" s="47"/>
      <c r="AU398" s="47"/>
      <c r="AV398" s="47"/>
      <c r="AW398" s="47"/>
      <c r="AX398" s="47"/>
      <c r="AY398" s="47"/>
      <c r="AZ398" s="47"/>
      <c r="BA398" s="47"/>
      <c r="BB398" s="47"/>
      <c r="BC398" s="47"/>
      <c r="BD398" s="47"/>
      <c r="BE398" s="47"/>
      <c r="BF398" s="47"/>
      <c r="BG398" s="47"/>
      <c r="BH398" s="47"/>
      <c r="BI398" s="47"/>
      <c r="BJ398" s="47"/>
      <c r="BK398" s="47"/>
      <c r="BL398" s="47"/>
    </row>
    <row r="399" ht="18.75" customHeight="1">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c r="AA399" s="47"/>
      <c r="AB399" s="47"/>
      <c r="AC399" s="47"/>
      <c r="AD399" s="47"/>
      <c r="AE399" s="47"/>
      <c r="AF399" s="47"/>
      <c r="AG399" s="47"/>
      <c r="AH399" s="47"/>
      <c r="AI399" s="47"/>
      <c r="AJ399" s="47"/>
      <c r="AK399" s="47"/>
      <c r="AL399" s="47"/>
      <c r="AM399" s="47"/>
      <c r="AN399" s="47"/>
      <c r="AO399" s="47"/>
      <c r="AP399" s="47"/>
      <c r="AQ399" s="47"/>
      <c r="AR399" s="47"/>
      <c r="AS399" s="47"/>
      <c r="AT399" s="47"/>
      <c r="AU399" s="47"/>
      <c r="AV399" s="47"/>
      <c r="AW399" s="47"/>
      <c r="AX399" s="47"/>
      <c r="AY399" s="47"/>
      <c r="AZ399" s="47"/>
      <c r="BA399" s="47"/>
      <c r="BB399" s="47"/>
      <c r="BC399" s="47"/>
      <c r="BD399" s="47"/>
      <c r="BE399" s="47"/>
      <c r="BF399" s="47"/>
      <c r="BG399" s="47"/>
      <c r="BH399" s="47"/>
      <c r="BI399" s="47"/>
      <c r="BJ399" s="47"/>
      <c r="BK399" s="47"/>
      <c r="BL399" s="47"/>
    </row>
    <row r="400" ht="18.75" customHeight="1">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c r="AA400" s="47"/>
      <c r="AB400" s="47"/>
      <c r="AC400" s="47"/>
      <c r="AD400" s="47"/>
      <c r="AE400" s="47"/>
      <c r="AF400" s="47"/>
      <c r="AG400" s="47"/>
      <c r="AH400" s="47"/>
      <c r="AI400" s="47"/>
      <c r="AJ400" s="47"/>
      <c r="AK400" s="47"/>
      <c r="AL400" s="47"/>
      <c r="AM400" s="47"/>
      <c r="AN400" s="47"/>
      <c r="AO400" s="47"/>
      <c r="AP400" s="47"/>
      <c r="AQ400" s="47"/>
      <c r="AR400" s="47"/>
      <c r="AS400" s="47"/>
      <c r="AT400" s="47"/>
      <c r="AU400" s="47"/>
      <c r="AV400" s="47"/>
      <c r="AW400" s="47"/>
      <c r="AX400" s="47"/>
      <c r="AY400" s="47"/>
      <c r="AZ400" s="47"/>
      <c r="BA400" s="47"/>
      <c r="BB400" s="47"/>
      <c r="BC400" s="47"/>
      <c r="BD400" s="47"/>
      <c r="BE400" s="47"/>
      <c r="BF400" s="47"/>
      <c r="BG400" s="47"/>
      <c r="BH400" s="47"/>
      <c r="BI400" s="47"/>
      <c r="BJ400" s="47"/>
      <c r="BK400" s="47"/>
      <c r="BL400" s="47"/>
    </row>
    <row r="401" ht="18.75" customHeight="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c r="AA401" s="47"/>
      <c r="AB401" s="47"/>
      <c r="AC401" s="47"/>
      <c r="AD401" s="47"/>
      <c r="AE401" s="47"/>
      <c r="AF401" s="47"/>
      <c r="AG401" s="47"/>
      <c r="AH401" s="47"/>
      <c r="AI401" s="47"/>
      <c r="AJ401" s="47"/>
      <c r="AK401" s="47"/>
      <c r="AL401" s="47"/>
      <c r="AM401" s="47"/>
      <c r="AN401" s="47"/>
      <c r="AO401" s="47"/>
      <c r="AP401" s="47"/>
      <c r="AQ401" s="47"/>
      <c r="AR401" s="47"/>
      <c r="AS401" s="47"/>
      <c r="AT401" s="47"/>
      <c r="AU401" s="47"/>
      <c r="AV401" s="47"/>
      <c r="AW401" s="47"/>
      <c r="AX401" s="47"/>
      <c r="AY401" s="47"/>
      <c r="AZ401" s="47"/>
      <c r="BA401" s="47"/>
      <c r="BB401" s="47"/>
      <c r="BC401" s="47"/>
      <c r="BD401" s="47"/>
      <c r="BE401" s="47"/>
      <c r="BF401" s="47"/>
      <c r="BG401" s="47"/>
      <c r="BH401" s="47"/>
      <c r="BI401" s="47"/>
      <c r="BJ401" s="47"/>
      <c r="BK401" s="47"/>
      <c r="BL401" s="47"/>
    </row>
    <row r="402" ht="18.75" customHeight="1">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c r="AA402" s="47"/>
      <c r="AB402" s="47"/>
      <c r="AC402" s="47"/>
      <c r="AD402" s="47"/>
      <c r="AE402" s="47"/>
      <c r="AF402" s="47"/>
      <c r="AG402" s="47"/>
      <c r="AH402" s="47"/>
      <c r="AI402" s="47"/>
      <c r="AJ402" s="47"/>
      <c r="AK402" s="47"/>
      <c r="AL402" s="47"/>
      <c r="AM402" s="47"/>
      <c r="AN402" s="47"/>
      <c r="AO402" s="47"/>
      <c r="AP402" s="47"/>
      <c r="AQ402" s="47"/>
      <c r="AR402" s="47"/>
      <c r="AS402" s="47"/>
      <c r="AT402" s="47"/>
      <c r="AU402" s="47"/>
      <c r="AV402" s="47"/>
      <c r="AW402" s="47"/>
      <c r="AX402" s="47"/>
      <c r="AY402" s="47"/>
      <c r="AZ402" s="47"/>
      <c r="BA402" s="47"/>
      <c r="BB402" s="47"/>
      <c r="BC402" s="47"/>
      <c r="BD402" s="47"/>
      <c r="BE402" s="47"/>
      <c r="BF402" s="47"/>
      <c r="BG402" s="47"/>
      <c r="BH402" s="47"/>
      <c r="BI402" s="47"/>
      <c r="BJ402" s="47"/>
      <c r="BK402" s="47"/>
      <c r="BL402" s="47"/>
    </row>
    <row r="403" ht="18.75" customHeight="1">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c r="AA403" s="47"/>
      <c r="AB403" s="47"/>
      <c r="AC403" s="47"/>
      <c r="AD403" s="47"/>
      <c r="AE403" s="47"/>
      <c r="AF403" s="47"/>
      <c r="AG403" s="47"/>
      <c r="AH403" s="47"/>
      <c r="AI403" s="47"/>
      <c r="AJ403" s="47"/>
      <c r="AK403" s="47"/>
      <c r="AL403" s="47"/>
      <c r="AM403" s="47"/>
      <c r="AN403" s="47"/>
      <c r="AO403" s="47"/>
      <c r="AP403" s="47"/>
      <c r="AQ403" s="47"/>
      <c r="AR403" s="47"/>
      <c r="AS403" s="47"/>
      <c r="AT403" s="47"/>
      <c r="AU403" s="47"/>
      <c r="AV403" s="47"/>
      <c r="AW403" s="47"/>
      <c r="AX403" s="47"/>
      <c r="AY403" s="47"/>
      <c r="AZ403" s="47"/>
      <c r="BA403" s="47"/>
      <c r="BB403" s="47"/>
      <c r="BC403" s="47"/>
      <c r="BD403" s="47"/>
      <c r="BE403" s="47"/>
      <c r="BF403" s="47"/>
      <c r="BG403" s="47"/>
      <c r="BH403" s="47"/>
      <c r="BI403" s="47"/>
      <c r="BJ403" s="47"/>
      <c r="BK403" s="47"/>
      <c r="BL403" s="47"/>
    </row>
    <row r="404" ht="18.75" customHeight="1">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c r="AA404" s="47"/>
      <c r="AB404" s="47"/>
      <c r="AC404" s="47"/>
      <c r="AD404" s="47"/>
      <c r="AE404" s="47"/>
      <c r="AF404" s="47"/>
      <c r="AG404" s="47"/>
      <c r="AH404" s="47"/>
      <c r="AI404" s="47"/>
      <c r="AJ404" s="47"/>
      <c r="AK404" s="47"/>
      <c r="AL404" s="47"/>
      <c r="AM404" s="47"/>
      <c r="AN404" s="47"/>
      <c r="AO404" s="47"/>
      <c r="AP404" s="47"/>
      <c r="AQ404" s="47"/>
      <c r="AR404" s="47"/>
      <c r="AS404" s="47"/>
      <c r="AT404" s="47"/>
      <c r="AU404" s="47"/>
      <c r="AV404" s="47"/>
      <c r="AW404" s="47"/>
      <c r="AX404" s="47"/>
      <c r="AY404" s="47"/>
      <c r="AZ404" s="47"/>
      <c r="BA404" s="47"/>
      <c r="BB404" s="47"/>
      <c r="BC404" s="47"/>
      <c r="BD404" s="47"/>
      <c r="BE404" s="47"/>
      <c r="BF404" s="47"/>
      <c r="BG404" s="47"/>
      <c r="BH404" s="47"/>
      <c r="BI404" s="47"/>
      <c r="BJ404" s="47"/>
      <c r="BK404" s="47"/>
      <c r="BL404" s="47"/>
    </row>
    <row r="405" ht="18.75" customHeight="1">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c r="AA405" s="47"/>
      <c r="AB405" s="47"/>
      <c r="AC405" s="47"/>
      <c r="AD405" s="47"/>
      <c r="AE405" s="47"/>
      <c r="AF405" s="47"/>
      <c r="AG405" s="47"/>
      <c r="AH405" s="47"/>
      <c r="AI405" s="47"/>
      <c r="AJ405" s="47"/>
      <c r="AK405" s="47"/>
      <c r="AL405" s="47"/>
      <c r="AM405" s="47"/>
      <c r="AN405" s="47"/>
      <c r="AO405" s="47"/>
      <c r="AP405" s="47"/>
      <c r="AQ405" s="47"/>
      <c r="AR405" s="47"/>
      <c r="AS405" s="47"/>
      <c r="AT405" s="47"/>
      <c r="AU405" s="47"/>
      <c r="AV405" s="47"/>
      <c r="AW405" s="47"/>
      <c r="AX405" s="47"/>
      <c r="AY405" s="47"/>
      <c r="AZ405" s="47"/>
      <c r="BA405" s="47"/>
      <c r="BB405" s="47"/>
      <c r="BC405" s="47"/>
      <c r="BD405" s="47"/>
      <c r="BE405" s="47"/>
      <c r="BF405" s="47"/>
      <c r="BG405" s="47"/>
      <c r="BH405" s="47"/>
      <c r="BI405" s="47"/>
      <c r="BJ405" s="47"/>
      <c r="BK405" s="47"/>
      <c r="BL405" s="47"/>
    </row>
    <row r="406" ht="18.75" customHeight="1">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c r="AA406" s="47"/>
      <c r="AB406" s="47"/>
      <c r="AC406" s="47"/>
      <c r="AD406" s="47"/>
      <c r="AE406" s="47"/>
      <c r="AF406" s="47"/>
      <c r="AG406" s="47"/>
      <c r="AH406" s="47"/>
      <c r="AI406" s="47"/>
      <c r="AJ406" s="47"/>
      <c r="AK406" s="47"/>
      <c r="AL406" s="47"/>
      <c r="AM406" s="47"/>
      <c r="AN406" s="47"/>
      <c r="AO406" s="47"/>
      <c r="AP406" s="47"/>
      <c r="AQ406" s="47"/>
      <c r="AR406" s="47"/>
      <c r="AS406" s="47"/>
      <c r="AT406" s="47"/>
      <c r="AU406" s="47"/>
      <c r="AV406" s="47"/>
      <c r="AW406" s="47"/>
      <c r="AX406" s="47"/>
      <c r="AY406" s="47"/>
      <c r="AZ406" s="47"/>
      <c r="BA406" s="47"/>
      <c r="BB406" s="47"/>
      <c r="BC406" s="47"/>
      <c r="BD406" s="47"/>
      <c r="BE406" s="47"/>
      <c r="BF406" s="47"/>
      <c r="BG406" s="47"/>
      <c r="BH406" s="47"/>
      <c r="BI406" s="47"/>
      <c r="BJ406" s="47"/>
      <c r="BK406" s="47"/>
      <c r="BL406" s="47"/>
    </row>
    <row r="407" ht="18.75" customHeight="1">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c r="AA407" s="47"/>
      <c r="AB407" s="47"/>
      <c r="AC407" s="47"/>
      <c r="AD407" s="47"/>
      <c r="AE407" s="47"/>
      <c r="AF407" s="47"/>
      <c r="AG407" s="47"/>
      <c r="AH407" s="47"/>
      <c r="AI407" s="47"/>
      <c r="AJ407" s="47"/>
      <c r="AK407" s="47"/>
      <c r="AL407" s="47"/>
      <c r="AM407" s="47"/>
      <c r="AN407" s="47"/>
      <c r="AO407" s="47"/>
      <c r="AP407" s="47"/>
      <c r="AQ407" s="47"/>
      <c r="AR407" s="47"/>
      <c r="AS407" s="47"/>
      <c r="AT407" s="47"/>
      <c r="AU407" s="47"/>
      <c r="AV407" s="47"/>
      <c r="AW407" s="47"/>
      <c r="AX407" s="47"/>
      <c r="AY407" s="47"/>
      <c r="AZ407" s="47"/>
      <c r="BA407" s="47"/>
      <c r="BB407" s="47"/>
      <c r="BC407" s="47"/>
      <c r="BD407" s="47"/>
      <c r="BE407" s="47"/>
      <c r="BF407" s="47"/>
      <c r="BG407" s="47"/>
      <c r="BH407" s="47"/>
      <c r="BI407" s="47"/>
      <c r="BJ407" s="47"/>
      <c r="BK407" s="47"/>
      <c r="BL407" s="47"/>
    </row>
    <row r="408" ht="18.75" customHeight="1">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c r="AA408" s="47"/>
      <c r="AB408" s="47"/>
      <c r="AC408" s="47"/>
      <c r="AD408" s="47"/>
      <c r="AE408" s="47"/>
      <c r="AF408" s="47"/>
      <c r="AG408" s="47"/>
      <c r="AH408" s="47"/>
      <c r="AI408" s="47"/>
      <c r="AJ408" s="47"/>
      <c r="AK408" s="47"/>
      <c r="AL408" s="47"/>
      <c r="AM408" s="47"/>
      <c r="AN408" s="47"/>
      <c r="AO408" s="47"/>
      <c r="AP408" s="47"/>
      <c r="AQ408" s="47"/>
      <c r="AR408" s="47"/>
      <c r="AS408" s="47"/>
      <c r="AT408" s="47"/>
      <c r="AU408" s="47"/>
      <c r="AV408" s="47"/>
      <c r="AW408" s="47"/>
      <c r="AX408" s="47"/>
      <c r="AY408" s="47"/>
      <c r="AZ408" s="47"/>
      <c r="BA408" s="47"/>
      <c r="BB408" s="47"/>
      <c r="BC408" s="47"/>
      <c r="BD408" s="47"/>
      <c r="BE408" s="47"/>
      <c r="BF408" s="47"/>
      <c r="BG408" s="47"/>
      <c r="BH408" s="47"/>
      <c r="BI408" s="47"/>
      <c r="BJ408" s="47"/>
      <c r="BK408" s="47"/>
      <c r="BL408" s="47"/>
    </row>
    <row r="409" ht="18.75" customHeight="1">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c r="AA409" s="47"/>
      <c r="AB409" s="47"/>
      <c r="AC409" s="47"/>
      <c r="AD409" s="47"/>
      <c r="AE409" s="47"/>
      <c r="AF409" s="47"/>
      <c r="AG409" s="47"/>
      <c r="AH409" s="47"/>
      <c r="AI409" s="47"/>
      <c r="AJ409" s="47"/>
      <c r="AK409" s="47"/>
      <c r="AL409" s="47"/>
      <c r="AM409" s="47"/>
      <c r="AN409" s="47"/>
      <c r="AO409" s="47"/>
      <c r="AP409" s="47"/>
      <c r="AQ409" s="47"/>
      <c r="AR409" s="47"/>
      <c r="AS409" s="47"/>
      <c r="AT409" s="47"/>
      <c r="AU409" s="47"/>
      <c r="AV409" s="47"/>
      <c r="AW409" s="47"/>
      <c r="AX409" s="47"/>
      <c r="AY409" s="47"/>
      <c r="AZ409" s="47"/>
      <c r="BA409" s="47"/>
      <c r="BB409" s="47"/>
      <c r="BC409" s="47"/>
      <c r="BD409" s="47"/>
      <c r="BE409" s="47"/>
      <c r="BF409" s="47"/>
      <c r="BG409" s="47"/>
      <c r="BH409" s="47"/>
      <c r="BI409" s="47"/>
      <c r="BJ409" s="47"/>
      <c r="BK409" s="47"/>
      <c r="BL409" s="47"/>
    </row>
    <row r="410" ht="18.75" customHeight="1">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c r="AA410" s="47"/>
      <c r="AB410" s="47"/>
      <c r="AC410" s="47"/>
      <c r="AD410" s="47"/>
      <c r="AE410" s="47"/>
      <c r="AF410" s="47"/>
      <c r="AG410" s="47"/>
      <c r="AH410" s="47"/>
      <c r="AI410" s="47"/>
      <c r="AJ410" s="47"/>
      <c r="AK410" s="47"/>
      <c r="AL410" s="47"/>
      <c r="AM410" s="47"/>
      <c r="AN410" s="47"/>
      <c r="AO410" s="47"/>
      <c r="AP410" s="47"/>
      <c r="AQ410" s="47"/>
      <c r="AR410" s="47"/>
      <c r="AS410" s="47"/>
      <c r="AT410" s="47"/>
      <c r="AU410" s="47"/>
      <c r="AV410" s="47"/>
      <c r="AW410" s="47"/>
      <c r="AX410" s="47"/>
      <c r="AY410" s="47"/>
      <c r="AZ410" s="47"/>
      <c r="BA410" s="47"/>
      <c r="BB410" s="47"/>
      <c r="BC410" s="47"/>
      <c r="BD410" s="47"/>
      <c r="BE410" s="47"/>
      <c r="BF410" s="47"/>
      <c r="BG410" s="47"/>
      <c r="BH410" s="47"/>
      <c r="BI410" s="47"/>
      <c r="BJ410" s="47"/>
      <c r="BK410" s="47"/>
      <c r="BL410" s="47"/>
    </row>
    <row r="411" ht="18.75" customHeight="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c r="AA411" s="47"/>
      <c r="AB411" s="47"/>
      <c r="AC411" s="47"/>
      <c r="AD411" s="47"/>
      <c r="AE411" s="47"/>
      <c r="AF411" s="47"/>
      <c r="AG411" s="47"/>
      <c r="AH411" s="47"/>
      <c r="AI411" s="47"/>
      <c r="AJ411" s="47"/>
      <c r="AK411" s="47"/>
      <c r="AL411" s="47"/>
      <c r="AM411" s="47"/>
      <c r="AN411" s="47"/>
      <c r="AO411" s="47"/>
      <c r="AP411" s="47"/>
      <c r="AQ411" s="47"/>
      <c r="AR411" s="47"/>
      <c r="AS411" s="47"/>
      <c r="AT411" s="47"/>
      <c r="AU411" s="47"/>
      <c r="AV411" s="47"/>
      <c r="AW411" s="47"/>
      <c r="AX411" s="47"/>
      <c r="AY411" s="47"/>
      <c r="AZ411" s="47"/>
      <c r="BA411" s="47"/>
      <c r="BB411" s="47"/>
      <c r="BC411" s="47"/>
      <c r="BD411" s="47"/>
      <c r="BE411" s="47"/>
      <c r="BF411" s="47"/>
      <c r="BG411" s="47"/>
      <c r="BH411" s="47"/>
      <c r="BI411" s="47"/>
      <c r="BJ411" s="47"/>
      <c r="BK411" s="47"/>
      <c r="BL411" s="47"/>
    </row>
    <row r="412" ht="18.75" customHeight="1">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c r="AA412" s="47"/>
      <c r="AB412" s="47"/>
      <c r="AC412" s="47"/>
      <c r="AD412" s="47"/>
      <c r="AE412" s="47"/>
      <c r="AF412" s="47"/>
      <c r="AG412" s="47"/>
      <c r="AH412" s="47"/>
      <c r="AI412" s="47"/>
      <c r="AJ412" s="47"/>
      <c r="AK412" s="47"/>
      <c r="AL412" s="47"/>
      <c r="AM412" s="47"/>
      <c r="AN412" s="47"/>
      <c r="AO412" s="47"/>
      <c r="AP412" s="47"/>
      <c r="AQ412" s="47"/>
      <c r="AR412" s="47"/>
      <c r="AS412" s="47"/>
      <c r="AT412" s="47"/>
      <c r="AU412" s="47"/>
      <c r="AV412" s="47"/>
      <c r="AW412" s="47"/>
      <c r="AX412" s="47"/>
      <c r="AY412" s="47"/>
      <c r="AZ412" s="47"/>
      <c r="BA412" s="47"/>
      <c r="BB412" s="47"/>
      <c r="BC412" s="47"/>
      <c r="BD412" s="47"/>
      <c r="BE412" s="47"/>
      <c r="BF412" s="47"/>
      <c r="BG412" s="47"/>
      <c r="BH412" s="47"/>
      <c r="BI412" s="47"/>
      <c r="BJ412" s="47"/>
      <c r="BK412" s="47"/>
      <c r="BL412" s="47"/>
    </row>
    <row r="413" ht="18.75" customHeight="1">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c r="AA413" s="47"/>
      <c r="AB413" s="47"/>
      <c r="AC413" s="47"/>
      <c r="AD413" s="47"/>
      <c r="AE413" s="47"/>
      <c r="AF413" s="47"/>
      <c r="AG413" s="47"/>
      <c r="AH413" s="47"/>
      <c r="AI413" s="47"/>
      <c r="AJ413" s="47"/>
      <c r="AK413" s="47"/>
      <c r="AL413" s="47"/>
      <c r="AM413" s="47"/>
      <c r="AN413" s="47"/>
      <c r="AO413" s="47"/>
      <c r="AP413" s="47"/>
      <c r="AQ413" s="47"/>
      <c r="AR413" s="47"/>
      <c r="AS413" s="47"/>
      <c r="AT413" s="47"/>
      <c r="AU413" s="47"/>
      <c r="AV413" s="47"/>
      <c r="AW413" s="47"/>
      <c r="AX413" s="47"/>
      <c r="AY413" s="47"/>
      <c r="AZ413" s="47"/>
      <c r="BA413" s="47"/>
      <c r="BB413" s="47"/>
      <c r="BC413" s="47"/>
      <c r="BD413" s="47"/>
      <c r="BE413" s="47"/>
      <c r="BF413" s="47"/>
      <c r="BG413" s="47"/>
      <c r="BH413" s="47"/>
      <c r="BI413" s="47"/>
      <c r="BJ413" s="47"/>
      <c r="BK413" s="47"/>
      <c r="BL413" s="47"/>
    </row>
    <row r="414" ht="18.75" customHeight="1">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c r="AA414" s="47"/>
      <c r="AB414" s="47"/>
      <c r="AC414" s="47"/>
      <c r="AD414" s="47"/>
      <c r="AE414" s="47"/>
      <c r="AF414" s="47"/>
      <c r="AG414" s="47"/>
      <c r="AH414" s="47"/>
      <c r="AI414" s="47"/>
      <c r="AJ414" s="47"/>
      <c r="AK414" s="47"/>
      <c r="AL414" s="47"/>
      <c r="AM414" s="47"/>
      <c r="AN414" s="47"/>
      <c r="AO414" s="47"/>
      <c r="AP414" s="47"/>
      <c r="AQ414" s="47"/>
      <c r="AR414" s="47"/>
      <c r="AS414" s="47"/>
      <c r="AT414" s="47"/>
      <c r="AU414" s="47"/>
      <c r="AV414" s="47"/>
      <c r="AW414" s="47"/>
      <c r="AX414" s="47"/>
      <c r="AY414" s="47"/>
      <c r="AZ414" s="47"/>
      <c r="BA414" s="47"/>
      <c r="BB414" s="47"/>
      <c r="BC414" s="47"/>
      <c r="BD414" s="47"/>
      <c r="BE414" s="47"/>
      <c r="BF414" s="47"/>
      <c r="BG414" s="47"/>
      <c r="BH414" s="47"/>
      <c r="BI414" s="47"/>
      <c r="BJ414" s="47"/>
      <c r="BK414" s="47"/>
      <c r="BL414" s="47"/>
    </row>
    <row r="415" ht="18.75" customHeight="1">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c r="AA415" s="47"/>
      <c r="AB415" s="47"/>
      <c r="AC415" s="47"/>
      <c r="AD415" s="47"/>
      <c r="AE415" s="47"/>
      <c r="AF415" s="47"/>
      <c r="AG415" s="47"/>
      <c r="AH415" s="47"/>
      <c r="AI415" s="47"/>
      <c r="AJ415" s="47"/>
      <c r="AK415" s="47"/>
      <c r="AL415" s="47"/>
      <c r="AM415" s="47"/>
      <c r="AN415" s="47"/>
      <c r="AO415" s="47"/>
      <c r="AP415" s="47"/>
      <c r="AQ415" s="47"/>
      <c r="AR415" s="47"/>
      <c r="AS415" s="47"/>
      <c r="AT415" s="47"/>
      <c r="AU415" s="47"/>
      <c r="AV415" s="47"/>
      <c r="AW415" s="47"/>
      <c r="AX415" s="47"/>
      <c r="AY415" s="47"/>
      <c r="AZ415" s="47"/>
      <c r="BA415" s="47"/>
      <c r="BB415" s="47"/>
      <c r="BC415" s="47"/>
      <c r="BD415" s="47"/>
      <c r="BE415" s="47"/>
      <c r="BF415" s="47"/>
      <c r="BG415" s="47"/>
      <c r="BH415" s="47"/>
      <c r="BI415" s="47"/>
      <c r="BJ415" s="47"/>
      <c r="BK415" s="47"/>
      <c r="BL415" s="47"/>
    </row>
    <row r="416" ht="18.75" customHeight="1">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c r="AA416" s="47"/>
      <c r="AB416" s="47"/>
      <c r="AC416" s="47"/>
      <c r="AD416" s="47"/>
      <c r="AE416" s="47"/>
      <c r="AF416" s="47"/>
      <c r="AG416" s="47"/>
      <c r="AH416" s="47"/>
      <c r="AI416" s="47"/>
      <c r="AJ416" s="47"/>
      <c r="AK416" s="47"/>
      <c r="AL416" s="47"/>
      <c r="AM416" s="47"/>
      <c r="AN416" s="47"/>
      <c r="AO416" s="47"/>
      <c r="AP416" s="47"/>
      <c r="AQ416" s="47"/>
      <c r="AR416" s="47"/>
      <c r="AS416" s="47"/>
      <c r="AT416" s="47"/>
      <c r="AU416" s="47"/>
      <c r="AV416" s="47"/>
      <c r="AW416" s="47"/>
      <c r="AX416" s="47"/>
      <c r="AY416" s="47"/>
      <c r="AZ416" s="47"/>
      <c r="BA416" s="47"/>
      <c r="BB416" s="47"/>
      <c r="BC416" s="47"/>
      <c r="BD416" s="47"/>
      <c r="BE416" s="47"/>
      <c r="BF416" s="47"/>
      <c r="BG416" s="47"/>
      <c r="BH416" s="47"/>
      <c r="BI416" s="47"/>
      <c r="BJ416" s="47"/>
      <c r="BK416" s="47"/>
      <c r="BL416" s="47"/>
    </row>
    <row r="417" ht="18.75" customHeight="1">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c r="AA417" s="47"/>
      <c r="AB417" s="47"/>
      <c r="AC417" s="47"/>
      <c r="AD417" s="47"/>
      <c r="AE417" s="47"/>
      <c r="AF417" s="47"/>
      <c r="AG417" s="47"/>
      <c r="AH417" s="47"/>
      <c r="AI417" s="47"/>
      <c r="AJ417" s="47"/>
      <c r="AK417" s="47"/>
      <c r="AL417" s="47"/>
      <c r="AM417" s="47"/>
      <c r="AN417" s="47"/>
      <c r="AO417" s="47"/>
      <c r="AP417" s="47"/>
      <c r="AQ417" s="47"/>
      <c r="AR417" s="47"/>
      <c r="AS417" s="47"/>
      <c r="AT417" s="47"/>
      <c r="AU417" s="47"/>
      <c r="AV417" s="47"/>
      <c r="AW417" s="47"/>
      <c r="AX417" s="47"/>
      <c r="AY417" s="47"/>
      <c r="AZ417" s="47"/>
      <c r="BA417" s="47"/>
      <c r="BB417" s="47"/>
      <c r="BC417" s="47"/>
      <c r="BD417" s="47"/>
      <c r="BE417" s="47"/>
      <c r="BF417" s="47"/>
      <c r="BG417" s="47"/>
      <c r="BH417" s="47"/>
      <c r="BI417" s="47"/>
      <c r="BJ417" s="47"/>
      <c r="BK417" s="47"/>
      <c r="BL417" s="47"/>
    </row>
    <row r="418" ht="18.75" customHeight="1">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c r="AA418" s="47"/>
      <c r="AB418" s="47"/>
      <c r="AC418" s="47"/>
      <c r="AD418" s="47"/>
      <c r="AE418" s="47"/>
      <c r="AF418" s="47"/>
      <c r="AG418" s="47"/>
      <c r="AH418" s="47"/>
      <c r="AI418" s="47"/>
      <c r="AJ418" s="47"/>
      <c r="AK418" s="47"/>
      <c r="AL418" s="47"/>
      <c r="AM418" s="47"/>
      <c r="AN418" s="47"/>
      <c r="AO418" s="47"/>
      <c r="AP418" s="47"/>
      <c r="AQ418" s="47"/>
      <c r="AR418" s="47"/>
      <c r="AS418" s="47"/>
      <c r="AT418" s="47"/>
      <c r="AU418" s="47"/>
      <c r="AV418" s="47"/>
      <c r="AW418" s="47"/>
      <c r="AX418" s="47"/>
      <c r="AY418" s="47"/>
      <c r="AZ418" s="47"/>
      <c r="BA418" s="47"/>
      <c r="BB418" s="47"/>
      <c r="BC418" s="47"/>
      <c r="BD418" s="47"/>
      <c r="BE418" s="47"/>
      <c r="BF418" s="47"/>
      <c r="BG418" s="47"/>
      <c r="BH418" s="47"/>
      <c r="BI418" s="47"/>
      <c r="BJ418" s="47"/>
      <c r="BK418" s="47"/>
      <c r="BL418" s="47"/>
    </row>
    <row r="419" ht="18.75" customHeight="1">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c r="AA419" s="47"/>
      <c r="AB419" s="47"/>
      <c r="AC419" s="47"/>
      <c r="AD419" s="47"/>
      <c r="AE419" s="47"/>
      <c r="AF419" s="47"/>
      <c r="AG419" s="47"/>
      <c r="AH419" s="47"/>
      <c r="AI419" s="47"/>
      <c r="AJ419" s="47"/>
      <c r="AK419" s="47"/>
      <c r="AL419" s="47"/>
      <c r="AM419" s="47"/>
      <c r="AN419" s="47"/>
      <c r="AO419" s="47"/>
      <c r="AP419" s="47"/>
      <c r="AQ419" s="47"/>
      <c r="AR419" s="47"/>
      <c r="AS419" s="47"/>
      <c r="AT419" s="47"/>
      <c r="AU419" s="47"/>
      <c r="AV419" s="47"/>
      <c r="AW419" s="47"/>
      <c r="AX419" s="47"/>
      <c r="AY419" s="47"/>
      <c r="AZ419" s="47"/>
      <c r="BA419" s="47"/>
      <c r="BB419" s="47"/>
      <c r="BC419" s="47"/>
      <c r="BD419" s="47"/>
      <c r="BE419" s="47"/>
      <c r="BF419" s="47"/>
      <c r="BG419" s="47"/>
      <c r="BH419" s="47"/>
      <c r="BI419" s="47"/>
      <c r="BJ419" s="47"/>
      <c r="BK419" s="47"/>
      <c r="BL419" s="47"/>
    </row>
    <row r="420" ht="18.75" customHeight="1">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c r="AA420" s="47"/>
      <c r="AB420" s="47"/>
      <c r="AC420" s="47"/>
      <c r="AD420" s="47"/>
      <c r="AE420" s="47"/>
      <c r="AF420" s="47"/>
      <c r="AG420" s="47"/>
      <c r="AH420" s="47"/>
      <c r="AI420" s="47"/>
      <c r="AJ420" s="47"/>
      <c r="AK420" s="47"/>
      <c r="AL420" s="47"/>
      <c r="AM420" s="47"/>
      <c r="AN420" s="47"/>
      <c r="AO420" s="47"/>
      <c r="AP420" s="47"/>
      <c r="AQ420" s="47"/>
      <c r="AR420" s="47"/>
      <c r="AS420" s="47"/>
      <c r="AT420" s="47"/>
      <c r="AU420" s="47"/>
      <c r="AV420" s="47"/>
      <c r="AW420" s="47"/>
      <c r="AX420" s="47"/>
      <c r="AY420" s="47"/>
      <c r="AZ420" s="47"/>
      <c r="BA420" s="47"/>
      <c r="BB420" s="47"/>
      <c r="BC420" s="47"/>
      <c r="BD420" s="47"/>
      <c r="BE420" s="47"/>
      <c r="BF420" s="47"/>
      <c r="BG420" s="47"/>
      <c r="BH420" s="47"/>
      <c r="BI420" s="47"/>
      <c r="BJ420" s="47"/>
      <c r="BK420" s="47"/>
      <c r="BL420" s="47"/>
    </row>
    <row r="421" ht="18.75" customHeight="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c r="AA421" s="47"/>
      <c r="AB421" s="47"/>
      <c r="AC421" s="47"/>
      <c r="AD421" s="47"/>
      <c r="AE421" s="47"/>
      <c r="AF421" s="47"/>
      <c r="AG421" s="47"/>
      <c r="AH421" s="47"/>
      <c r="AI421" s="47"/>
      <c r="AJ421" s="47"/>
      <c r="AK421" s="47"/>
      <c r="AL421" s="47"/>
      <c r="AM421" s="47"/>
      <c r="AN421" s="47"/>
      <c r="AO421" s="47"/>
      <c r="AP421" s="47"/>
      <c r="AQ421" s="47"/>
      <c r="AR421" s="47"/>
      <c r="AS421" s="47"/>
      <c r="AT421" s="47"/>
      <c r="AU421" s="47"/>
      <c r="AV421" s="47"/>
      <c r="AW421" s="47"/>
      <c r="AX421" s="47"/>
      <c r="AY421" s="47"/>
      <c r="AZ421" s="47"/>
      <c r="BA421" s="47"/>
      <c r="BB421" s="47"/>
      <c r="BC421" s="47"/>
      <c r="BD421" s="47"/>
      <c r="BE421" s="47"/>
      <c r="BF421" s="47"/>
      <c r="BG421" s="47"/>
      <c r="BH421" s="47"/>
      <c r="BI421" s="47"/>
      <c r="BJ421" s="47"/>
      <c r="BK421" s="47"/>
      <c r="BL421" s="47"/>
    </row>
    <row r="422" ht="18.75" customHeight="1">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c r="AA422" s="47"/>
      <c r="AB422" s="47"/>
      <c r="AC422" s="47"/>
      <c r="AD422" s="47"/>
      <c r="AE422" s="47"/>
      <c r="AF422" s="47"/>
      <c r="AG422" s="47"/>
      <c r="AH422" s="47"/>
      <c r="AI422" s="47"/>
      <c r="AJ422" s="47"/>
      <c r="AK422" s="47"/>
      <c r="AL422" s="47"/>
      <c r="AM422" s="47"/>
      <c r="AN422" s="47"/>
      <c r="AO422" s="47"/>
      <c r="AP422" s="47"/>
      <c r="AQ422" s="47"/>
      <c r="AR422" s="47"/>
      <c r="AS422" s="47"/>
      <c r="AT422" s="47"/>
      <c r="AU422" s="47"/>
      <c r="AV422" s="47"/>
      <c r="AW422" s="47"/>
      <c r="AX422" s="47"/>
      <c r="AY422" s="47"/>
      <c r="AZ422" s="47"/>
      <c r="BA422" s="47"/>
      <c r="BB422" s="47"/>
      <c r="BC422" s="47"/>
      <c r="BD422" s="47"/>
      <c r="BE422" s="47"/>
      <c r="BF422" s="47"/>
      <c r="BG422" s="47"/>
      <c r="BH422" s="47"/>
      <c r="BI422" s="47"/>
      <c r="BJ422" s="47"/>
      <c r="BK422" s="47"/>
      <c r="BL422" s="47"/>
    </row>
    <row r="423" ht="18.75" customHeight="1">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c r="AA423" s="47"/>
      <c r="AB423" s="47"/>
      <c r="AC423" s="47"/>
      <c r="AD423" s="47"/>
      <c r="AE423" s="47"/>
      <c r="AF423" s="47"/>
      <c r="AG423" s="47"/>
      <c r="AH423" s="47"/>
      <c r="AI423" s="47"/>
      <c r="AJ423" s="47"/>
      <c r="AK423" s="47"/>
      <c r="AL423" s="47"/>
      <c r="AM423" s="47"/>
      <c r="AN423" s="47"/>
      <c r="AO423" s="47"/>
      <c r="AP423" s="47"/>
      <c r="AQ423" s="47"/>
      <c r="AR423" s="47"/>
      <c r="AS423" s="47"/>
      <c r="AT423" s="47"/>
      <c r="AU423" s="47"/>
      <c r="AV423" s="47"/>
      <c r="AW423" s="47"/>
      <c r="AX423" s="47"/>
      <c r="AY423" s="47"/>
      <c r="AZ423" s="47"/>
      <c r="BA423" s="47"/>
      <c r="BB423" s="47"/>
      <c r="BC423" s="47"/>
      <c r="BD423" s="47"/>
      <c r="BE423" s="47"/>
      <c r="BF423" s="47"/>
      <c r="BG423" s="47"/>
      <c r="BH423" s="47"/>
      <c r="BI423" s="47"/>
      <c r="BJ423" s="47"/>
      <c r="BK423" s="47"/>
      <c r="BL423" s="47"/>
    </row>
    <row r="424" ht="18.75" customHeight="1">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c r="AA424" s="47"/>
      <c r="AB424" s="47"/>
      <c r="AC424" s="47"/>
      <c r="AD424" s="47"/>
      <c r="AE424" s="47"/>
      <c r="AF424" s="47"/>
      <c r="AG424" s="47"/>
      <c r="AH424" s="47"/>
      <c r="AI424" s="47"/>
      <c r="AJ424" s="47"/>
      <c r="AK424" s="47"/>
      <c r="AL424" s="47"/>
      <c r="AM424" s="47"/>
      <c r="AN424" s="47"/>
      <c r="AO424" s="47"/>
      <c r="AP424" s="47"/>
      <c r="AQ424" s="47"/>
      <c r="AR424" s="47"/>
      <c r="AS424" s="47"/>
      <c r="AT424" s="47"/>
      <c r="AU424" s="47"/>
      <c r="AV424" s="47"/>
      <c r="AW424" s="47"/>
      <c r="AX424" s="47"/>
      <c r="AY424" s="47"/>
      <c r="AZ424" s="47"/>
      <c r="BA424" s="47"/>
      <c r="BB424" s="47"/>
      <c r="BC424" s="47"/>
      <c r="BD424" s="47"/>
      <c r="BE424" s="47"/>
      <c r="BF424" s="47"/>
      <c r="BG424" s="47"/>
      <c r="BH424" s="47"/>
      <c r="BI424" s="47"/>
      <c r="BJ424" s="47"/>
      <c r="BK424" s="47"/>
      <c r="BL424" s="47"/>
    </row>
    <row r="425" ht="18.75" customHeight="1">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c r="AA425" s="47"/>
      <c r="AB425" s="47"/>
      <c r="AC425" s="47"/>
      <c r="AD425" s="47"/>
      <c r="AE425" s="47"/>
      <c r="AF425" s="47"/>
      <c r="AG425" s="47"/>
      <c r="AH425" s="47"/>
      <c r="AI425" s="47"/>
      <c r="AJ425" s="47"/>
      <c r="AK425" s="47"/>
      <c r="AL425" s="47"/>
      <c r="AM425" s="47"/>
      <c r="AN425" s="47"/>
      <c r="AO425" s="47"/>
      <c r="AP425" s="47"/>
      <c r="AQ425" s="47"/>
      <c r="AR425" s="47"/>
      <c r="AS425" s="47"/>
      <c r="AT425" s="47"/>
      <c r="AU425" s="47"/>
      <c r="AV425" s="47"/>
      <c r="AW425" s="47"/>
      <c r="AX425" s="47"/>
      <c r="AY425" s="47"/>
      <c r="AZ425" s="47"/>
      <c r="BA425" s="47"/>
      <c r="BB425" s="47"/>
      <c r="BC425" s="47"/>
      <c r="BD425" s="47"/>
      <c r="BE425" s="47"/>
      <c r="BF425" s="47"/>
      <c r="BG425" s="47"/>
      <c r="BH425" s="47"/>
      <c r="BI425" s="47"/>
      <c r="BJ425" s="47"/>
      <c r="BK425" s="47"/>
      <c r="BL425" s="47"/>
    </row>
    <row r="426" ht="18.75" customHeight="1">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c r="AA426" s="47"/>
      <c r="AB426" s="47"/>
      <c r="AC426" s="47"/>
      <c r="AD426" s="47"/>
      <c r="AE426" s="47"/>
      <c r="AF426" s="47"/>
      <c r="AG426" s="47"/>
      <c r="AH426" s="47"/>
      <c r="AI426" s="47"/>
      <c r="AJ426" s="47"/>
      <c r="AK426" s="47"/>
      <c r="AL426" s="47"/>
      <c r="AM426" s="47"/>
      <c r="AN426" s="47"/>
      <c r="AO426" s="47"/>
      <c r="AP426" s="47"/>
      <c r="AQ426" s="47"/>
      <c r="AR426" s="47"/>
      <c r="AS426" s="47"/>
      <c r="AT426" s="47"/>
      <c r="AU426" s="47"/>
      <c r="AV426" s="47"/>
      <c r="AW426" s="47"/>
      <c r="AX426" s="47"/>
      <c r="AY426" s="47"/>
      <c r="AZ426" s="47"/>
      <c r="BA426" s="47"/>
      <c r="BB426" s="47"/>
      <c r="BC426" s="47"/>
      <c r="BD426" s="47"/>
      <c r="BE426" s="47"/>
      <c r="BF426" s="47"/>
      <c r="BG426" s="47"/>
      <c r="BH426" s="47"/>
      <c r="BI426" s="47"/>
      <c r="BJ426" s="47"/>
      <c r="BK426" s="47"/>
      <c r="BL426" s="47"/>
    </row>
    <row r="427" ht="18.75" customHeight="1">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c r="AA427" s="47"/>
      <c r="AB427" s="47"/>
      <c r="AC427" s="47"/>
      <c r="AD427" s="47"/>
      <c r="AE427" s="47"/>
      <c r="AF427" s="47"/>
      <c r="AG427" s="47"/>
      <c r="AH427" s="47"/>
      <c r="AI427" s="47"/>
      <c r="AJ427" s="47"/>
      <c r="AK427" s="47"/>
      <c r="AL427" s="47"/>
      <c r="AM427" s="47"/>
      <c r="AN427" s="47"/>
      <c r="AO427" s="47"/>
      <c r="AP427" s="47"/>
      <c r="AQ427" s="47"/>
      <c r="AR427" s="47"/>
      <c r="AS427" s="47"/>
      <c r="AT427" s="47"/>
      <c r="AU427" s="47"/>
      <c r="AV427" s="47"/>
      <c r="AW427" s="47"/>
      <c r="AX427" s="47"/>
      <c r="AY427" s="47"/>
      <c r="AZ427" s="47"/>
      <c r="BA427" s="47"/>
      <c r="BB427" s="47"/>
      <c r="BC427" s="47"/>
      <c r="BD427" s="47"/>
      <c r="BE427" s="47"/>
      <c r="BF427" s="47"/>
      <c r="BG427" s="47"/>
      <c r="BH427" s="47"/>
      <c r="BI427" s="47"/>
      <c r="BJ427" s="47"/>
      <c r="BK427" s="47"/>
      <c r="BL427" s="47"/>
    </row>
    <row r="428" ht="18.75" customHeight="1">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c r="AA428" s="47"/>
      <c r="AB428" s="47"/>
      <c r="AC428" s="47"/>
      <c r="AD428" s="47"/>
      <c r="AE428" s="47"/>
      <c r="AF428" s="47"/>
      <c r="AG428" s="47"/>
      <c r="AH428" s="47"/>
      <c r="AI428" s="47"/>
      <c r="AJ428" s="47"/>
      <c r="AK428" s="47"/>
      <c r="AL428" s="47"/>
      <c r="AM428" s="47"/>
      <c r="AN428" s="47"/>
      <c r="AO428" s="47"/>
      <c r="AP428" s="47"/>
      <c r="AQ428" s="47"/>
      <c r="AR428" s="47"/>
      <c r="AS428" s="47"/>
      <c r="AT428" s="47"/>
      <c r="AU428" s="47"/>
      <c r="AV428" s="47"/>
      <c r="AW428" s="47"/>
      <c r="AX428" s="47"/>
      <c r="AY428" s="47"/>
      <c r="AZ428" s="47"/>
      <c r="BA428" s="47"/>
      <c r="BB428" s="47"/>
      <c r="BC428" s="47"/>
      <c r="BD428" s="47"/>
      <c r="BE428" s="47"/>
      <c r="BF428" s="47"/>
      <c r="BG428" s="47"/>
      <c r="BH428" s="47"/>
      <c r="BI428" s="47"/>
      <c r="BJ428" s="47"/>
      <c r="BK428" s="47"/>
      <c r="BL428" s="47"/>
    </row>
    <row r="429" ht="18.75" customHeight="1">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c r="AA429" s="47"/>
      <c r="AB429" s="47"/>
      <c r="AC429" s="47"/>
      <c r="AD429" s="47"/>
      <c r="AE429" s="47"/>
      <c r="AF429" s="47"/>
      <c r="AG429" s="47"/>
      <c r="AH429" s="47"/>
      <c r="AI429" s="47"/>
      <c r="AJ429" s="47"/>
      <c r="AK429" s="47"/>
      <c r="AL429" s="47"/>
      <c r="AM429" s="47"/>
      <c r="AN429" s="47"/>
      <c r="AO429" s="47"/>
      <c r="AP429" s="47"/>
      <c r="AQ429" s="47"/>
      <c r="AR429" s="47"/>
      <c r="AS429" s="47"/>
      <c r="AT429" s="47"/>
      <c r="AU429" s="47"/>
      <c r="AV429" s="47"/>
      <c r="AW429" s="47"/>
      <c r="AX429" s="47"/>
      <c r="AY429" s="47"/>
      <c r="AZ429" s="47"/>
      <c r="BA429" s="47"/>
      <c r="BB429" s="47"/>
      <c r="BC429" s="47"/>
      <c r="BD429" s="47"/>
      <c r="BE429" s="47"/>
      <c r="BF429" s="47"/>
      <c r="BG429" s="47"/>
      <c r="BH429" s="47"/>
      <c r="BI429" s="47"/>
      <c r="BJ429" s="47"/>
      <c r="BK429" s="47"/>
      <c r="BL429" s="47"/>
    </row>
    <row r="430" ht="18.75" customHeight="1">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c r="AA430" s="47"/>
      <c r="AB430" s="47"/>
      <c r="AC430" s="47"/>
      <c r="AD430" s="47"/>
      <c r="AE430" s="47"/>
      <c r="AF430" s="47"/>
      <c r="AG430" s="47"/>
      <c r="AH430" s="47"/>
      <c r="AI430" s="47"/>
      <c r="AJ430" s="47"/>
      <c r="AK430" s="47"/>
      <c r="AL430" s="47"/>
      <c r="AM430" s="47"/>
      <c r="AN430" s="47"/>
      <c r="AO430" s="47"/>
      <c r="AP430" s="47"/>
      <c r="AQ430" s="47"/>
      <c r="AR430" s="47"/>
      <c r="AS430" s="47"/>
      <c r="AT430" s="47"/>
      <c r="AU430" s="47"/>
      <c r="AV430" s="47"/>
      <c r="AW430" s="47"/>
      <c r="AX430" s="47"/>
      <c r="AY430" s="47"/>
      <c r="AZ430" s="47"/>
      <c r="BA430" s="47"/>
      <c r="BB430" s="47"/>
      <c r="BC430" s="47"/>
      <c r="BD430" s="47"/>
      <c r="BE430" s="47"/>
      <c r="BF430" s="47"/>
      <c r="BG430" s="47"/>
      <c r="BH430" s="47"/>
      <c r="BI430" s="47"/>
      <c r="BJ430" s="47"/>
      <c r="BK430" s="47"/>
      <c r="BL430" s="47"/>
    </row>
    <row r="431" ht="18.75" customHeight="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c r="AA431" s="47"/>
      <c r="AB431" s="47"/>
      <c r="AC431" s="47"/>
      <c r="AD431" s="47"/>
      <c r="AE431" s="47"/>
      <c r="AF431" s="47"/>
      <c r="AG431" s="47"/>
      <c r="AH431" s="47"/>
      <c r="AI431" s="47"/>
      <c r="AJ431" s="47"/>
      <c r="AK431" s="47"/>
      <c r="AL431" s="47"/>
      <c r="AM431" s="47"/>
      <c r="AN431" s="47"/>
      <c r="AO431" s="47"/>
      <c r="AP431" s="47"/>
      <c r="AQ431" s="47"/>
      <c r="AR431" s="47"/>
      <c r="AS431" s="47"/>
      <c r="AT431" s="47"/>
      <c r="AU431" s="47"/>
      <c r="AV431" s="47"/>
      <c r="AW431" s="47"/>
      <c r="AX431" s="47"/>
      <c r="AY431" s="47"/>
      <c r="AZ431" s="47"/>
      <c r="BA431" s="47"/>
      <c r="BB431" s="47"/>
      <c r="BC431" s="47"/>
      <c r="BD431" s="47"/>
      <c r="BE431" s="47"/>
      <c r="BF431" s="47"/>
      <c r="BG431" s="47"/>
      <c r="BH431" s="47"/>
      <c r="BI431" s="47"/>
      <c r="BJ431" s="47"/>
      <c r="BK431" s="47"/>
      <c r="BL431" s="47"/>
    </row>
    <row r="432" ht="18.75" customHeight="1">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c r="AA432" s="47"/>
      <c r="AB432" s="47"/>
      <c r="AC432" s="47"/>
      <c r="AD432" s="47"/>
      <c r="AE432" s="47"/>
      <c r="AF432" s="47"/>
      <c r="AG432" s="47"/>
      <c r="AH432" s="47"/>
      <c r="AI432" s="47"/>
      <c r="AJ432" s="47"/>
      <c r="AK432" s="47"/>
      <c r="AL432" s="47"/>
      <c r="AM432" s="47"/>
      <c r="AN432" s="47"/>
      <c r="AO432" s="47"/>
      <c r="AP432" s="47"/>
      <c r="AQ432" s="47"/>
      <c r="AR432" s="47"/>
      <c r="AS432" s="47"/>
      <c r="AT432" s="47"/>
      <c r="AU432" s="47"/>
      <c r="AV432" s="47"/>
      <c r="AW432" s="47"/>
      <c r="AX432" s="47"/>
      <c r="AY432" s="47"/>
      <c r="AZ432" s="47"/>
      <c r="BA432" s="47"/>
      <c r="BB432" s="47"/>
      <c r="BC432" s="47"/>
      <c r="BD432" s="47"/>
      <c r="BE432" s="47"/>
      <c r="BF432" s="47"/>
      <c r="BG432" s="47"/>
      <c r="BH432" s="47"/>
      <c r="BI432" s="47"/>
      <c r="BJ432" s="47"/>
      <c r="BK432" s="47"/>
      <c r="BL432" s="47"/>
    </row>
    <row r="433" ht="18.75" customHeight="1">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c r="AA433" s="47"/>
      <c r="AB433" s="47"/>
      <c r="AC433" s="47"/>
      <c r="AD433" s="47"/>
      <c r="AE433" s="47"/>
      <c r="AF433" s="47"/>
      <c r="AG433" s="47"/>
      <c r="AH433" s="47"/>
      <c r="AI433" s="47"/>
      <c r="AJ433" s="47"/>
      <c r="AK433" s="47"/>
      <c r="AL433" s="47"/>
      <c r="AM433" s="47"/>
      <c r="AN433" s="47"/>
      <c r="AO433" s="47"/>
      <c r="AP433" s="47"/>
      <c r="AQ433" s="47"/>
      <c r="AR433" s="47"/>
      <c r="AS433" s="47"/>
      <c r="AT433" s="47"/>
      <c r="AU433" s="47"/>
      <c r="AV433" s="47"/>
      <c r="AW433" s="47"/>
      <c r="AX433" s="47"/>
      <c r="AY433" s="47"/>
      <c r="AZ433" s="47"/>
      <c r="BA433" s="47"/>
      <c r="BB433" s="47"/>
      <c r="BC433" s="47"/>
      <c r="BD433" s="47"/>
      <c r="BE433" s="47"/>
      <c r="BF433" s="47"/>
      <c r="BG433" s="47"/>
      <c r="BH433" s="47"/>
      <c r="BI433" s="47"/>
      <c r="BJ433" s="47"/>
      <c r="BK433" s="47"/>
      <c r="BL433" s="47"/>
    </row>
    <row r="434" ht="18.75" customHeight="1">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c r="AA434" s="47"/>
      <c r="AB434" s="47"/>
      <c r="AC434" s="47"/>
      <c r="AD434" s="47"/>
      <c r="AE434" s="47"/>
      <c r="AF434" s="47"/>
      <c r="AG434" s="47"/>
      <c r="AH434" s="47"/>
      <c r="AI434" s="47"/>
      <c r="AJ434" s="47"/>
      <c r="AK434" s="47"/>
      <c r="AL434" s="47"/>
      <c r="AM434" s="47"/>
      <c r="AN434" s="47"/>
      <c r="AO434" s="47"/>
      <c r="AP434" s="47"/>
      <c r="AQ434" s="47"/>
      <c r="AR434" s="47"/>
      <c r="AS434" s="47"/>
      <c r="AT434" s="47"/>
      <c r="AU434" s="47"/>
      <c r="AV434" s="47"/>
      <c r="AW434" s="47"/>
      <c r="AX434" s="47"/>
      <c r="AY434" s="47"/>
      <c r="AZ434" s="47"/>
      <c r="BA434" s="47"/>
      <c r="BB434" s="47"/>
      <c r="BC434" s="47"/>
      <c r="BD434" s="47"/>
      <c r="BE434" s="47"/>
      <c r="BF434" s="47"/>
      <c r="BG434" s="47"/>
      <c r="BH434" s="47"/>
      <c r="BI434" s="47"/>
      <c r="BJ434" s="47"/>
      <c r="BK434" s="47"/>
      <c r="BL434" s="47"/>
    </row>
    <row r="435" ht="18.75" customHeight="1">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c r="AA435" s="47"/>
      <c r="AB435" s="47"/>
      <c r="AC435" s="47"/>
      <c r="AD435" s="47"/>
      <c r="AE435" s="47"/>
      <c r="AF435" s="47"/>
      <c r="AG435" s="47"/>
      <c r="AH435" s="47"/>
      <c r="AI435" s="47"/>
      <c r="AJ435" s="47"/>
      <c r="AK435" s="47"/>
      <c r="AL435" s="47"/>
      <c r="AM435" s="47"/>
      <c r="AN435" s="47"/>
      <c r="AO435" s="47"/>
      <c r="AP435" s="47"/>
      <c r="AQ435" s="47"/>
      <c r="AR435" s="47"/>
      <c r="AS435" s="47"/>
      <c r="AT435" s="47"/>
      <c r="AU435" s="47"/>
      <c r="AV435" s="47"/>
      <c r="AW435" s="47"/>
      <c r="AX435" s="47"/>
      <c r="AY435" s="47"/>
      <c r="AZ435" s="47"/>
      <c r="BA435" s="47"/>
      <c r="BB435" s="47"/>
      <c r="BC435" s="47"/>
      <c r="BD435" s="47"/>
      <c r="BE435" s="47"/>
      <c r="BF435" s="47"/>
      <c r="BG435" s="47"/>
      <c r="BH435" s="47"/>
      <c r="BI435" s="47"/>
      <c r="BJ435" s="47"/>
      <c r="BK435" s="47"/>
      <c r="BL435" s="47"/>
    </row>
    <row r="436" ht="18.75" customHeight="1">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c r="AA436" s="47"/>
      <c r="AB436" s="47"/>
      <c r="AC436" s="47"/>
      <c r="AD436" s="47"/>
      <c r="AE436" s="47"/>
      <c r="AF436" s="47"/>
      <c r="AG436" s="47"/>
      <c r="AH436" s="47"/>
      <c r="AI436" s="47"/>
      <c r="AJ436" s="47"/>
      <c r="AK436" s="47"/>
      <c r="AL436" s="47"/>
      <c r="AM436" s="47"/>
      <c r="AN436" s="47"/>
      <c r="AO436" s="47"/>
      <c r="AP436" s="47"/>
      <c r="AQ436" s="47"/>
      <c r="AR436" s="47"/>
      <c r="AS436" s="47"/>
      <c r="AT436" s="47"/>
      <c r="AU436" s="47"/>
      <c r="AV436" s="47"/>
      <c r="AW436" s="47"/>
      <c r="AX436" s="47"/>
      <c r="AY436" s="47"/>
      <c r="AZ436" s="47"/>
      <c r="BA436" s="47"/>
      <c r="BB436" s="47"/>
      <c r="BC436" s="47"/>
      <c r="BD436" s="47"/>
      <c r="BE436" s="47"/>
      <c r="BF436" s="47"/>
      <c r="BG436" s="47"/>
      <c r="BH436" s="47"/>
      <c r="BI436" s="47"/>
      <c r="BJ436" s="47"/>
      <c r="BK436" s="47"/>
      <c r="BL436" s="47"/>
    </row>
    <row r="437" ht="18.75" customHeight="1">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c r="AA437" s="47"/>
      <c r="AB437" s="47"/>
      <c r="AC437" s="47"/>
      <c r="AD437" s="47"/>
      <c r="AE437" s="47"/>
      <c r="AF437" s="47"/>
      <c r="AG437" s="47"/>
      <c r="AH437" s="47"/>
      <c r="AI437" s="47"/>
      <c r="AJ437" s="47"/>
      <c r="AK437" s="47"/>
      <c r="AL437" s="47"/>
      <c r="AM437" s="47"/>
      <c r="AN437" s="47"/>
      <c r="AO437" s="47"/>
      <c r="AP437" s="47"/>
      <c r="AQ437" s="47"/>
      <c r="AR437" s="47"/>
      <c r="AS437" s="47"/>
      <c r="AT437" s="47"/>
      <c r="AU437" s="47"/>
      <c r="AV437" s="47"/>
      <c r="AW437" s="47"/>
      <c r="AX437" s="47"/>
      <c r="AY437" s="47"/>
      <c r="AZ437" s="47"/>
      <c r="BA437" s="47"/>
      <c r="BB437" s="47"/>
      <c r="BC437" s="47"/>
      <c r="BD437" s="47"/>
      <c r="BE437" s="47"/>
      <c r="BF437" s="47"/>
      <c r="BG437" s="47"/>
      <c r="BH437" s="47"/>
      <c r="BI437" s="47"/>
      <c r="BJ437" s="47"/>
      <c r="BK437" s="47"/>
      <c r="BL437" s="47"/>
    </row>
    <row r="438" ht="18.75" customHeight="1">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c r="AA438" s="47"/>
      <c r="AB438" s="47"/>
      <c r="AC438" s="47"/>
      <c r="AD438" s="47"/>
      <c r="AE438" s="47"/>
      <c r="AF438" s="47"/>
      <c r="AG438" s="47"/>
      <c r="AH438" s="47"/>
      <c r="AI438" s="47"/>
      <c r="AJ438" s="47"/>
      <c r="AK438" s="47"/>
      <c r="AL438" s="47"/>
      <c r="AM438" s="47"/>
      <c r="AN438" s="47"/>
      <c r="AO438" s="47"/>
      <c r="AP438" s="47"/>
      <c r="AQ438" s="47"/>
      <c r="AR438" s="47"/>
      <c r="AS438" s="47"/>
      <c r="AT438" s="47"/>
      <c r="AU438" s="47"/>
      <c r="AV438" s="47"/>
      <c r="AW438" s="47"/>
      <c r="AX438" s="47"/>
      <c r="AY438" s="47"/>
      <c r="AZ438" s="47"/>
      <c r="BA438" s="47"/>
      <c r="BB438" s="47"/>
      <c r="BC438" s="47"/>
      <c r="BD438" s="47"/>
      <c r="BE438" s="47"/>
      <c r="BF438" s="47"/>
      <c r="BG438" s="47"/>
      <c r="BH438" s="47"/>
      <c r="BI438" s="47"/>
      <c r="BJ438" s="47"/>
      <c r="BK438" s="47"/>
      <c r="BL438" s="47"/>
    </row>
    <row r="439" ht="18.75" customHeight="1">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c r="AA439" s="47"/>
      <c r="AB439" s="47"/>
      <c r="AC439" s="47"/>
      <c r="AD439" s="47"/>
      <c r="AE439" s="47"/>
      <c r="AF439" s="47"/>
      <c r="AG439" s="47"/>
      <c r="AH439" s="47"/>
      <c r="AI439" s="47"/>
      <c r="AJ439" s="47"/>
      <c r="AK439" s="47"/>
      <c r="AL439" s="47"/>
      <c r="AM439" s="47"/>
      <c r="AN439" s="47"/>
      <c r="AO439" s="47"/>
      <c r="AP439" s="47"/>
      <c r="AQ439" s="47"/>
      <c r="AR439" s="47"/>
      <c r="AS439" s="47"/>
      <c r="AT439" s="47"/>
      <c r="AU439" s="47"/>
      <c r="AV439" s="47"/>
      <c r="AW439" s="47"/>
      <c r="AX439" s="47"/>
      <c r="AY439" s="47"/>
      <c r="AZ439" s="47"/>
      <c r="BA439" s="47"/>
      <c r="BB439" s="47"/>
      <c r="BC439" s="47"/>
      <c r="BD439" s="47"/>
      <c r="BE439" s="47"/>
      <c r="BF439" s="47"/>
      <c r="BG439" s="47"/>
      <c r="BH439" s="47"/>
      <c r="BI439" s="47"/>
      <c r="BJ439" s="47"/>
      <c r="BK439" s="47"/>
      <c r="BL439" s="47"/>
    </row>
    <row r="440" ht="18.75" customHeight="1">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c r="AA440" s="47"/>
      <c r="AB440" s="47"/>
      <c r="AC440" s="47"/>
      <c r="AD440" s="47"/>
      <c r="AE440" s="47"/>
      <c r="AF440" s="47"/>
      <c r="AG440" s="47"/>
      <c r="AH440" s="47"/>
      <c r="AI440" s="47"/>
      <c r="AJ440" s="47"/>
      <c r="AK440" s="47"/>
      <c r="AL440" s="47"/>
      <c r="AM440" s="47"/>
      <c r="AN440" s="47"/>
      <c r="AO440" s="47"/>
      <c r="AP440" s="47"/>
      <c r="AQ440" s="47"/>
      <c r="AR440" s="47"/>
      <c r="AS440" s="47"/>
      <c r="AT440" s="47"/>
      <c r="AU440" s="47"/>
      <c r="AV440" s="47"/>
      <c r="AW440" s="47"/>
      <c r="AX440" s="47"/>
      <c r="AY440" s="47"/>
      <c r="AZ440" s="47"/>
      <c r="BA440" s="47"/>
      <c r="BB440" s="47"/>
      <c r="BC440" s="47"/>
      <c r="BD440" s="47"/>
      <c r="BE440" s="47"/>
      <c r="BF440" s="47"/>
      <c r="BG440" s="47"/>
      <c r="BH440" s="47"/>
      <c r="BI440" s="47"/>
      <c r="BJ440" s="47"/>
      <c r="BK440" s="47"/>
      <c r="BL440" s="47"/>
    </row>
    <row r="441" ht="18.75" customHeight="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c r="AA441" s="47"/>
      <c r="AB441" s="47"/>
      <c r="AC441" s="47"/>
      <c r="AD441" s="47"/>
      <c r="AE441" s="47"/>
      <c r="AF441" s="47"/>
      <c r="AG441" s="47"/>
      <c r="AH441" s="47"/>
      <c r="AI441" s="47"/>
      <c r="AJ441" s="47"/>
      <c r="AK441" s="47"/>
      <c r="AL441" s="47"/>
      <c r="AM441" s="47"/>
      <c r="AN441" s="47"/>
      <c r="AO441" s="47"/>
      <c r="AP441" s="47"/>
      <c r="AQ441" s="47"/>
      <c r="AR441" s="47"/>
      <c r="AS441" s="47"/>
      <c r="AT441" s="47"/>
      <c r="AU441" s="47"/>
      <c r="AV441" s="47"/>
      <c r="AW441" s="47"/>
      <c r="AX441" s="47"/>
      <c r="AY441" s="47"/>
      <c r="AZ441" s="47"/>
      <c r="BA441" s="47"/>
      <c r="BB441" s="47"/>
      <c r="BC441" s="47"/>
      <c r="BD441" s="47"/>
      <c r="BE441" s="47"/>
      <c r="BF441" s="47"/>
      <c r="BG441" s="47"/>
      <c r="BH441" s="47"/>
      <c r="BI441" s="47"/>
      <c r="BJ441" s="47"/>
      <c r="BK441" s="47"/>
      <c r="BL441" s="47"/>
    </row>
    <row r="442" ht="18.75" customHeight="1">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c r="AA442" s="47"/>
      <c r="AB442" s="47"/>
      <c r="AC442" s="47"/>
      <c r="AD442" s="47"/>
      <c r="AE442" s="47"/>
      <c r="AF442" s="47"/>
      <c r="AG442" s="47"/>
      <c r="AH442" s="47"/>
      <c r="AI442" s="47"/>
      <c r="AJ442" s="47"/>
      <c r="AK442" s="47"/>
      <c r="AL442" s="47"/>
      <c r="AM442" s="47"/>
      <c r="AN442" s="47"/>
      <c r="AO442" s="47"/>
      <c r="AP442" s="47"/>
      <c r="AQ442" s="47"/>
      <c r="AR442" s="47"/>
      <c r="AS442" s="47"/>
      <c r="AT442" s="47"/>
      <c r="AU442" s="47"/>
      <c r="AV442" s="47"/>
      <c r="AW442" s="47"/>
      <c r="AX442" s="47"/>
      <c r="AY442" s="47"/>
      <c r="AZ442" s="47"/>
      <c r="BA442" s="47"/>
      <c r="BB442" s="47"/>
      <c r="BC442" s="47"/>
      <c r="BD442" s="47"/>
      <c r="BE442" s="47"/>
      <c r="BF442" s="47"/>
      <c r="BG442" s="47"/>
      <c r="BH442" s="47"/>
      <c r="BI442" s="47"/>
      <c r="BJ442" s="47"/>
      <c r="BK442" s="47"/>
      <c r="BL442" s="47"/>
    </row>
    <row r="443" ht="18.75" customHeight="1">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7"/>
      <c r="AB443" s="47"/>
      <c r="AC443" s="47"/>
      <c r="AD443" s="47"/>
      <c r="AE443" s="47"/>
      <c r="AF443" s="47"/>
      <c r="AG443" s="47"/>
      <c r="AH443" s="47"/>
      <c r="AI443" s="47"/>
      <c r="AJ443" s="47"/>
      <c r="AK443" s="47"/>
      <c r="AL443" s="47"/>
      <c r="AM443" s="47"/>
      <c r="AN443" s="47"/>
      <c r="AO443" s="47"/>
      <c r="AP443" s="47"/>
      <c r="AQ443" s="47"/>
      <c r="AR443" s="47"/>
      <c r="AS443" s="47"/>
      <c r="AT443" s="47"/>
      <c r="AU443" s="47"/>
      <c r="AV443" s="47"/>
      <c r="AW443" s="47"/>
      <c r="AX443" s="47"/>
      <c r="AY443" s="47"/>
      <c r="AZ443" s="47"/>
      <c r="BA443" s="47"/>
      <c r="BB443" s="47"/>
      <c r="BC443" s="47"/>
      <c r="BD443" s="47"/>
      <c r="BE443" s="47"/>
      <c r="BF443" s="47"/>
      <c r="BG443" s="47"/>
      <c r="BH443" s="47"/>
      <c r="BI443" s="47"/>
      <c r="BJ443" s="47"/>
      <c r="BK443" s="47"/>
      <c r="BL443" s="47"/>
    </row>
    <row r="444" ht="18.75" customHeight="1">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c r="AA444" s="47"/>
      <c r="AB444" s="47"/>
      <c r="AC444" s="47"/>
      <c r="AD444" s="47"/>
      <c r="AE444" s="47"/>
      <c r="AF444" s="47"/>
      <c r="AG444" s="47"/>
      <c r="AH444" s="47"/>
      <c r="AI444" s="47"/>
      <c r="AJ444" s="47"/>
      <c r="AK444" s="47"/>
      <c r="AL444" s="47"/>
      <c r="AM444" s="47"/>
      <c r="AN444" s="47"/>
      <c r="AO444" s="47"/>
      <c r="AP444" s="47"/>
      <c r="AQ444" s="47"/>
      <c r="AR444" s="47"/>
      <c r="AS444" s="47"/>
      <c r="AT444" s="47"/>
      <c r="AU444" s="47"/>
      <c r="AV444" s="47"/>
      <c r="AW444" s="47"/>
      <c r="AX444" s="47"/>
      <c r="AY444" s="47"/>
      <c r="AZ444" s="47"/>
      <c r="BA444" s="47"/>
      <c r="BB444" s="47"/>
      <c r="BC444" s="47"/>
      <c r="BD444" s="47"/>
      <c r="BE444" s="47"/>
      <c r="BF444" s="47"/>
      <c r="BG444" s="47"/>
      <c r="BH444" s="47"/>
      <c r="BI444" s="47"/>
      <c r="BJ444" s="47"/>
      <c r="BK444" s="47"/>
      <c r="BL444" s="47"/>
    </row>
    <row r="445" ht="18.75" customHeight="1">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c r="AA445" s="47"/>
      <c r="AB445" s="47"/>
      <c r="AC445" s="47"/>
      <c r="AD445" s="47"/>
      <c r="AE445" s="47"/>
      <c r="AF445" s="47"/>
      <c r="AG445" s="47"/>
      <c r="AH445" s="47"/>
      <c r="AI445" s="47"/>
      <c r="AJ445" s="47"/>
      <c r="AK445" s="47"/>
      <c r="AL445" s="47"/>
      <c r="AM445" s="47"/>
      <c r="AN445" s="47"/>
      <c r="AO445" s="47"/>
      <c r="AP445" s="47"/>
      <c r="AQ445" s="47"/>
      <c r="AR445" s="47"/>
      <c r="AS445" s="47"/>
      <c r="AT445" s="47"/>
      <c r="AU445" s="47"/>
      <c r="AV445" s="47"/>
      <c r="AW445" s="47"/>
      <c r="AX445" s="47"/>
      <c r="AY445" s="47"/>
      <c r="AZ445" s="47"/>
      <c r="BA445" s="47"/>
      <c r="BB445" s="47"/>
      <c r="BC445" s="47"/>
      <c r="BD445" s="47"/>
      <c r="BE445" s="47"/>
      <c r="BF445" s="47"/>
      <c r="BG445" s="47"/>
      <c r="BH445" s="47"/>
      <c r="BI445" s="47"/>
      <c r="BJ445" s="47"/>
      <c r="BK445" s="47"/>
      <c r="BL445" s="47"/>
    </row>
    <row r="446" ht="18.75" customHeight="1">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c r="AA446" s="47"/>
      <c r="AB446" s="47"/>
      <c r="AC446" s="47"/>
      <c r="AD446" s="47"/>
      <c r="AE446" s="47"/>
      <c r="AF446" s="47"/>
      <c r="AG446" s="47"/>
      <c r="AH446" s="47"/>
      <c r="AI446" s="47"/>
      <c r="AJ446" s="47"/>
      <c r="AK446" s="47"/>
      <c r="AL446" s="47"/>
      <c r="AM446" s="47"/>
      <c r="AN446" s="47"/>
      <c r="AO446" s="47"/>
      <c r="AP446" s="47"/>
      <c r="AQ446" s="47"/>
      <c r="AR446" s="47"/>
      <c r="AS446" s="47"/>
      <c r="AT446" s="47"/>
      <c r="AU446" s="47"/>
      <c r="AV446" s="47"/>
      <c r="AW446" s="47"/>
      <c r="AX446" s="47"/>
      <c r="AY446" s="47"/>
      <c r="AZ446" s="47"/>
      <c r="BA446" s="47"/>
      <c r="BB446" s="47"/>
      <c r="BC446" s="47"/>
      <c r="BD446" s="47"/>
      <c r="BE446" s="47"/>
      <c r="BF446" s="47"/>
      <c r="BG446" s="47"/>
      <c r="BH446" s="47"/>
      <c r="BI446" s="47"/>
      <c r="BJ446" s="47"/>
      <c r="BK446" s="47"/>
      <c r="BL446" s="47"/>
    </row>
    <row r="447" ht="18.75" customHeight="1">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c r="AA447" s="47"/>
      <c r="AB447" s="47"/>
      <c r="AC447" s="47"/>
      <c r="AD447" s="47"/>
      <c r="AE447" s="47"/>
      <c r="AF447" s="47"/>
      <c r="AG447" s="47"/>
      <c r="AH447" s="47"/>
      <c r="AI447" s="47"/>
      <c r="AJ447" s="47"/>
      <c r="AK447" s="47"/>
      <c r="AL447" s="47"/>
      <c r="AM447" s="47"/>
      <c r="AN447" s="47"/>
      <c r="AO447" s="47"/>
      <c r="AP447" s="47"/>
      <c r="AQ447" s="47"/>
      <c r="AR447" s="47"/>
      <c r="AS447" s="47"/>
      <c r="AT447" s="47"/>
      <c r="AU447" s="47"/>
      <c r="AV447" s="47"/>
      <c r="AW447" s="47"/>
      <c r="AX447" s="47"/>
      <c r="AY447" s="47"/>
      <c r="AZ447" s="47"/>
      <c r="BA447" s="47"/>
      <c r="BB447" s="47"/>
      <c r="BC447" s="47"/>
      <c r="BD447" s="47"/>
      <c r="BE447" s="47"/>
      <c r="BF447" s="47"/>
      <c r="BG447" s="47"/>
      <c r="BH447" s="47"/>
      <c r="BI447" s="47"/>
      <c r="BJ447" s="47"/>
      <c r="BK447" s="47"/>
      <c r="BL447" s="47"/>
    </row>
    <row r="448" ht="18.75" customHeight="1">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c r="AA448" s="47"/>
      <c r="AB448" s="47"/>
      <c r="AC448" s="47"/>
      <c r="AD448" s="47"/>
      <c r="AE448" s="47"/>
      <c r="AF448" s="47"/>
      <c r="AG448" s="47"/>
      <c r="AH448" s="47"/>
      <c r="AI448" s="47"/>
      <c r="AJ448" s="47"/>
      <c r="AK448" s="47"/>
      <c r="AL448" s="47"/>
      <c r="AM448" s="47"/>
      <c r="AN448" s="47"/>
      <c r="AO448" s="47"/>
      <c r="AP448" s="47"/>
      <c r="AQ448" s="47"/>
      <c r="AR448" s="47"/>
      <c r="AS448" s="47"/>
      <c r="AT448" s="47"/>
      <c r="AU448" s="47"/>
      <c r="AV448" s="47"/>
      <c r="AW448" s="47"/>
      <c r="AX448" s="47"/>
      <c r="AY448" s="47"/>
      <c r="AZ448" s="47"/>
      <c r="BA448" s="47"/>
      <c r="BB448" s="47"/>
      <c r="BC448" s="47"/>
      <c r="BD448" s="47"/>
      <c r="BE448" s="47"/>
      <c r="BF448" s="47"/>
      <c r="BG448" s="47"/>
      <c r="BH448" s="47"/>
      <c r="BI448" s="47"/>
      <c r="BJ448" s="47"/>
      <c r="BK448" s="47"/>
      <c r="BL448" s="47"/>
    </row>
    <row r="449" ht="18.75" customHeight="1">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c r="AA449" s="47"/>
      <c r="AB449" s="47"/>
      <c r="AC449" s="47"/>
      <c r="AD449" s="47"/>
      <c r="AE449" s="47"/>
      <c r="AF449" s="47"/>
      <c r="AG449" s="47"/>
      <c r="AH449" s="47"/>
      <c r="AI449" s="47"/>
      <c r="AJ449" s="47"/>
      <c r="AK449" s="47"/>
      <c r="AL449" s="47"/>
      <c r="AM449" s="47"/>
      <c r="AN449" s="47"/>
      <c r="AO449" s="47"/>
      <c r="AP449" s="47"/>
      <c r="AQ449" s="47"/>
      <c r="AR449" s="47"/>
      <c r="AS449" s="47"/>
      <c r="AT449" s="47"/>
      <c r="AU449" s="47"/>
      <c r="AV449" s="47"/>
      <c r="AW449" s="47"/>
      <c r="AX449" s="47"/>
      <c r="AY449" s="47"/>
      <c r="AZ449" s="47"/>
      <c r="BA449" s="47"/>
      <c r="BB449" s="47"/>
      <c r="BC449" s="47"/>
      <c r="BD449" s="47"/>
      <c r="BE449" s="47"/>
      <c r="BF449" s="47"/>
      <c r="BG449" s="47"/>
      <c r="BH449" s="47"/>
      <c r="BI449" s="47"/>
      <c r="BJ449" s="47"/>
      <c r="BK449" s="47"/>
      <c r="BL449" s="47"/>
    </row>
    <row r="450" ht="18.75" customHeight="1">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c r="AA450" s="47"/>
      <c r="AB450" s="47"/>
      <c r="AC450" s="47"/>
      <c r="AD450" s="47"/>
      <c r="AE450" s="47"/>
      <c r="AF450" s="47"/>
      <c r="AG450" s="47"/>
      <c r="AH450" s="47"/>
      <c r="AI450" s="47"/>
      <c r="AJ450" s="47"/>
      <c r="AK450" s="47"/>
      <c r="AL450" s="47"/>
      <c r="AM450" s="47"/>
      <c r="AN450" s="47"/>
      <c r="AO450" s="47"/>
      <c r="AP450" s="47"/>
      <c r="AQ450" s="47"/>
      <c r="AR450" s="47"/>
      <c r="AS450" s="47"/>
      <c r="AT450" s="47"/>
      <c r="AU450" s="47"/>
      <c r="AV450" s="47"/>
      <c r="AW450" s="47"/>
      <c r="AX450" s="47"/>
      <c r="AY450" s="47"/>
      <c r="AZ450" s="47"/>
      <c r="BA450" s="47"/>
      <c r="BB450" s="47"/>
      <c r="BC450" s="47"/>
      <c r="BD450" s="47"/>
      <c r="BE450" s="47"/>
      <c r="BF450" s="47"/>
      <c r="BG450" s="47"/>
      <c r="BH450" s="47"/>
      <c r="BI450" s="47"/>
      <c r="BJ450" s="47"/>
      <c r="BK450" s="47"/>
      <c r="BL450" s="47"/>
    </row>
    <row r="451" ht="18.75" customHeight="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c r="AA451" s="47"/>
      <c r="AB451" s="47"/>
      <c r="AC451" s="47"/>
      <c r="AD451" s="47"/>
      <c r="AE451" s="47"/>
      <c r="AF451" s="47"/>
      <c r="AG451" s="47"/>
      <c r="AH451" s="47"/>
      <c r="AI451" s="47"/>
      <c r="AJ451" s="47"/>
      <c r="AK451" s="47"/>
      <c r="AL451" s="47"/>
      <c r="AM451" s="47"/>
      <c r="AN451" s="47"/>
      <c r="AO451" s="47"/>
      <c r="AP451" s="47"/>
      <c r="AQ451" s="47"/>
      <c r="AR451" s="47"/>
      <c r="AS451" s="47"/>
      <c r="AT451" s="47"/>
      <c r="AU451" s="47"/>
      <c r="AV451" s="47"/>
      <c r="AW451" s="47"/>
      <c r="AX451" s="47"/>
      <c r="AY451" s="47"/>
      <c r="AZ451" s="47"/>
      <c r="BA451" s="47"/>
      <c r="BB451" s="47"/>
      <c r="BC451" s="47"/>
      <c r="BD451" s="47"/>
      <c r="BE451" s="47"/>
      <c r="BF451" s="47"/>
      <c r="BG451" s="47"/>
      <c r="BH451" s="47"/>
      <c r="BI451" s="47"/>
      <c r="BJ451" s="47"/>
      <c r="BK451" s="47"/>
      <c r="BL451" s="47"/>
    </row>
    <row r="452" ht="18.75" customHeight="1">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c r="AA452" s="47"/>
      <c r="AB452" s="47"/>
      <c r="AC452" s="47"/>
      <c r="AD452" s="47"/>
      <c r="AE452" s="47"/>
      <c r="AF452" s="47"/>
      <c r="AG452" s="47"/>
      <c r="AH452" s="47"/>
      <c r="AI452" s="47"/>
      <c r="AJ452" s="47"/>
      <c r="AK452" s="47"/>
      <c r="AL452" s="47"/>
      <c r="AM452" s="47"/>
      <c r="AN452" s="47"/>
      <c r="AO452" s="47"/>
      <c r="AP452" s="47"/>
      <c r="AQ452" s="47"/>
      <c r="AR452" s="47"/>
      <c r="AS452" s="47"/>
      <c r="AT452" s="47"/>
      <c r="AU452" s="47"/>
      <c r="AV452" s="47"/>
      <c r="AW452" s="47"/>
      <c r="AX452" s="47"/>
      <c r="AY452" s="47"/>
      <c r="AZ452" s="47"/>
      <c r="BA452" s="47"/>
      <c r="BB452" s="47"/>
      <c r="BC452" s="47"/>
      <c r="BD452" s="47"/>
      <c r="BE452" s="47"/>
      <c r="BF452" s="47"/>
      <c r="BG452" s="47"/>
      <c r="BH452" s="47"/>
      <c r="BI452" s="47"/>
      <c r="BJ452" s="47"/>
      <c r="BK452" s="47"/>
      <c r="BL452" s="47"/>
    </row>
    <row r="453" ht="18.75" customHeight="1">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c r="AA453" s="47"/>
      <c r="AB453" s="47"/>
      <c r="AC453" s="47"/>
      <c r="AD453" s="47"/>
      <c r="AE453" s="47"/>
      <c r="AF453" s="47"/>
      <c r="AG453" s="47"/>
      <c r="AH453" s="47"/>
      <c r="AI453" s="47"/>
      <c r="AJ453" s="47"/>
      <c r="AK453" s="47"/>
      <c r="AL453" s="47"/>
      <c r="AM453" s="47"/>
      <c r="AN453" s="47"/>
      <c r="AO453" s="47"/>
      <c r="AP453" s="47"/>
      <c r="AQ453" s="47"/>
      <c r="AR453" s="47"/>
      <c r="AS453" s="47"/>
      <c r="AT453" s="47"/>
      <c r="AU453" s="47"/>
      <c r="AV453" s="47"/>
      <c r="AW453" s="47"/>
      <c r="AX453" s="47"/>
      <c r="AY453" s="47"/>
      <c r="AZ453" s="47"/>
      <c r="BA453" s="47"/>
      <c r="BB453" s="47"/>
      <c r="BC453" s="47"/>
      <c r="BD453" s="47"/>
      <c r="BE453" s="47"/>
      <c r="BF453" s="47"/>
      <c r="BG453" s="47"/>
      <c r="BH453" s="47"/>
      <c r="BI453" s="47"/>
      <c r="BJ453" s="47"/>
      <c r="BK453" s="47"/>
      <c r="BL453" s="47"/>
    </row>
    <row r="454" ht="18.75" customHeight="1">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c r="AA454" s="47"/>
      <c r="AB454" s="47"/>
      <c r="AC454" s="47"/>
      <c r="AD454" s="47"/>
      <c r="AE454" s="47"/>
      <c r="AF454" s="47"/>
      <c r="AG454" s="47"/>
      <c r="AH454" s="47"/>
      <c r="AI454" s="47"/>
      <c r="AJ454" s="47"/>
      <c r="AK454" s="47"/>
      <c r="AL454" s="47"/>
      <c r="AM454" s="47"/>
      <c r="AN454" s="47"/>
      <c r="AO454" s="47"/>
      <c r="AP454" s="47"/>
      <c r="AQ454" s="47"/>
      <c r="AR454" s="47"/>
      <c r="AS454" s="47"/>
      <c r="AT454" s="47"/>
      <c r="AU454" s="47"/>
      <c r="AV454" s="47"/>
      <c r="AW454" s="47"/>
      <c r="AX454" s="47"/>
      <c r="AY454" s="47"/>
      <c r="AZ454" s="47"/>
      <c r="BA454" s="47"/>
      <c r="BB454" s="47"/>
      <c r="BC454" s="47"/>
      <c r="BD454" s="47"/>
      <c r="BE454" s="47"/>
      <c r="BF454" s="47"/>
      <c r="BG454" s="47"/>
      <c r="BH454" s="47"/>
      <c r="BI454" s="47"/>
      <c r="BJ454" s="47"/>
      <c r="BK454" s="47"/>
      <c r="BL454" s="47"/>
    </row>
    <row r="455" ht="18.75" customHeight="1">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c r="AA455" s="47"/>
      <c r="AB455" s="47"/>
      <c r="AC455" s="47"/>
      <c r="AD455" s="47"/>
      <c r="AE455" s="47"/>
      <c r="AF455" s="47"/>
      <c r="AG455" s="47"/>
      <c r="AH455" s="47"/>
      <c r="AI455" s="47"/>
      <c r="AJ455" s="47"/>
      <c r="AK455" s="47"/>
      <c r="AL455" s="47"/>
      <c r="AM455" s="47"/>
      <c r="AN455" s="47"/>
      <c r="AO455" s="47"/>
      <c r="AP455" s="47"/>
      <c r="AQ455" s="47"/>
      <c r="AR455" s="47"/>
      <c r="AS455" s="47"/>
      <c r="AT455" s="47"/>
      <c r="AU455" s="47"/>
      <c r="AV455" s="47"/>
      <c r="AW455" s="47"/>
      <c r="AX455" s="47"/>
      <c r="AY455" s="47"/>
      <c r="AZ455" s="47"/>
      <c r="BA455" s="47"/>
      <c r="BB455" s="47"/>
      <c r="BC455" s="47"/>
      <c r="BD455" s="47"/>
      <c r="BE455" s="47"/>
      <c r="BF455" s="47"/>
      <c r="BG455" s="47"/>
      <c r="BH455" s="47"/>
      <c r="BI455" s="47"/>
      <c r="BJ455" s="47"/>
      <c r="BK455" s="47"/>
      <c r="BL455" s="47"/>
    </row>
    <row r="456" ht="18.75" customHeight="1">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c r="AA456" s="47"/>
      <c r="AB456" s="47"/>
      <c r="AC456" s="47"/>
      <c r="AD456" s="47"/>
      <c r="AE456" s="47"/>
      <c r="AF456" s="47"/>
      <c r="AG456" s="47"/>
      <c r="AH456" s="47"/>
      <c r="AI456" s="47"/>
      <c r="AJ456" s="47"/>
      <c r="AK456" s="47"/>
      <c r="AL456" s="47"/>
      <c r="AM456" s="47"/>
      <c r="AN456" s="47"/>
      <c r="AO456" s="47"/>
      <c r="AP456" s="47"/>
      <c r="AQ456" s="47"/>
      <c r="AR456" s="47"/>
      <c r="AS456" s="47"/>
      <c r="AT456" s="47"/>
      <c r="AU456" s="47"/>
      <c r="AV456" s="47"/>
      <c r="AW456" s="47"/>
      <c r="AX456" s="47"/>
      <c r="AY456" s="47"/>
      <c r="AZ456" s="47"/>
      <c r="BA456" s="47"/>
      <c r="BB456" s="47"/>
      <c r="BC456" s="47"/>
      <c r="BD456" s="47"/>
      <c r="BE456" s="47"/>
      <c r="BF456" s="47"/>
      <c r="BG456" s="47"/>
      <c r="BH456" s="47"/>
      <c r="BI456" s="47"/>
      <c r="BJ456" s="47"/>
      <c r="BK456" s="47"/>
      <c r="BL456" s="47"/>
    </row>
    <row r="457" ht="18.75" customHeight="1">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c r="AA457" s="47"/>
      <c r="AB457" s="47"/>
      <c r="AC457" s="47"/>
      <c r="AD457" s="47"/>
      <c r="AE457" s="47"/>
      <c r="AF457" s="47"/>
      <c r="AG457" s="47"/>
      <c r="AH457" s="47"/>
      <c r="AI457" s="47"/>
      <c r="AJ457" s="47"/>
      <c r="AK457" s="47"/>
      <c r="AL457" s="47"/>
      <c r="AM457" s="47"/>
      <c r="AN457" s="47"/>
      <c r="AO457" s="47"/>
      <c r="AP457" s="47"/>
      <c r="AQ457" s="47"/>
      <c r="AR457" s="47"/>
      <c r="AS457" s="47"/>
      <c r="AT457" s="47"/>
      <c r="AU457" s="47"/>
      <c r="AV457" s="47"/>
      <c r="AW457" s="47"/>
      <c r="AX457" s="47"/>
      <c r="AY457" s="47"/>
      <c r="AZ457" s="47"/>
      <c r="BA457" s="47"/>
      <c r="BB457" s="47"/>
      <c r="BC457" s="47"/>
      <c r="BD457" s="47"/>
      <c r="BE457" s="47"/>
      <c r="BF457" s="47"/>
      <c r="BG457" s="47"/>
      <c r="BH457" s="47"/>
      <c r="BI457" s="47"/>
      <c r="BJ457" s="47"/>
      <c r="BK457" s="47"/>
      <c r="BL457" s="47"/>
    </row>
    <row r="458" ht="18.75" customHeight="1">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c r="AA458" s="47"/>
      <c r="AB458" s="47"/>
      <c r="AC458" s="47"/>
      <c r="AD458" s="47"/>
      <c r="AE458" s="47"/>
      <c r="AF458" s="47"/>
      <c r="AG458" s="47"/>
      <c r="AH458" s="47"/>
      <c r="AI458" s="47"/>
      <c r="AJ458" s="47"/>
      <c r="AK458" s="47"/>
      <c r="AL458" s="47"/>
      <c r="AM458" s="47"/>
      <c r="AN458" s="47"/>
      <c r="AO458" s="47"/>
      <c r="AP458" s="47"/>
      <c r="AQ458" s="47"/>
      <c r="AR458" s="47"/>
      <c r="AS458" s="47"/>
      <c r="AT458" s="47"/>
      <c r="AU458" s="47"/>
      <c r="AV458" s="47"/>
      <c r="AW458" s="47"/>
      <c r="AX458" s="47"/>
      <c r="AY458" s="47"/>
      <c r="AZ458" s="47"/>
      <c r="BA458" s="47"/>
      <c r="BB458" s="47"/>
      <c r="BC458" s="47"/>
      <c r="BD458" s="47"/>
      <c r="BE458" s="47"/>
      <c r="BF458" s="47"/>
      <c r="BG458" s="47"/>
      <c r="BH458" s="47"/>
      <c r="BI458" s="47"/>
      <c r="BJ458" s="47"/>
      <c r="BK458" s="47"/>
      <c r="BL458" s="47"/>
    </row>
    <row r="459" ht="18.75" customHeight="1">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c r="AA459" s="47"/>
      <c r="AB459" s="47"/>
      <c r="AC459" s="47"/>
      <c r="AD459" s="47"/>
      <c r="AE459" s="47"/>
      <c r="AF459" s="47"/>
      <c r="AG459" s="47"/>
      <c r="AH459" s="47"/>
      <c r="AI459" s="47"/>
      <c r="AJ459" s="47"/>
      <c r="AK459" s="47"/>
      <c r="AL459" s="47"/>
      <c r="AM459" s="47"/>
      <c r="AN459" s="47"/>
      <c r="AO459" s="47"/>
      <c r="AP459" s="47"/>
      <c r="AQ459" s="47"/>
      <c r="AR459" s="47"/>
      <c r="AS459" s="47"/>
      <c r="AT459" s="47"/>
      <c r="AU459" s="47"/>
      <c r="AV459" s="47"/>
      <c r="AW459" s="47"/>
      <c r="AX459" s="47"/>
      <c r="AY459" s="47"/>
      <c r="AZ459" s="47"/>
      <c r="BA459" s="47"/>
      <c r="BB459" s="47"/>
      <c r="BC459" s="47"/>
      <c r="BD459" s="47"/>
      <c r="BE459" s="47"/>
      <c r="BF459" s="47"/>
      <c r="BG459" s="47"/>
      <c r="BH459" s="47"/>
      <c r="BI459" s="47"/>
      <c r="BJ459" s="47"/>
      <c r="BK459" s="47"/>
      <c r="BL459" s="47"/>
    </row>
    <row r="460" ht="18.75" customHeight="1">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c r="AA460" s="47"/>
      <c r="AB460" s="47"/>
      <c r="AC460" s="47"/>
      <c r="AD460" s="47"/>
      <c r="AE460" s="47"/>
      <c r="AF460" s="47"/>
      <c r="AG460" s="47"/>
      <c r="AH460" s="47"/>
      <c r="AI460" s="47"/>
      <c r="AJ460" s="47"/>
      <c r="AK460" s="47"/>
      <c r="AL460" s="47"/>
      <c r="AM460" s="47"/>
      <c r="AN460" s="47"/>
      <c r="AO460" s="47"/>
      <c r="AP460" s="47"/>
      <c r="AQ460" s="47"/>
      <c r="AR460" s="47"/>
      <c r="AS460" s="47"/>
      <c r="AT460" s="47"/>
      <c r="AU460" s="47"/>
      <c r="AV460" s="47"/>
      <c r="AW460" s="47"/>
      <c r="AX460" s="47"/>
      <c r="AY460" s="47"/>
      <c r="AZ460" s="47"/>
      <c r="BA460" s="47"/>
      <c r="BB460" s="47"/>
      <c r="BC460" s="47"/>
      <c r="BD460" s="47"/>
      <c r="BE460" s="47"/>
      <c r="BF460" s="47"/>
      <c r="BG460" s="47"/>
      <c r="BH460" s="47"/>
      <c r="BI460" s="47"/>
      <c r="BJ460" s="47"/>
      <c r="BK460" s="47"/>
      <c r="BL460" s="47"/>
    </row>
    <row r="461" ht="18.75" customHeight="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c r="AA461" s="47"/>
      <c r="AB461" s="47"/>
      <c r="AC461" s="47"/>
      <c r="AD461" s="47"/>
      <c r="AE461" s="47"/>
      <c r="AF461" s="47"/>
      <c r="AG461" s="47"/>
      <c r="AH461" s="47"/>
      <c r="AI461" s="47"/>
      <c r="AJ461" s="47"/>
      <c r="AK461" s="47"/>
      <c r="AL461" s="47"/>
      <c r="AM461" s="47"/>
      <c r="AN461" s="47"/>
      <c r="AO461" s="47"/>
      <c r="AP461" s="47"/>
      <c r="AQ461" s="47"/>
      <c r="AR461" s="47"/>
      <c r="AS461" s="47"/>
      <c r="AT461" s="47"/>
      <c r="AU461" s="47"/>
      <c r="AV461" s="47"/>
      <c r="AW461" s="47"/>
      <c r="AX461" s="47"/>
      <c r="AY461" s="47"/>
      <c r="AZ461" s="47"/>
      <c r="BA461" s="47"/>
      <c r="BB461" s="47"/>
      <c r="BC461" s="47"/>
      <c r="BD461" s="47"/>
      <c r="BE461" s="47"/>
      <c r="BF461" s="47"/>
      <c r="BG461" s="47"/>
      <c r="BH461" s="47"/>
      <c r="BI461" s="47"/>
      <c r="BJ461" s="47"/>
      <c r="BK461" s="47"/>
      <c r="BL461" s="47"/>
    </row>
    <row r="462" ht="18.75" customHeight="1">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c r="AA462" s="47"/>
      <c r="AB462" s="47"/>
      <c r="AC462" s="47"/>
      <c r="AD462" s="47"/>
      <c r="AE462" s="47"/>
      <c r="AF462" s="47"/>
      <c r="AG462" s="47"/>
      <c r="AH462" s="47"/>
      <c r="AI462" s="47"/>
      <c r="AJ462" s="47"/>
      <c r="AK462" s="47"/>
      <c r="AL462" s="47"/>
      <c r="AM462" s="47"/>
      <c r="AN462" s="47"/>
      <c r="AO462" s="47"/>
      <c r="AP462" s="47"/>
      <c r="AQ462" s="47"/>
      <c r="AR462" s="47"/>
      <c r="AS462" s="47"/>
      <c r="AT462" s="47"/>
      <c r="AU462" s="47"/>
      <c r="AV462" s="47"/>
      <c r="AW462" s="47"/>
      <c r="AX462" s="47"/>
      <c r="AY462" s="47"/>
      <c r="AZ462" s="47"/>
      <c r="BA462" s="47"/>
      <c r="BB462" s="47"/>
      <c r="BC462" s="47"/>
      <c r="BD462" s="47"/>
      <c r="BE462" s="47"/>
      <c r="BF462" s="47"/>
      <c r="BG462" s="47"/>
      <c r="BH462" s="47"/>
      <c r="BI462" s="47"/>
      <c r="BJ462" s="47"/>
      <c r="BK462" s="47"/>
      <c r="BL462" s="47"/>
    </row>
    <row r="463" ht="18.75" customHeight="1">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c r="AA463" s="47"/>
      <c r="AB463" s="47"/>
      <c r="AC463" s="47"/>
      <c r="AD463" s="47"/>
      <c r="AE463" s="47"/>
      <c r="AF463" s="47"/>
      <c r="AG463" s="47"/>
      <c r="AH463" s="47"/>
      <c r="AI463" s="47"/>
      <c r="AJ463" s="47"/>
      <c r="AK463" s="47"/>
      <c r="AL463" s="47"/>
      <c r="AM463" s="47"/>
      <c r="AN463" s="47"/>
      <c r="AO463" s="47"/>
      <c r="AP463" s="47"/>
      <c r="AQ463" s="47"/>
      <c r="AR463" s="47"/>
      <c r="AS463" s="47"/>
      <c r="AT463" s="47"/>
      <c r="AU463" s="47"/>
      <c r="AV463" s="47"/>
      <c r="AW463" s="47"/>
      <c r="AX463" s="47"/>
      <c r="AY463" s="47"/>
      <c r="AZ463" s="47"/>
      <c r="BA463" s="47"/>
      <c r="BB463" s="47"/>
      <c r="BC463" s="47"/>
      <c r="BD463" s="47"/>
      <c r="BE463" s="47"/>
      <c r="BF463" s="47"/>
      <c r="BG463" s="47"/>
      <c r="BH463" s="47"/>
      <c r="BI463" s="47"/>
      <c r="BJ463" s="47"/>
      <c r="BK463" s="47"/>
      <c r="BL463" s="47"/>
    </row>
    <row r="464" ht="18.75" customHeight="1">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c r="AA464" s="47"/>
      <c r="AB464" s="47"/>
      <c r="AC464" s="47"/>
      <c r="AD464" s="47"/>
      <c r="AE464" s="47"/>
      <c r="AF464" s="47"/>
      <c r="AG464" s="47"/>
      <c r="AH464" s="47"/>
      <c r="AI464" s="47"/>
      <c r="AJ464" s="47"/>
      <c r="AK464" s="47"/>
      <c r="AL464" s="47"/>
      <c r="AM464" s="47"/>
      <c r="AN464" s="47"/>
      <c r="AO464" s="47"/>
      <c r="AP464" s="47"/>
      <c r="AQ464" s="47"/>
      <c r="AR464" s="47"/>
      <c r="AS464" s="47"/>
      <c r="AT464" s="47"/>
      <c r="AU464" s="47"/>
      <c r="AV464" s="47"/>
      <c r="AW464" s="47"/>
      <c r="AX464" s="47"/>
      <c r="AY464" s="47"/>
      <c r="AZ464" s="47"/>
      <c r="BA464" s="47"/>
      <c r="BB464" s="47"/>
      <c r="BC464" s="47"/>
      <c r="BD464" s="47"/>
      <c r="BE464" s="47"/>
      <c r="BF464" s="47"/>
      <c r="BG464" s="47"/>
      <c r="BH464" s="47"/>
      <c r="BI464" s="47"/>
      <c r="BJ464" s="47"/>
      <c r="BK464" s="47"/>
      <c r="BL464" s="47"/>
    </row>
    <row r="465" ht="18.75" customHeight="1">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c r="AA465" s="47"/>
      <c r="AB465" s="47"/>
      <c r="AC465" s="47"/>
      <c r="AD465" s="47"/>
      <c r="AE465" s="47"/>
      <c r="AF465" s="47"/>
      <c r="AG465" s="47"/>
      <c r="AH465" s="47"/>
      <c r="AI465" s="47"/>
      <c r="AJ465" s="47"/>
      <c r="AK465" s="47"/>
      <c r="AL465" s="47"/>
      <c r="AM465" s="47"/>
      <c r="AN465" s="47"/>
      <c r="AO465" s="47"/>
      <c r="AP465" s="47"/>
      <c r="AQ465" s="47"/>
      <c r="AR465" s="47"/>
      <c r="AS465" s="47"/>
      <c r="AT465" s="47"/>
      <c r="AU465" s="47"/>
      <c r="AV465" s="47"/>
      <c r="AW465" s="47"/>
      <c r="AX465" s="47"/>
      <c r="AY465" s="47"/>
      <c r="AZ465" s="47"/>
      <c r="BA465" s="47"/>
      <c r="BB465" s="47"/>
      <c r="BC465" s="47"/>
      <c r="BD465" s="47"/>
      <c r="BE465" s="47"/>
      <c r="BF465" s="47"/>
      <c r="BG465" s="47"/>
      <c r="BH465" s="47"/>
      <c r="BI465" s="47"/>
      <c r="BJ465" s="47"/>
      <c r="BK465" s="47"/>
      <c r="BL465" s="47"/>
    </row>
    <row r="466" ht="18.75" customHeight="1">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c r="AA466" s="47"/>
      <c r="AB466" s="47"/>
      <c r="AC466" s="47"/>
      <c r="AD466" s="47"/>
      <c r="AE466" s="47"/>
      <c r="AF466" s="47"/>
      <c r="AG466" s="47"/>
      <c r="AH466" s="47"/>
      <c r="AI466" s="47"/>
      <c r="AJ466" s="47"/>
      <c r="AK466" s="47"/>
      <c r="AL466" s="47"/>
      <c r="AM466" s="47"/>
      <c r="AN466" s="47"/>
      <c r="AO466" s="47"/>
      <c r="AP466" s="47"/>
      <c r="AQ466" s="47"/>
      <c r="AR466" s="47"/>
      <c r="AS466" s="47"/>
      <c r="AT466" s="47"/>
      <c r="AU466" s="47"/>
      <c r="AV466" s="47"/>
      <c r="AW466" s="47"/>
      <c r="AX466" s="47"/>
      <c r="AY466" s="47"/>
      <c r="AZ466" s="47"/>
      <c r="BA466" s="47"/>
      <c r="BB466" s="47"/>
      <c r="BC466" s="47"/>
      <c r="BD466" s="47"/>
      <c r="BE466" s="47"/>
      <c r="BF466" s="47"/>
      <c r="BG466" s="47"/>
      <c r="BH466" s="47"/>
      <c r="BI466" s="47"/>
      <c r="BJ466" s="47"/>
      <c r="BK466" s="47"/>
      <c r="BL466" s="47"/>
    </row>
    <row r="467" ht="18.75" customHeight="1">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c r="AA467" s="47"/>
      <c r="AB467" s="47"/>
      <c r="AC467" s="47"/>
      <c r="AD467" s="47"/>
      <c r="AE467" s="47"/>
      <c r="AF467" s="47"/>
      <c r="AG467" s="47"/>
      <c r="AH467" s="47"/>
      <c r="AI467" s="47"/>
      <c r="AJ467" s="47"/>
      <c r="AK467" s="47"/>
      <c r="AL467" s="47"/>
      <c r="AM467" s="47"/>
      <c r="AN467" s="47"/>
      <c r="AO467" s="47"/>
      <c r="AP467" s="47"/>
      <c r="AQ467" s="47"/>
      <c r="AR467" s="47"/>
      <c r="AS467" s="47"/>
      <c r="AT467" s="47"/>
      <c r="AU467" s="47"/>
      <c r="AV467" s="47"/>
      <c r="AW467" s="47"/>
      <c r="AX467" s="47"/>
      <c r="AY467" s="47"/>
      <c r="AZ467" s="47"/>
      <c r="BA467" s="47"/>
      <c r="BB467" s="47"/>
      <c r="BC467" s="47"/>
      <c r="BD467" s="47"/>
      <c r="BE467" s="47"/>
      <c r="BF467" s="47"/>
      <c r="BG467" s="47"/>
      <c r="BH467" s="47"/>
      <c r="BI467" s="47"/>
      <c r="BJ467" s="47"/>
      <c r="BK467" s="47"/>
      <c r="BL467" s="47"/>
    </row>
    <row r="468" ht="18.75" customHeight="1">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c r="AA468" s="47"/>
      <c r="AB468" s="47"/>
      <c r="AC468" s="47"/>
      <c r="AD468" s="47"/>
      <c r="AE468" s="47"/>
      <c r="AF468" s="47"/>
      <c r="AG468" s="47"/>
      <c r="AH468" s="47"/>
      <c r="AI468" s="47"/>
      <c r="AJ468" s="47"/>
      <c r="AK468" s="47"/>
      <c r="AL468" s="47"/>
      <c r="AM468" s="47"/>
      <c r="AN468" s="47"/>
      <c r="AO468" s="47"/>
      <c r="AP468" s="47"/>
      <c r="AQ468" s="47"/>
      <c r="AR468" s="47"/>
      <c r="AS468" s="47"/>
      <c r="AT468" s="47"/>
      <c r="AU468" s="47"/>
      <c r="AV468" s="47"/>
      <c r="AW468" s="47"/>
      <c r="AX468" s="47"/>
      <c r="AY468" s="47"/>
      <c r="AZ468" s="47"/>
      <c r="BA468" s="47"/>
      <c r="BB468" s="47"/>
      <c r="BC468" s="47"/>
      <c r="BD468" s="47"/>
      <c r="BE468" s="47"/>
      <c r="BF468" s="47"/>
      <c r="BG468" s="47"/>
      <c r="BH468" s="47"/>
      <c r="BI468" s="47"/>
      <c r="BJ468" s="47"/>
      <c r="BK468" s="47"/>
      <c r="BL468" s="47"/>
    </row>
    <row r="469" ht="18.75" customHeight="1">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c r="AA469" s="47"/>
      <c r="AB469" s="47"/>
      <c r="AC469" s="47"/>
      <c r="AD469" s="47"/>
      <c r="AE469" s="47"/>
      <c r="AF469" s="47"/>
      <c r="AG469" s="47"/>
      <c r="AH469" s="47"/>
      <c r="AI469" s="47"/>
      <c r="AJ469" s="47"/>
      <c r="AK469" s="47"/>
      <c r="AL469" s="47"/>
      <c r="AM469" s="47"/>
      <c r="AN469" s="47"/>
      <c r="AO469" s="47"/>
      <c r="AP469" s="47"/>
      <c r="AQ469" s="47"/>
      <c r="AR469" s="47"/>
      <c r="AS469" s="47"/>
      <c r="AT469" s="47"/>
      <c r="AU469" s="47"/>
      <c r="AV469" s="47"/>
      <c r="AW469" s="47"/>
      <c r="AX469" s="47"/>
      <c r="AY469" s="47"/>
      <c r="AZ469" s="47"/>
      <c r="BA469" s="47"/>
      <c r="BB469" s="47"/>
      <c r="BC469" s="47"/>
      <c r="BD469" s="47"/>
      <c r="BE469" s="47"/>
      <c r="BF469" s="47"/>
      <c r="BG469" s="47"/>
      <c r="BH469" s="47"/>
      <c r="BI469" s="47"/>
      <c r="BJ469" s="47"/>
      <c r="BK469" s="47"/>
      <c r="BL469" s="47"/>
    </row>
    <row r="470" ht="18.75" customHeight="1">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c r="AA470" s="47"/>
      <c r="AB470" s="47"/>
      <c r="AC470" s="47"/>
      <c r="AD470" s="47"/>
      <c r="AE470" s="47"/>
      <c r="AF470" s="47"/>
      <c r="AG470" s="47"/>
      <c r="AH470" s="47"/>
      <c r="AI470" s="47"/>
      <c r="AJ470" s="47"/>
      <c r="AK470" s="47"/>
      <c r="AL470" s="47"/>
      <c r="AM470" s="47"/>
      <c r="AN470" s="47"/>
      <c r="AO470" s="47"/>
      <c r="AP470" s="47"/>
      <c r="AQ470" s="47"/>
      <c r="AR470" s="47"/>
      <c r="AS470" s="47"/>
      <c r="AT470" s="47"/>
      <c r="AU470" s="47"/>
      <c r="AV470" s="47"/>
      <c r="AW470" s="47"/>
      <c r="AX470" s="47"/>
      <c r="AY470" s="47"/>
      <c r="AZ470" s="47"/>
      <c r="BA470" s="47"/>
      <c r="BB470" s="47"/>
      <c r="BC470" s="47"/>
      <c r="BD470" s="47"/>
      <c r="BE470" s="47"/>
      <c r="BF470" s="47"/>
      <c r="BG470" s="47"/>
      <c r="BH470" s="47"/>
      <c r="BI470" s="47"/>
      <c r="BJ470" s="47"/>
      <c r="BK470" s="47"/>
      <c r="BL470" s="47"/>
    </row>
    <row r="471" ht="18.75" customHeight="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c r="AA471" s="47"/>
      <c r="AB471" s="47"/>
      <c r="AC471" s="47"/>
      <c r="AD471" s="47"/>
      <c r="AE471" s="47"/>
      <c r="AF471" s="47"/>
      <c r="AG471" s="47"/>
      <c r="AH471" s="47"/>
      <c r="AI471" s="47"/>
      <c r="AJ471" s="47"/>
      <c r="AK471" s="47"/>
      <c r="AL471" s="47"/>
      <c r="AM471" s="47"/>
      <c r="AN471" s="47"/>
      <c r="AO471" s="47"/>
      <c r="AP471" s="47"/>
      <c r="AQ471" s="47"/>
      <c r="AR471" s="47"/>
      <c r="AS471" s="47"/>
      <c r="AT471" s="47"/>
      <c r="AU471" s="47"/>
      <c r="AV471" s="47"/>
      <c r="AW471" s="47"/>
      <c r="AX471" s="47"/>
      <c r="AY471" s="47"/>
      <c r="AZ471" s="47"/>
      <c r="BA471" s="47"/>
      <c r="BB471" s="47"/>
      <c r="BC471" s="47"/>
      <c r="BD471" s="47"/>
      <c r="BE471" s="47"/>
      <c r="BF471" s="47"/>
      <c r="BG471" s="47"/>
      <c r="BH471" s="47"/>
      <c r="BI471" s="47"/>
      <c r="BJ471" s="47"/>
      <c r="BK471" s="47"/>
      <c r="BL471" s="47"/>
    </row>
    <row r="472" ht="18.75" customHeight="1">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c r="AA472" s="47"/>
      <c r="AB472" s="47"/>
      <c r="AC472" s="47"/>
      <c r="AD472" s="47"/>
      <c r="AE472" s="47"/>
      <c r="AF472" s="47"/>
      <c r="AG472" s="47"/>
      <c r="AH472" s="47"/>
      <c r="AI472" s="47"/>
      <c r="AJ472" s="47"/>
      <c r="AK472" s="47"/>
      <c r="AL472" s="47"/>
      <c r="AM472" s="47"/>
      <c r="AN472" s="47"/>
      <c r="AO472" s="47"/>
      <c r="AP472" s="47"/>
      <c r="AQ472" s="47"/>
      <c r="AR472" s="47"/>
      <c r="AS472" s="47"/>
      <c r="AT472" s="47"/>
      <c r="AU472" s="47"/>
      <c r="AV472" s="47"/>
      <c r="AW472" s="47"/>
      <c r="AX472" s="47"/>
      <c r="AY472" s="47"/>
      <c r="AZ472" s="47"/>
      <c r="BA472" s="47"/>
      <c r="BB472" s="47"/>
      <c r="BC472" s="47"/>
      <c r="BD472" s="47"/>
      <c r="BE472" s="47"/>
      <c r="BF472" s="47"/>
      <c r="BG472" s="47"/>
      <c r="BH472" s="47"/>
      <c r="BI472" s="47"/>
      <c r="BJ472" s="47"/>
      <c r="BK472" s="47"/>
      <c r="BL472" s="47"/>
    </row>
    <row r="473" ht="18.75" customHeight="1">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c r="AA473" s="47"/>
      <c r="AB473" s="47"/>
      <c r="AC473" s="47"/>
      <c r="AD473" s="47"/>
      <c r="AE473" s="47"/>
      <c r="AF473" s="47"/>
      <c r="AG473" s="47"/>
      <c r="AH473" s="47"/>
      <c r="AI473" s="47"/>
      <c r="AJ473" s="47"/>
      <c r="AK473" s="47"/>
      <c r="AL473" s="47"/>
      <c r="AM473" s="47"/>
      <c r="AN473" s="47"/>
      <c r="AO473" s="47"/>
      <c r="AP473" s="47"/>
      <c r="AQ473" s="47"/>
      <c r="AR473" s="47"/>
      <c r="AS473" s="47"/>
      <c r="AT473" s="47"/>
      <c r="AU473" s="47"/>
      <c r="AV473" s="47"/>
      <c r="AW473" s="47"/>
      <c r="AX473" s="47"/>
      <c r="AY473" s="47"/>
      <c r="AZ473" s="47"/>
      <c r="BA473" s="47"/>
      <c r="BB473" s="47"/>
      <c r="BC473" s="47"/>
      <c r="BD473" s="47"/>
      <c r="BE473" s="47"/>
      <c r="BF473" s="47"/>
      <c r="BG473" s="47"/>
      <c r="BH473" s="47"/>
      <c r="BI473" s="47"/>
      <c r="BJ473" s="47"/>
      <c r="BK473" s="47"/>
      <c r="BL473" s="47"/>
    </row>
    <row r="474" ht="18.75" customHeight="1">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c r="AA474" s="47"/>
      <c r="AB474" s="47"/>
      <c r="AC474" s="47"/>
      <c r="AD474" s="47"/>
      <c r="AE474" s="47"/>
      <c r="AF474" s="47"/>
      <c r="AG474" s="47"/>
      <c r="AH474" s="47"/>
      <c r="AI474" s="47"/>
      <c r="AJ474" s="47"/>
      <c r="AK474" s="47"/>
      <c r="AL474" s="47"/>
      <c r="AM474" s="47"/>
      <c r="AN474" s="47"/>
      <c r="AO474" s="47"/>
      <c r="AP474" s="47"/>
      <c r="AQ474" s="47"/>
      <c r="AR474" s="47"/>
      <c r="AS474" s="47"/>
      <c r="AT474" s="47"/>
      <c r="AU474" s="47"/>
      <c r="AV474" s="47"/>
      <c r="AW474" s="47"/>
      <c r="AX474" s="47"/>
      <c r="AY474" s="47"/>
      <c r="AZ474" s="47"/>
      <c r="BA474" s="47"/>
      <c r="BB474" s="47"/>
      <c r="BC474" s="47"/>
      <c r="BD474" s="47"/>
      <c r="BE474" s="47"/>
      <c r="BF474" s="47"/>
      <c r="BG474" s="47"/>
      <c r="BH474" s="47"/>
      <c r="BI474" s="47"/>
      <c r="BJ474" s="47"/>
      <c r="BK474" s="47"/>
      <c r="BL474" s="47"/>
    </row>
    <row r="475" ht="18.75" customHeight="1">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c r="AA475" s="47"/>
      <c r="AB475" s="47"/>
      <c r="AC475" s="47"/>
      <c r="AD475" s="47"/>
      <c r="AE475" s="47"/>
      <c r="AF475" s="47"/>
      <c r="AG475" s="47"/>
      <c r="AH475" s="47"/>
      <c r="AI475" s="47"/>
      <c r="AJ475" s="47"/>
      <c r="AK475" s="47"/>
      <c r="AL475" s="47"/>
      <c r="AM475" s="47"/>
      <c r="AN475" s="47"/>
      <c r="AO475" s="47"/>
      <c r="AP475" s="47"/>
      <c r="AQ475" s="47"/>
      <c r="AR475" s="47"/>
      <c r="AS475" s="47"/>
      <c r="AT475" s="47"/>
      <c r="AU475" s="47"/>
      <c r="AV475" s="47"/>
      <c r="AW475" s="47"/>
      <c r="AX475" s="47"/>
      <c r="AY475" s="47"/>
      <c r="AZ475" s="47"/>
      <c r="BA475" s="47"/>
      <c r="BB475" s="47"/>
      <c r="BC475" s="47"/>
      <c r="BD475" s="47"/>
      <c r="BE475" s="47"/>
      <c r="BF475" s="47"/>
      <c r="BG475" s="47"/>
      <c r="BH475" s="47"/>
      <c r="BI475" s="47"/>
      <c r="BJ475" s="47"/>
      <c r="BK475" s="47"/>
      <c r="BL475" s="47"/>
    </row>
    <row r="476" ht="18.75" customHeight="1">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c r="AA476" s="47"/>
      <c r="AB476" s="47"/>
      <c r="AC476" s="47"/>
      <c r="AD476" s="47"/>
      <c r="AE476" s="47"/>
      <c r="AF476" s="47"/>
      <c r="AG476" s="47"/>
      <c r="AH476" s="47"/>
      <c r="AI476" s="47"/>
      <c r="AJ476" s="47"/>
      <c r="AK476" s="47"/>
      <c r="AL476" s="47"/>
      <c r="AM476" s="47"/>
      <c r="AN476" s="47"/>
      <c r="AO476" s="47"/>
      <c r="AP476" s="47"/>
      <c r="AQ476" s="47"/>
      <c r="AR476" s="47"/>
      <c r="AS476" s="47"/>
      <c r="AT476" s="47"/>
      <c r="AU476" s="47"/>
      <c r="AV476" s="47"/>
      <c r="AW476" s="47"/>
      <c r="AX476" s="47"/>
      <c r="AY476" s="47"/>
      <c r="AZ476" s="47"/>
      <c r="BA476" s="47"/>
      <c r="BB476" s="47"/>
      <c r="BC476" s="47"/>
      <c r="BD476" s="47"/>
      <c r="BE476" s="47"/>
      <c r="BF476" s="47"/>
      <c r="BG476" s="47"/>
      <c r="BH476" s="47"/>
      <c r="BI476" s="47"/>
      <c r="BJ476" s="47"/>
      <c r="BK476" s="47"/>
      <c r="BL476" s="47"/>
    </row>
    <row r="477" ht="18.75" customHeight="1">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c r="AA477" s="47"/>
      <c r="AB477" s="47"/>
      <c r="AC477" s="47"/>
      <c r="AD477" s="47"/>
      <c r="AE477" s="47"/>
      <c r="AF477" s="47"/>
      <c r="AG477" s="47"/>
      <c r="AH477" s="47"/>
      <c r="AI477" s="47"/>
      <c r="AJ477" s="47"/>
      <c r="AK477" s="47"/>
      <c r="AL477" s="47"/>
      <c r="AM477" s="47"/>
      <c r="AN477" s="47"/>
      <c r="AO477" s="47"/>
      <c r="AP477" s="47"/>
      <c r="AQ477" s="47"/>
      <c r="AR477" s="47"/>
      <c r="AS477" s="47"/>
      <c r="AT477" s="47"/>
      <c r="AU477" s="47"/>
      <c r="AV477" s="47"/>
      <c r="AW477" s="47"/>
      <c r="AX477" s="47"/>
      <c r="AY477" s="47"/>
      <c r="AZ477" s="47"/>
      <c r="BA477" s="47"/>
      <c r="BB477" s="47"/>
      <c r="BC477" s="47"/>
      <c r="BD477" s="47"/>
      <c r="BE477" s="47"/>
      <c r="BF477" s="47"/>
      <c r="BG477" s="47"/>
      <c r="BH477" s="47"/>
      <c r="BI477" s="47"/>
      <c r="BJ477" s="47"/>
      <c r="BK477" s="47"/>
      <c r="BL477" s="47"/>
    </row>
    <row r="478" ht="18.75" customHeight="1">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c r="AA478" s="47"/>
      <c r="AB478" s="47"/>
      <c r="AC478" s="47"/>
      <c r="AD478" s="47"/>
      <c r="AE478" s="47"/>
      <c r="AF478" s="47"/>
      <c r="AG478" s="47"/>
      <c r="AH478" s="47"/>
      <c r="AI478" s="47"/>
      <c r="AJ478" s="47"/>
      <c r="AK478" s="47"/>
      <c r="AL478" s="47"/>
      <c r="AM478" s="47"/>
      <c r="AN478" s="47"/>
      <c r="AO478" s="47"/>
      <c r="AP478" s="47"/>
      <c r="AQ478" s="47"/>
      <c r="AR478" s="47"/>
      <c r="AS478" s="47"/>
      <c r="AT478" s="47"/>
      <c r="AU478" s="47"/>
      <c r="AV478" s="47"/>
      <c r="AW478" s="47"/>
      <c r="AX478" s="47"/>
      <c r="AY478" s="47"/>
      <c r="AZ478" s="47"/>
      <c r="BA478" s="47"/>
      <c r="BB478" s="47"/>
      <c r="BC478" s="47"/>
      <c r="BD478" s="47"/>
      <c r="BE478" s="47"/>
      <c r="BF478" s="47"/>
      <c r="BG478" s="47"/>
      <c r="BH478" s="47"/>
      <c r="BI478" s="47"/>
      <c r="BJ478" s="47"/>
      <c r="BK478" s="47"/>
      <c r="BL478" s="47"/>
    </row>
    <row r="479" ht="18.75" customHeight="1">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c r="AA479" s="47"/>
      <c r="AB479" s="47"/>
      <c r="AC479" s="47"/>
      <c r="AD479" s="47"/>
      <c r="AE479" s="47"/>
      <c r="AF479" s="47"/>
      <c r="AG479" s="47"/>
      <c r="AH479" s="47"/>
      <c r="AI479" s="47"/>
      <c r="AJ479" s="47"/>
      <c r="AK479" s="47"/>
      <c r="AL479" s="47"/>
      <c r="AM479" s="47"/>
      <c r="AN479" s="47"/>
      <c r="AO479" s="47"/>
      <c r="AP479" s="47"/>
      <c r="AQ479" s="47"/>
      <c r="AR479" s="47"/>
      <c r="AS479" s="47"/>
      <c r="AT479" s="47"/>
      <c r="AU479" s="47"/>
      <c r="AV479" s="47"/>
      <c r="AW479" s="47"/>
      <c r="AX479" s="47"/>
      <c r="AY479" s="47"/>
      <c r="AZ479" s="47"/>
      <c r="BA479" s="47"/>
      <c r="BB479" s="47"/>
      <c r="BC479" s="47"/>
      <c r="BD479" s="47"/>
      <c r="BE479" s="47"/>
      <c r="BF479" s="47"/>
      <c r="BG479" s="47"/>
      <c r="BH479" s="47"/>
      <c r="BI479" s="47"/>
      <c r="BJ479" s="47"/>
      <c r="BK479" s="47"/>
      <c r="BL479" s="47"/>
    </row>
    <row r="480" ht="18.75" customHeight="1">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c r="AA480" s="47"/>
      <c r="AB480" s="47"/>
      <c r="AC480" s="47"/>
      <c r="AD480" s="47"/>
      <c r="AE480" s="47"/>
      <c r="AF480" s="47"/>
      <c r="AG480" s="47"/>
      <c r="AH480" s="47"/>
      <c r="AI480" s="47"/>
      <c r="AJ480" s="47"/>
      <c r="AK480" s="47"/>
      <c r="AL480" s="47"/>
      <c r="AM480" s="47"/>
      <c r="AN480" s="47"/>
      <c r="AO480" s="47"/>
      <c r="AP480" s="47"/>
      <c r="AQ480" s="47"/>
      <c r="AR480" s="47"/>
      <c r="AS480" s="47"/>
      <c r="AT480" s="47"/>
      <c r="AU480" s="47"/>
      <c r="AV480" s="47"/>
      <c r="AW480" s="47"/>
      <c r="AX480" s="47"/>
      <c r="AY480" s="47"/>
      <c r="AZ480" s="47"/>
      <c r="BA480" s="47"/>
      <c r="BB480" s="47"/>
      <c r="BC480" s="47"/>
      <c r="BD480" s="47"/>
      <c r="BE480" s="47"/>
      <c r="BF480" s="47"/>
      <c r="BG480" s="47"/>
      <c r="BH480" s="47"/>
      <c r="BI480" s="47"/>
      <c r="BJ480" s="47"/>
      <c r="BK480" s="47"/>
      <c r="BL480" s="47"/>
    </row>
    <row r="481" ht="18.75" customHeight="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c r="AA481" s="47"/>
      <c r="AB481" s="47"/>
      <c r="AC481" s="47"/>
      <c r="AD481" s="47"/>
      <c r="AE481" s="47"/>
      <c r="AF481" s="47"/>
      <c r="AG481" s="47"/>
      <c r="AH481" s="47"/>
      <c r="AI481" s="47"/>
      <c r="AJ481" s="47"/>
      <c r="AK481" s="47"/>
      <c r="AL481" s="47"/>
      <c r="AM481" s="47"/>
      <c r="AN481" s="47"/>
      <c r="AO481" s="47"/>
      <c r="AP481" s="47"/>
      <c r="AQ481" s="47"/>
      <c r="AR481" s="47"/>
      <c r="AS481" s="47"/>
      <c r="AT481" s="47"/>
      <c r="AU481" s="47"/>
      <c r="AV481" s="47"/>
      <c r="AW481" s="47"/>
      <c r="AX481" s="47"/>
      <c r="AY481" s="47"/>
      <c r="AZ481" s="47"/>
      <c r="BA481" s="47"/>
      <c r="BB481" s="47"/>
      <c r="BC481" s="47"/>
      <c r="BD481" s="47"/>
      <c r="BE481" s="47"/>
      <c r="BF481" s="47"/>
      <c r="BG481" s="47"/>
      <c r="BH481" s="47"/>
      <c r="BI481" s="47"/>
      <c r="BJ481" s="47"/>
      <c r="BK481" s="47"/>
      <c r="BL481" s="47"/>
    </row>
    <row r="482" ht="18.75" customHeight="1">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c r="AA482" s="47"/>
      <c r="AB482" s="47"/>
      <c r="AC482" s="47"/>
      <c r="AD482" s="47"/>
      <c r="AE482" s="47"/>
      <c r="AF482" s="47"/>
      <c r="AG482" s="47"/>
      <c r="AH482" s="47"/>
      <c r="AI482" s="47"/>
      <c r="AJ482" s="47"/>
      <c r="AK482" s="47"/>
      <c r="AL482" s="47"/>
      <c r="AM482" s="47"/>
      <c r="AN482" s="47"/>
      <c r="AO482" s="47"/>
      <c r="AP482" s="47"/>
      <c r="AQ482" s="47"/>
      <c r="AR482" s="47"/>
      <c r="AS482" s="47"/>
      <c r="AT482" s="47"/>
      <c r="AU482" s="47"/>
      <c r="AV482" s="47"/>
      <c r="AW482" s="47"/>
      <c r="AX482" s="47"/>
      <c r="AY482" s="47"/>
      <c r="AZ482" s="47"/>
      <c r="BA482" s="47"/>
      <c r="BB482" s="47"/>
      <c r="BC482" s="47"/>
      <c r="BD482" s="47"/>
      <c r="BE482" s="47"/>
      <c r="BF482" s="47"/>
      <c r="BG482" s="47"/>
      <c r="BH482" s="47"/>
      <c r="BI482" s="47"/>
      <c r="BJ482" s="47"/>
      <c r="BK482" s="47"/>
      <c r="BL482" s="47"/>
    </row>
    <row r="483" ht="18.75" customHeight="1">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c r="AA483" s="47"/>
      <c r="AB483" s="47"/>
      <c r="AC483" s="47"/>
      <c r="AD483" s="47"/>
      <c r="AE483" s="47"/>
      <c r="AF483" s="47"/>
      <c r="AG483" s="47"/>
      <c r="AH483" s="47"/>
      <c r="AI483" s="47"/>
      <c r="AJ483" s="47"/>
      <c r="AK483" s="47"/>
      <c r="AL483" s="47"/>
      <c r="AM483" s="47"/>
      <c r="AN483" s="47"/>
      <c r="AO483" s="47"/>
      <c r="AP483" s="47"/>
      <c r="AQ483" s="47"/>
      <c r="AR483" s="47"/>
      <c r="AS483" s="47"/>
      <c r="AT483" s="47"/>
      <c r="AU483" s="47"/>
      <c r="AV483" s="47"/>
      <c r="AW483" s="47"/>
      <c r="AX483" s="47"/>
      <c r="AY483" s="47"/>
      <c r="AZ483" s="47"/>
      <c r="BA483" s="47"/>
      <c r="BB483" s="47"/>
      <c r="BC483" s="47"/>
      <c r="BD483" s="47"/>
      <c r="BE483" s="47"/>
      <c r="BF483" s="47"/>
      <c r="BG483" s="47"/>
      <c r="BH483" s="47"/>
      <c r="BI483" s="47"/>
      <c r="BJ483" s="47"/>
      <c r="BK483" s="47"/>
      <c r="BL483" s="47"/>
    </row>
    <row r="484" ht="18.75" customHeight="1">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c r="AA484" s="47"/>
      <c r="AB484" s="47"/>
      <c r="AC484" s="47"/>
      <c r="AD484" s="47"/>
      <c r="AE484" s="47"/>
      <c r="AF484" s="47"/>
      <c r="AG484" s="47"/>
      <c r="AH484" s="47"/>
      <c r="AI484" s="47"/>
      <c r="AJ484" s="47"/>
      <c r="AK484" s="47"/>
      <c r="AL484" s="47"/>
      <c r="AM484" s="47"/>
      <c r="AN484" s="47"/>
      <c r="AO484" s="47"/>
      <c r="AP484" s="47"/>
      <c r="AQ484" s="47"/>
      <c r="AR484" s="47"/>
      <c r="AS484" s="47"/>
      <c r="AT484" s="47"/>
      <c r="AU484" s="47"/>
      <c r="AV484" s="47"/>
      <c r="AW484" s="47"/>
      <c r="AX484" s="47"/>
      <c r="AY484" s="47"/>
      <c r="AZ484" s="47"/>
      <c r="BA484" s="47"/>
      <c r="BB484" s="47"/>
      <c r="BC484" s="47"/>
      <c r="BD484" s="47"/>
      <c r="BE484" s="47"/>
      <c r="BF484" s="47"/>
      <c r="BG484" s="47"/>
      <c r="BH484" s="47"/>
      <c r="BI484" s="47"/>
      <c r="BJ484" s="47"/>
      <c r="BK484" s="47"/>
      <c r="BL484" s="47"/>
    </row>
    <row r="485" ht="18.75" customHeight="1">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c r="AA485" s="47"/>
      <c r="AB485" s="47"/>
      <c r="AC485" s="47"/>
      <c r="AD485" s="47"/>
      <c r="AE485" s="47"/>
      <c r="AF485" s="47"/>
      <c r="AG485" s="47"/>
      <c r="AH485" s="47"/>
      <c r="AI485" s="47"/>
      <c r="AJ485" s="47"/>
      <c r="AK485" s="47"/>
      <c r="AL485" s="47"/>
      <c r="AM485" s="47"/>
      <c r="AN485" s="47"/>
      <c r="AO485" s="47"/>
      <c r="AP485" s="47"/>
      <c r="AQ485" s="47"/>
      <c r="AR485" s="47"/>
      <c r="AS485" s="47"/>
      <c r="AT485" s="47"/>
      <c r="AU485" s="47"/>
      <c r="AV485" s="47"/>
      <c r="AW485" s="47"/>
      <c r="AX485" s="47"/>
      <c r="AY485" s="47"/>
      <c r="AZ485" s="47"/>
      <c r="BA485" s="47"/>
      <c r="BB485" s="47"/>
      <c r="BC485" s="47"/>
      <c r="BD485" s="47"/>
      <c r="BE485" s="47"/>
      <c r="BF485" s="47"/>
      <c r="BG485" s="47"/>
      <c r="BH485" s="47"/>
      <c r="BI485" s="47"/>
      <c r="BJ485" s="47"/>
      <c r="BK485" s="47"/>
      <c r="BL485" s="47"/>
    </row>
    <row r="486" ht="18.75" customHeight="1">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c r="AA486" s="47"/>
      <c r="AB486" s="47"/>
      <c r="AC486" s="47"/>
      <c r="AD486" s="47"/>
      <c r="AE486" s="47"/>
      <c r="AF486" s="47"/>
      <c r="AG486" s="47"/>
      <c r="AH486" s="47"/>
      <c r="AI486" s="47"/>
      <c r="AJ486" s="47"/>
      <c r="AK486" s="47"/>
      <c r="AL486" s="47"/>
      <c r="AM486" s="47"/>
      <c r="AN486" s="47"/>
      <c r="AO486" s="47"/>
      <c r="AP486" s="47"/>
      <c r="AQ486" s="47"/>
      <c r="AR486" s="47"/>
      <c r="AS486" s="47"/>
      <c r="AT486" s="47"/>
      <c r="AU486" s="47"/>
      <c r="AV486" s="47"/>
      <c r="AW486" s="47"/>
      <c r="AX486" s="47"/>
      <c r="AY486" s="47"/>
      <c r="AZ486" s="47"/>
      <c r="BA486" s="47"/>
      <c r="BB486" s="47"/>
      <c r="BC486" s="47"/>
      <c r="BD486" s="47"/>
      <c r="BE486" s="47"/>
      <c r="BF486" s="47"/>
      <c r="BG486" s="47"/>
      <c r="BH486" s="47"/>
      <c r="BI486" s="47"/>
      <c r="BJ486" s="47"/>
      <c r="BK486" s="47"/>
      <c r="BL486" s="47"/>
    </row>
    <row r="487" ht="18.75" customHeight="1">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c r="AA487" s="47"/>
      <c r="AB487" s="47"/>
      <c r="AC487" s="47"/>
      <c r="AD487" s="47"/>
      <c r="AE487" s="47"/>
      <c r="AF487" s="47"/>
      <c r="AG487" s="47"/>
      <c r="AH487" s="47"/>
      <c r="AI487" s="47"/>
      <c r="AJ487" s="47"/>
      <c r="AK487" s="47"/>
      <c r="AL487" s="47"/>
      <c r="AM487" s="47"/>
      <c r="AN487" s="47"/>
      <c r="AO487" s="47"/>
      <c r="AP487" s="47"/>
      <c r="AQ487" s="47"/>
      <c r="AR487" s="47"/>
      <c r="AS487" s="47"/>
      <c r="AT487" s="47"/>
      <c r="AU487" s="47"/>
      <c r="AV487" s="47"/>
      <c r="AW487" s="47"/>
      <c r="AX487" s="47"/>
      <c r="AY487" s="47"/>
      <c r="AZ487" s="47"/>
      <c r="BA487" s="47"/>
      <c r="BB487" s="47"/>
      <c r="BC487" s="47"/>
      <c r="BD487" s="47"/>
      <c r="BE487" s="47"/>
      <c r="BF487" s="47"/>
      <c r="BG487" s="47"/>
      <c r="BH487" s="47"/>
      <c r="BI487" s="47"/>
      <c r="BJ487" s="47"/>
      <c r="BK487" s="47"/>
      <c r="BL487" s="47"/>
    </row>
    <row r="488" ht="18.75" customHeight="1">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c r="AA488" s="47"/>
      <c r="AB488" s="47"/>
      <c r="AC488" s="47"/>
      <c r="AD488" s="47"/>
      <c r="AE488" s="47"/>
      <c r="AF488" s="47"/>
      <c r="AG488" s="47"/>
      <c r="AH488" s="47"/>
      <c r="AI488" s="47"/>
      <c r="AJ488" s="47"/>
      <c r="AK488" s="47"/>
      <c r="AL488" s="47"/>
      <c r="AM488" s="47"/>
      <c r="AN488" s="47"/>
      <c r="AO488" s="47"/>
      <c r="AP488" s="47"/>
      <c r="AQ488" s="47"/>
      <c r="AR488" s="47"/>
      <c r="AS488" s="47"/>
      <c r="AT488" s="47"/>
      <c r="AU488" s="47"/>
      <c r="AV488" s="47"/>
      <c r="AW488" s="47"/>
      <c r="AX488" s="47"/>
      <c r="AY488" s="47"/>
      <c r="AZ488" s="47"/>
      <c r="BA488" s="47"/>
      <c r="BB488" s="47"/>
      <c r="BC488" s="47"/>
      <c r="BD488" s="47"/>
      <c r="BE488" s="47"/>
      <c r="BF488" s="47"/>
      <c r="BG488" s="47"/>
      <c r="BH488" s="47"/>
      <c r="BI488" s="47"/>
      <c r="BJ488" s="47"/>
      <c r="BK488" s="47"/>
      <c r="BL488" s="47"/>
    </row>
    <row r="489" ht="18.75" customHeight="1">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c r="AA489" s="47"/>
      <c r="AB489" s="47"/>
      <c r="AC489" s="47"/>
      <c r="AD489" s="47"/>
      <c r="AE489" s="47"/>
      <c r="AF489" s="47"/>
      <c r="AG489" s="47"/>
      <c r="AH489" s="47"/>
      <c r="AI489" s="47"/>
      <c r="AJ489" s="47"/>
      <c r="AK489" s="47"/>
      <c r="AL489" s="47"/>
      <c r="AM489" s="47"/>
      <c r="AN489" s="47"/>
      <c r="AO489" s="47"/>
      <c r="AP489" s="47"/>
      <c r="AQ489" s="47"/>
      <c r="AR489" s="47"/>
      <c r="AS489" s="47"/>
      <c r="AT489" s="47"/>
      <c r="AU489" s="47"/>
      <c r="AV489" s="47"/>
      <c r="AW489" s="47"/>
      <c r="AX489" s="47"/>
      <c r="AY489" s="47"/>
      <c r="AZ489" s="47"/>
      <c r="BA489" s="47"/>
      <c r="BB489" s="47"/>
      <c r="BC489" s="47"/>
      <c r="BD489" s="47"/>
      <c r="BE489" s="47"/>
      <c r="BF489" s="47"/>
      <c r="BG489" s="47"/>
      <c r="BH489" s="47"/>
      <c r="BI489" s="47"/>
      <c r="BJ489" s="47"/>
      <c r="BK489" s="47"/>
      <c r="BL489" s="47"/>
    </row>
    <row r="490" ht="18.75" customHeight="1">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c r="AA490" s="47"/>
      <c r="AB490" s="47"/>
      <c r="AC490" s="47"/>
      <c r="AD490" s="47"/>
      <c r="AE490" s="47"/>
      <c r="AF490" s="47"/>
      <c r="AG490" s="47"/>
      <c r="AH490" s="47"/>
      <c r="AI490" s="47"/>
      <c r="AJ490" s="47"/>
      <c r="AK490" s="47"/>
      <c r="AL490" s="47"/>
      <c r="AM490" s="47"/>
      <c r="AN490" s="47"/>
      <c r="AO490" s="47"/>
      <c r="AP490" s="47"/>
      <c r="AQ490" s="47"/>
      <c r="AR490" s="47"/>
      <c r="AS490" s="47"/>
      <c r="AT490" s="47"/>
      <c r="AU490" s="47"/>
      <c r="AV490" s="47"/>
      <c r="AW490" s="47"/>
      <c r="AX490" s="47"/>
      <c r="AY490" s="47"/>
      <c r="AZ490" s="47"/>
      <c r="BA490" s="47"/>
      <c r="BB490" s="47"/>
      <c r="BC490" s="47"/>
      <c r="BD490" s="47"/>
      <c r="BE490" s="47"/>
      <c r="BF490" s="47"/>
      <c r="BG490" s="47"/>
      <c r="BH490" s="47"/>
      <c r="BI490" s="47"/>
      <c r="BJ490" s="47"/>
      <c r="BK490" s="47"/>
      <c r="BL490" s="47"/>
    </row>
    <row r="491" ht="18.75" customHeight="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c r="AA491" s="47"/>
      <c r="AB491" s="47"/>
      <c r="AC491" s="47"/>
      <c r="AD491" s="47"/>
      <c r="AE491" s="47"/>
      <c r="AF491" s="47"/>
      <c r="AG491" s="47"/>
      <c r="AH491" s="47"/>
      <c r="AI491" s="47"/>
      <c r="AJ491" s="47"/>
      <c r="AK491" s="47"/>
      <c r="AL491" s="47"/>
      <c r="AM491" s="47"/>
      <c r="AN491" s="47"/>
      <c r="AO491" s="47"/>
      <c r="AP491" s="47"/>
      <c r="AQ491" s="47"/>
      <c r="AR491" s="47"/>
      <c r="AS491" s="47"/>
      <c r="AT491" s="47"/>
      <c r="AU491" s="47"/>
      <c r="AV491" s="47"/>
      <c r="AW491" s="47"/>
      <c r="AX491" s="47"/>
      <c r="AY491" s="47"/>
      <c r="AZ491" s="47"/>
      <c r="BA491" s="47"/>
      <c r="BB491" s="47"/>
      <c r="BC491" s="47"/>
      <c r="BD491" s="47"/>
      <c r="BE491" s="47"/>
      <c r="BF491" s="47"/>
      <c r="BG491" s="47"/>
      <c r="BH491" s="47"/>
      <c r="BI491" s="47"/>
      <c r="BJ491" s="47"/>
      <c r="BK491" s="47"/>
      <c r="BL491" s="47"/>
    </row>
    <row r="492" ht="18.75" customHeight="1">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c r="AA492" s="47"/>
      <c r="AB492" s="47"/>
      <c r="AC492" s="47"/>
      <c r="AD492" s="47"/>
      <c r="AE492" s="47"/>
      <c r="AF492" s="47"/>
      <c r="AG492" s="47"/>
      <c r="AH492" s="47"/>
      <c r="AI492" s="47"/>
      <c r="AJ492" s="47"/>
      <c r="AK492" s="47"/>
      <c r="AL492" s="47"/>
      <c r="AM492" s="47"/>
      <c r="AN492" s="47"/>
      <c r="AO492" s="47"/>
      <c r="AP492" s="47"/>
      <c r="AQ492" s="47"/>
      <c r="AR492" s="47"/>
      <c r="AS492" s="47"/>
      <c r="AT492" s="47"/>
      <c r="AU492" s="47"/>
      <c r="AV492" s="47"/>
      <c r="AW492" s="47"/>
      <c r="AX492" s="47"/>
      <c r="AY492" s="47"/>
      <c r="AZ492" s="47"/>
      <c r="BA492" s="47"/>
      <c r="BB492" s="47"/>
      <c r="BC492" s="47"/>
      <c r="BD492" s="47"/>
      <c r="BE492" s="47"/>
      <c r="BF492" s="47"/>
      <c r="BG492" s="47"/>
      <c r="BH492" s="47"/>
      <c r="BI492" s="47"/>
      <c r="BJ492" s="47"/>
      <c r="BK492" s="47"/>
      <c r="BL492" s="47"/>
    </row>
    <row r="493" ht="18.75" customHeight="1">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c r="AA493" s="47"/>
      <c r="AB493" s="47"/>
      <c r="AC493" s="47"/>
      <c r="AD493" s="47"/>
      <c r="AE493" s="47"/>
      <c r="AF493" s="47"/>
      <c r="AG493" s="47"/>
      <c r="AH493" s="47"/>
      <c r="AI493" s="47"/>
      <c r="AJ493" s="47"/>
      <c r="AK493" s="47"/>
      <c r="AL493" s="47"/>
      <c r="AM493" s="47"/>
      <c r="AN493" s="47"/>
      <c r="AO493" s="47"/>
      <c r="AP493" s="47"/>
      <c r="AQ493" s="47"/>
      <c r="AR493" s="47"/>
      <c r="AS493" s="47"/>
      <c r="AT493" s="47"/>
      <c r="AU493" s="47"/>
      <c r="AV493" s="47"/>
      <c r="AW493" s="47"/>
      <c r="AX493" s="47"/>
      <c r="AY493" s="47"/>
      <c r="AZ493" s="47"/>
      <c r="BA493" s="47"/>
      <c r="BB493" s="47"/>
      <c r="BC493" s="47"/>
      <c r="BD493" s="47"/>
      <c r="BE493" s="47"/>
      <c r="BF493" s="47"/>
      <c r="BG493" s="47"/>
      <c r="BH493" s="47"/>
      <c r="BI493" s="47"/>
      <c r="BJ493" s="47"/>
      <c r="BK493" s="47"/>
      <c r="BL493" s="47"/>
    </row>
    <row r="494" ht="18.75" customHeight="1">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c r="AA494" s="47"/>
      <c r="AB494" s="47"/>
      <c r="AC494" s="47"/>
      <c r="AD494" s="47"/>
      <c r="AE494" s="47"/>
      <c r="AF494" s="47"/>
      <c r="AG494" s="47"/>
      <c r="AH494" s="47"/>
      <c r="AI494" s="47"/>
      <c r="AJ494" s="47"/>
      <c r="AK494" s="47"/>
      <c r="AL494" s="47"/>
      <c r="AM494" s="47"/>
      <c r="AN494" s="47"/>
      <c r="AO494" s="47"/>
      <c r="AP494" s="47"/>
      <c r="AQ494" s="47"/>
      <c r="AR494" s="47"/>
      <c r="AS494" s="47"/>
      <c r="AT494" s="47"/>
      <c r="AU494" s="47"/>
      <c r="AV494" s="47"/>
      <c r="AW494" s="47"/>
      <c r="AX494" s="47"/>
      <c r="AY494" s="47"/>
      <c r="AZ494" s="47"/>
      <c r="BA494" s="47"/>
      <c r="BB494" s="47"/>
      <c r="BC494" s="47"/>
      <c r="BD494" s="47"/>
      <c r="BE494" s="47"/>
      <c r="BF494" s="47"/>
      <c r="BG494" s="47"/>
      <c r="BH494" s="47"/>
      <c r="BI494" s="47"/>
      <c r="BJ494" s="47"/>
      <c r="BK494" s="47"/>
      <c r="BL494" s="47"/>
    </row>
    <row r="495" ht="18.75" customHeight="1">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c r="AA495" s="47"/>
      <c r="AB495" s="47"/>
      <c r="AC495" s="47"/>
      <c r="AD495" s="47"/>
      <c r="AE495" s="47"/>
      <c r="AF495" s="47"/>
      <c r="AG495" s="47"/>
      <c r="AH495" s="47"/>
      <c r="AI495" s="47"/>
      <c r="AJ495" s="47"/>
      <c r="AK495" s="47"/>
      <c r="AL495" s="47"/>
      <c r="AM495" s="47"/>
      <c r="AN495" s="47"/>
      <c r="AO495" s="47"/>
      <c r="AP495" s="47"/>
      <c r="AQ495" s="47"/>
      <c r="AR495" s="47"/>
      <c r="AS495" s="47"/>
      <c r="AT495" s="47"/>
      <c r="AU495" s="47"/>
      <c r="AV495" s="47"/>
      <c r="AW495" s="47"/>
      <c r="AX495" s="47"/>
      <c r="AY495" s="47"/>
      <c r="AZ495" s="47"/>
      <c r="BA495" s="47"/>
      <c r="BB495" s="47"/>
      <c r="BC495" s="47"/>
      <c r="BD495" s="47"/>
      <c r="BE495" s="47"/>
      <c r="BF495" s="47"/>
      <c r="BG495" s="47"/>
      <c r="BH495" s="47"/>
      <c r="BI495" s="47"/>
      <c r="BJ495" s="47"/>
      <c r="BK495" s="47"/>
      <c r="BL495" s="47"/>
    </row>
    <row r="496" ht="18.75" customHeight="1">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c r="AA496" s="47"/>
      <c r="AB496" s="47"/>
      <c r="AC496" s="47"/>
      <c r="AD496" s="47"/>
      <c r="AE496" s="47"/>
      <c r="AF496" s="47"/>
      <c r="AG496" s="47"/>
      <c r="AH496" s="47"/>
      <c r="AI496" s="47"/>
      <c r="AJ496" s="47"/>
      <c r="AK496" s="47"/>
      <c r="AL496" s="47"/>
      <c r="AM496" s="47"/>
      <c r="AN496" s="47"/>
      <c r="AO496" s="47"/>
      <c r="AP496" s="47"/>
      <c r="AQ496" s="47"/>
      <c r="AR496" s="47"/>
      <c r="AS496" s="47"/>
      <c r="AT496" s="47"/>
      <c r="AU496" s="47"/>
      <c r="AV496" s="47"/>
      <c r="AW496" s="47"/>
      <c r="AX496" s="47"/>
      <c r="AY496" s="47"/>
      <c r="AZ496" s="47"/>
      <c r="BA496" s="47"/>
      <c r="BB496" s="47"/>
      <c r="BC496" s="47"/>
      <c r="BD496" s="47"/>
      <c r="BE496" s="47"/>
      <c r="BF496" s="47"/>
      <c r="BG496" s="47"/>
      <c r="BH496" s="47"/>
      <c r="BI496" s="47"/>
      <c r="BJ496" s="47"/>
      <c r="BK496" s="47"/>
      <c r="BL496" s="47"/>
    </row>
    <row r="497" ht="18.75" customHeight="1">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c r="AA497" s="47"/>
      <c r="AB497" s="47"/>
      <c r="AC497" s="47"/>
      <c r="AD497" s="47"/>
      <c r="AE497" s="47"/>
      <c r="AF497" s="47"/>
      <c r="AG497" s="47"/>
      <c r="AH497" s="47"/>
      <c r="AI497" s="47"/>
      <c r="AJ497" s="47"/>
      <c r="AK497" s="47"/>
      <c r="AL497" s="47"/>
      <c r="AM497" s="47"/>
      <c r="AN497" s="47"/>
      <c r="AO497" s="47"/>
      <c r="AP497" s="47"/>
      <c r="AQ497" s="47"/>
      <c r="AR497" s="47"/>
      <c r="AS497" s="47"/>
      <c r="AT497" s="47"/>
      <c r="AU497" s="47"/>
      <c r="AV497" s="47"/>
      <c r="AW497" s="47"/>
      <c r="AX497" s="47"/>
      <c r="AY497" s="47"/>
      <c r="AZ497" s="47"/>
      <c r="BA497" s="47"/>
      <c r="BB497" s="47"/>
      <c r="BC497" s="47"/>
      <c r="BD497" s="47"/>
      <c r="BE497" s="47"/>
      <c r="BF497" s="47"/>
      <c r="BG497" s="47"/>
      <c r="BH497" s="47"/>
      <c r="BI497" s="47"/>
      <c r="BJ497" s="47"/>
      <c r="BK497" s="47"/>
      <c r="BL497" s="47"/>
    </row>
    <row r="498" ht="18.75" customHeight="1">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c r="AA498" s="47"/>
      <c r="AB498" s="47"/>
      <c r="AC498" s="47"/>
      <c r="AD498" s="47"/>
      <c r="AE498" s="47"/>
      <c r="AF498" s="47"/>
      <c r="AG498" s="47"/>
      <c r="AH498" s="47"/>
      <c r="AI498" s="47"/>
      <c r="AJ498" s="47"/>
      <c r="AK498" s="47"/>
      <c r="AL498" s="47"/>
      <c r="AM498" s="47"/>
      <c r="AN498" s="47"/>
      <c r="AO498" s="47"/>
      <c r="AP498" s="47"/>
      <c r="AQ498" s="47"/>
      <c r="AR498" s="47"/>
      <c r="AS498" s="47"/>
      <c r="AT498" s="47"/>
      <c r="AU498" s="47"/>
      <c r="AV498" s="47"/>
      <c r="AW498" s="47"/>
      <c r="AX498" s="47"/>
      <c r="AY498" s="47"/>
      <c r="AZ498" s="47"/>
      <c r="BA498" s="47"/>
      <c r="BB498" s="47"/>
      <c r="BC498" s="47"/>
      <c r="BD498" s="47"/>
      <c r="BE498" s="47"/>
      <c r="BF498" s="47"/>
      <c r="BG498" s="47"/>
      <c r="BH498" s="47"/>
      <c r="BI498" s="47"/>
      <c r="BJ498" s="47"/>
      <c r="BK498" s="47"/>
      <c r="BL498" s="47"/>
    </row>
    <row r="499" ht="18.75" customHeight="1">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c r="AA499" s="47"/>
      <c r="AB499" s="47"/>
      <c r="AC499" s="47"/>
      <c r="AD499" s="47"/>
      <c r="AE499" s="47"/>
      <c r="AF499" s="47"/>
      <c r="AG499" s="47"/>
      <c r="AH499" s="47"/>
      <c r="AI499" s="47"/>
      <c r="AJ499" s="47"/>
      <c r="AK499" s="47"/>
      <c r="AL499" s="47"/>
      <c r="AM499" s="47"/>
      <c r="AN499" s="47"/>
      <c r="AO499" s="47"/>
      <c r="AP499" s="47"/>
      <c r="AQ499" s="47"/>
      <c r="AR499" s="47"/>
      <c r="AS499" s="47"/>
      <c r="AT499" s="47"/>
      <c r="AU499" s="47"/>
      <c r="AV499" s="47"/>
      <c r="AW499" s="47"/>
      <c r="AX499" s="47"/>
      <c r="AY499" s="47"/>
      <c r="AZ499" s="47"/>
      <c r="BA499" s="47"/>
      <c r="BB499" s="47"/>
      <c r="BC499" s="47"/>
      <c r="BD499" s="47"/>
      <c r="BE499" s="47"/>
      <c r="BF499" s="47"/>
      <c r="BG499" s="47"/>
      <c r="BH499" s="47"/>
      <c r="BI499" s="47"/>
      <c r="BJ499" s="47"/>
      <c r="BK499" s="47"/>
      <c r="BL499" s="47"/>
    </row>
    <row r="500" ht="18.75" customHeight="1">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c r="AA500" s="47"/>
      <c r="AB500" s="47"/>
      <c r="AC500" s="47"/>
      <c r="AD500" s="47"/>
      <c r="AE500" s="47"/>
      <c r="AF500" s="47"/>
      <c r="AG500" s="47"/>
      <c r="AH500" s="47"/>
      <c r="AI500" s="47"/>
      <c r="AJ500" s="47"/>
      <c r="AK500" s="47"/>
      <c r="AL500" s="47"/>
      <c r="AM500" s="47"/>
      <c r="AN500" s="47"/>
      <c r="AO500" s="47"/>
      <c r="AP500" s="47"/>
      <c r="AQ500" s="47"/>
      <c r="AR500" s="47"/>
      <c r="AS500" s="47"/>
      <c r="AT500" s="47"/>
      <c r="AU500" s="47"/>
      <c r="AV500" s="47"/>
      <c r="AW500" s="47"/>
      <c r="AX500" s="47"/>
      <c r="AY500" s="47"/>
      <c r="AZ500" s="47"/>
      <c r="BA500" s="47"/>
      <c r="BB500" s="47"/>
      <c r="BC500" s="47"/>
      <c r="BD500" s="47"/>
      <c r="BE500" s="47"/>
      <c r="BF500" s="47"/>
      <c r="BG500" s="47"/>
      <c r="BH500" s="47"/>
      <c r="BI500" s="47"/>
      <c r="BJ500" s="47"/>
      <c r="BK500" s="47"/>
      <c r="BL500" s="47"/>
    </row>
    <row r="501" ht="18.75" customHeight="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c r="AA501" s="47"/>
      <c r="AB501" s="47"/>
      <c r="AC501" s="47"/>
      <c r="AD501" s="47"/>
      <c r="AE501" s="47"/>
      <c r="AF501" s="47"/>
      <c r="AG501" s="47"/>
      <c r="AH501" s="47"/>
      <c r="AI501" s="47"/>
      <c r="AJ501" s="47"/>
      <c r="AK501" s="47"/>
      <c r="AL501" s="47"/>
      <c r="AM501" s="47"/>
      <c r="AN501" s="47"/>
      <c r="AO501" s="47"/>
      <c r="AP501" s="47"/>
      <c r="AQ501" s="47"/>
      <c r="AR501" s="47"/>
      <c r="AS501" s="47"/>
      <c r="AT501" s="47"/>
      <c r="AU501" s="47"/>
      <c r="AV501" s="47"/>
      <c r="AW501" s="47"/>
      <c r="AX501" s="47"/>
      <c r="AY501" s="47"/>
      <c r="AZ501" s="47"/>
      <c r="BA501" s="47"/>
      <c r="BB501" s="47"/>
      <c r="BC501" s="47"/>
      <c r="BD501" s="47"/>
      <c r="BE501" s="47"/>
      <c r="BF501" s="47"/>
      <c r="BG501" s="47"/>
      <c r="BH501" s="47"/>
      <c r="BI501" s="47"/>
      <c r="BJ501" s="47"/>
      <c r="BK501" s="47"/>
      <c r="BL501" s="47"/>
    </row>
    <row r="502" ht="18.75" customHeight="1">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c r="AA502" s="47"/>
      <c r="AB502" s="47"/>
      <c r="AC502" s="47"/>
      <c r="AD502" s="47"/>
      <c r="AE502" s="47"/>
      <c r="AF502" s="47"/>
      <c r="AG502" s="47"/>
      <c r="AH502" s="47"/>
      <c r="AI502" s="47"/>
      <c r="AJ502" s="47"/>
      <c r="AK502" s="47"/>
      <c r="AL502" s="47"/>
      <c r="AM502" s="47"/>
      <c r="AN502" s="47"/>
      <c r="AO502" s="47"/>
      <c r="AP502" s="47"/>
      <c r="AQ502" s="47"/>
      <c r="AR502" s="47"/>
      <c r="AS502" s="47"/>
      <c r="AT502" s="47"/>
      <c r="AU502" s="47"/>
      <c r="AV502" s="47"/>
      <c r="AW502" s="47"/>
      <c r="AX502" s="47"/>
      <c r="AY502" s="47"/>
      <c r="AZ502" s="47"/>
      <c r="BA502" s="47"/>
      <c r="BB502" s="47"/>
      <c r="BC502" s="47"/>
      <c r="BD502" s="47"/>
      <c r="BE502" s="47"/>
      <c r="BF502" s="47"/>
      <c r="BG502" s="47"/>
      <c r="BH502" s="47"/>
      <c r="BI502" s="47"/>
      <c r="BJ502" s="47"/>
      <c r="BK502" s="47"/>
      <c r="BL502" s="47"/>
    </row>
    <row r="503" ht="18.75" customHeight="1">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c r="AA503" s="47"/>
      <c r="AB503" s="47"/>
      <c r="AC503" s="47"/>
      <c r="AD503" s="47"/>
      <c r="AE503" s="47"/>
      <c r="AF503" s="47"/>
      <c r="AG503" s="47"/>
      <c r="AH503" s="47"/>
      <c r="AI503" s="47"/>
      <c r="AJ503" s="47"/>
      <c r="AK503" s="47"/>
      <c r="AL503" s="47"/>
      <c r="AM503" s="47"/>
      <c r="AN503" s="47"/>
      <c r="AO503" s="47"/>
      <c r="AP503" s="47"/>
      <c r="AQ503" s="47"/>
      <c r="AR503" s="47"/>
      <c r="AS503" s="47"/>
      <c r="AT503" s="47"/>
      <c r="AU503" s="47"/>
      <c r="AV503" s="47"/>
      <c r="AW503" s="47"/>
      <c r="AX503" s="47"/>
      <c r="AY503" s="47"/>
      <c r="AZ503" s="47"/>
      <c r="BA503" s="47"/>
      <c r="BB503" s="47"/>
      <c r="BC503" s="47"/>
      <c r="BD503" s="47"/>
      <c r="BE503" s="47"/>
      <c r="BF503" s="47"/>
      <c r="BG503" s="47"/>
      <c r="BH503" s="47"/>
      <c r="BI503" s="47"/>
      <c r="BJ503" s="47"/>
      <c r="BK503" s="47"/>
      <c r="BL503" s="47"/>
    </row>
    <row r="504" ht="18.75" customHeight="1">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c r="AA504" s="47"/>
      <c r="AB504" s="47"/>
      <c r="AC504" s="47"/>
      <c r="AD504" s="47"/>
      <c r="AE504" s="47"/>
      <c r="AF504" s="47"/>
      <c r="AG504" s="47"/>
      <c r="AH504" s="47"/>
      <c r="AI504" s="47"/>
      <c r="AJ504" s="47"/>
      <c r="AK504" s="47"/>
      <c r="AL504" s="47"/>
      <c r="AM504" s="47"/>
      <c r="AN504" s="47"/>
      <c r="AO504" s="47"/>
      <c r="AP504" s="47"/>
      <c r="AQ504" s="47"/>
      <c r="AR504" s="47"/>
      <c r="AS504" s="47"/>
      <c r="AT504" s="47"/>
      <c r="AU504" s="47"/>
      <c r="AV504" s="47"/>
      <c r="AW504" s="47"/>
      <c r="AX504" s="47"/>
      <c r="AY504" s="47"/>
      <c r="AZ504" s="47"/>
      <c r="BA504" s="47"/>
      <c r="BB504" s="47"/>
      <c r="BC504" s="47"/>
      <c r="BD504" s="47"/>
      <c r="BE504" s="47"/>
      <c r="BF504" s="47"/>
      <c r="BG504" s="47"/>
      <c r="BH504" s="47"/>
      <c r="BI504" s="47"/>
      <c r="BJ504" s="47"/>
      <c r="BK504" s="47"/>
      <c r="BL504" s="47"/>
    </row>
    <row r="505" ht="18.75" customHeight="1">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c r="AA505" s="47"/>
      <c r="AB505" s="47"/>
      <c r="AC505" s="47"/>
      <c r="AD505" s="47"/>
      <c r="AE505" s="47"/>
      <c r="AF505" s="47"/>
      <c r="AG505" s="47"/>
      <c r="AH505" s="47"/>
      <c r="AI505" s="47"/>
      <c r="AJ505" s="47"/>
      <c r="AK505" s="47"/>
      <c r="AL505" s="47"/>
      <c r="AM505" s="47"/>
      <c r="AN505" s="47"/>
      <c r="AO505" s="47"/>
      <c r="AP505" s="47"/>
      <c r="AQ505" s="47"/>
      <c r="AR505" s="47"/>
      <c r="AS505" s="47"/>
      <c r="AT505" s="47"/>
      <c r="AU505" s="47"/>
      <c r="AV505" s="47"/>
      <c r="AW505" s="47"/>
      <c r="AX505" s="47"/>
      <c r="AY505" s="47"/>
      <c r="AZ505" s="47"/>
      <c r="BA505" s="47"/>
      <c r="BB505" s="47"/>
      <c r="BC505" s="47"/>
      <c r="BD505" s="47"/>
      <c r="BE505" s="47"/>
      <c r="BF505" s="47"/>
      <c r="BG505" s="47"/>
      <c r="BH505" s="47"/>
      <c r="BI505" s="47"/>
      <c r="BJ505" s="47"/>
      <c r="BK505" s="47"/>
      <c r="BL505" s="47"/>
    </row>
    <row r="506" ht="18.75" customHeight="1">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c r="AA506" s="47"/>
      <c r="AB506" s="47"/>
      <c r="AC506" s="47"/>
      <c r="AD506" s="47"/>
      <c r="AE506" s="47"/>
      <c r="AF506" s="47"/>
      <c r="AG506" s="47"/>
      <c r="AH506" s="47"/>
      <c r="AI506" s="47"/>
      <c r="AJ506" s="47"/>
      <c r="AK506" s="47"/>
      <c r="AL506" s="47"/>
      <c r="AM506" s="47"/>
      <c r="AN506" s="47"/>
      <c r="AO506" s="47"/>
      <c r="AP506" s="47"/>
      <c r="AQ506" s="47"/>
      <c r="AR506" s="47"/>
      <c r="AS506" s="47"/>
      <c r="AT506" s="47"/>
      <c r="AU506" s="47"/>
      <c r="AV506" s="47"/>
      <c r="AW506" s="47"/>
      <c r="AX506" s="47"/>
      <c r="AY506" s="47"/>
      <c r="AZ506" s="47"/>
      <c r="BA506" s="47"/>
      <c r="BB506" s="47"/>
      <c r="BC506" s="47"/>
      <c r="BD506" s="47"/>
      <c r="BE506" s="47"/>
      <c r="BF506" s="47"/>
      <c r="BG506" s="47"/>
      <c r="BH506" s="47"/>
      <c r="BI506" s="47"/>
      <c r="BJ506" s="47"/>
      <c r="BK506" s="47"/>
      <c r="BL506" s="47"/>
    </row>
    <row r="507" ht="18.75" customHeight="1">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c r="AA507" s="47"/>
      <c r="AB507" s="47"/>
      <c r="AC507" s="47"/>
      <c r="AD507" s="47"/>
      <c r="AE507" s="47"/>
      <c r="AF507" s="47"/>
      <c r="AG507" s="47"/>
      <c r="AH507" s="47"/>
      <c r="AI507" s="47"/>
      <c r="AJ507" s="47"/>
      <c r="AK507" s="47"/>
      <c r="AL507" s="47"/>
      <c r="AM507" s="47"/>
      <c r="AN507" s="47"/>
      <c r="AO507" s="47"/>
      <c r="AP507" s="47"/>
      <c r="AQ507" s="47"/>
      <c r="AR507" s="47"/>
      <c r="AS507" s="47"/>
      <c r="AT507" s="47"/>
      <c r="AU507" s="47"/>
      <c r="AV507" s="47"/>
      <c r="AW507" s="47"/>
      <c r="AX507" s="47"/>
      <c r="AY507" s="47"/>
      <c r="AZ507" s="47"/>
      <c r="BA507" s="47"/>
      <c r="BB507" s="47"/>
      <c r="BC507" s="47"/>
      <c r="BD507" s="47"/>
      <c r="BE507" s="47"/>
      <c r="BF507" s="47"/>
      <c r="BG507" s="47"/>
      <c r="BH507" s="47"/>
      <c r="BI507" s="47"/>
      <c r="BJ507" s="47"/>
      <c r="BK507" s="47"/>
      <c r="BL507" s="47"/>
    </row>
    <row r="508" ht="18.75" customHeight="1">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c r="AA508" s="47"/>
      <c r="AB508" s="47"/>
      <c r="AC508" s="47"/>
      <c r="AD508" s="47"/>
      <c r="AE508" s="47"/>
      <c r="AF508" s="47"/>
      <c r="AG508" s="47"/>
      <c r="AH508" s="47"/>
      <c r="AI508" s="47"/>
      <c r="AJ508" s="47"/>
      <c r="AK508" s="47"/>
      <c r="AL508" s="47"/>
      <c r="AM508" s="47"/>
      <c r="AN508" s="47"/>
      <c r="AO508" s="47"/>
      <c r="AP508" s="47"/>
      <c r="AQ508" s="47"/>
      <c r="AR508" s="47"/>
      <c r="AS508" s="47"/>
      <c r="AT508" s="47"/>
      <c r="AU508" s="47"/>
      <c r="AV508" s="47"/>
      <c r="AW508" s="47"/>
      <c r="AX508" s="47"/>
      <c r="AY508" s="47"/>
      <c r="AZ508" s="47"/>
      <c r="BA508" s="47"/>
      <c r="BB508" s="47"/>
      <c r="BC508" s="47"/>
      <c r="BD508" s="47"/>
      <c r="BE508" s="47"/>
      <c r="BF508" s="47"/>
      <c r="BG508" s="47"/>
      <c r="BH508" s="47"/>
      <c r="BI508" s="47"/>
      <c r="BJ508" s="47"/>
      <c r="BK508" s="47"/>
      <c r="BL508" s="47"/>
    </row>
    <row r="509" ht="18.75" customHeight="1">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c r="AA509" s="47"/>
      <c r="AB509" s="47"/>
      <c r="AC509" s="47"/>
      <c r="AD509" s="47"/>
      <c r="AE509" s="47"/>
      <c r="AF509" s="47"/>
      <c r="AG509" s="47"/>
      <c r="AH509" s="47"/>
      <c r="AI509" s="47"/>
      <c r="AJ509" s="47"/>
      <c r="AK509" s="47"/>
      <c r="AL509" s="47"/>
      <c r="AM509" s="47"/>
      <c r="AN509" s="47"/>
      <c r="AO509" s="47"/>
      <c r="AP509" s="47"/>
      <c r="AQ509" s="47"/>
      <c r="AR509" s="47"/>
      <c r="AS509" s="47"/>
      <c r="AT509" s="47"/>
      <c r="AU509" s="47"/>
      <c r="AV509" s="47"/>
      <c r="AW509" s="47"/>
      <c r="AX509" s="47"/>
      <c r="AY509" s="47"/>
      <c r="AZ509" s="47"/>
      <c r="BA509" s="47"/>
      <c r="BB509" s="47"/>
      <c r="BC509" s="47"/>
      <c r="BD509" s="47"/>
      <c r="BE509" s="47"/>
      <c r="BF509" s="47"/>
      <c r="BG509" s="47"/>
      <c r="BH509" s="47"/>
      <c r="BI509" s="47"/>
      <c r="BJ509" s="47"/>
      <c r="BK509" s="47"/>
      <c r="BL509" s="47"/>
    </row>
    <row r="510" ht="18.75" customHeight="1">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c r="AA510" s="47"/>
      <c r="AB510" s="47"/>
      <c r="AC510" s="47"/>
      <c r="AD510" s="47"/>
      <c r="AE510" s="47"/>
      <c r="AF510" s="47"/>
      <c r="AG510" s="47"/>
      <c r="AH510" s="47"/>
      <c r="AI510" s="47"/>
      <c r="AJ510" s="47"/>
      <c r="AK510" s="47"/>
      <c r="AL510" s="47"/>
      <c r="AM510" s="47"/>
      <c r="AN510" s="47"/>
      <c r="AO510" s="47"/>
      <c r="AP510" s="47"/>
      <c r="AQ510" s="47"/>
      <c r="AR510" s="47"/>
      <c r="AS510" s="47"/>
      <c r="AT510" s="47"/>
      <c r="AU510" s="47"/>
      <c r="AV510" s="47"/>
      <c r="AW510" s="47"/>
      <c r="AX510" s="47"/>
      <c r="AY510" s="47"/>
      <c r="AZ510" s="47"/>
      <c r="BA510" s="47"/>
      <c r="BB510" s="47"/>
      <c r="BC510" s="47"/>
      <c r="BD510" s="47"/>
      <c r="BE510" s="47"/>
      <c r="BF510" s="47"/>
      <c r="BG510" s="47"/>
      <c r="BH510" s="47"/>
      <c r="BI510" s="47"/>
      <c r="BJ510" s="47"/>
      <c r="BK510" s="47"/>
      <c r="BL510" s="47"/>
    </row>
    <row r="511" ht="18.75" customHeight="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c r="AA511" s="47"/>
      <c r="AB511" s="47"/>
      <c r="AC511" s="47"/>
      <c r="AD511" s="47"/>
      <c r="AE511" s="47"/>
      <c r="AF511" s="47"/>
      <c r="AG511" s="47"/>
      <c r="AH511" s="47"/>
      <c r="AI511" s="47"/>
      <c r="AJ511" s="47"/>
      <c r="AK511" s="47"/>
      <c r="AL511" s="47"/>
      <c r="AM511" s="47"/>
      <c r="AN511" s="47"/>
      <c r="AO511" s="47"/>
      <c r="AP511" s="47"/>
      <c r="AQ511" s="47"/>
      <c r="AR511" s="47"/>
      <c r="AS511" s="47"/>
      <c r="AT511" s="47"/>
      <c r="AU511" s="47"/>
      <c r="AV511" s="47"/>
      <c r="AW511" s="47"/>
      <c r="AX511" s="47"/>
      <c r="AY511" s="47"/>
      <c r="AZ511" s="47"/>
      <c r="BA511" s="47"/>
      <c r="BB511" s="47"/>
      <c r="BC511" s="47"/>
      <c r="BD511" s="47"/>
      <c r="BE511" s="47"/>
      <c r="BF511" s="47"/>
      <c r="BG511" s="47"/>
      <c r="BH511" s="47"/>
      <c r="BI511" s="47"/>
      <c r="BJ511" s="47"/>
      <c r="BK511" s="47"/>
      <c r="BL511" s="47"/>
    </row>
    <row r="512" ht="18.75" customHeight="1">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c r="AA512" s="47"/>
      <c r="AB512" s="47"/>
      <c r="AC512" s="47"/>
      <c r="AD512" s="47"/>
      <c r="AE512" s="47"/>
      <c r="AF512" s="47"/>
      <c r="AG512" s="47"/>
      <c r="AH512" s="47"/>
      <c r="AI512" s="47"/>
      <c r="AJ512" s="47"/>
      <c r="AK512" s="47"/>
      <c r="AL512" s="47"/>
      <c r="AM512" s="47"/>
      <c r="AN512" s="47"/>
      <c r="AO512" s="47"/>
      <c r="AP512" s="47"/>
      <c r="AQ512" s="47"/>
      <c r="AR512" s="47"/>
      <c r="AS512" s="47"/>
      <c r="AT512" s="47"/>
      <c r="AU512" s="47"/>
      <c r="AV512" s="47"/>
      <c r="AW512" s="47"/>
      <c r="AX512" s="47"/>
      <c r="AY512" s="47"/>
      <c r="AZ512" s="47"/>
      <c r="BA512" s="47"/>
      <c r="BB512" s="47"/>
      <c r="BC512" s="47"/>
      <c r="BD512" s="47"/>
      <c r="BE512" s="47"/>
      <c r="BF512" s="47"/>
      <c r="BG512" s="47"/>
      <c r="BH512" s="47"/>
      <c r="BI512" s="47"/>
      <c r="BJ512" s="47"/>
      <c r="BK512" s="47"/>
      <c r="BL512" s="47"/>
    </row>
    <row r="513" ht="18.75" customHeight="1">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c r="AA513" s="47"/>
      <c r="AB513" s="47"/>
      <c r="AC513" s="47"/>
      <c r="AD513" s="47"/>
      <c r="AE513" s="47"/>
      <c r="AF513" s="47"/>
      <c r="AG513" s="47"/>
      <c r="AH513" s="47"/>
      <c r="AI513" s="47"/>
      <c r="AJ513" s="47"/>
      <c r="AK513" s="47"/>
      <c r="AL513" s="47"/>
      <c r="AM513" s="47"/>
      <c r="AN513" s="47"/>
      <c r="AO513" s="47"/>
      <c r="AP513" s="47"/>
      <c r="AQ513" s="47"/>
      <c r="AR513" s="47"/>
      <c r="AS513" s="47"/>
      <c r="AT513" s="47"/>
      <c r="AU513" s="47"/>
      <c r="AV513" s="47"/>
      <c r="AW513" s="47"/>
      <c r="AX513" s="47"/>
      <c r="AY513" s="47"/>
      <c r="AZ513" s="47"/>
      <c r="BA513" s="47"/>
      <c r="BB513" s="47"/>
      <c r="BC513" s="47"/>
      <c r="BD513" s="47"/>
      <c r="BE513" s="47"/>
      <c r="BF513" s="47"/>
      <c r="BG513" s="47"/>
      <c r="BH513" s="47"/>
      <c r="BI513" s="47"/>
      <c r="BJ513" s="47"/>
      <c r="BK513" s="47"/>
      <c r="BL513" s="47"/>
    </row>
    <row r="514" ht="18.75" customHeight="1">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c r="AA514" s="47"/>
      <c r="AB514" s="47"/>
      <c r="AC514" s="47"/>
      <c r="AD514" s="47"/>
      <c r="AE514" s="47"/>
      <c r="AF514" s="47"/>
      <c r="AG514" s="47"/>
      <c r="AH514" s="47"/>
      <c r="AI514" s="47"/>
      <c r="AJ514" s="47"/>
      <c r="AK514" s="47"/>
      <c r="AL514" s="47"/>
      <c r="AM514" s="47"/>
      <c r="AN514" s="47"/>
      <c r="AO514" s="47"/>
      <c r="AP514" s="47"/>
      <c r="AQ514" s="47"/>
      <c r="AR514" s="47"/>
      <c r="AS514" s="47"/>
      <c r="AT514" s="47"/>
      <c r="AU514" s="47"/>
      <c r="AV514" s="47"/>
      <c r="AW514" s="47"/>
      <c r="AX514" s="47"/>
      <c r="AY514" s="47"/>
      <c r="AZ514" s="47"/>
      <c r="BA514" s="47"/>
      <c r="BB514" s="47"/>
      <c r="BC514" s="47"/>
      <c r="BD514" s="47"/>
      <c r="BE514" s="47"/>
      <c r="BF514" s="47"/>
      <c r="BG514" s="47"/>
      <c r="BH514" s="47"/>
      <c r="BI514" s="47"/>
      <c r="BJ514" s="47"/>
      <c r="BK514" s="47"/>
      <c r="BL514" s="47"/>
    </row>
    <row r="515" ht="18.75" customHeight="1">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c r="AA515" s="47"/>
      <c r="AB515" s="47"/>
      <c r="AC515" s="47"/>
      <c r="AD515" s="47"/>
      <c r="AE515" s="47"/>
      <c r="AF515" s="47"/>
      <c r="AG515" s="47"/>
      <c r="AH515" s="47"/>
      <c r="AI515" s="47"/>
      <c r="AJ515" s="47"/>
      <c r="AK515" s="47"/>
      <c r="AL515" s="47"/>
      <c r="AM515" s="47"/>
      <c r="AN515" s="47"/>
      <c r="AO515" s="47"/>
      <c r="AP515" s="47"/>
      <c r="AQ515" s="47"/>
      <c r="AR515" s="47"/>
      <c r="AS515" s="47"/>
      <c r="AT515" s="47"/>
      <c r="AU515" s="47"/>
      <c r="AV515" s="47"/>
      <c r="AW515" s="47"/>
      <c r="AX515" s="47"/>
      <c r="AY515" s="47"/>
      <c r="AZ515" s="47"/>
      <c r="BA515" s="47"/>
      <c r="BB515" s="47"/>
      <c r="BC515" s="47"/>
      <c r="BD515" s="47"/>
      <c r="BE515" s="47"/>
      <c r="BF515" s="47"/>
      <c r="BG515" s="47"/>
      <c r="BH515" s="47"/>
      <c r="BI515" s="47"/>
      <c r="BJ515" s="47"/>
      <c r="BK515" s="47"/>
      <c r="BL515" s="47"/>
    </row>
    <row r="516" ht="18.75" customHeight="1">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c r="AA516" s="47"/>
      <c r="AB516" s="47"/>
      <c r="AC516" s="47"/>
      <c r="AD516" s="47"/>
      <c r="AE516" s="47"/>
      <c r="AF516" s="47"/>
      <c r="AG516" s="47"/>
      <c r="AH516" s="47"/>
      <c r="AI516" s="47"/>
      <c r="AJ516" s="47"/>
      <c r="AK516" s="47"/>
      <c r="AL516" s="47"/>
      <c r="AM516" s="47"/>
      <c r="AN516" s="47"/>
      <c r="AO516" s="47"/>
      <c r="AP516" s="47"/>
      <c r="AQ516" s="47"/>
      <c r="AR516" s="47"/>
      <c r="AS516" s="47"/>
      <c r="AT516" s="47"/>
      <c r="AU516" s="47"/>
      <c r="AV516" s="47"/>
      <c r="AW516" s="47"/>
      <c r="AX516" s="47"/>
      <c r="AY516" s="47"/>
      <c r="AZ516" s="47"/>
      <c r="BA516" s="47"/>
      <c r="BB516" s="47"/>
      <c r="BC516" s="47"/>
      <c r="BD516" s="47"/>
      <c r="BE516" s="47"/>
      <c r="BF516" s="47"/>
      <c r="BG516" s="47"/>
      <c r="BH516" s="47"/>
      <c r="BI516" s="47"/>
      <c r="BJ516" s="47"/>
      <c r="BK516" s="47"/>
      <c r="BL516" s="47"/>
    </row>
    <row r="517" ht="18.75" customHeight="1">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c r="AA517" s="47"/>
      <c r="AB517" s="47"/>
      <c r="AC517" s="47"/>
      <c r="AD517" s="47"/>
      <c r="AE517" s="47"/>
      <c r="AF517" s="47"/>
      <c r="AG517" s="47"/>
      <c r="AH517" s="47"/>
      <c r="AI517" s="47"/>
      <c r="AJ517" s="47"/>
      <c r="AK517" s="47"/>
      <c r="AL517" s="47"/>
      <c r="AM517" s="47"/>
      <c r="AN517" s="47"/>
      <c r="AO517" s="47"/>
      <c r="AP517" s="47"/>
      <c r="AQ517" s="47"/>
      <c r="AR517" s="47"/>
      <c r="AS517" s="47"/>
      <c r="AT517" s="47"/>
      <c r="AU517" s="47"/>
      <c r="AV517" s="47"/>
      <c r="AW517" s="47"/>
      <c r="AX517" s="47"/>
      <c r="AY517" s="47"/>
      <c r="AZ517" s="47"/>
      <c r="BA517" s="47"/>
      <c r="BB517" s="47"/>
      <c r="BC517" s="47"/>
      <c r="BD517" s="47"/>
      <c r="BE517" s="47"/>
      <c r="BF517" s="47"/>
      <c r="BG517" s="47"/>
      <c r="BH517" s="47"/>
      <c r="BI517" s="47"/>
      <c r="BJ517" s="47"/>
      <c r="BK517" s="47"/>
      <c r="BL517" s="47"/>
    </row>
    <row r="518" ht="18.75" customHeight="1">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c r="AA518" s="47"/>
      <c r="AB518" s="47"/>
      <c r="AC518" s="47"/>
      <c r="AD518" s="47"/>
      <c r="AE518" s="47"/>
      <c r="AF518" s="47"/>
      <c r="AG518" s="47"/>
      <c r="AH518" s="47"/>
      <c r="AI518" s="47"/>
      <c r="AJ518" s="47"/>
      <c r="AK518" s="47"/>
      <c r="AL518" s="47"/>
      <c r="AM518" s="47"/>
      <c r="AN518" s="47"/>
      <c r="AO518" s="47"/>
      <c r="AP518" s="47"/>
      <c r="AQ518" s="47"/>
      <c r="AR518" s="47"/>
      <c r="AS518" s="47"/>
      <c r="AT518" s="47"/>
      <c r="AU518" s="47"/>
      <c r="AV518" s="47"/>
      <c r="AW518" s="47"/>
      <c r="AX518" s="47"/>
      <c r="AY518" s="47"/>
      <c r="AZ518" s="47"/>
      <c r="BA518" s="47"/>
      <c r="BB518" s="47"/>
      <c r="BC518" s="47"/>
      <c r="BD518" s="47"/>
      <c r="BE518" s="47"/>
      <c r="BF518" s="47"/>
      <c r="BG518" s="47"/>
      <c r="BH518" s="47"/>
      <c r="BI518" s="47"/>
      <c r="BJ518" s="47"/>
      <c r="BK518" s="47"/>
      <c r="BL518" s="47"/>
    </row>
    <row r="519" ht="18.75" customHeight="1">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c r="AA519" s="47"/>
      <c r="AB519" s="47"/>
      <c r="AC519" s="47"/>
      <c r="AD519" s="47"/>
      <c r="AE519" s="47"/>
      <c r="AF519" s="47"/>
      <c r="AG519" s="47"/>
      <c r="AH519" s="47"/>
      <c r="AI519" s="47"/>
      <c r="AJ519" s="47"/>
      <c r="AK519" s="47"/>
      <c r="AL519" s="47"/>
      <c r="AM519" s="47"/>
      <c r="AN519" s="47"/>
      <c r="AO519" s="47"/>
      <c r="AP519" s="47"/>
      <c r="AQ519" s="47"/>
      <c r="AR519" s="47"/>
      <c r="AS519" s="47"/>
      <c r="AT519" s="47"/>
      <c r="AU519" s="47"/>
      <c r="AV519" s="47"/>
      <c r="AW519" s="47"/>
      <c r="AX519" s="47"/>
      <c r="AY519" s="47"/>
      <c r="AZ519" s="47"/>
      <c r="BA519" s="47"/>
      <c r="BB519" s="47"/>
      <c r="BC519" s="47"/>
      <c r="BD519" s="47"/>
      <c r="BE519" s="47"/>
      <c r="BF519" s="47"/>
      <c r="BG519" s="47"/>
      <c r="BH519" s="47"/>
      <c r="BI519" s="47"/>
      <c r="BJ519" s="47"/>
      <c r="BK519" s="47"/>
      <c r="BL519" s="47"/>
    </row>
    <row r="520" ht="18.75" customHeight="1">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c r="AA520" s="47"/>
      <c r="AB520" s="47"/>
      <c r="AC520" s="47"/>
      <c r="AD520" s="47"/>
      <c r="AE520" s="47"/>
      <c r="AF520" s="47"/>
      <c r="AG520" s="47"/>
      <c r="AH520" s="47"/>
      <c r="AI520" s="47"/>
      <c r="AJ520" s="47"/>
      <c r="AK520" s="47"/>
      <c r="AL520" s="47"/>
      <c r="AM520" s="47"/>
      <c r="AN520" s="47"/>
      <c r="AO520" s="47"/>
      <c r="AP520" s="47"/>
      <c r="AQ520" s="47"/>
      <c r="AR520" s="47"/>
      <c r="AS520" s="47"/>
      <c r="AT520" s="47"/>
      <c r="AU520" s="47"/>
      <c r="AV520" s="47"/>
      <c r="AW520" s="47"/>
      <c r="AX520" s="47"/>
      <c r="AY520" s="47"/>
      <c r="AZ520" s="47"/>
      <c r="BA520" s="47"/>
      <c r="BB520" s="47"/>
      <c r="BC520" s="47"/>
      <c r="BD520" s="47"/>
      <c r="BE520" s="47"/>
      <c r="BF520" s="47"/>
      <c r="BG520" s="47"/>
      <c r="BH520" s="47"/>
      <c r="BI520" s="47"/>
      <c r="BJ520" s="47"/>
      <c r="BK520" s="47"/>
      <c r="BL520" s="47"/>
    </row>
    <row r="521" ht="18.75" customHeight="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c r="AA521" s="47"/>
      <c r="AB521" s="47"/>
      <c r="AC521" s="47"/>
      <c r="AD521" s="47"/>
      <c r="AE521" s="47"/>
      <c r="AF521" s="47"/>
      <c r="AG521" s="47"/>
      <c r="AH521" s="47"/>
      <c r="AI521" s="47"/>
      <c r="AJ521" s="47"/>
      <c r="AK521" s="47"/>
      <c r="AL521" s="47"/>
      <c r="AM521" s="47"/>
      <c r="AN521" s="47"/>
      <c r="AO521" s="47"/>
      <c r="AP521" s="47"/>
      <c r="AQ521" s="47"/>
      <c r="AR521" s="47"/>
      <c r="AS521" s="47"/>
      <c r="AT521" s="47"/>
      <c r="AU521" s="47"/>
      <c r="AV521" s="47"/>
      <c r="AW521" s="47"/>
      <c r="AX521" s="47"/>
      <c r="AY521" s="47"/>
      <c r="AZ521" s="47"/>
      <c r="BA521" s="47"/>
      <c r="BB521" s="47"/>
      <c r="BC521" s="47"/>
      <c r="BD521" s="47"/>
      <c r="BE521" s="47"/>
      <c r="BF521" s="47"/>
      <c r="BG521" s="47"/>
      <c r="BH521" s="47"/>
      <c r="BI521" s="47"/>
      <c r="BJ521" s="47"/>
      <c r="BK521" s="47"/>
      <c r="BL521" s="47"/>
    </row>
    <row r="522" ht="18.75" customHeight="1">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c r="AA522" s="47"/>
      <c r="AB522" s="47"/>
      <c r="AC522" s="47"/>
      <c r="AD522" s="47"/>
      <c r="AE522" s="47"/>
      <c r="AF522" s="47"/>
      <c r="AG522" s="47"/>
      <c r="AH522" s="47"/>
      <c r="AI522" s="47"/>
      <c r="AJ522" s="47"/>
      <c r="AK522" s="47"/>
      <c r="AL522" s="47"/>
      <c r="AM522" s="47"/>
      <c r="AN522" s="47"/>
      <c r="AO522" s="47"/>
      <c r="AP522" s="47"/>
      <c r="AQ522" s="47"/>
      <c r="AR522" s="47"/>
      <c r="AS522" s="47"/>
      <c r="AT522" s="47"/>
      <c r="AU522" s="47"/>
      <c r="AV522" s="47"/>
      <c r="AW522" s="47"/>
      <c r="AX522" s="47"/>
      <c r="AY522" s="47"/>
      <c r="AZ522" s="47"/>
      <c r="BA522" s="47"/>
      <c r="BB522" s="47"/>
      <c r="BC522" s="47"/>
      <c r="BD522" s="47"/>
      <c r="BE522" s="47"/>
      <c r="BF522" s="47"/>
      <c r="BG522" s="47"/>
      <c r="BH522" s="47"/>
      <c r="BI522" s="47"/>
      <c r="BJ522" s="47"/>
      <c r="BK522" s="47"/>
      <c r="BL522" s="47"/>
    </row>
    <row r="523" ht="18.75" customHeight="1">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c r="AA523" s="47"/>
      <c r="AB523" s="47"/>
      <c r="AC523" s="47"/>
      <c r="AD523" s="47"/>
      <c r="AE523" s="47"/>
      <c r="AF523" s="47"/>
      <c r="AG523" s="47"/>
      <c r="AH523" s="47"/>
      <c r="AI523" s="47"/>
      <c r="AJ523" s="47"/>
      <c r="AK523" s="47"/>
      <c r="AL523" s="47"/>
      <c r="AM523" s="47"/>
      <c r="AN523" s="47"/>
      <c r="AO523" s="47"/>
      <c r="AP523" s="47"/>
      <c r="AQ523" s="47"/>
      <c r="AR523" s="47"/>
      <c r="AS523" s="47"/>
      <c r="AT523" s="47"/>
      <c r="AU523" s="47"/>
      <c r="AV523" s="47"/>
      <c r="AW523" s="47"/>
      <c r="AX523" s="47"/>
      <c r="AY523" s="47"/>
      <c r="AZ523" s="47"/>
      <c r="BA523" s="47"/>
      <c r="BB523" s="47"/>
      <c r="BC523" s="47"/>
      <c r="BD523" s="47"/>
      <c r="BE523" s="47"/>
      <c r="BF523" s="47"/>
      <c r="BG523" s="47"/>
      <c r="BH523" s="47"/>
      <c r="BI523" s="47"/>
      <c r="BJ523" s="47"/>
      <c r="BK523" s="47"/>
      <c r="BL523" s="47"/>
    </row>
    <row r="524" ht="18.75" customHeight="1">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c r="AA524" s="47"/>
      <c r="AB524" s="47"/>
      <c r="AC524" s="47"/>
      <c r="AD524" s="47"/>
      <c r="AE524" s="47"/>
      <c r="AF524" s="47"/>
      <c r="AG524" s="47"/>
      <c r="AH524" s="47"/>
      <c r="AI524" s="47"/>
      <c r="AJ524" s="47"/>
      <c r="AK524" s="47"/>
      <c r="AL524" s="47"/>
      <c r="AM524" s="47"/>
      <c r="AN524" s="47"/>
      <c r="AO524" s="47"/>
      <c r="AP524" s="47"/>
      <c r="AQ524" s="47"/>
      <c r="AR524" s="47"/>
      <c r="AS524" s="47"/>
      <c r="AT524" s="47"/>
      <c r="AU524" s="47"/>
      <c r="AV524" s="47"/>
      <c r="AW524" s="47"/>
      <c r="AX524" s="47"/>
      <c r="AY524" s="47"/>
      <c r="AZ524" s="47"/>
      <c r="BA524" s="47"/>
      <c r="BB524" s="47"/>
      <c r="BC524" s="47"/>
      <c r="BD524" s="47"/>
      <c r="BE524" s="47"/>
      <c r="BF524" s="47"/>
      <c r="BG524" s="47"/>
      <c r="BH524" s="47"/>
      <c r="BI524" s="47"/>
      <c r="BJ524" s="47"/>
      <c r="BK524" s="47"/>
      <c r="BL524" s="47"/>
    </row>
    <row r="525" ht="18.75" customHeight="1">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c r="AA525" s="47"/>
      <c r="AB525" s="47"/>
      <c r="AC525" s="47"/>
      <c r="AD525" s="47"/>
      <c r="AE525" s="47"/>
      <c r="AF525" s="47"/>
      <c r="AG525" s="47"/>
      <c r="AH525" s="47"/>
      <c r="AI525" s="47"/>
      <c r="AJ525" s="47"/>
      <c r="AK525" s="47"/>
      <c r="AL525" s="47"/>
      <c r="AM525" s="47"/>
      <c r="AN525" s="47"/>
      <c r="AO525" s="47"/>
      <c r="AP525" s="47"/>
      <c r="AQ525" s="47"/>
      <c r="AR525" s="47"/>
      <c r="AS525" s="47"/>
      <c r="AT525" s="47"/>
      <c r="AU525" s="47"/>
      <c r="AV525" s="47"/>
      <c r="AW525" s="47"/>
      <c r="AX525" s="47"/>
      <c r="AY525" s="47"/>
      <c r="AZ525" s="47"/>
      <c r="BA525" s="47"/>
      <c r="BB525" s="47"/>
      <c r="BC525" s="47"/>
      <c r="BD525" s="47"/>
      <c r="BE525" s="47"/>
      <c r="BF525" s="47"/>
      <c r="BG525" s="47"/>
      <c r="BH525" s="47"/>
      <c r="BI525" s="47"/>
      <c r="BJ525" s="47"/>
      <c r="BK525" s="47"/>
      <c r="BL525" s="47"/>
    </row>
    <row r="526" ht="18.75" customHeight="1">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c r="AA526" s="47"/>
      <c r="AB526" s="47"/>
      <c r="AC526" s="47"/>
      <c r="AD526" s="47"/>
      <c r="AE526" s="47"/>
      <c r="AF526" s="47"/>
      <c r="AG526" s="47"/>
      <c r="AH526" s="47"/>
      <c r="AI526" s="47"/>
      <c r="AJ526" s="47"/>
      <c r="AK526" s="47"/>
      <c r="AL526" s="47"/>
      <c r="AM526" s="47"/>
      <c r="AN526" s="47"/>
      <c r="AO526" s="47"/>
      <c r="AP526" s="47"/>
      <c r="AQ526" s="47"/>
      <c r="AR526" s="47"/>
      <c r="AS526" s="47"/>
      <c r="AT526" s="47"/>
      <c r="AU526" s="47"/>
      <c r="AV526" s="47"/>
      <c r="AW526" s="47"/>
      <c r="AX526" s="47"/>
      <c r="AY526" s="47"/>
      <c r="AZ526" s="47"/>
      <c r="BA526" s="47"/>
      <c r="BB526" s="47"/>
      <c r="BC526" s="47"/>
      <c r="BD526" s="47"/>
      <c r="BE526" s="47"/>
      <c r="BF526" s="47"/>
      <c r="BG526" s="47"/>
      <c r="BH526" s="47"/>
      <c r="BI526" s="47"/>
      <c r="BJ526" s="47"/>
      <c r="BK526" s="47"/>
      <c r="BL526" s="47"/>
    </row>
    <row r="527" ht="18.75" customHeight="1">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c r="AA527" s="47"/>
      <c r="AB527" s="47"/>
      <c r="AC527" s="47"/>
      <c r="AD527" s="47"/>
      <c r="AE527" s="47"/>
      <c r="AF527" s="47"/>
      <c r="AG527" s="47"/>
      <c r="AH527" s="47"/>
      <c r="AI527" s="47"/>
      <c r="AJ527" s="47"/>
      <c r="AK527" s="47"/>
      <c r="AL527" s="47"/>
      <c r="AM527" s="47"/>
      <c r="AN527" s="47"/>
      <c r="AO527" s="47"/>
      <c r="AP527" s="47"/>
      <c r="AQ527" s="47"/>
      <c r="AR527" s="47"/>
      <c r="AS527" s="47"/>
      <c r="AT527" s="47"/>
      <c r="AU527" s="47"/>
      <c r="AV527" s="47"/>
      <c r="AW527" s="47"/>
      <c r="AX527" s="47"/>
      <c r="AY527" s="47"/>
      <c r="AZ527" s="47"/>
      <c r="BA527" s="47"/>
      <c r="BB527" s="47"/>
      <c r="BC527" s="47"/>
      <c r="BD527" s="47"/>
      <c r="BE527" s="47"/>
      <c r="BF527" s="47"/>
      <c r="BG527" s="47"/>
      <c r="BH527" s="47"/>
      <c r="BI527" s="47"/>
      <c r="BJ527" s="47"/>
      <c r="BK527" s="47"/>
      <c r="BL527" s="47"/>
    </row>
    <row r="528" ht="18.75" customHeight="1">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c r="AA528" s="47"/>
      <c r="AB528" s="47"/>
      <c r="AC528" s="47"/>
      <c r="AD528" s="47"/>
      <c r="AE528" s="47"/>
      <c r="AF528" s="47"/>
      <c r="AG528" s="47"/>
      <c r="AH528" s="47"/>
      <c r="AI528" s="47"/>
      <c r="AJ528" s="47"/>
      <c r="AK528" s="47"/>
      <c r="AL528" s="47"/>
      <c r="AM528" s="47"/>
      <c r="AN528" s="47"/>
      <c r="AO528" s="47"/>
      <c r="AP528" s="47"/>
      <c r="AQ528" s="47"/>
      <c r="AR528" s="47"/>
      <c r="AS528" s="47"/>
      <c r="AT528" s="47"/>
      <c r="AU528" s="47"/>
      <c r="AV528" s="47"/>
      <c r="AW528" s="47"/>
      <c r="AX528" s="47"/>
      <c r="AY528" s="47"/>
      <c r="AZ528" s="47"/>
      <c r="BA528" s="47"/>
      <c r="BB528" s="47"/>
      <c r="BC528" s="47"/>
      <c r="BD528" s="47"/>
      <c r="BE528" s="47"/>
      <c r="BF528" s="47"/>
      <c r="BG528" s="47"/>
      <c r="BH528" s="47"/>
      <c r="BI528" s="47"/>
      <c r="BJ528" s="47"/>
      <c r="BK528" s="47"/>
      <c r="BL528" s="47"/>
    </row>
    <row r="529" ht="18.75" customHeight="1">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c r="AA529" s="47"/>
      <c r="AB529" s="47"/>
      <c r="AC529" s="47"/>
      <c r="AD529" s="47"/>
      <c r="AE529" s="47"/>
      <c r="AF529" s="47"/>
      <c r="AG529" s="47"/>
      <c r="AH529" s="47"/>
      <c r="AI529" s="47"/>
      <c r="AJ529" s="47"/>
      <c r="AK529" s="47"/>
      <c r="AL529" s="47"/>
      <c r="AM529" s="47"/>
      <c r="AN529" s="47"/>
      <c r="AO529" s="47"/>
      <c r="AP529" s="47"/>
      <c r="AQ529" s="47"/>
      <c r="AR529" s="47"/>
      <c r="AS529" s="47"/>
      <c r="AT529" s="47"/>
      <c r="AU529" s="47"/>
      <c r="AV529" s="47"/>
      <c r="AW529" s="47"/>
      <c r="AX529" s="47"/>
      <c r="AY529" s="47"/>
      <c r="AZ529" s="47"/>
      <c r="BA529" s="47"/>
      <c r="BB529" s="47"/>
      <c r="BC529" s="47"/>
      <c r="BD529" s="47"/>
      <c r="BE529" s="47"/>
      <c r="BF529" s="47"/>
      <c r="BG529" s="47"/>
      <c r="BH529" s="47"/>
      <c r="BI529" s="47"/>
      <c r="BJ529" s="47"/>
      <c r="BK529" s="47"/>
      <c r="BL529" s="47"/>
    </row>
    <row r="530" ht="18.75" customHeight="1">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c r="AA530" s="47"/>
      <c r="AB530" s="47"/>
      <c r="AC530" s="47"/>
      <c r="AD530" s="47"/>
      <c r="AE530" s="47"/>
      <c r="AF530" s="47"/>
      <c r="AG530" s="47"/>
      <c r="AH530" s="47"/>
      <c r="AI530" s="47"/>
      <c r="AJ530" s="47"/>
      <c r="AK530" s="47"/>
      <c r="AL530" s="47"/>
      <c r="AM530" s="47"/>
      <c r="AN530" s="47"/>
      <c r="AO530" s="47"/>
      <c r="AP530" s="47"/>
      <c r="AQ530" s="47"/>
      <c r="AR530" s="47"/>
      <c r="AS530" s="47"/>
      <c r="AT530" s="47"/>
      <c r="AU530" s="47"/>
      <c r="AV530" s="47"/>
      <c r="AW530" s="47"/>
      <c r="AX530" s="47"/>
      <c r="AY530" s="47"/>
      <c r="AZ530" s="47"/>
      <c r="BA530" s="47"/>
      <c r="BB530" s="47"/>
      <c r="BC530" s="47"/>
      <c r="BD530" s="47"/>
      <c r="BE530" s="47"/>
      <c r="BF530" s="47"/>
      <c r="BG530" s="47"/>
      <c r="BH530" s="47"/>
      <c r="BI530" s="47"/>
      <c r="BJ530" s="47"/>
      <c r="BK530" s="47"/>
      <c r="BL530" s="47"/>
    </row>
    <row r="531" ht="18.75" customHeight="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c r="AA531" s="47"/>
      <c r="AB531" s="47"/>
      <c r="AC531" s="47"/>
      <c r="AD531" s="47"/>
      <c r="AE531" s="47"/>
      <c r="AF531" s="47"/>
      <c r="AG531" s="47"/>
      <c r="AH531" s="47"/>
      <c r="AI531" s="47"/>
      <c r="AJ531" s="47"/>
      <c r="AK531" s="47"/>
      <c r="AL531" s="47"/>
      <c r="AM531" s="47"/>
      <c r="AN531" s="47"/>
      <c r="AO531" s="47"/>
      <c r="AP531" s="47"/>
      <c r="AQ531" s="47"/>
      <c r="AR531" s="47"/>
      <c r="AS531" s="47"/>
      <c r="AT531" s="47"/>
      <c r="AU531" s="47"/>
      <c r="AV531" s="47"/>
      <c r="AW531" s="47"/>
      <c r="AX531" s="47"/>
      <c r="AY531" s="47"/>
      <c r="AZ531" s="47"/>
      <c r="BA531" s="47"/>
      <c r="BB531" s="47"/>
      <c r="BC531" s="47"/>
      <c r="BD531" s="47"/>
      <c r="BE531" s="47"/>
      <c r="BF531" s="47"/>
      <c r="BG531" s="47"/>
      <c r="BH531" s="47"/>
      <c r="BI531" s="47"/>
      <c r="BJ531" s="47"/>
      <c r="BK531" s="47"/>
      <c r="BL531" s="47"/>
    </row>
    <row r="532" ht="18.75" customHeight="1">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c r="AA532" s="47"/>
      <c r="AB532" s="47"/>
      <c r="AC532" s="47"/>
      <c r="AD532" s="47"/>
      <c r="AE532" s="47"/>
      <c r="AF532" s="47"/>
      <c r="AG532" s="47"/>
      <c r="AH532" s="47"/>
      <c r="AI532" s="47"/>
      <c r="AJ532" s="47"/>
      <c r="AK532" s="47"/>
      <c r="AL532" s="47"/>
      <c r="AM532" s="47"/>
      <c r="AN532" s="47"/>
      <c r="AO532" s="47"/>
      <c r="AP532" s="47"/>
      <c r="AQ532" s="47"/>
      <c r="AR532" s="47"/>
      <c r="AS532" s="47"/>
      <c r="AT532" s="47"/>
      <c r="AU532" s="47"/>
      <c r="AV532" s="47"/>
      <c r="AW532" s="47"/>
      <c r="AX532" s="47"/>
      <c r="AY532" s="47"/>
      <c r="AZ532" s="47"/>
      <c r="BA532" s="47"/>
      <c r="BB532" s="47"/>
      <c r="BC532" s="47"/>
      <c r="BD532" s="47"/>
      <c r="BE532" s="47"/>
      <c r="BF532" s="47"/>
      <c r="BG532" s="47"/>
      <c r="BH532" s="47"/>
      <c r="BI532" s="47"/>
      <c r="BJ532" s="47"/>
      <c r="BK532" s="47"/>
      <c r="BL532" s="47"/>
    </row>
    <row r="533" ht="18.75" customHeight="1">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c r="AA533" s="47"/>
      <c r="AB533" s="47"/>
      <c r="AC533" s="47"/>
      <c r="AD533" s="47"/>
      <c r="AE533" s="47"/>
      <c r="AF533" s="47"/>
      <c r="AG533" s="47"/>
      <c r="AH533" s="47"/>
      <c r="AI533" s="47"/>
      <c r="AJ533" s="47"/>
      <c r="AK533" s="47"/>
      <c r="AL533" s="47"/>
      <c r="AM533" s="47"/>
      <c r="AN533" s="47"/>
      <c r="AO533" s="47"/>
      <c r="AP533" s="47"/>
      <c r="AQ533" s="47"/>
      <c r="AR533" s="47"/>
      <c r="AS533" s="47"/>
      <c r="AT533" s="47"/>
      <c r="AU533" s="47"/>
      <c r="AV533" s="47"/>
      <c r="AW533" s="47"/>
      <c r="AX533" s="47"/>
      <c r="AY533" s="47"/>
      <c r="AZ533" s="47"/>
      <c r="BA533" s="47"/>
      <c r="BB533" s="47"/>
      <c r="BC533" s="47"/>
      <c r="BD533" s="47"/>
      <c r="BE533" s="47"/>
      <c r="BF533" s="47"/>
      <c r="BG533" s="47"/>
      <c r="BH533" s="47"/>
      <c r="BI533" s="47"/>
      <c r="BJ533" s="47"/>
      <c r="BK533" s="47"/>
      <c r="BL533" s="47"/>
    </row>
    <row r="534" ht="18.75" customHeight="1">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c r="AA534" s="47"/>
      <c r="AB534" s="47"/>
      <c r="AC534" s="47"/>
      <c r="AD534" s="47"/>
      <c r="AE534" s="47"/>
      <c r="AF534" s="47"/>
      <c r="AG534" s="47"/>
      <c r="AH534" s="47"/>
      <c r="AI534" s="47"/>
      <c r="AJ534" s="47"/>
      <c r="AK534" s="47"/>
      <c r="AL534" s="47"/>
      <c r="AM534" s="47"/>
      <c r="AN534" s="47"/>
      <c r="AO534" s="47"/>
      <c r="AP534" s="47"/>
      <c r="AQ534" s="47"/>
      <c r="AR534" s="47"/>
      <c r="AS534" s="47"/>
      <c r="AT534" s="47"/>
      <c r="AU534" s="47"/>
      <c r="AV534" s="47"/>
      <c r="AW534" s="47"/>
      <c r="AX534" s="47"/>
      <c r="AY534" s="47"/>
      <c r="AZ534" s="47"/>
      <c r="BA534" s="47"/>
      <c r="BB534" s="47"/>
      <c r="BC534" s="47"/>
      <c r="BD534" s="47"/>
      <c r="BE534" s="47"/>
      <c r="BF534" s="47"/>
      <c r="BG534" s="47"/>
      <c r="BH534" s="47"/>
      <c r="BI534" s="47"/>
      <c r="BJ534" s="47"/>
      <c r="BK534" s="47"/>
      <c r="BL534" s="47"/>
    </row>
    <row r="535" ht="18.75" customHeight="1">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c r="AA535" s="47"/>
      <c r="AB535" s="47"/>
      <c r="AC535" s="47"/>
      <c r="AD535" s="47"/>
      <c r="AE535" s="47"/>
      <c r="AF535" s="47"/>
      <c r="AG535" s="47"/>
      <c r="AH535" s="47"/>
      <c r="AI535" s="47"/>
      <c r="AJ535" s="47"/>
      <c r="AK535" s="47"/>
      <c r="AL535" s="47"/>
      <c r="AM535" s="47"/>
      <c r="AN535" s="47"/>
      <c r="AO535" s="47"/>
      <c r="AP535" s="47"/>
      <c r="AQ535" s="47"/>
      <c r="AR535" s="47"/>
      <c r="AS535" s="47"/>
      <c r="AT535" s="47"/>
      <c r="AU535" s="47"/>
      <c r="AV535" s="47"/>
      <c r="AW535" s="47"/>
      <c r="AX535" s="47"/>
      <c r="AY535" s="47"/>
      <c r="AZ535" s="47"/>
      <c r="BA535" s="47"/>
      <c r="BB535" s="47"/>
      <c r="BC535" s="47"/>
      <c r="BD535" s="47"/>
      <c r="BE535" s="47"/>
      <c r="BF535" s="47"/>
      <c r="BG535" s="47"/>
      <c r="BH535" s="47"/>
      <c r="BI535" s="47"/>
      <c r="BJ535" s="47"/>
      <c r="BK535" s="47"/>
      <c r="BL535" s="47"/>
    </row>
    <row r="536" ht="18.75" customHeight="1">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c r="AA536" s="47"/>
      <c r="AB536" s="47"/>
      <c r="AC536" s="47"/>
      <c r="AD536" s="47"/>
      <c r="AE536" s="47"/>
      <c r="AF536" s="47"/>
      <c r="AG536" s="47"/>
      <c r="AH536" s="47"/>
      <c r="AI536" s="47"/>
      <c r="AJ536" s="47"/>
      <c r="AK536" s="47"/>
      <c r="AL536" s="47"/>
      <c r="AM536" s="47"/>
      <c r="AN536" s="47"/>
      <c r="AO536" s="47"/>
      <c r="AP536" s="47"/>
      <c r="AQ536" s="47"/>
      <c r="AR536" s="47"/>
      <c r="AS536" s="47"/>
      <c r="AT536" s="47"/>
      <c r="AU536" s="47"/>
      <c r="AV536" s="47"/>
      <c r="AW536" s="47"/>
      <c r="AX536" s="47"/>
      <c r="AY536" s="47"/>
      <c r="AZ536" s="47"/>
      <c r="BA536" s="47"/>
      <c r="BB536" s="47"/>
      <c r="BC536" s="47"/>
      <c r="BD536" s="47"/>
      <c r="BE536" s="47"/>
      <c r="BF536" s="47"/>
      <c r="BG536" s="47"/>
      <c r="BH536" s="47"/>
      <c r="BI536" s="47"/>
      <c r="BJ536" s="47"/>
      <c r="BK536" s="47"/>
      <c r="BL536" s="47"/>
    </row>
    <row r="537" ht="18.75" customHeight="1">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c r="AA537" s="47"/>
      <c r="AB537" s="47"/>
      <c r="AC537" s="47"/>
      <c r="AD537" s="47"/>
      <c r="AE537" s="47"/>
      <c r="AF537" s="47"/>
      <c r="AG537" s="47"/>
      <c r="AH537" s="47"/>
      <c r="AI537" s="47"/>
      <c r="AJ537" s="47"/>
      <c r="AK537" s="47"/>
      <c r="AL537" s="47"/>
      <c r="AM537" s="47"/>
      <c r="AN537" s="47"/>
      <c r="AO537" s="47"/>
      <c r="AP537" s="47"/>
      <c r="AQ537" s="47"/>
      <c r="AR537" s="47"/>
      <c r="AS537" s="47"/>
      <c r="AT537" s="47"/>
      <c r="AU537" s="47"/>
      <c r="AV537" s="47"/>
      <c r="AW537" s="47"/>
      <c r="AX537" s="47"/>
      <c r="AY537" s="47"/>
      <c r="AZ537" s="47"/>
      <c r="BA537" s="47"/>
      <c r="BB537" s="47"/>
      <c r="BC537" s="47"/>
      <c r="BD537" s="47"/>
      <c r="BE537" s="47"/>
      <c r="BF537" s="47"/>
      <c r="BG537" s="47"/>
      <c r="BH537" s="47"/>
      <c r="BI537" s="47"/>
      <c r="BJ537" s="47"/>
      <c r="BK537" s="47"/>
      <c r="BL537" s="47"/>
    </row>
    <row r="538" ht="18.75" customHeight="1">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c r="AA538" s="47"/>
      <c r="AB538" s="47"/>
      <c r="AC538" s="47"/>
      <c r="AD538" s="47"/>
      <c r="AE538" s="47"/>
      <c r="AF538" s="47"/>
      <c r="AG538" s="47"/>
      <c r="AH538" s="47"/>
      <c r="AI538" s="47"/>
      <c r="AJ538" s="47"/>
      <c r="AK538" s="47"/>
      <c r="AL538" s="47"/>
      <c r="AM538" s="47"/>
      <c r="AN538" s="47"/>
      <c r="AO538" s="47"/>
      <c r="AP538" s="47"/>
      <c r="AQ538" s="47"/>
      <c r="AR538" s="47"/>
      <c r="AS538" s="47"/>
      <c r="AT538" s="47"/>
      <c r="AU538" s="47"/>
      <c r="AV538" s="47"/>
      <c r="AW538" s="47"/>
      <c r="AX538" s="47"/>
      <c r="AY538" s="47"/>
      <c r="AZ538" s="47"/>
      <c r="BA538" s="47"/>
      <c r="BB538" s="47"/>
      <c r="BC538" s="47"/>
      <c r="BD538" s="47"/>
      <c r="BE538" s="47"/>
      <c r="BF538" s="47"/>
      <c r="BG538" s="47"/>
      <c r="BH538" s="47"/>
      <c r="BI538" s="47"/>
      <c r="BJ538" s="47"/>
      <c r="BK538" s="47"/>
      <c r="BL538" s="47"/>
    </row>
    <row r="539" ht="18.75" customHeight="1">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c r="AA539" s="47"/>
      <c r="AB539" s="47"/>
      <c r="AC539" s="47"/>
      <c r="AD539" s="47"/>
      <c r="AE539" s="47"/>
      <c r="AF539" s="47"/>
      <c r="AG539" s="47"/>
      <c r="AH539" s="47"/>
      <c r="AI539" s="47"/>
      <c r="AJ539" s="47"/>
      <c r="AK539" s="47"/>
      <c r="AL539" s="47"/>
      <c r="AM539" s="47"/>
      <c r="AN539" s="47"/>
      <c r="AO539" s="47"/>
      <c r="AP539" s="47"/>
      <c r="AQ539" s="47"/>
      <c r="AR539" s="47"/>
      <c r="AS539" s="47"/>
      <c r="AT539" s="47"/>
      <c r="AU539" s="47"/>
      <c r="AV539" s="47"/>
      <c r="AW539" s="47"/>
      <c r="AX539" s="47"/>
      <c r="AY539" s="47"/>
      <c r="AZ539" s="47"/>
      <c r="BA539" s="47"/>
      <c r="BB539" s="47"/>
      <c r="BC539" s="47"/>
      <c r="BD539" s="47"/>
      <c r="BE539" s="47"/>
      <c r="BF539" s="47"/>
      <c r="BG539" s="47"/>
      <c r="BH539" s="47"/>
      <c r="BI539" s="47"/>
      <c r="BJ539" s="47"/>
      <c r="BK539" s="47"/>
      <c r="BL539" s="47"/>
    </row>
    <row r="540" ht="18.75" customHeight="1">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c r="AA540" s="47"/>
      <c r="AB540" s="47"/>
      <c r="AC540" s="47"/>
      <c r="AD540" s="47"/>
      <c r="AE540" s="47"/>
      <c r="AF540" s="47"/>
      <c r="AG540" s="47"/>
      <c r="AH540" s="47"/>
      <c r="AI540" s="47"/>
      <c r="AJ540" s="47"/>
      <c r="AK540" s="47"/>
      <c r="AL540" s="47"/>
      <c r="AM540" s="47"/>
      <c r="AN540" s="47"/>
      <c r="AO540" s="47"/>
      <c r="AP540" s="47"/>
      <c r="AQ540" s="47"/>
      <c r="AR540" s="47"/>
      <c r="AS540" s="47"/>
      <c r="AT540" s="47"/>
      <c r="AU540" s="47"/>
      <c r="AV540" s="47"/>
      <c r="AW540" s="47"/>
      <c r="AX540" s="47"/>
      <c r="AY540" s="47"/>
      <c r="AZ540" s="47"/>
      <c r="BA540" s="47"/>
      <c r="BB540" s="47"/>
      <c r="BC540" s="47"/>
      <c r="BD540" s="47"/>
      <c r="BE540" s="47"/>
      <c r="BF540" s="47"/>
      <c r="BG540" s="47"/>
      <c r="BH540" s="47"/>
      <c r="BI540" s="47"/>
      <c r="BJ540" s="47"/>
      <c r="BK540" s="47"/>
      <c r="BL540" s="47"/>
    </row>
    <row r="541" ht="18.75" customHeight="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c r="AA541" s="47"/>
      <c r="AB541" s="47"/>
      <c r="AC541" s="47"/>
      <c r="AD541" s="47"/>
      <c r="AE541" s="47"/>
      <c r="AF541" s="47"/>
      <c r="AG541" s="47"/>
      <c r="AH541" s="47"/>
      <c r="AI541" s="47"/>
      <c r="AJ541" s="47"/>
      <c r="AK541" s="47"/>
      <c r="AL541" s="47"/>
      <c r="AM541" s="47"/>
      <c r="AN541" s="47"/>
      <c r="AO541" s="47"/>
      <c r="AP541" s="47"/>
      <c r="AQ541" s="47"/>
      <c r="AR541" s="47"/>
      <c r="AS541" s="47"/>
      <c r="AT541" s="47"/>
      <c r="AU541" s="47"/>
      <c r="AV541" s="47"/>
      <c r="AW541" s="47"/>
      <c r="AX541" s="47"/>
      <c r="AY541" s="47"/>
      <c r="AZ541" s="47"/>
      <c r="BA541" s="47"/>
      <c r="BB541" s="47"/>
      <c r="BC541" s="47"/>
      <c r="BD541" s="47"/>
      <c r="BE541" s="47"/>
      <c r="BF541" s="47"/>
      <c r="BG541" s="47"/>
      <c r="BH541" s="47"/>
      <c r="BI541" s="47"/>
      <c r="BJ541" s="47"/>
      <c r="BK541" s="47"/>
      <c r="BL541" s="47"/>
    </row>
    <row r="542" ht="18.75" customHeight="1">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c r="AA542" s="47"/>
      <c r="AB542" s="47"/>
      <c r="AC542" s="47"/>
      <c r="AD542" s="47"/>
      <c r="AE542" s="47"/>
      <c r="AF542" s="47"/>
      <c r="AG542" s="47"/>
      <c r="AH542" s="47"/>
      <c r="AI542" s="47"/>
      <c r="AJ542" s="47"/>
      <c r="AK542" s="47"/>
      <c r="AL542" s="47"/>
      <c r="AM542" s="47"/>
      <c r="AN542" s="47"/>
      <c r="AO542" s="47"/>
      <c r="AP542" s="47"/>
      <c r="AQ542" s="47"/>
      <c r="AR542" s="47"/>
      <c r="AS542" s="47"/>
      <c r="AT542" s="47"/>
      <c r="AU542" s="47"/>
      <c r="AV542" s="47"/>
      <c r="AW542" s="47"/>
      <c r="AX542" s="47"/>
      <c r="AY542" s="47"/>
      <c r="AZ542" s="47"/>
      <c r="BA542" s="47"/>
      <c r="BB542" s="47"/>
      <c r="BC542" s="47"/>
      <c r="BD542" s="47"/>
      <c r="BE542" s="47"/>
      <c r="BF542" s="47"/>
      <c r="BG542" s="47"/>
      <c r="BH542" s="47"/>
      <c r="BI542" s="47"/>
      <c r="BJ542" s="47"/>
      <c r="BK542" s="47"/>
      <c r="BL542" s="47"/>
    </row>
    <row r="543" ht="18.75" customHeight="1">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c r="AA543" s="47"/>
      <c r="AB543" s="47"/>
      <c r="AC543" s="47"/>
      <c r="AD543" s="47"/>
      <c r="AE543" s="47"/>
      <c r="AF543" s="47"/>
      <c r="AG543" s="47"/>
      <c r="AH543" s="47"/>
      <c r="AI543" s="47"/>
      <c r="AJ543" s="47"/>
      <c r="AK543" s="47"/>
      <c r="AL543" s="47"/>
      <c r="AM543" s="47"/>
      <c r="AN543" s="47"/>
      <c r="AO543" s="47"/>
      <c r="AP543" s="47"/>
      <c r="AQ543" s="47"/>
      <c r="AR543" s="47"/>
      <c r="AS543" s="47"/>
      <c r="AT543" s="47"/>
      <c r="AU543" s="47"/>
      <c r="AV543" s="47"/>
      <c r="AW543" s="47"/>
      <c r="AX543" s="47"/>
      <c r="AY543" s="47"/>
      <c r="AZ543" s="47"/>
      <c r="BA543" s="47"/>
      <c r="BB543" s="47"/>
      <c r="BC543" s="47"/>
      <c r="BD543" s="47"/>
      <c r="BE543" s="47"/>
      <c r="BF543" s="47"/>
      <c r="BG543" s="47"/>
      <c r="BH543" s="47"/>
      <c r="BI543" s="47"/>
      <c r="BJ543" s="47"/>
      <c r="BK543" s="47"/>
      <c r="BL543" s="47"/>
    </row>
    <row r="544" ht="18.75" customHeight="1">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c r="AA544" s="47"/>
      <c r="AB544" s="47"/>
      <c r="AC544" s="47"/>
      <c r="AD544" s="47"/>
      <c r="AE544" s="47"/>
      <c r="AF544" s="47"/>
      <c r="AG544" s="47"/>
      <c r="AH544" s="47"/>
      <c r="AI544" s="47"/>
      <c r="AJ544" s="47"/>
      <c r="AK544" s="47"/>
      <c r="AL544" s="47"/>
      <c r="AM544" s="47"/>
      <c r="AN544" s="47"/>
      <c r="AO544" s="47"/>
      <c r="AP544" s="47"/>
      <c r="AQ544" s="47"/>
      <c r="AR544" s="47"/>
      <c r="AS544" s="47"/>
      <c r="AT544" s="47"/>
      <c r="AU544" s="47"/>
      <c r="AV544" s="47"/>
      <c r="AW544" s="47"/>
      <c r="AX544" s="47"/>
      <c r="AY544" s="47"/>
      <c r="AZ544" s="47"/>
      <c r="BA544" s="47"/>
      <c r="BB544" s="47"/>
      <c r="BC544" s="47"/>
      <c r="BD544" s="47"/>
      <c r="BE544" s="47"/>
      <c r="BF544" s="47"/>
      <c r="BG544" s="47"/>
      <c r="BH544" s="47"/>
      <c r="BI544" s="47"/>
      <c r="BJ544" s="47"/>
      <c r="BK544" s="47"/>
      <c r="BL544" s="47"/>
    </row>
    <row r="545" ht="18.75" customHeight="1">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c r="AA545" s="47"/>
      <c r="AB545" s="47"/>
      <c r="AC545" s="47"/>
      <c r="AD545" s="47"/>
      <c r="AE545" s="47"/>
      <c r="AF545" s="47"/>
      <c r="AG545" s="47"/>
      <c r="AH545" s="47"/>
      <c r="AI545" s="47"/>
      <c r="AJ545" s="47"/>
      <c r="AK545" s="47"/>
      <c r="AL545" s="47"/>
      <c r="AM545" s="47"/>
      <c r="AN545" s="47"/>
      <c r="AO545" s="47"/>
      <c r="AP545" s="47"/>
      <c r="AQ545" s="47"/>
      <c r="AR545" s="47"/>
      <c r="AS545" s="47"/>
      <c r="AT545" s="47"/>
      <c r="AU545" s="47"/>
      <c r="AV545" s="47"/>
      <c r="AW545" s="47"/>
      <c r="AX545" s="47"/>
      <c r="AY545" s="47"/>
      <c r="AZ545" s="47"/>
      <c r="BA545" s="47"/>
      <c r="BB545" s="47"/>
      <c r="BC545" s="47"/>
      <c r="BD545" s="47"/>
      <c r="BE545" s="47"/>
      <c r="BF545" s="47"/>
      <c r="BG545" s="47"/>
      <c r="BH545" s="47"/>
      <c r="BI545" s="47"/>
      <c r="BJ545" s="47"/>
      <c r="BK545" s="47"/>
      <c r="BL545" s="47"/>
    </row>
    <row r="546" ht="18.75" customHeight="1">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c r="AA546" s="47"/>
      <c r="AB546" s="47"/>
      <c r="AC546" s="47"/>
      <c r="AD546" s="47"/>
      <c r="AE546" s="47"/>
      <c r="AF546" s="47"/>
      <c r="AG546" s="47"/>
      <c r="AH546" s="47"/>
      <c r="AI546" s="47"/>
      <c r="AJ546" s="47"/>
      <c r="AK546" s="47"/>
      <c r="AL546" s="47"/>
      <c r="AM546" s="47"/>
      <c r="AN546" s="47"/>
      <c r="AO546" s="47"/>
      <c r="AP546" s="47"/>
      <c r="AQ546" s="47"/>
      <c r="AR546" s="47"/>
      <c r="AS546" s="47"/>
      <c r="AT546" s="47"/>
      <c r="AU546" s="47"/>
      <c r="AV546" s="47"/>
      <c r="AW546" s="47"/>
      <c r="AX546" s="47"/>
      <c r="AY546" s="47"/>
      <c r="AZ546" s="47"/>
      <c r="BA546" s="47"/>
      <c r="BB546" s="47"/>
      <c r="BC546" s="47"/>
      <c r="BD546" s="47"/>
      <c r="BE546" s="47"/>
      <c r="BF546" s="47"/>
      <c r="BG546" s="47"/>
      <c r="BH546" s="47"/>
      <c r="BI546" s="47"/>
      <c r="BJ546" s="47"/>
      <c r="BK546" s="47"/>
      <c r="BL546" s="47"/>
    </row>
    <row r="547" ht="18.75" customHeight="1">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c r="AA547" s="47"/>
      <c r="AB547" s="47"/>
      <c r="AC547" s="47"/>
      <c r="AD547" s="47"/>
      <c r="AE547" s="47"/>
      <c r="AF547" s="47"/>
      <c r="AG547" s="47"/>
      <c r="AH547" s="47"/>
      <c r="AI547" s="47"/>
      <c r="AJ547" s="47"/>
      <c r="AK547" s="47"/>
      <c r="AL547" s="47"/>
      <c r="AM547" s="47"/>
      <c r="AN547" s="47"/>
      <c r="AO547" s="47"/>
      <c r="AP547" s="47"/>
      <c r="AQ547" s="47"/>
      <c r="AR547" s="47"/>
      <c r="AS547" s="47"/>
      <c r="AT547" s="47"/>
      <c r="AU547" s="47"/>
      <c r="AV547" s="47"/>
      <c r="AW547" s="47"/>
      <c r="AX547" s="47"/>
      <c r="AY547" s="47"/>
      <c r="AZ547" s="47"/>
      <c r="BA547" s="47"/>
      <c r="BB547" s="47"/>
      <c r="BC547" s="47"/>
      <c r="BD547" s="47"/>
      <c r="BE547" s="47"/>
      <c r="BF547" s="47"/>
      <c r="BG547" s="47"/>
      <c r="BH547" s="47"/>
      <c r="BI547" s="47"/>
      <c r="BJ547" s="47"/>
      <c r="BK547" s="47"/>
      <c r="BL547" s="47"/>
    </row>
    <row r="548" ht="18.75" customHeight="1">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c r="AA548" s="47"/>
      <c r="AB548" s="47"/>
      <c r="AC548" s="47"/>
      <c r="AD548" s="47"/>
      <c r="AE548" s="47"/>
      <c r="AF548" s="47"/>
      <c r="AG548" s="47"/>
      <c r="AH548" s="47"/>
      <c r="AI548" s="47"/>
      <c r="AJ548" s="47"/>
      <c r="AK548" s="47"/>
      <c r="AL548" s="47"/>
      <c r="AM548" s="47"/>
      <c r="AN548" s="47"/>
      <c r="AO548" s="47"/>
      <c r="AP548" s="47"/>
      <c r="AQ548" s="47"/>
      <c r="AR548" s="47"/>
      <c r="AS548" s="47"/>
      <c r="AT548" s="47"/>
      <c r="AU548" s="47"/>
      <c r="AV548" s="47"/>
      <c r="AW548" s="47"/>
      <c r="AX548" s="47"/>
      <c r="AY548" s="47"/>
      <c r="AZ548" s="47"/>
      <c r="BA548" s="47"/>
      <c r="BB548" s="47"/>
      <c r="BC548" s="47"/>
      <c r="BD548" s="47"/>
      <c r="BE548" s="47"/>
      <c r="BF548" s="47"/>
      <c r="BG548" s="47"/>
      <c r="BH548" s="47"/>
      <c r="BI548" s="47"/>
      <c r="BJ548" s="47"/>
      <c r="BK548" s="47"/>
      <c r="BL548" s="47"/>
    </row>
    <row r="549" ht="18.75" customHeight="1">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c r="AA549" s="47"/>
      <c r="AB549" s="47"/>
      <c r="AC549" s="47"/>
      <c r="AD549" s="47"/>
      <c r="AE549" s="47"/>
      <c r="AF549" s="47"/>
      <c r="AG549" s="47"/>
      <c r="AH549" s="47"/>
      <c r="AI549" s="47"/>
      <c r="AJ549" s="47"/>
      <c r="AK549" s="47"/>
      <c r="AL549" s="47"/>
      <c r="AM549" s="47"/>
      <c r="AN549" s="47"/>
      <c r="AO549" s="47"/>
      <c r="AP549" s="47"/>
      <c r="AQ549" s="47"/>
      <c r="AR549" s="47"/>
      <c r="AS549" s="47"/>
      <c r="AT549" s="47"/>
      <c r="AU549" s="47"/>
      <c r="AV549" s="47"/>
      <c r="AW549" s="47"/>
      <c r="AX549" s="47"/>
      <c r="AY549" s="47"/>
      <c r="AZ549" s="47"/>
      <c r="BA549" s="47"/>
      <c r="BB549" s="47"/>
      <c r="BC549" s="47"/>
      <c r="BD549" s="47"/>
      <c r="BE549" s="47"/>
      <c r="BF549" s="47"/>
      <c r="BG549" s="47"/>
      <c r="BH549" s="47"/>
      <c r="BI549" s="47"/>
      <c r="BJ549" s="47"/>
      <c r="BK549" s="47"/>
      <c r="BL549" s="47"/>
    </row>
    <row r="550" ht="18.75" customHeight="1">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c r="AA550" s="47"/>
      <c r="AB550" s="47"/>
      <c r="AC550" s="47"/>
      <c r="AD550" s="47"/>
      <c r="AE550" s="47"/>
      <c r="AF550" s="47"/>
      <c r="AG550" s="47"/>
      <c r="AH550" s="47"/>
      <c r="AI550" s="47"/>
      <c r="AJ550" s="47"/>
      <c r="AK550" s="47"/>
      <c r="AL550" s="47"/>
      <c r="AM550" s="47"/>
      <c r="AN550" s="47"/>
      <c r="AO550" s="47"/>
      <c r="AP550" s="47"/>
      <c r="AQ550" s="47"/>
      <c r="AR550" s="47"/>
      <c r="AS550" s="47"/>
      <c r="AT550" s="47"/>
      <c r="AU550" s="47"/>
      <c r="AV550" s="47"/>
      <c r="AW550" s="47"/>
      <c r="AX550" s="47"/>
      <c r="AY550" s="47"/>
      <c r="AZ550" s="47"/>
      <c r="BA550" s="47"/>
      <c r="BB550" s="47"/>
      <c r="BC550" s="47"/>
      <c r="BD550" s="47"/>
      <c r="BE550" s="47"/>
      <c r="BF550" s="47"/>
      <c r="BG550" s="47"/>
      <c r="BH550" s="47"/>
      <c r="BI550" s="47"/>
      <c r="BJ550" s="47"/>
      <c r="BK550" s="47"/>
      <c r="BL550" s="47"/>
    </row>
    <row r="551" ht="18.75" customHeight="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c r="AA551" s="47"/>
      <c r="AB551" s="47"/>
      <c r="AC551" s="47"/>
      <c r="AD551" s="47"/>
      <c r="AE551" s="47"/>
      <c r="AF551" s="47"/>
      <c r="AG551" s="47"/>
      <c r="AH551" s="47"/>
      <c r="AI551" s="47"/>
      <c r="AJ551" s="47"/>
      <c r="AK551" s="47"/>
      <c r="AL551" s="47"/>
      <c r="AM551" s="47"/>
      <c r="AN551" s="47"/>
      <c r="AO551" s="47"/>
      <c r="AP551" s="47"/>
      <c r="AQ551" s="47"/>
      <c r="AR551" s="47"/>
      <c r="AS551" s="47"/>
      <c r="AT551" s="47"/>
      <c r="AU551" s="47"/>
      <c r="AV551" s="47"/>
      <c r="AW551" s="47"/>
      <c r="AX551" s="47"/>
      <c r="AY551" s="47"/>
      <c r="AZ551" s="47"/>
      <c r="BA551" s="47"/>
      <c r="BB551" s="47"/>
      <c r="BC551" s="47"/>
      <c r="BD551" s="47"/>
      <c r="BE551" s="47"/>
      <c r="BF551" s="47"/>
      <c r="BG551" s="47"/>
      <c r="BH551" s="47"/>
      <c r="BI551" s="47"/>
      <c r="BJ551" s="47"/>
      <c r="BK551" s="47"/>
      <c r="BL551" s="47"/>
    </row>
    <row r="552" ht="18.75" customHeight="1">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c r="AA552" s="47"/>
      <c r="AB552" s="47"/>
      <c r="AC552" s="47"/>
      <c r="AD552" s="47"/>
      <c r="AE552" s="47"/>
      <c r="AF552" s="47"/>
      <c r="AG552" s="47"/>
      <c r="AH552" s="47"/>
      <c r="AI552" s="47"/>
      <c r="AJ552" s="47"/>
      <c r="AK552" s="47"/>
      <c r="AL552" s="47"/>
      <c r="AM552" s="47"/>
      <c r="AN552" s="47"/>
      <c r="AO552" s="47"/>
      <c r="AP552" s="47"/>
      <c r="AQ552" s="47"/>
      <c r="AR552" s="47"/>
      <c r="AS552" s="47"/>
      <c r="AT552" s="47"/>
      <c r="AU552" s="47"/>
      <c r="AV552" s="47"/>
      <c r="AW552" s="47"/>
      <c r="AX552" s="47"/>
      <c r="AY552" s="47"/>
      <c r="AZ552" s="47"/>
      <c r="BA552" s="47"/>
      <c r="BB552" s="47"/>
      <c r="BC552" s="47"/>
      <c r="BD552" s="47"/>
      <c r="BE552" s="47"/>
      <c r="BF552" s="47"/>
      <c r="BG552" s="47"/>
      <c r="BH552" s="47"/>
      <c r="BI552" s="47"/>
      <c r="BJ552" s="47"/>
      <c r="BK552" s="47"/>
      <c r="BL552" s="47"/>
    </row>
    <row r="553" ht="18.75" customHeight="1">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c r="AA553" s="47"/>
      <c r="AB553" s="47"/>
      <c r="AC553" s="47"/>
      <c r="AD553" s="47"/>
      <c r="AE553" s="47"/>
      <c r="AF553" s="47"/>
      <c r="AG553" s="47"/>
      <c r="AH553" s="47"/>
      <c r="AI553" s="47"/>
      <c r="AJ553" s="47"/>
      <c r="AK553" s="47"/>
      <c r="AL553" s="47"/>
      <c r="AM553" s="47"/>
      <c r="AN553" s="47"/>
      <c r="AO553" s="47"/>
      <c r="AP553" s="47"/>
      <c r="AQ553" s="47"/>
      <c r="AR553" s="47"/>
      <c r="AS553" s="47"/>
      <c r="AT553" s="47"/>
      <c r="AU553" s="47"/>
      <c r="AV553" s="47"/>
      <c r="AW553" s="47"/>
      <c r="AX553" s="47"/>
      <c r="AY553" s="47"/>
      <c r="AZ553" s="47"/>
      <c r="BA553" s="47"/>
      <c r="BB553" s="47"/>
      <c r="BC553" s="47"/>
      <c r="BD553" s="47"/>
      <c r="BE553" s="47"/>
      <c r="BF553" s="47"/>
      <c r="BG553" s="47"/>
      <c r="BH553" s="47"/>
      <c r="BI553" s="47"/>
      <c r="BJ553" s="47"/>
      <c r="BK553" s="47"/>
      <c r="BL553" s="47"/>
    </row>
    <row r="554" ht="18.75" customHeight="1">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c r="AA554" s="47"/>
      <c r="AB554" s="47"/>
      <c r="AC554" s="47"/>
      <c r="AD554" s="47"/>
      <c r="AE554" s="47"/>
      <c r="AF554" s="47"/>
      <c r="AG554" s="47"/>
      <c r="AH554" s="47"/>
      <c r="AI554" s="47"/>
      <c r="AJ554" s="47"/>
      <c r="AK554" s="47"/>
      <c r="AL554" s="47"/>
      <c r="AM554" s="47"/>
      <c r="AN554" s="47"/>
      <c r="AO554" s="47"/>
      <c r="AP554" s="47"/>
      <c r="AQ554" s="47"/>
      <c r="AR554" s="47"/>
      <c r="AS554" s="47"/>
      <c r="AT554" s="47"/>
      <c r="AU554" s="47"/>
      <c r="AV554" s="47"/>
      <c r="AW554" s="47"/>
      <c r="AX554" s="47"/>
      <c r="AY554" s="47"/>
      <c r="AZ554" s="47"/>
      <c r="BA554" s="47"/>
      <c r="BB554" s="47"/>
      <c r="BC554" s="47"/>
      <c r="BD554" s="47"/>
      <c r="BE554" s="47"/>
      <c r="BF554" s="47"/>
      <c r="BG554" s="47"/>
      <c r="BH554" s="47"/>
      <c r="BI554" s="47"/>
      <c r="BJ554" s="47"/>
      <c r="BK554" s="47"/>
      <c r="BL554" s="47"/>
    </row>
    <row r="555" ht="18.75" customHeight="1">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c r="AA555" s="47"/>
      <c r="AB555" s="47"/>
      <c r="AC555" s="47"/>
      <c r="AD555" s="47"/>
      <c r="AE555" s="47"/>
      <c r="AF555" s="47"/>
      <c r="AG555" s="47"/>
      <c r="AH555" s="47"/>
      <c r="AI555" s="47"/>
      <c r="AJ555" s="47"/>
      <c r="AK555" s="47"/>
      <c r="AL555" s="47"/>
      <c r="AM555" s="47"/>
      <c r="AN555" s="47"/>
      <c r="AO555" s="47"/>
      <c r="AP555" s="47"/>
      <c r="AQ555" s="47"/>
      <c r="AR555" s="47"/>
      <c r="AS555" s="47"/>
      <c r="AT555" s="47"/>
      <c r="AU555" s="47"/>
      <c r="AV555" s="47"/>
      <c r="AW555" s="47"/>
      <c r="AX555" s="47"/>
      <c r="AY555" s="47"/>
      <c r="AZ555" s="47"/>
      <c r="BA555" s="47"/>
      <c r="BB555" s="47"/>
      <c r="BC555" s="47"/>
      <c r="BD555" s="47"/>
      <c r="BE555" s="47"/>
      <c r="BF555" s="47"/>
      <c r="BG555" s="47"/>
      <c r="BH555" s="47"/>
      <c r="BI555" s="47"/>
      <c r="BJ555" s="47"/>
      <c r="BK555" s="47"/>
      <c r="BL555" s="47"/>
    </row>
    <row r="556" ht="18.75" customHeight="1">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c r="AA556" s="47"/>
      <c r="AB556" s="47"/>
      <c r="AC556" s="47"/>
      <c r="AD556" s="47"/>
      <c r="AE556" s="47"/>
      <c r="AF556" s="47"/>
      <c r="AG556" s="47"/>
      <c r="AH556" s="47"/>
      <c r="AI556" s="47"/>
      <c r="AJ556" s="47"/>
      <c r="AK556" s="47"/>
      <c r="AL556" s="47"/>
      <c r="AM556" s="47"/>
      <c r="AN556" s="47"/>
      <c r="AO556" s="47"/>
      <c r="AP556" s="47"/>
      <c r="AQ556" s="47"/>
      <c r="AR556" s="47"/>
      <c r="AS556" s="47"/>
      <c r="AT556" s="47"/>
      <c r="AU556" s="47"/>
      <c r="AV556" s="47"/>
      <c r="AW556" s="47"/>
      <c r="AX556" s="47"/>
      <c r="AY556" s="47"/>
      <c r="AZ556" s="47"/>
      <c r="BA556" s="47"/>
      <c r="BB556" s="47"/>
      <c r="BC556" s="47"/>
      <c r="BD556" s="47"/>
      <c r="BE556" s="47"/>
      <c r="BF556" s="47"/>
      <c r="BG556" s="47"/>
      <c r="BH556" s="47"/>
      <c r="BI556" s="47"/>
      <c r="BJ556" s="47"/>
      <c r="BK556" s="47"/>
      <c r="BL556" s="47"/>
    </row>
    <row r="557" ht="18.75" customHeight="1">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c r="AA557" s="47"/>
      <c r="AB557" s="47"/>
      <c r="AC557" s="47"/>
      <c r="AD557" s="47"/>
      <c r="AE557" s="47"/>
      <c r="AF557" s="47"/>
      <c r="AG557" s="47"/>
      <c r="AH557" s="47"/>
      <c r="AI557" s="47"/>
      <c r="AJ557" s="47"/>
      <c r="AK557" s="47"/>
      <c r="AL557" s="47"/>
      <c r="AM557" s="47"/>
      <c r="AN557" s="47"/>
      <c r="AO557" s="47"/>
      <c r="AP557" s="47"/>
      <c r="AQ557" s="47"/>
      <c r="AR557" s="47"/>
      <c r="AS557" s="47"/>
      <c r="AT557" s="47"/>
      <c r="AU557" s="47"/>
      <c r="AV557" s="47"/>
      <c r="AW557" s="47"/>
      <c r="AX557" s="47"/>
      <c r="AY557" s="47"/>
      <c r="AZ557" s="47"/>
      <c r="BA557" s="47"/>
      <c r="BB557" s="47"/>
      <c r="BC557" s="47"/>
      <c r="BD557" s="47"/>
      <c r="BE557" s="47"/>
      <c r="BF557" s="47"/>
      <c r="BG557" s="47"/>
      <c r="BH557" s="47"/>
      <c r="BI557" s="47"/>
      <c r="BJ557" s="47"/>
      <c r="BK557" s="47"/>
      <c r="BL557" s="47"/>
    </row>
    <row r="558" ht="18.75" customHeight="1">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c r="AA558" s="47"/>
      <c r="AB558" s="47"/>
      <c r="AC558" s="47"/>
      <c r="AD558" s="47"/>
      <c r="AE558" s="47"/>
      <c r="AF558" s="47"/>
      <c r="AG558" s="47"/>
      <c r="AH558" s="47"/>
      <c r="AI558" s="47"/>
      <c r="AJ558" s="47"/>
      <c r="AK558" s="47"/>
      <c r="AL558" s="47"/>
      <c r="AM558" s="47"/>
      <c r="AN558" s="47"/>
      <c r="AO558" s="47"/>
      <c r="AP558" s="47"/>
      <c r="AQ558" s="47"/>
      <c r="AR558" s="47"/>
      <c r="AS558" s="47"/>
      <c r="AT558" s="47"/>
      <c r="AU558" s="47"/>
      <c r="AV558" s="47"/>
      <c r="AW558" s="47"/>
      <c r="AX558" s="47"/>
      <c r="AY558" s="47"/>
      <c r="AZ558" s="47"/>
      <c r="BA558" s="47"/>
      <c r="BB558" s="47"/>
      <c r="BC558" s="47"/>
      <c r="BD558" s="47"/>
      <c r="BE558" s="47"/>
      <c r="BF558" s="47"/>
      <c r="BG558" s="47"/>
      <c r="BH558" s="47"/>
      <c r="BI558" s="47"/>
      <c r="BJ558" s="47"/>
      <c r="BK558" s="47"/>
      <c r="BL558" s="47"/>
    </row>
    <row r="559" ht="18.75" customHeight="1">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c r="AA559" s="47"/>
      <c r="AB559" s="47"/>
      <c r="AC559" s="47"/>
      <c r="AD559" s="47"/>
      <c r="AE559" s="47"/>
      <c r="AF559" s="47"/>
      <c r="AG559" s="47"/>
      <c r="AH559" s="47"/>
      <c r="AI559" s="47"/>
      <c r="AJ559" s="47"/>
      <c r="AK559" s="47"/>
      <c r="AL559" s="47"/>
      <c r="AM559" s="47"/>
      <c r="AN559" s="47"/>
      <c r="AO559" s="47"/>
      <c r="AP559" s="47"/>
      <c r="AQ559" s="47"/>
      <c r="AR559" s="47"/>
      <c r="AS559" s="47"/>
      <c r="AT559" s="47"/>
      <c r="AU559" s="47"/>
      <c r="AV559" s="47"/>
      <c r="AW559" s="47"/>
      <c r="AX559" s="47"/>
      <c r="AY559" s="47"/>
      <c r="AZ559" s="47"/>
      <c r="BA559" s="47"/>
      <c r="BB559" s="47"/>
      <c r="BC559" s="47"/>
      <c r="BD559" s="47"/>
      <c r="BE559" s="47"/>
      <c r="BF559" s="47"/>
      <c r="BG559" s="47"/>
      <c r="BH559" s="47"/>
      <c r="BI559" s="47"/>
      <c r="BJ559" s="47"/>
      <c r="BK559" s="47"/>
      <c r="BL559" s="47"/>
    </row>
    <row r="560" ht="18.75" customHeight="1">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c r="AA560" s="47"/>
      <c r="AB560" s="47"/>
      <c r="AC560" s="47"/>
      <c r="AD560" s="47"/>
      <c r="AE560" s="47"/>
      <c r="AF560" s="47"/>
      <c r="AG560" s="47"/>
      <c r="AH560" s="47"/>
      <c r="AI560" s="47"/>
      <c r="AJ560" s="47"/>
      <c r="AK560" s="47"/>
      <c r="AL560" s="47"/>
      <c r="AM560" s="47"/>
      <c r="AN560" s="47"/>
      <c r="AO560" s="47"/>
      <c r="AP560" s="47"/>
      <c r="AQ560" s="47"/>
      <c r="AR560" s="47"/>
      <c r="AS560" s="47"/>
      <c r="AT560" s="47"/>
      <c r="AU560" s="47"/>
      <c r="AV560" s="47"/>
      <c r="AW560" s="47"/>
      <c r="AX560" s="47"/>
      <c r="AY560" s="47"/>
      <c r="AZ560" s="47"/>
      <c r="BA560" s="47"/>
      <c r="BB560" s="47"/>
      <c r="BC560" s="47"/>
      <c r="BD560" s="47"/>
      <c r="BE560" s="47"/>
      <c r="BF560" s="47"/>
      <c r="BG560" s="47"/>
      <c r="BH560" s="47"/>
      <c r="BI560" s="47"/>
      <c r="BJ560" s="47"/>
      <c r="BK560" s="47"/>
      <c r="BL560" s="47"/>
    </row>
    <row r="561" ht="18.75" customHeight="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c r="AA561" s="47"/>
      <c r="AB561" s="47"/>
      <c r="AC561" s="47"/>
      <c r="AD561" s="47"/>
      <c r="AE561" s="47"/>
      <c r="AF561" s="47"/>
      <c r="AG561" s="47"/>
      <c r="AH561" s="47"/>
      <c r="AI561" s="47"/>
      <c r="AJ561" s="47"/>
      <c r="AK561" s="47"/>
      <c r="AL561" s="47"/>
      <c r="AM561" s="47"/>
      <c r="AN561" s="47"/>
      <c r="AO561" s="47"/>
      <c r="AP561" s="47"/>
      <c r="AQ561" s="47"/>
      <c r="AR561" s="47"/>
      <c r="AS561" s="47"/>
      <c r="AT561" s="47"/>
      <c r="AU561" s="47"/>
      <c r="AV561" s="47"/>
      <c r="AW561" s="47"/>
      <c r="AX561" s="47"/>
      <c r="AY561" s="47"/>
      <c r="AZ561" s="47"/>
      <c r="BA561" s="47"/>
      <c r="BB561" s="47"/>
      <c r="BC561" s="47"/>
      <c r="BD561" s="47"/>
      <c r="BE561" s="47"/>
      <c r="BF561" s="47"/>
      <c r="BG561" s="47"/>
      <c r="BH561" s="47"/>
      <c r="BI561" s="47"/>
      <c r="BJ561" s="47"/>
      <c r="BK561" s="47"/>
      <c r="BL561" s="47"/>
    </row>
    <row r="562" ht="18.75" customHeight="1">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c r="AA562" s="47"/>
      <c r="AB562" s="47"/>
      <c r="AC562" s="47"/>
      <c r="AD562" s="47"/>
      <c r="AE562" s="47"/>
      <c r="AF562" s="47"/>
      <c r="AG562" s="47"/>
      <c r="AH562" s="47"/>
      <c r="AI562" s="47"/>
      <c r="AJ562" s="47"/>
      <c r="AK562" s="47"/>
      <c r="AL562" s="47"/>
      <c r="AM562" s="47"/>
      <c r="AN562" s="47"/>
      <c r="AO562" s="47"/>
      <c r="AP562" s="47"/>
      <c r="AQ562" s="47"/>
      <c r="AR562" s="47"/>
      <c r="AS562" s="47"/>
      <c r="AT562" s="47"/>
      <c r="AU562" s="47"/>
      <c r="AV562" s="47"/>
      <c r="AW562" s="47"/>
      <c r="AX562" s="47"/>
      <c r="AY562" s="47"/>
      <c r="AZ562" s="47"/>
      <c r="BA562" s="47"/>
      <c r="BB562" s="47"/>
      <c r="BC562" s="47"/>
      <c r="BD562" s="47"/>
      <c r="BE562" s="47"/>
      <c r="BF562" s="47"/>
      <c r="BG562" s="47"/>
      <c r="BH562" s="47"/>
      <c r="BI562" s="47"/>
      <c r="BJ562" s="47"/>
      <c r="BK562" s="47"/>
      <c r="BL562" s="47"/>
    </row>
    <row r="563" ht="18.75" customHeight="1">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c r="AA563" s="47"/>
      <c r="AB563" s="47"/>
      <c r="AC563" s="47"/>
      <c r="AD563" s="47"/>
      <c r="AE563" s="47"/>
      <c r="AF563" s="47"/>
      <c r="AG563" s="47"/>
      <c r="AH563" s="47"/>
      <c r="AI563" s="47"/>
      <c r="AJ563" s="47"/>
      <c r="AK563" s="47"/>
      <c r="AL563" s="47"/>
      <c r="AM563" s="47"/>
      <c r="AN563" s="47"/>
      <c r="AO563" s="47"/>
      <c r="AP563" s="47"/>
      <c r="AQ563" s="47"/>
      <c r="AR563" s="47"/>
      <c r="AS563" s="47"/>
      <c r="AT563" s="47"/>
      <c r="AU563" s="47"/>
      <c r="AV563" s="47"/>
      <c r="AW563" s="47"/>
      <c r="AX563" s="47"/>
      <c r="AY563" s="47"/>
      <c r="AZ563" s="47"/>
      <c r="BA563" s="47"/>
      <c r="BB563" s="47"/>
      <c r="BC563" s="47"/>
      <c r="BD563" s="47"/>
      <c r="BE563" s="47"/>
      <c r="BF563" s="47"/>
      <c r="BG563" s="47"/>
      <c r="BH563" s="47"/>
      <c r="BI563" s="47"/>
      <c r="BJ563" s="47"/>
      <c r="BK563" s="47"/>
      <c r="BL563" s="47"/>
    </row>
    <row r="564" ht="18.75" customHeight="1">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c r="AA564" s="47"/>
      <c r="AB564" s="47"/>
      <c r="AC564" s="47"/>
      <c r="AD564" s="47"/>
      <c r="AE564" s="47"/>
      <c r="AF564" s="47"/>
      <c r="AG564" s="47"/>
      <c r="AH564" s="47"/>
      <c r="AI564" s="47"/>
      <c r="AJ564" s="47"/>
      <c r="AK564" s="47"/>
      <c r="AL564" s="47"/>
      <c r="AM564" s="47"/>
      <c r="AN564" s="47"/>
      <c r="AO564" s="47"/>
      <c r="AP564" s="47"/>
      <c r="AQ564" s="47"/>
      <c r="AR564" s="47"/>
      <c r="AS564" s="47"/>
      <c r="AT564" s="47"/>
      <c r="AU564" s="47"/>
      <c r="AV564" s="47"/>
      <c r="AW564" s="47"/>
      <c r="AX564" s="47"/>
      <c r="AY564" s="47"/>
      <c r="AZ564" s="47"/>
      <c r="BA564" s="47"/>
      <c r="BB564" s="47"/>
      <c r="BC564" s="47"/>
      <c r="BD564" s="47"/>
      <c r="BE564" s="47"/>
      <c r="BF564" s="47"/>
      <c r="BG564" s="47"/>
      <c r="BH564" s="47"/>
      <c r="BI564" s="47"/>
      <c r="BJ564" s="47"/>
      <c r="BK564" s="47"/>
      <c r="BL564" s="47"/>
    </row>
    <row r="565" ht="18.75" customHeight="1">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c r="AA565" s="47"/>
      <c r="AB565" s="47"/>
      <c r="AC565" s="47"/>
      <c r="AD565" s="47"/>
      <c r="AE565" s="47"/>
      <c r="AF565" s="47"/>
      <c r="AG565" s="47"/>
      <c r="AH565" s="47"/>
      <c r="AI565" s="47"/>
      <c r="AJ565" s="47"/>
      <c r="AK565" s="47"/>
      <c r="AL565" s="47"/>
      <c r="AM565" s="47"/>
      <c r="AN565" s="47"/>
      <c r="AO565" s="47"/>
      <c r="AP565" s="47"/>
      <c r="AQ565" s="47"/>
      <c r="AR565" s="47"/>
      <c r="AS565" s="47"/>
      <c r="AT565" s="47"/>
      <c r="AU565" s="47"/>
      <c r="AV565" s="47"/>
      <c r="AW565" s="47"/>
      <c r="AX565" s="47"/>
      <c r="AY565" s="47"/>
      <c r="AZ565" s="47"/>
      <c r="BA565" s="47"/>
      <c r="BB565" s="47"/>
      <c r="BC565" s="47"/>
      <c r="BD565" s="47"/>
      <c r="BE565" s="47"/>
      <c r="BF565" s="47"/>
      <c r="BG565" s="47"/>
      <c r="BH565" s="47"/>
      <c r="BI565" s="47"/>
      <c r="BJ565" s="47"/>
      <c r="BK565" s="47"/>
      <c r="BL565" s="47"/>
    </row>
    <row r="566" ht="18.75" customHeight="1">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c r="AA566" s="47"/>
      <c r="AB566" s="47"/>
      <c r="AC566" s="47"/>
      <c r="AD566" s="47"/>
      <c r="AE566" s="47"/>
      <c r="AF566" s="47"/>
      <c r="AG566" s="47"/>
      <c r="AH566" s="47"/>
      <c r="AI566" s="47"/>
      <c r="AJ566" s="47"/>
      <c r="AK566" s="47"/>
      <c r="AL566" s="47"/>
      <c r="AM566" s="47"/>
      <c r="AN566" s="47"/>
      <c r="AO566" s="47"/>
      <c r="AP566" s="47"/>
      <c r="AQ566" s="47"/>
      <c r="AR566" s="47"/>
      <c r="AS566" s="47"/>
      <c r="AT566" s="47"/>
      <c r="AU566" s="47"/>
      <c r="AV566" s="47"/>
      <c r="AW566" s="47"/>
      <c r="AX566" s="47"/>
      <c r="AY566" s="47"/>
      <c r="AZ566" s="47"/>
      <c r="BA566" s="47"/>
      <c r="BB566" s="47"/>
      <c r="BC566" s="47"/>
      <c r="BD566" s="47"/>
      <c r="BE566" s="47"/>
      <c r="BF566" s="47"/>
      <c r="BG566" s="47"/>
      <c r="BH566" s="47"/>
      <c r="BI566" s="47"/>
      <c r="BJ566" s="47"/>
      <c r="BK566" s="47"/>
      <c r="BL566" s="47"/>
    </row>
    <row r="567" ht="18.75" customHeight="1">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c r="AA567" s="47"/>
      <c r="AB567" s="47"/>
      <c r="AC567" s="47"/>
      <c r="AD567" s="47"/>
      <c r="AE567" s="47"/>
      <c r="AF567" s="47"/>
      <c r="AG567" s="47"/>
      <c r="AH567" s="47"/>
      <c r="AI567" s="47"/>
      <c r="AJ567" s="47"/>
      <c r="AK567" s="47"/>
      <c r="AL567" s="47"/>
      <c r="AM567" s="47"/>
      <c r="AN567" s="47"/>
      <c r="AO567" s="47"/>
      <c r="AP567" s="47"/>
      <c r="AQ567" s="47"/>
      <c r="AR567" s="47"/>
      <c r="AS567" s="47"/>
      <c r="AT567" s="47"/>
      <c r="AU567" s="47"/>
      <c r="AV567" s="47"/>
      <c r="AW567" s="47"/>
      <c r="AX567" s="47"/>
      <c r="AY567" s="47"/>
      <c r="AZ567" s="47"/>
      <c r="BA567" s="47"/>
      <c r="BB567" s="47"/>
      <c r="BC567" s="47"/>
      <c r="BD567" s="47"/>
      <c r="BE567" s="47"/>
      <c r="BF567" s="47"/>
      <c r="BG567" s="47"/>
      <c r="BH567" s="47"/>
      <c r="BI567" s="47"/>
      <c r="BJ567" s="47"/>
      <c r="BK567" s="47"/>
      <c r="BL567" s="47"/>
    </row>
    <row r="568" ht="18.75" customHeight="1">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c r="AA568" s="47"/>
      <c r="AB568" s="47"/>
      <c r="AC568" s="47"/>
      <c r="AD568" s="47"/>
      <c r="AE568" s="47"/>
      <c r="AF568" s="47"/>
      <c r="AG568" s="47"/>
      <c r="AH568" s="47"/>
      <c r="AI568" s="47"/>
      <c r="AJ568" s="47"/>
      <c r="AK568" s="47"/>
      <c r="AL568" s="47"/>
      <c r="AM568" s="47"/>
      <c r="AN568" s="47"/>
      <c r="AO568" s="47"/>
      <c r="AP568" s="47"/>
      <c r="AQ568" s="47"/>
      <c r="AR568" s="47"/>
      <c r="AS568" s="47"/>
      <c r="AT568" s="47"/>
      <c r="AU568" s="47"/>
      <c r="AV568" s="47"/>
      <c r="AW568" s="47"/>
      <c r="AX568" s="47"/>
      <c r="AY568" s="47"/>
      <c r="AZ568" s="47"/>
      <c r="BA568" s="47"/>
      <c r="BB568" s="47"/>
      <c r="BC568" s="47"/>
      <c r="BD568" s="47"/>
      <c r="BE568" s="47"/>
      <c r="BF568" s="47"/>
      <c r="BG568" s="47"/>
      <c r="BH568" s="47"/>
      <c r="BI568" s="47"/>
      <c r="BJ568" s="47"/>
      <c r="BK568" s="47"/>
      <c r="BL568" s="47"/>
    </row>
    <row r="569" ht="18.75" customHeight="1">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c r="AA569" s="47"/>
      <c r="AB569" s="47"/>
      <c r="AC569" s="47"/>
      <c r="AD569" s="47"/>
      <c r="AE569" s="47"/>
      <c r="AF569" s="47"/>
      <c r="AG569" s="47"/>
      <c r="AH569" s="47"/>
      <c r="AI569" s="47"/>
      <c r="AJ569" s="47"/>
      <c r="AK569" s="47"/>
      <c r="AL569" s="47"/>
      <c r="AM569" s="47"/>
      <c r="AN569" s="47"/>
      <c r="AO569" s="47"/>
      <c r="AP569" s="47"/>
      <c r="AQ569" s="47"/>
      <c r="AR569" s="47"/>
      <c r="AS569" s="47"/>
      <c r="AT569" s="47"/>
      <c r="AU569" s="47"/>
      <c r="AV569" s="47"/>
      <c r="AW569" s="47"/>
      <c r="AX569" s="47"/>
      <c r="AY569" s="47"/>
      <c r="AZ569" s="47"/>
      <c r="BA569" s="47"/>
      <c r="BB569" s="47"/>
      <c r="BC569" s="47"/>
      <c r="BD569" s="47"/>
      <c r="BE569" s="47"/>
      <c r="BF569" s="47"/>
      <c r="BG569" s="47"/>
      <c r="BH569" s="47"/>
      <c r="BI569" s="47"/>
      <c r="BJ569" s="47"/>
      <c r="BK569" s="47"/>
      <c r="BL569" s="47"/>
    </row>
    <row r="570" ht="18.75" customHeight="1">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c r="AA570" s="47"/>
      <c r="AB570" s="47"/>
      <c r="AC570" s="47"/>
      <c r="AD570" s="47"/>
      <c r="AE570" s="47"/>
      <c r="AF570" s="47"/>
      <c r="AG570" s="47"/>
      <c r="AH570" s="47"/>
      <c r="AI570" s="47"/>
      <c r="AJ570" s="47"/>
      <c r="AK570" s="47"/>
      <c r="AL570" s="47"/>
      <c r="AM570" s="47"/>
      <c r="AN570" s="47"/>
      <c r="AO570" s="47"/>
      <c r="AP570" s="47"/>
      <c r="AQ570" s="47"/>
      <c r="AR570" s="47"/>
      <c r="AS570" s="47"/>
      <c r="AT570" s="47"/>
      <c r="AU570" s="47"/>
      <c r="AV570" s="47"/>
      <c r="AW570" s="47"/>
      <c r="AX570" s="47"/>
      <c r="AY570" s="47"/>
      <c r="AZ570" s="47"/>
      <c r="BA570" s="47"/>
      <c r="BB570" s="47"/>
      <c r="BC570" s="47"/>
      <c r="BD570" s="47"/>
      <c r="BE570" s="47"/>
      <c r="BF570" s="47"/>
      <c r="BG570" s="47"/>
      <c r="BH570" s="47"/>
      <c r="BI570" s="47"/>
      <c r="BJ570" s="47"/>
      <c r="BK570" s="47"/>
      <c r="BL570" s="47"/>
    </row>
    <row r="571" ht="18.75" customHeight="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c r="AA571" s="47"/>
      <c r="AB571" s="47"/>
      <c r="AC571" s="47"/>
      <c r="AD571" s="47"/>
      <c r="AE571" s="47"/>
      <c r="AF571" s="47"/>
      <c r="AG571" s="47"/>
      <c r="AH571" s="47"/>
      <c r="AI571" s="47"/>
      <c r="AJ571" s="47"/>
      <c r="AK571" s="47"/>
      <c r="AL571" s="47"/>
      <c r="AM571" s="47"/>
      <c r="AN571" s="47"/>
      <c r="AO571" s="47"/>
      <c r="AP571" s="47"/>
      <c r="AQ571" s="47"/>
      <c r="AR571" s="47"/>
      <c r="AS571" s="47"/>
      <c r="AT571" s="47"/>
      <c r="AU571" s="47"/>
      <c r="AV571" s="47"/>
      <c r="AW571" s="47"/>
      <c r="AX571" s="47"/>
      <c r="AY571" s="47"/>
      <c r="AZ571" s="47"/>
      <c r="BA571" s="47"/>
      <c r="BB571" s="47"/>
      <c r="BC571" s="47"/>
      <c r="BD571" s="47"/>
      <c r="BE571" s="47"/>
      <c r="BF571" s="47"/>
      <c r="BG571" s="47"/>
      <c r="BH571" s="47"/>
      <c r="BI571" s="47"/>
      <c r="BJ571" s="47"/>
      <c r="BK571" s="47"/>
      <c r="BL571" s="47"/>
    </row>
    <row r="572" ht="18.75" customHeight="1">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c r="AA572" s="47"/>
      <c r="AB572" s="47"/>
      <c r="AC572" s="47"/>
      <c r="AD572" s="47"/>
      <c r="AE572" s="47"/>
      <c r="AF572" s="47"/>
      <c r="AG572" s="47"/>
      <c r="AH572" s="47"/>
      <c r="AI572" s="47"/>
      <c r="AJ572" s="47"/>
      <c r="AK572" s="47"/>
      <c r="AL572" s="47"/>
      <c r="AM572" s="47"/>
      <c r="AN572" s="47"/>
      <c r="AO572" s="47"/>
      <c r="AP572" s="47"/>
      <c r="AQ572" s="47"/>
      <c r="AR572" s="47"/>
      <c r="AS572" s="47"/>
      <c r="AT572" s="47"/>
      <c r="AU572" s="47"/>
      <c r="AV572" s="47"/>
      <c r="AW572" s="47"/>
      <c r="AX572" s="47"/>
      <c r="AY572" s="47"/>
      <c r="AZ572" s="47"/>
      <c r="BA572" s="47"/>
      <c r="BB572" s="47"/>
      <c r="BC572" s="47"/>
      <c r="BD572" s="47"/>
      <c r="BE572" s="47"/>
      <c r="BF572" s="47"/>
      <c r="BG572" s="47"/>
      <c r="BH572" s="47"/>
      <c r="BI572" s="47"/>
      <c r="BJ572" s="47"/>
      <c r="BK572" s="47"/>
      <c r="BL572" s="47"/>
    </row>
    <row r="573" ht="18.75" customHeight="1">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c r="AA573" s="47"/>
      <c r="AB573" s="47"/>
      <c r="AC573" s="47"/>
      <c r="AD573" s="47"/>
      <c r="AE573" s="47"/>
      <c r="AF573" s="47"/>
      <c r="AG573" s="47"/>
      <c r="AH573" s="47"/>
      <c r="AI573" s="47"/>
      <c r="AJ573" s="47"/>
      <c r="AK573" s="47"/>
      <c r="AL573" s="47"/>
      <c r="AM573" s="47"/>
      <c r="AN573" s="47"/>
      <c r="AO573" s="47"/>
      <c r="AP573" s="47"/>
      <c r="AQ573" s="47"/>
      <c r="AR573" s="47"/>
      <c r="AS573" s="47"/>
      <c r="AT573" s="47"/>
      <c r="AU573" s="47"/>
      <c r="AV573" s="47"/>
      <c r="AW573" s="47"/>
      <c r="AX573" s="47"/>
      <c r="AY573" s="47"/>
      <c r="AZ573" s="47"/>
      <c r="BA573" s="47"/>
      <c r="BB573" s="47"/>
      <c r="BC573" s="47"/>
      <c r="BD573" s="47"/>
      <c r="BE573" s="47"/>
      <c r="BF573" s="47"/>
      <c r="BG573" s="47"/>
      <c r="BH573" s="47"/>
      <c r="BI573" s="47"/>
      <c r="BJ573" s="47"/>
      <c r="BK573" s="47"/>
      <c r="BL573" s="47"/>
    </row>
    <row r="574" ht="18.75" customHeight="1">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c r="AA574" s="47"/>
      <c r="AB574" s="47"/>
      <c r="AC574" s="47"/>
      <c r="AD574" s="47"/>
      <c r="AE574" s="47"/>
      <c r="AF574" s="47"/>
      <c r="AG574" s="47"/>
      <c r="AH574" s="47"/>
      <c r="AI574" s="47"/>
      <c r="AJ574" s="47"/>
      <c r="AK574" s="47"/>
      <c r="AL574" s="47"/>
      <c r="AM574" s="47"/>
      <c r="AN574" s="47"/>
      <c r="AO574" s="47"/>
      <c r="AP574" s="47"/>
      <c r="AQ574" s="47"/>
      <c r="AR574" s="47"/>
      <c r="AS574" s="47"/>
      <c r="AT574" s="47"/>
      <c r="AU574" s="47"/>
      <c r="AV574" s="47"/>
      <c r="AW574" s="47"/>
      <c r="AX574" s="47"/>
      <c r="AY574" s="47"/>
      <c r="AZ574" s="47"/>
      <c r="BA574" s="47"/>
      <c r="BB574" s="47"/>
      <c r="BC574" s="47"/>
      <c r="BD574" s="47"/>
      <c r="BE574" s="47"/>
      <c r="BF574" s="47"/>
      <c r="BG574" s="47"/>
      <c r="BH574" s="47"/>
      <c r="BI574" s="47"/>
      <c r="BJ574" s="47"/>
      <c r="BK574" s="47"/>
      <c r="BL574" s="47"/>
    </row>
    <row r="575" ht="18.75" customHeight="1">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c r="AA575" s="47"/>
      <c r="AB575" s="47"/>
      <c r="AC575" s="47"/>
      <c r="AD575" s="47"/>
      <c r="AE575" s="47"/>
      <c r="AF575" s="47"/>
      <c r="AG575" s="47"/>
      <c r="AH575" s="47"/>
      <c r="AI575" s="47"/>
      <c r="AJ575" s="47"/>
      <c r="AK575" s="47"/>
      <c r="AL575" s="47"/>
      <c r="AM575" s="47"/>
      <c r="AN575" s="47"/>
      <c r="AO575" s="47"/>
      <c r="AP575" s="47"/>
      <c r="AQ575" s="47"/>
      <c r="AR575" s="47"/>
      <c r="AS575" s="47"/>
      <c r="AT575" s="47"/>
      <c r="AU575" s="47"/>
      <c r="AV575" s="47"/>
      <c r="AW575" s="47"/>
      <c r="AX575" s="47"/>
      <c r="AY575" s="47"/>
      <c r="AZ575" s="47"/>
      <c r="BA575" s="47"/>
      <c r="BB575" s="47"/>
      <c r="BC575" s="47"/>
      <c r="BD575" s="47"/>
      <c r="BE575" s="47"/>
      <c r="BF575" s="47"/>
      <c r="BG575" s="47"/>
      <c r="BH575" s="47"/>
      <c r="BI575" s="47"/>
      <c r="BJ575" s="47"/>
      <c r="BK575" s="47"/>
      <c r="BL575" s="47"/>
    </row>
    <row r="576" ht="18.75" customHeight="1">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c r="AA576" s="47"/>
      <c r="AB576" s="47"/>
      <c r="AC576" s="47"/>
      <c r="AD576" s="47"/>
      <c r="AE576" s="47"/>
      <c r="AF576" s="47"/>
      <c r="AG576" s="47"/>
      <c r="AH576" s="47"/>
      <c r="AI576" s="47"/>
      <c r="AJ576" s="47"/>
      <c r="AK576" s="47"/>
      <c r="AL576" s="47"/>
      <c r="AM576" s="47"/>
      <c r="AN576" s="47"/>
      <c r="AO576" s="47"/>
      <c r="AP576" s="47"/>
      <c r="AQ576" s="47"/>
      <c r="AR576" s="47"/>
      <c r="AS576" s="47"/>
      <c r="AT576" s="47"/>
      <c r="AU576" s="47"/>
      <c r="AV576" s="47"/>
      <c r="AW576" s="47"/>
      <c r="AX576" s="47"/>
      <c r="AY576" s="47"/>
      <c r="AZ576" s="47"/>
      <c r="BA576" s="47"/>
      <c r="BB576" s="47"/>
      <c r="BC576" s="47"/>
      <c r="BD576" s="47"/>
      <c r="BE576" s="47"/>
      <c r="BF576" s="47"/>
      <c r="BG576" s="47"/>
      <c r="BH576" s="47"/>
      <c r="BI576" s="47"/>
      <c r="BJ576" s="47"/>
      <c r="BK576" s="47"/>
      <c r="BL576" s="47"/>
    </row>
    <row r="577" ht="18.75" customHeight="1">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c r="AA577" s="47"/>
      <c r="AB577" s="47"/>
      <c r="AC577" s="47"/>
      <c r="AD577" s="47"/>
      <c r="AE577" s="47"/>
      <c r="AF577" s="47"/>
      <c r="AG577" s="47"/>
      <c r="AH577" s="47"/>
      <c r="AI577" s="47"/>
      <c r="AJ577" s="47"/>
      <c r="AK577" s="47"/>
      <c r="AL577" s="47"/>
      <c r="AM577" s="47"/>
      <c r="AN577" s="47"/>
      <c r="AO577" s="47"/>
      <c r="AP577" s="47"/>
      <c r="AQ577" s="47"/>
      <c r="AR577" s="47"/>
      <c r="AS577" s="47"/>
      <c r="AT577" s="47"/>
      <c r="AU577" s="47"/>
      <c r="AV577" s="47"/>
      <c r="AW577" s="47"/>
      <c r="AX577" s="47"/>
      <c r="AY577" s="47"/>
      <c r="AZ577" s="47"/>
      <c r="BA577" s="47"/>
      <c r="BB577" s="47"/>
      <c r="BC577" s="47"/>
      <c r="BD577" s="47"/>
      <c r="BE577" s="47"/>
      <c r="BF577" s="47"/>
      <c r="BG577" s="47"/>
      <c r="BH577" s="47"/>
      <c r="BI577" s="47"/>
      <c r="BJ577" s="47"/>
      <c r="BK577" s="47"/>
      <c r="BL577" s="47"/>
    </row>
    <row r="578" ht="18.75" customHeight="1">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c r="AA578" s="47"/>
      <c r="AB578" s="47"/>
      <c r="AC578" s="47"/>
      <c r="AD578" s="47"/>
      <c r="AE578" s="47"/>
      <c r="AF578" s="47"/>
      <c r="AG578" s="47"/>
      <c r="AH578" s="47"/>
      <c r="AI578" s="47"/>
      <c r="AJ578" s="47"/>
      <c r="AK578" s="47"/>
      <c r="AL578" s="47"/>
      <c r="AM578" s="47"/>
      <c r="AN578" s="47"/>
      <c r="AO578" s="47"/>
      <c r="AP578" s="47"/>
      <c r="AQ578" s="47"/>
      <c r="AR578" s="47"/>
      <c r="AS578" s="47"/>
      <c r="AT578" s="47"/>
      <c r="AU578" s="47"/>
      <c r="AV578" s="47"/>
      <c r="AW578" s="47"/>
      <c r="AX578" s="47"/>
      <c r="AY578" s="47"/>
      <c r="AZ578" s="47"/>
      <c r="BA578" s="47"/>
      <c r="BB578" s="47"/>
      <c r="BC578" s="47"/>
      <c r="BD578" s="47"/>
      <c r="BE578" s="47"/>
      <c r="BF578" s="47"/>
      <c r="BG578" s="47"/>
      <c r="BH578" s="47"/>
      <c r="BI578" s="47"/>
      <c r="BJ578" s="47"/>
      <c r="BK578" s="47"/>
      <c r="BL578" s="47"/>
    </row>
    <row r="579" ht="18.75" customHeight="1">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c r="AA579" s="47"/>
      <c r="AB579" s="47"/>
      <c r="AC579" s="47"/>
      <c r="AD579" s="47"/>
      <c r="AE579" s="47"/>
      <c r="AF579" s="47"/>
      <c r="AG579" s="47"/>
      <c r="AH579" s="47"/>
      <c r="AI579" s="47"/>
      <c r="AJ579" s="47"/>
      <c r="AK579" s="47"/>
      <c r="AL579" s="47"/>
      <c r="AM579" s="47"/>
      <c r="AN579" s="47"/>
      <c r="AO579" s="47"/>
      <c r="AP579" s="47"/>
      <c r="AQ579" s="47"/>
      <c r="AR579" s="47"/>
      <c r="AS579" s="47"/>
      <c r="AT579" s="47"/>
      <c r="AU579" s="47"/>
      <c r="AV579" s="47"/>
      <c r="AW579" s="47"/>
      <c r="AX579" s="47"/>
      <c r="AY579" s="47"/>
      <c r="AZ579" s="47"/>
      <c r="BA579" s="47"/>
      <c r="BB579" s="47"/>
      <c r="BC579" s="47"/>
      <c r="BD579" s="47"/>
      <c r="BE579" s="47"/>
      <c r="BF579" s="47"/>
      <c r="BG579" s="47"/>
      <c r="BH579" s="47"/>
      <c r="BI579" s="47"/>
      <c r="BJ579" s="47"/>
      <c r="BK579" s="47"/>
      <c r="BL579" s="47"/>
    </row>
    <row r="580" ht="18.75" customHeight="1">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c r="AA580" s="47"/>
      <c r="AB580" s="47"/>
      <c r="AC580" s="47"/>
      <c r="AD580" s="47"/>
      <c r="AE580" s="47"/>
      <c r="AF580" s="47"/>
      <c r="AG580" s="47"/>
      <c r="AH580" s="47"/>
      <c r="AI580" s="47"/>
      <c r="AJ580" s="47"/>
      <c r="AK580" s="47"/>
      <c r="AL580" s="47"/>
      <c r="AM580" s="47"/>
      <c r="AN580" s="47"/>
      <c r="AO580" s="47"/>
      <c r="AP580" s="47"/>
      <c r="AQ580" s="47"/>
      <c r="AR580" s="47"/>
      <c r="AS580" s="47"/>
      <c r="AT580" s="47"/>
      <c r="AU580" s="47"/>
      <c r="AV580" s="47"/>
      <c r="AW580" s="47"/>
      <c r="AX580" s="47"/>
      <c r="AY580" s="47"/>
      <c r="AZ580" s="47"/>
      <c r="BA580" s="47"/>
      <c r="BB580" s="47"/>
      <c r="BC580" s="47"/>
      <c r="BD580" s="47"/>
      <c r="BE580" s="47"/>
      <c r="BF580" s="47"/>
      <c r="BG580" s="47"/>
      <c r="BH580" s="47"/>
      <c r="BI580" s="47"/>
      <c r="BJ580" s="47"/>
      <c r="BK580" s="47"/>
      <c r="BL580" s="47"/>
    </row>
    <row r="581" ht="18.75" customHeight="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c r="AA581" s="47"/>
      <c r="AB581" s="47"/>
      <c r="AC581" s="47"/>
      <c r="AD581" s="47"/>
      <c r="AE581" s="47"/>
      <c r="AF581" s="47"/>
      <c r="AG581" s="47"/>
      <c r="AH581" s="47"/>
      <c r="AI581" s="47"/>
      <c r="AJ581" s="47"/>
      <c r="AK581" s="47"/>
      <c r="AL581" s="47"/>
      <c r="AM581" s="47"/>
      <c r="AN581" s="47"/>
      <c r="AO581" s="47"/>
      <c r="AP581" s="47"/>
      <c r="AQ581" s="47"/>
      <c r="AR581" s="47"/>
      <c r="AS581" s="47"/>
      <c r="AT581" s="47"/>
      <c r="AU581" s="47"/>
      <c r="AV581" s="47"/>
      <c r="AW581" s="47"/>
      <c r="AX581" s="47"/>
      <c r="AY581" s="47"/>
      <c r="AZ581" s="47"/>
      <c r="BA581" s="47"/>
      <c r="BB581" s="47"/>
      <c r="BC581" s="47"/>
      <c r="BD581" s="47"/>
      <c r="BE581" s="47"/>
      <c r="BF581" s="47"/>
      <c r="BG581" s="47"/>
      <c r="BH581" s="47"/>
      <c r="BI581" s="47"/>
      <c r="BJ581" s="47"/>
      <c r="BK581" s="47"/>
      <c r="BL581" s="47"/>
    </row>
    <row r="582" ht="18.75" customHeight="1">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c r="AA582" s="47"/>
      <c r="AB582" s="47"/>
      <c r="AC582" s="47"/>
      <c r="AD582" s="47"/>
      <c r="AE582" s="47"/>
      <c r="AF582" s="47"/>
      <c r="AG582" s="47"/>
      <c r="AH582" s="47"/>
      <c r="AI582" s="47"/>
      <c r="AJ582" s="47"/>
      <c r="AK582" s="47"/>
      <c r="AL582" s="47"/>
      <c r="AM582" s="47"/>
      <c r="AN582" s="47"/>
      <c r="AO582" s="47"/>
      <c r="AP582" s="47"/>
      <c r="AQ582" s="47"/>
      <c r="AR582" s="47"/>
      <c r="AS582" s="47"/>
      <c r="AT582" s="47"/>
      <c r="AU582" s="47"/>
      <c r="AV582" s="47"/>
      <c r="AW582" s="47"/>
      <c r="AX582" s="47"/>
      <c r="AY582" s="47"/>
      <c r="AZ582" s="47"/>
      <c r="BA582" s="47"/>
      <c r="BB582" s="47"/>
      <c r="BC582" s="47"/>
      <c r="BD582" s="47"/>
      <c r="BE582" s="47"/>
      <c r="BF582" s="47"/>
      <c r="BG582" s="47"/>
      <c r="BH582" s="47"/>
      <c r="BI582" s="47"/>
      <c r="BJ582" s="47"/>
      <c r="BK582" s="47"/>
      <c r="BL582" s="47"/>
    </row>
    <row r="583" ht="18.75" customHeight="1">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c r="AA583" s="47"/>
      <c r="AB583" s="47"/>
      <c r="AC583" s="47"/>
      <c r="AD583" s="47"/>
      <c r="AE583" s="47"/>
      <c r="AF583" s="47"/>
      <c r="AG583" s="47"/>
      <c r="AH583" s="47"/>
      <c r="AI583" s="47"/>
      <c r="AJ583" s="47"/>
      <c r="AK583" s="47"/>
      <c r="AL583" s="47"/>
      <c r="AM583" s="47"/>
      <c r="AN583" s="47"/>
      <c r="AO583" s="47"/>
      <c r="AP583" s="47"/>
      <c r="AQ583" s="47"/>
      <c r="AR583" s="47"/>
      <c r="AS583" s="47"/>
      <c r="AT583" s="47"/>
      <c r="AU583" s="47"/>
      <c r="AV583" s="47"/>
      <c r="AW583" s="47"/>
      <c r="AX583" s="47"/>
      <c r="AY583" s="47"/>
      <c r="AZ583" s="47"/>
      <c r="BA583" s="47"/>
      <c r="BB583" s="47"/>
      <c r="BC583" s="47"/>
      <c r="BD583" s="47"/>
      <c r="BE583" s="47"/>
      <c r="BF583" s="47"/>
      <c r="BG583" s="47"/>
      <c r="BH583" s="47"/>
      <c r="BI583" s="47"/>
      <c r="BJ583" s="47"/>
      <c r="BK583" s="47"/>
      <c r="BL583" s="47"/>
    </row>
    <row r="584" ht="18.75" customHeight="1">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c r="AA584" s="47"/>
      <c r="AB584" s="47"/>
      <c r="AC584" s="47"/>
      <c r="AD584" s="47"/>
      <c r="AE584" s="47"/>
      <c r="AF584" s="47"/>
      <c r="AG584" s="47"/>
      <c r="AH584" s="47"/>
      <c r="AI584" s="47"/>
      <c r="AJ584" s="47"/>
      <c r="AK584" s="47"/>
      <c r="AL584" s="47"/>
      <c r="AM584" s="47"/>
      <c r="AN584" s="47"/>
      <c r="AO584" s="47"/>
      <c r="AP584" s="47"/>
      <c r="AQ584" s="47"/>
      <c r="AR584" s="47"/>
      <c r="AS584" s="47"/>
      <c r="AT584" s="47"/>
      <c r="AU584" s="47"/>
      <c r="AV584" s="47"/>
      <c r="AW584" s="47"/>
      <c r="AX584" s="47"/>
      <c r="AY584" s="47"/>
      <c r="AZ584" s="47"/>
      <c r="BA584" s="47"/>
      <c r="BB584" s="47"/>
      <c r="BC584" s="47"/>
      <c r="BD584" s="47"/>
      <c r="BE584" s="47"/>
      <c r="BF584" s="47"/>
      <c r="BG584" s="47"/>
      <c r="BH584" s="47"/>
      <c r="BI584" s="47"/>
      <c r="BJ584" s="47"/>
      <c r="BK584" s="47"/>
      <c r="BL584" s="47"/>
    </row>
    <row r="585" ht="18.75" customHeight="1">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c r="AA585" s="47"/>
      <c r="AB585" s="47"/>
      <c r="AC585" s="47"/>
      <c r="AD585" s="47"/>
      <c r="AE585" s="47"/>
      <c r="AF585" s="47"/>
      <c r="AG585" s="47"/>
      <c r="AH585" s="47"/>
      <c r="AI585" s="47"/>
      <c r="AJ585" s="47"/>
      <c r="AK585" s="47"/>
      <c r="AL585" s="47"/>
      <c r="AM585" s="47"/>
      <c r="AN585" s="47"/>
      <c r="AO585" s="47"/>
      <c r="AP585" s="47"/>
      <c r="AQ585" s="47"/>
      <c r="AR585" s="47"/>
      <c r="AS585" s="47"/>
      <c r="AT585" s="47"/>
      <c r="AU585" s="47"/>
      <c r="AV585" s="47"/>
      <c r="AW585" s="47"/>
      <c r="AX585" s="47"/>
      <c r="AY585" s="47"/>
      <c r="AZ585" s="47"/>
      <c r="BA585" s="47"/>
      <c r="BB585" s="47"/>
      <c r="BC585" s="47"/>
      <c r="BD585" s="47"/>
      <c r="BE585" s="47"/>
      <c r="BF585" s="47"/>
      <c r="BG585" s="47"/>
      <c r="BH585" s="47"/>
      <c r="BI585" s="47"/>
      <c r="BJ585" s="47"/>
      <c r="BK585" s="47"/>
      <c r="BL585" s="47"/>
    </row>
    <row r="586" ht="18.75" customHeight="1">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c r="AA586" s="47"/>
      <c r="AB586" s="47"/>
      <c r="AC586" s="47"/>
      <c r="AD586" s="47"/>
      <c r="AE586" s="47"/>
      <c r="AF586" s="47"/>
      <c r="AG586" s="47"/>
      <c r="AH586" s="47"/>
      <c r="AI586" s="47"/>
      <c r="AJ586" s="47"/>
      <c r="AK586" s="47"/>
      <c r="AL586" s="47"/>
      <c r="AM586" s="47"/>
      <c r="AN586" s="47"/>
      <c r="AO586" s="47"/>
      <c r="AP586" s="47"/>
      <c r="AQ586" s="47"/>
      <c r="AR586" s="47"/>
      <c r="AS586" s="47"/>
      <c r="AT586" s="47"/>
      <c r="AU586" s="47"/>
      <c r="AV586" s="47"/>
      <c r="AW586" s="47"/>
      <c r="AX586" s="47"/>
      <c r="AY586" s="47"/>
      <c r="AZ586" s="47"/>
      <c r="BA586" s="47"/>
      <c r="BB586" s="47"/>
      <c r="BC586" s="47"/>
      <c r="BD586" s="47"/>
      <c r="BE586" s="47"/>
      <c r="BF586" s="47"/>
      <c r="BG586" s="47"/>
      <c r="BH586" s="47"/>
      <c r="BI586" s="47"/>
      <c r="BJ586" s="47"/>
      <c r="BK586" s="47"/>
      <c r="BL586" s="47"/>
    </row>
    <row r="587" ht="18.75" customHeight="1">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c r="AA587" s="47"/>
      <c r="AB587" s="47"/>
      <c r="AC587" s="47"/>
      <c r="AD587" s="47"/>
      <c r="AE587" s="47"/>
      <c r="AF587" s="47"/>
      <c r="AG587" s="47"/>
      <c r="AH587" s="47"/>
      <c r="AI587" s="47"/>
      <c r="AJ587" s="47"/>
      <c r="AK587" s="47"/>
      <c r="AL587" s="47"/>
      <c r="AM587" s="47"/>
      <c r="AN587" s="47"/>
      <c r="AO587" s="47"/>
      <c r="AP587" s="47"/>
      <c r="AQ587" s="47"/>
      <c r="AR587" s="47"/>
      <c r="AS587" s="47"/>
      <c r="AT587" s="47"/>
      <c r="AU587" s="47"/>
      <c r="AV587" s="47"/>
      <c r="AW587" s="47"/>
      <c r="AX587" s="47"/>
      <c r="AY587" s="47"/>
      <c r="AZ587" s="47"/>
      <c r="BA587" s="47"/>
      <c r="BB587" s="47"/>
      <c r="BC587" s="47"/>
      <c r="BD587" s="47"/>
      <c r="BE587" s="47"/>
      <c r="BF587" s="47"/>
      <c r="BG587" s="47"/>
      <c r="BH587" s="47"/>
      <c r="BI587" s="47"/>
      <c r="BJ587" s="47"/>
      <c r="BK587" s="47"/>
      <c r="BL587" s="47"/>
    </row>
    <row r="588" ht="18.75" customHeight="1">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c r="AA588" s="47"/>
      <c r="AB588" s="47"/>
      <c r="AC588" s="47"/>
      <c r="AD588" s="47"/>
      <c r="AE588" s="47"/>
      <c r="AF588" s="47"/>
      <c r="AG588" s="47"/>
      <c r="AH588" s="47"/>
      <c r="AI588" s="47"/>
      <c r="AJ588" s="47"/>
      <c r="AK588" s="47"/>
      <c r="AL588" s="47"/>
      <c r="AM588" s="47"/>
      <c r="AN588" s="47"/>
      <c r="AO588" s="47"/>
      <c r="AP588" s="47"/>
      <c r="AQ588" s="47"/>
      <c r="AR588" s="47"/>
      <c r="AS588" s="47"/>
      <c r="AT588" s="47"/>
      <c r="AU588" s="47"/>
      <c r="AV588" s="47"/>
      <c r="AW588" s="47"/>
      <c r="AX588" s="47"/>
      <c r="AY588" s="47"/>
      <c r="AZ588" s="47"/>
      <c r="BA588" s="47"/>
      <c r="BB588" s="47"/>
      <c r="BC588" s="47"/>
      <c r="BD588" s="47"/>
      <c r="BE588" s="47"/>
      <c r="BF588" s="47"/>
      <c r="BG588" s="47"/>
      <c r="BH588" s="47"/>
      <c r="BI588" s="47"/>
      <c r="BJ588" s="47"/>
      <c r="BK588" s="47"/>
      <c r="BL588" s="47"/>
    </row>
    <row r="589" ht="18.75" customHeight="1">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c r="AA589" s="47"/>
      <c r="AB589" s="47"/>
      <c r="AC589" s="47"/>
      <c r="AD589" s="47"/>
      <c r="AE589" s="47"/>
      <c r="AF589" s="47"/>
      <c r="AG589" s="47"/>
      <c r="AH589" s="47"/>
      <c r="AI589" s="47"/>
      <c r="AJ589" s="47"/>
      <c r="AK589" s="47"/>
      <c r="AL589" s="47"/>
      <c r="AM589" s="47"/>
      <c r="AN589" s="47"/>
      <c r="AO589" s="47"/>
      <c r="AP589" s="47"/>
      <c r="AQ589" s="47"/>
      <c r="AR589" s="47"/>
      <c r="AS589" s="47"/>
      <c r="AT589" s="47"/>
      <c r="AU589" s="47"/>
      <c r="AV589" s="47"/>
      <c r="AW589" s="47"/>
      <c r="AX589" s="47"/>
      <c r="AY589" s="47"/>
      <c r="AZ589" s="47"/>
      <c r="BA589" s="47"/>
      <c r="BB589" s="47"/>
      <c r="BC589" s="47"/>
      <c r="BD589" s="47"/>
      <c r="BE589" s="47"/>
      <c r="BF589" s="47"/>
      <c r="BG589" s="47"/>
      <c r="BH589" s="47"/>
      <c r="BI589" s="47"/>
      <c r="BJ589" s="47"/>
      <c r="BK589" s="47"/>
      <c r="BL589" s="47"/>
    </row>
    <row r="590" ht="18.75" customHeight="1">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c r="AA590" s="47"/>
      <c r="AB590" s="47"/>
      <c r="AC590" s="47"/>
      <c r="AD590" s="47"/>
      <c r="AE590" s="47"/>
      <c r="AF590" s="47"/>
      <c r="AG590" s="47"/>
      <c r="AH590" s="47"/>
      <c r="AI590" s="47"/>
      <c r="AJ590" s="47"/>
      <c r="AK590" s="47"/>
      <c r="AL590" s="47"/>
      <c r="AM590" s="47"/>
      <c r="AN590" s="47"/>
      <c r="AO590" s="47"/>
      <c r="AP590" s="47"/>
      <c r="AQ590" s="47"/>
      <c r="AR590" s="47"/>
      <c r="AS590" s="47"/>
      <c r="AT590" s="47"/>
      <c r="AU590" s="47"/>
      <c r="AV590" s="47"/>
      <c r="AW590" s="47"/>
      <c r="AX590" s="47"/>
      <c r="AY590" s="47"/>
      <c r="AZ590" s="47"/>
      <c r="BA590" s="47"/>
      <c r="BB590" s="47"/>
      <c r="BC590" s="47"/>
      <c r="BD590" s="47"/>
      <c r="BE590" s="47"/>
      <c r="BF590" s="47"/>
      <c r="BG590" s="47"/>
      <c r="BH590" s="47"/>
      <c r="BI590" s="47"/>
      <c r="BJ590" s="47"/>
      <c r="BK590" s="47"/>
      <c r="BL590" s="47"/>
    </row>
    <row r="591" ht="18.75" customHeight="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c r="AA591" s="47"/>
      <c r="AB591" s="47"/>
      <c r="AC591" s="47"/>
      <c r="AD591" s="47"/>
      <c r="AE591" s="47"/>
      <c r="AF591" s="47"/>
      <c r="AG591" s="47"/>
      <c r="AH591" s="47"/>
      <c r="AI591" s="47"/>
      <c r="AJ591" s="47"/>
      <c r="AK591" s="47"/>
      <c r="AL591" s="47"/>
      <c r="AM591" s="47"/>
      <c r="AN591" s="47"/>
      <c r="AO591" s="47"/>
      <c r="AP591" s="47"/>
      <c r="AQ591" s="47"/>
      <c r="AR591" s="47"/>
      <c r="AS591" s="47"/>
      <c r="AT591" s="47"/>
      <c r="AU591" s="47"/>
      <c r="AV591" s="47"/>
      <c r="AW591" s="47"/>
      <c r="AX591" s="47"/>
      <c r="AY591" s="47"/>
      <c r="AZ591" s="47"/>
      <c r="BA591" s="47"/>
      <c r="BB591" s="47"/>
      <c r="BC591" s="47"/>
      <c r="BD591" s="47"/>
      <c r="BE591" s="47"/>
      <c r="BF591" s="47"/>
      <c r="BG591" s="47"/>
      <c r="BH591" s="47"/>
      <c r="BI591" s="47"/>
      <c r="BJ591" s="47"/>
      <c r="BK591" s="47"/>
      <c r="BL591" s="47"/>
    </row>
    <row r="592" ht="18.75" customHeight="1">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c r="AA592" s="47"/>
      <c r="AB592" s="47"/>
      <c r="AC592" s="47"/>
      <c r="AD592" s="47"/>
      <c r="AE592" s="47"/>
      <c r="AF592" s="47"/>
      <c r="AG592" s="47"/>
      <c r="AH592" s="47"/>
      <c r="AI592" s="47"/>
      <c r="AJ592" s="47"/>
      <c r="AK592" s="47"/>
      <c r="AL592" s="47"/>
      <c r="AM592" s="47"/>
      <c r="AN592" s="47"/>
      <c r="AO592" s="47"/>
      <c r="AP592" s="47"/>
      <c r="AQ592" s="47"/>
      <c r="AR592" s="47"/>
      <c r="AS592" s="47"/>
      <c r="AT592" s="47"/>
      <c r="AU592" s="47"/>
      <c r="AV592" s="47"/>
      <c r="AW592" s="47"/>
      <c r="AX592" s="47"/>
      <c r="AY592" s="47"/>
      <c r="AZ592" s="47"/>
      <c r="BA592" s="47"/>
      <c r="BB592" s="47"/>
      <c r="BC592" s="47"/>
      <c r="BD592" s="47"/>
      <c r="BE592" s="47"/>
      <c r="BF592" s="47"/>
      <c r="BG592" s="47"/>
      <c r="BH592" s="47"/>
      <c r="BI592" s="47"/>
      <c r="BJ592" s="47"/>
      <c r="BK592" s="47"/>
      <c r="BL592" s="47"/>
    </row>
    <row r="593" ht="18.75" customHeight="1">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c r="AA593" s="47"/>
      <c r="AB593" s="47"/>
      <c r="AC593" s="47"/>
      <c r="AD593" s="47"/>
      <c r="AE593" s="47"/>
      <c r="AF593" s="47"/>
      <c r="AG593" s="47"/>
      <c r="AH593" s="47"/>
      <c r="AI593" s="47"/>
      <c r="AJ593" s="47"/>
      <c r="AK593" s="47"/>
      <c r="AL593" s="47"/>
      <c r="AM593" s="47"/>
      <c r="AN593" s="47"/>
      <c r="AO593" s="47"/>
      <c r="AP593" s="47"/>
      <c r="AQ593" s="47"/>
      <c r="AR593" s="47"/>
      <c r="AS593" s="47"/>
      <c r="AT593" s="47"/>
      <c r="AU593" s="47"/>
      <c r="AV593" s="47"/>
      <c r="AW593" s="47"/>
      <c r="AX593" s="47"/>
      <c r="AY593" s="47"/>
      <c r="AZ593" s="47"/>
      <c r="BA593" s="47"/>
      <c r="BB593" s="47"/>
      <c r="BC593" s="47"/>
      <c r="BD593" s="47"/>
      <c r="BE593" s="47"/>
      <c r="BF593" s="47"/>
      <c r="BG593" s="47"/>
      <c r="BH593" s="47"/>
      <c r="BI593" s="47"/>
      <c r="BJ593" s="47"/>
      <c r="BK593" s="47"/>
      <c r="BL593" s="47"/>
    </row>
    <row r="594" ht="18.75" customHeight="1">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c r="AA594" s="47"/>
      <c r="AB594" s="47"/>
      <c r="AC594" s="47"/>
      <c r="AD594" s="47"/>
      <c r="AE594" s="47"/>
      <c r="AF594" s="47"/>
      <c r="AG594" s="47"/>
      <c r="AH594" s="47"/>
      <c r="AI594" s="47"/>
      <c r="AJ594" s="47"/>
      <c r="AK594" s="47"/>
      <c r="AL594" s="47"/>
      <c r="AM594" s="47"/>
      <c r="AN594" s="47"/>
      <c r="AO594" s="47"/>
      <c r="AP594" s="47"/>
      <c r="AQ594" s="47"/>
      <c r="AR594" s="47"/>
      <c r="AS594" s="47"/>
      <c r="AT594" s="47"/>
      <c r="AU594" s="47"/>
      <c r="AV594" s="47"/>
      <c r="AW594" s="47"/>
      <c r="AX594" s="47"/>
      <c r="AY594" s="47"/>
      <c r="AZ594" s="47"/>
      <c r="BA594" s="47"/>
      <c r="BB594" s="47"/>
      <c r="BC594" s="47"/>
      <c r="BD594" s="47"/>
      <c r="BE594" s="47"/>
      <c r="BF594" s="47"/>
      <c r="BG594" s="47"/>
      <c r="BH594" s="47"/>
      <c r="BI594" s="47"/>
      <c r="BJ594" s="47"/>
      <c r="BK594" s="47"/>
      <c r="BL594" s="47"/>
    </row>
    <row r="595" ht="18.75" customHeight="1">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c r="AA595" s="47"/>
      <c r="AB595" s="47"/>
      <c r="AC595" s="47"/>
      <c r="AD595" s="47"/>
      <c r="AE595" s="47"/>
      <c r="AF595" s="47"/>
      <c r="AG595" s="47"/>
      <c r="AH595" s="47"/>
      <c r="AI595" s="47"/>
      <c r="AJ595" s="47"/>
      <c r="AK595" s="47"/>
      <c r="AL595" s="47"/>
      <c r="AM595" s="47"/>
      <c r="AN595" s="47"/>
      <c r="AO595" s="47"/>
      <c r="AP595" s="47"/>
      <c r="AQ595" s="47"/>
      <c r="AR595" s="47"/>
      <c r="AS595" s="47"/>
      <c r="AT595" s="47"/>
      <c r="AU595" s="47"/>
      <c r="AV595" s="47"/>
      <c r="AW595" s="47"/>
      <c r="AX595" s="47"/>
      <c r="AY595" s="47"/>
      <c r="AZ595" s="47"/>
      <c r="BA595" s="47"/>
      <c r="BB595" s="47"/>
      <c r="BC595" s="47"/>
      <c r="BD595" s="47"/>
      <c r="BE595" s="47"/>
      <c r="BF595" s="47"/>
      <c r="BG595" s="47"/>
      <c r="BH595" s="47"/>
      <c r="BI595" s="47"/>
      <c r="BJ595" s="47"/>
      <c r="BK595" s="47"/>
      <c r="BL595" s="47"/>
    </row>
    <row r="596" ht="18.75" customHeight="1">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c r="AA596" s="47"/>
      <c r="AB596" s="47"/>
      <c r="AC596" s="47"/>
      <c r="AD596" s="47"/>
      <c r="AE596" s="47"/>
      <c r="AF596" s="47"/>
      <c r="AG596" s="47"/>
      <c r="AH596" s="47"/>
      <c r="AI596" s="47"/>
      <c r="AJ596" s="47"/>
      <c r="AK596" s="47"/>
      <c r="AL596" s="47"/>
      <c r="AM596" s="47"/>
      <c r="AN596" s="47"/>
      <c r="AO596" s="47"/>
      <c r="AP596" s="47"/>
      <c r="AQ596" s="47"/>
      <c r="AR596" s="47"/>
      <c r="AS596" s="47"/>
      <c r="AT596" s="47"/>
      <c r="AU596" s="47"/>
      <c r="AV596" s="47"/>
      <c r="AW596" s="47"/>
      <c r="AX596" s="47"/>
      <c r="AY596" s="47"/>
      <c r="AZ596" s="47"/>
      <c r="BA596" s="47"/>
      <c r="BB596" s="47"/>
      <c r="BC596" s="47"/>
      <c r="BD596" s="47"/>
      <c r="BE596" s="47"/>
      <c r="BF596" s="47"/>
      <c r="BG596" s="47"/>
      <c r="BH596" s="47"/>
      <c r="BI596" s="47"/>
      <c r="BJ596" s="47"/>
      <c r="BK596" s="47"/>
      <c r="BL596" s="47"/>
    </row>
    <row r="597" ht="18.75" customHeight="1">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c r="AA597" s="47"/>
      <c r="AB597" s="47"/>
      <c r="AC597" s="47"/>
      <c r="AD597" s="47"/>
      <c r="AE597" s="47"/>
      <c r="AF597" s="47"/>
      <c r="AG597" s="47"/>
      <c r="AH597" s="47"/>
      <c r="AI597" s="47"/>
      <c r="AJ597" s="47"/>
      <c r="AK597" s="47"/>
      <c r="AL597" s="47"/>
      <c r="AM597" s="47"/>
      <c r="AN597" s="47"/>
      <c r="AO597" s="47"/>
      <c r="AP597" s="47"/>
      <c r="AQ597" s="47"/>
      <c r="AR597" s="47"/>
      <c r="AS597" s="47"/>
      <c r="AT597" s="47"/>
      <c r="AU597" s="47"/>
      <c r="AV597" s="47"/>
      <c r="AW597" s="47"/>
      <c r="AX597" s="47"/>
      <c r="AY597" s="47"/>
      <c r="AZ597" s="47"/>
      <c r="BA597" s="47"/>
      <c r="BB597" s="47"/>
      <c r="BC597" s="47"/>
      <c r="BD597" s="47"/>
      <c r="BE597" s="47"/>
      <c r="BF597" s="47"/>
      <c r="BG597" s="47"/>
      <c r="BH597" s="47"/>
      <c r="BI597" s="47"/>
      <c r="BJ597" s="47"/>
      <c r="BK597" s="47"/>
      <c r="BL597" s="47"/>
    </row>
    <row r="598" ht="18.75" customHeight="1">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c r="AA598" s="47"/>
      <c r="AB598" s="47"/>
      <c r="AC598" s="47"/>
      <c r="AD598" s="47"/>
      <c r="AE598" s="47"/>
      <c r="AF598" s="47"/>
      <c r="AG598" s="47"/>
      <c r="AH598" s="47"/>
      <c r="AI598" s="47"/>
      <c r="AJ598" s="47"/>
      <c r="AK598" s="47"/>
      <c r="AL598" s="47"/>
      <c r="AM598" s="47"/>
      <c r="AN598" s="47"/>
      <c r="AO598" s="47"/>
      <c r="AP598" s="47"/>
      <c r="AQ598" s="47"/>
      <c r="AR598" s="47"/>
      <c r="AS598" s="47"/>
      <c r="AT598" s="47"/>
      <c r="AU598" s="47"/>
      <c r="AV598" s="47"/>
      <c r="AW598" s="47"/>
      <c r="AX598" s="47"/>
      <c r="AY598" s="47"/>
      <c r="AZ598" s="47"/>
      <c r="BA598" s="47"/>
      <c r="BB598" s="47"/>
      <c r="BC598" s="47"/>
      <c r="BD598" s="47"/>
      <c r="BE598" s="47"/>
      <c r="BF598" s="47"/>
      <c r="BG598" s="47"/>
      <c r="BH598" s="47"/>
      <c r="BI598" s="47"/>
      <c r="BJ598" s="47"/>
      <c r="BK598" s="47"/>
      <c r="BL598" s="47"/>
    </row>
    <row r="599" ht="18.75" customHeight="1">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c r="AA599" s="47"/>
      <c r="AB599" s="47"/>
      <c r="AC599" s="47"/>
      <c r="AD599" s="47"/>
      <c r="AE599" s="47"/>
      <c r="AF599" s="47"/>
      <c r="AG599" s="47"/>
      <c r="AH599" s="47"/>
      <c r="AI599" s="47"/>
      <c r="AJ599" s="47"/>
      <c r="AK599" s="47"/>
      <c r="AL599" s="47"/>
      <c r="AM599" s="47"/>
      <c r="AN599" s="47"/>
      <c r="AO599" s="47"/>
      <c r="AP599" s="47"/>
      <c r="AQ599" s="47"/>
      <c r="AR599" s="47"/>
      <c r="AS599" s="47"/>
      <c r="AT599" s="47"/>
      <c r="AU599" s="47"/>
      <c r="AV599" s="47"/>
      <c r="AW599" s="47"/>
      <c r="AX599" s="47"/>
      <c r="AY599" s="47"/>
      <c r="AZ599" s="47"/>
      <c r="BA599" s="47"/>
      <c r="BB599" s="47"/>
      <c r="BC599" s="47"/>
      <c r="BD599" s="47"/>
      <c r="BE599" s="47"/>
      <c r="BF599" s="47"/>
      <c r="BG599" s="47"/>
      <c r="BH599" s="47"/>
      <c r="BI599" s="47"/>
      <c r="BJ599" s="47"/>
      <c r="BK599" s="47"/>
      <c r="BL599" s="47"/>
    </row>
    <row r="600" ht="18.75" customHeight="1">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c r="AA600" s="47"/>
      <c r="AB600" s="47"/>
      <c r="AC600" s="47"/>
      <c r="AD600" s="47"/>
      <c r="AE600" s="47"/>
      <c r="AF600" s="47"/>
      <c r="AG600" s="47"/>
      <c r="AH600" s="47"/>
      <c r="AI600" s="47"/>
      <c r="AJ600" s="47"/>
      <c r="AK600" s="47"/>
      <c r="AL600" s="47"/>
      <c r="AM600" s="47"/>
      <c r="AN600" s="47"/>
      <c r="AO600" s="47"/>
      <c r="AP600" s="47"/>
      <c r="AQ600" s="47"/>
      <c r="AR600" s="47"/>
      <c r="AS600" s="47"/>
      <c r="AT600" s="47"/>
      <c r="AU600" s="47"/>
      <c r="AV600" s="47"/>
      <c r="AW600" s="47"/>
      <c r="AX600" s="47"/>
      <c r="AY600" s="47"/>
      <c r="AZ600" s="47"/>
      <c r="BA600" s="47"/>
      <c r="BB600" s="47"/>
      <c r="BC600" s="47"/>
      <c r="BD600" s="47"/>
      <c r="BE600" s="47"/>
      <c r="BF600" s="47"/>
      <c r="BG600" s="47"/>
      <c r="BH600" s="47"/>
      <c r="BI600" s="47"/>
      <c r="BJ600" s="47"/>
      <c r="BK600" s="47"/>
      <c r="BL600" s="47"/>
    </row>
    <row r="601" ht="18.75" customHeight="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c r="AA601" s="47"/>
      <c r="AB601" s="47"/>
      <c r="AC601" s="47"/>
      <c r="AD601" s="47"/>
      <c r="AE601" s="47"/>
      <c r="AF601" s="47"/>
      <c r="AG601" s="47"/>
      <c r="AH601" s="47"/>
      <c r="AI601" s="47"/>
      <c r="AJ601" s="47"/>
      <c r="AK601" s="47"/>
      <c r="AL601" s="47"/>
      <c r="AM601" s="47"/>
      <c r="AN601" s="47"/>
      <c r="AO601" s="47"/>
      <c r="AP601" s="47"/>
      <c r="AQ601" s="47"/>
      <c r="AR601" s="47"/>
      <c r="AS601" s="47"/>
      <c r="AT601" s="47"/>
      <c r="AU601" s="47"/>
      <c r="AV601" s="47"/>
      <c r="AW601" s="47"/>
      <c r="AX601" s="47"/>
      <c r="AY601" s="47"/>
      <c r="AZ601" s="47"/>
      <c r="BA601" s="47"/>
      <c r="BB601" s="47"/>
      <c r="BC601" s="47"/>
      <c r="BD601" s="47"/>
      <c r="BE601" s="47"/>
      <c r="BF601" s="47"/>
      <c r="BG601" s="47"/>
      <c r="BH601" s="47"/>
      <c r="BI601" s="47"/>
      <c r="BJ601" s="47"/>
      <c r="BK601" s="47"/>
      <c r="BL601" s="47"/>
    </row>
    <row r="602" ht="18.75" customHeight="1">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c r="AA602" s="47"/>
      <c r="AB602" s="47"/>
      <c r="AC602" s="47"/>
      <c r="AD602" s="47"/>
      <c r="AE602" s="47"/>
      <c r="AF602" s="47"/>
      <c r="AG602" s="47"/>
      <c r="AH602" s="47"/>
      <c r="AI602" s="47"/>
      <c r="AJ602" s="47"/>
      <c r="AK602" s="47"/>
      <c r="AL602" s="47"/>
      <c r="AM602" s="47"/>
      <c r="AN602" s="47"/>
      <c r="AO602" s="47"/>
      <c r="AP602" s="47"/>
      <c r="AQ602" s="47"/>
      <c r="AR602" s="47"/>
      <c r="AS602" s="47"/>
      <c r="AT602" s="47"/>
      <c r="AU602" s="47"/>
      <c r="AV602" s="47"/>
      <c r="AW602" s="47"/>
      <c r="AX602" s="47"/>
      <c r="AY602" s="47"/>
      <c r="AZ602" s="47"/>
      <c r="BA602" s="47"/>
      <c r="BB602" s="47"/>
      <c r="BC602" s="47"/>
      <c r="BD602" s="47"/>
      <c r="BE602" s="47"/>
      <c r="BF602" s="47"/>
      <c r="BG602" s="47"/>
      <c r="BH602" s="47"/>
      <c r="BI602" s="47"/>
      <c r="BJ602" s="47"/>
      <c r="BK602" s="47"/>
      <c r="BL602" s="47"/>
    </row>
    <row r="603" ht="18.75" customHeight="1">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c r="AA603" s="47"/>
      <c r="AB603" s="47"/>
      <c r="AC603" s="47"/>
      <c r="AD603" s="47"/>
      <c r="AE603" s="47"/>
      <c r="AF603" s="47"/>
      <c r="AG603" s="47"/>
      <c r="AH603" s="47"/>
      <c r="AI603" s="47"/>
      <c r="AJ603" s="47"/>
      <c r="AK603" s="47"/>
      <c r="AL603" s="47"/>
      <c r="AM603" s="47"/>
      <c r="AN603" s="47"/>
      <c r="AO603" s="47"/>
      <c r="AP603" s="47"/>
      <c r="AQ603" s="47"/>
      <c r="AR603" s="47"/>
      <c r="AS603" s="47"/>
      <c r="AT603" s="47"/>
      <c r="AU603" s="47"/>
      <c r="AV603" s="47"/>
      <c r="AW603" s="47"/>
      <c r="AX603" s="47"/>
      <c r="AY603" s="47"/>
      <c r="AZ603" s="47"/>
      <c r="BA603" s="47"/>
      <c r="BB603" s="47"/>
      <c r="BC603" s="47"/>
      <c r="BD603" s="47"/>
      <c r="BE603" s="47"/>
      <c r="BF603" s="47"/>
      <c r="BG603" s="47"/>
      <c r="BH603" s="47"/>
      <c r="BI603" s="47"/>
      <c r="BJ603" s="47"/>
      <c r="BK603" s="47"/>
      <c r="BL603" s="47"/>
    </row>
    <row r="604" ht="18.75" customHeight="1">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c r="AA604" s="47"/>
      <c r="AB604" s="47"/>
      <c r="AC604" s="47"/>
      <c r="AD604" s="47"/>
      <c r="AE604" s="47"/>
      <c r="AF604" s="47"/>
      <c r="AG604" s="47"/>
      <c r="AH604" s="47"/>
      <c r="AI604" s="47"/>
      <c r="AJ604" s="47"/>
      <c r="AK604" s="47"/>
      <c r="AL604" s="47"/>
      <c r="AM604" s="47"/>
      <c r="AN604" s="47"/>
      <c r="AO604" s="47"/>
      <c r="AP604" s="47"/>
      <c r="AQ604" s="47"/>
      <c r="AR604" s="47"/>
      <c r="AS604" s="47"/>
      <c r="AT604" s="47"/>
      <c r="AU604" s="47"/>
      <c r="AV604" s="47"/>
      <c r="AW604" s="47"/>
      <c r="AX604" s="47"/>
      <c r="AY604" s="47"/>
      <c r="AZ604" s="47"/>
      <c r="BA604" s="47"/>
      <c r="BB604" s="47"/>
      <c r="BC604" s="47"/>
      <c r="BD604" s="47"/>
      <c r="BE604" s="47"/>
      <c r="BF604" s="47"/>
      <c r="BG604" s="47"/>
      <c r="BH604" s="47"/>
      <c r="BI604" s="47"/>
      <c r="BJ604" s="47"/>
      <c r="BK604" s="47"/>
      <c r="BL604" s="47"/>
    </row>
    <row r="605" ht="18.75" customHeight="1">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c r="AA605" s="47"/>
      <c r="AB605" s="47"/>
      <c r="AC605" s="47"/>
      <c r="AD605" s="47"/>
      <c r="AE605" s="47"/>
      <c r="AF605" s="47"/>
      <c r="AG605" s="47"/>
      <c r="AH605" s="47"/>
      <c r="AI605" s="47"/>
      <c r="AJ605" s="47"/>
      <c r="AK605" s="47"/>
      <c r="AL605" s="47"/>
      <c r="AM605" s="47"/>
      <c r="AN605" s="47"/>
      <c r="AO605" s="47"/>
      <c r="AP605" s="47"/>
      <c r="AQ605" s="47"/>
      <c r="AR605" s="47"/>
      <c r="AS605" s="47"/>
      <c r="AT605" s="47"/>
      <c r="AU605" s="47"/>
      <c r="AV605" s="47"/>
      <c r="AW605" s="47"/>
      <c r="AX605" s="47"/>
      <c r="AY605" s="47"/>
      <c r="AZ605" s="47"/>
      <c r="BA605" s="47"/>
      <c r="BB605" s="47"/>
      <c r="BC605" s="47"/>
      <c r="BD605" s="47"/>
      <c r="BE605" s="47"/>
      <c r="BF605" s="47"/>
      <c r="BG605" s="47"/>
      <c r="BH605" s="47"/>
      <c r="BI605" s="47"/>
      <c r="BJ605" s="47"/>
      <c r="BK605" s="47"/>
      <c r="BL605" s="47"/>
    </row>
    <row r="606" ht="18.75" customHeight="1">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c r="AA606" s="47"/>
      <c r="AB606" s="47"/>
      <c r="AC606" s="47"/>
      <c r="AD606" s="47"/>
      <c r="AE606" s="47"/>
      <c r="AF606" s="47"/>
      <c r="AG606" s="47"/>
      <c r="AH606" s="47"/>
      <c r="AI606" s="47"/>
      <c r="AJ606" s="47"/>
      <c r="AK606" s="47"/>
      <c r="AL606" s="47"/>
      <c r="AM606" s="47"/>
      <c r="AN606" s="47"/>
      <c r="AO606" s="47"/>
      <c r="AP606" s="47"/>
      <c r="AQ606" s="47"/>
      <c r="AR606" s="47"/>
      <c r="AS606" s="47"/>
      <c r="AT606" s="47"/>
      <c r="AU606" s="47"/>
      <c r="AV606" s="47"/>
      <c r="AW606" s="47"/>
      <c r="AX606" s="47"/>
      <c r="AY606" s="47"/>
      <c r="AZ606" s="47"/>
      <c r="BA606" s="47"/>
      <c r="BB606" s="47"/>
      <c r="BC606" s="47"/>
      <c r="BD606" s="47"/>
      <c r="BE606" s="47"/>
      <c r="BF606" s="47"/>
      <c r="BG606" s="47"/>
      <c r="BH606" s="47"/>
      <c r="BI606" s="47"/>
      <c r="BJ606" s="47"/>
      <c r="BK606" s="47"/>
      <c r="BL606" s="47"/>
    </row>
    <row r="607" ht="18.75" customHeight="1">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c r="AA607" s="47"/>
      <c r="AB607" s="47"/>
      <c r="AC607" s="47"/>
      <c r="AD607" s="47"/>
      <c r="AE607" s="47"/>
      <c r="AF607" s="47"/>
      <c r="AG607" s="47"/>
      <c r="AH607" s="47"/>
      <c r="AI607" s="47"/>
      <c r="AJ607" s="47"/>
      <c r="AK607" s="47"/>
      <c r="AL607" s="47"/>
      <c r="AM607" s="47"/>
      <c r="AN607" s="47"/>
      <c r="AO607" s="47"/>
      <c r="AP607" s="47"/>
      <c r="AQ607" s="47"/>
      <c r="AR607" s="47"/>
      <c r="AS607" s="47"/>
      <c r="AT607" s="47"/>
      <c r="AU607" s="47"/>
      <c r="AV607" s="47"/>
      <c r="AW607" s="47"/>
      <c r="AX607" s="47"/>
      <c r="AY607" s="47"/>
      <c r="AZ607" s="47"/>
      <c r="BA607" s="47"/>
      <c r="BB607" s="47"/>
      <c r="BC607" s="47"/>
      <c r="BD607" s="47"/>
      <c r="BE607" s="47"/>
      <c r="BF607" s="47"/>
      <c r="BG607" s="47"/>
      <c r="BH607" s="47"/>
      <c r="BI607" s="47"/>
      <c r="BJ607" s="47"/>
      <c r="BK607" s="47"/>
      <c r="BL607" s="47"/>
    </row>
    <row r="608" ht="18.75" customHeight="1">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c r="AA608" s="47"/>
      <c r="AB608" s="47"/>
      <c r="AC608" s="47"/>
      <c r="AD608" s="47"/>
      <c r="AE608" s="47"/>
      <c r="AF608" s="47"/>
      <c r="AG608" s="47"/>
      <c r="AH608" s="47"/>
      <c r="AI608" s="47"/>
      <c r="AJ608" s="47"/>
      <c r="AK608" s="47"/>
      <c r="AL608" s="47"/>
      <c r="AM608" s="47"/>
      <c r="AN608" s="47"/>
      <c r="AO608" s="47"/>
      <c r="AP608" s="47"/>
      <c r="AQ608" s="47"/>
      <c r="AR608" s="47"/>
      <c r="AS608" s="47"/>
      <c r="AT608" s="47"/>
      <c r="AU608" s="47"/>
      <c r="AV608" s="47"/>
      <c r="AW608" s="47"/>
      <c r="AX608" s="47"/>
      <c r="AY608" s="47"/>
      <c r="AZ608" s="47"/>
      <c r="BA608" s="47"/>
      <c r="BB608" s="47"/>
      <c r="BC608" s="47"/>
      <c r="BD608" s="47"/>
      <c r="BE608" s="47"/>
      <c r="BF608" s="47"/>
      <c r="BG608" s="47"/>
      <c r="BH608" s="47"/>
      <c r="BI608" s="47"/>
      <c r="BJ608" s="47"/>
      <c r="BK608" s="47"/>
      <c r="BL608" s="47"/>
    </row>
    <row r="609" ht="18.75" customHeight="1">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c r="AA609" s="47"/>
      <c r="AB609" s="47"/>
      <c r="AC609" s="47"/>
      <c r="AD609" s="47"/>
      <c r="AE609" s="47"/>
      <c r="AF609" s="47"/>
      <c r="AG609" s="47"/>
      <c r="AH609" s="47"/>
      <c r="AI609" s="47"/>
      <c r="AJ609" s="47"/>
      <c r="AK609" s="47"/>
      <c r="AL609" s="47"/>
      <c r="AM609" s="47"/>
      <c r="AN609" s="47"/>
      <c r="AO609" s="47"/>
      <c r="AP609" s="47"/>
      <c r="AQ609" s="47"/>
      <c r="AR609" s="47"/>
      <c r="AS609" s="47"/>
      <c r="AT609" s="47"/>
      <c r="AU609" s="47"/>
      <c r="AV609" s="47"/>
      <c r="AW609" s="47"/>
      <c r="AX609" s="47"/>
      <c r="AY609" s="47"/>
      <c r="AZ609" s="47"/>
      <c r="BA609" s="47"/>
      <c r="BB609" s="47"/>
      <c r="BC609" s="47"/>
      <c r="BD609" s="47"/>
      <c r="BE609" s="47"/>
      <c r="BF609" s="47"/>
      <c r="BG609" s="47"/>
      <c r="BH609" s="47"/>
      <c r="BI609" s="47"/>
      <c r="BJ609" s="47"/>
      <c r="BK609" s="47"/>
      <c r="BL609" s="47"/>
    </row>
    <row r="610" ht="18.75" customHeight="1">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c r="AA610" s="47"/>
      <c r="AB610" s="47"/>
      <c r="AC610" s="47"/>
      <c r="AD610" s="47"/>
      <c r="AE610" s="47"/>
      <c r="AF610" s="47"/>
      <c r="AG610" s="47"/>
      <c r="AH610" s="47"/>
      <c r="AI610" s="47"/>
      <c r="AJ610" s="47"/>
      <c r="AK610" s="47"/>
      <c r="AL610" s="47"/>
      <c r="AM610" s="47"/>
      <c r="AN610" s="47"/>
      <c r="AO610" s="47"/>
      <c r="AP610" s="47"/>
      <c r="AQ610" s="47"/>
      <c r="AR610" s="47"/>
      <c r="AS610" s="47"/>
      <c r="AT610" s="47"/>
      <c r="AU610" s="47"/>
      <c r="AV610" s="47"/>
      <c r="AW610" s="47"/>
      <c r="AX610" s="47"/>
      <c r="AY610" s="47"/>
      <c r="AZ610" s="47"/>
      <c r="BA610" s="47"/>
      <c r="BB610" s="47"/>
      <c r="BC610" s="47"/>
      <c r="BD610" s="47"/>
      <c r="BE610" s="47"/>
      <c r="BF610" s="47"/>
      <c r="BG610" s="47"/>
      <c r="BH610" s="47"/>
      <c r="BI610" s="47"/>
      <c r="BJ610" s="47"/>
      <c r="BK610" s="47"/>
      <c r="BL610" s="47"/>
    </row>
    <row r="611" ht="18.75" customHeight="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c r="AA611" s="47"/>
      <c r="AB611" s="47"/>
      <c r="AC611" s="47"/>
      <c r="AD611" s="47"/>
      <c r="AE611" s="47"/>
      <c r="AF611" s="47"/>
      <c r="AG611" s="47"/>
      <c r="AH611" s="47"/>
      <c r="AI611" s="47"/>
      <c r="AJ611" s="47"/>
      <c r="AK611" s="47"/>
      <c r="AL611" s="47"/>
      <c r="AM611" s="47"/>
      <c r="AN611" s="47"/>
      <c r="AO611" s="47"/>
      <c r="AP611" s="47"/>
      <c r="AQ611" s="47"/>
      <c r="AR611" s="47"/>
      <c r="AS611" s="47"/>
      <c r="AT611" s="47"/>
      <c r="AU611" s="47"/>
      <c r="AV611" s="47"/>
      <c r="AW611" s="47"/>
      <c r="AX611" s="47"/>
      <c r="AY611" s="47"/>
      <c r="AZ611" s="47"/>
      <c r="BA611" s="47"/>
      <c r="BB611" s="47"/>
      <c r="BC611" s="47"/>
      <c r="BD611" s="47"/>
      <c r="BE611" s="47"/>
      <c r="BF611" s="47"/>
      <c r="BG611" s="47"/>
      <c r="BH611" s="47"/>
      <c r="BI611" s="47"/>
      <c r="BJ611" s="47"/>
      <c r="BK611" s="47"/>
      <c r="BL611" s="47"/>
    </row>
    <row r="612" ht="18.75" customHeight="1">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c r="AA612" s="47"/>
      <c r="AB612" s="47"/>
      <c r="AC612" s="47"/>
      <c r="AD612" s="47"/>
      <c r="AE612" s="47"/>
      <c r="AF612" s="47"/>
      <c r="AG612" s="47"/>
      <c r="AH612" s="47"/>
      <c r="AI612" s="47"/>
      <c r="AJ612" s="47"/>
      <c r="AK612" s="47"/>
      <c r="AL612" s="47"/>
      <c r="AM612" s="47"/>
      <c r="AN612" s="47"/>
      <c r="AO612" s="47"/>
      <c r="AP612" s="47"/>
      <c r="AQ612" s="47"/>
      <c r="AR612" s="47"/>
      <c r="AS612" s="47"/>
      <c r="AT612" s="47"/>
      <c r="AU612" s="47"/>
      <c r="AV612" s="47"/>
      <c r="AW612" s="47"/>
      <c r="AX612" s="47"/>
      <c r="AY612" s="47"/>
      <c r="AZ612" s="47"/>
      <c r="BA612" s="47"/>
      <c r="BB612" s="47"/>
      <c r="BC612" s="47"/>
      <c r="BD612" s="47"/>
      <c r="BE612" s="47"/>
      <c r="BF612" s="47"/>
      <c r="BG612" s="47"/>
      <c r="BH612" s="47"/>
      <c r="BI612" s="47"/>
      <c r="BJ612" s="47"/>
      <c r="BK612" s="47"/>
      <c r="BL612" s="47"/>
    </row>
    <row r="613" ht="18.75" customHeight="1">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c r="AA613" s="47"/>
      <c r="AB613" s="47"/>
      <c r="AC613" s="47"/>
      <c r="AD613" s="47"/>
      <c r="AE613" s="47"/>
      <c r="AF613" s="47"/>
      <c r="AG613" s="47"/>
      <c r="AH613" s="47"/>
      <c r="AI613" s="47"/>
      <c r="AJ613" s="47"/>
      <c r="AK613" s="47"/>
      <c r="AL613" s="47"/>
      <c r="AM613" s="47"/>
      <c r="AN613" s="47"/>
      <c r="AO613" s="47"/>
      <c r="AP613" s="47"/>
      <c r="AQ613" s="47"/>
      <c r="AR613" s="47"/>
      <c r="AS613" s="47"/>
      <c r="AT613" s="47"/>
      <c r="AU613" s="47"/>
      <c r="AV613" s="47"/>
      <c r="AW613" s="47"/>
      <c r="AX613" s="47"/>
      <c r="AY613" s="47"/>
      <c r="AZ613" s="47"/>
      <c r="BA613" s="47"/>
      <c r="BB613" s="47"/>
      <c r="BC613" s="47"/>
      <c r="BD613" s="47"/>
      <c r="BE613" s="47"/>
      <c r="BF613" s="47"/>
      <c r="BG613" s="47"/>
      <c r="BH613" s="47"/>
      <c r="BI613" s="47"/>
      <c r="BJ613" s="47"/>
      <c r="BK613" s="47"/>
      <c r="BL613" s="47"/>
    </row>
    <row r="614" ht="18.75" customHeight="1">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c r="AA614" s="47"/>
      <c r="AB614" s="47"/>
      <c r="AC614" s="47"/>
      <c r="AD614" s="47"/>
      <c r="AE614" s="47"/>
      <c r="AF614" s="47"/>
      <c r="AG614" s="47"/>
      <c r="AH614" s="47"/>
      <c r="AI614" s="47"/>
      <c r="AJ614" s="47"/>
      <c r="AK614" s="47"/>
      <c r="AL614" s="47"/>
      <c r="AM614" s="47"/>
      <c r="AN614" s="47"/>
      <c r="AO614" s="47"/>
      <c r="AP614" s="47"/>
      <c r="AQ614" s="47"/>
      <c r="AR614" s="47"/>
      <c r="AS614" s="47"/>
      <c r="AT614" s="47"/>
      <c r="AU614" s="47"/>
      <c r="AV614" s="47"/>
      <c r="AW614" s="47"/>
      <c r="AX614" s="47"/>
      <c r="AY614" s="47"/>
      <c r="AZ614" s="47"/>
      <c r="BA614" s="47"/>
      <c r="BB614" s="47"/>
      <c r="BC614" s="47"/>
      <c r="BD614" s="47"/>
      <c r="BE614" s="47"/>
      <c r="BF614" s="47"/>
      <c r="BG614" s="47"/>
      <c r="BH614" s="47"/>
      <c r="BI614" s="47"/>
      <c r="BJ614" s="47"/>
      <c r="BK614" s="47"/>
      <c r="BL614" s="47"/>
    </row>
    <row r="615" ht="18.75" customHeight="1">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c r="AA615" s="47"/>
      <c r="AB615" s="47"/>
      <c r="AC615" s="47"/>
      <c r="AD615" s="47"/>
      <c r="AE615" s="47"/>
      <c r="AF615" s="47"/>
      <c r="AG615" s="47"/>
      <c r="AH615" s="47"/>
      <c r="AI615" s="47"/>
      <c r="AJ615" s="47"/>
      <c r="AK615" s="47"/>
      <c r="AL615" s="47"/>
      <c r="AM615" s="47"/>
      <c r="AN615" s="47"/>
      <c r="AO615" s="47"/>
      <c r="AP615" s="47"/>
      <c r="AQ615" s="47"/>
      <c r="AR615" s="47"/>
      <c r="AS615" s="47"/>
      <c r="AT615" s="47"/>
      <c r="AU615" s="47"/>
      <c r="AV615" s="47"/>
      <c r="AW615" s="47"/>
      <c r="AX615" s="47"/>
      <c r="AY615" s="47"/>
      <c r="AZ615" s="47"/>
      <c r="BA615" s="47"/>
      <c r="BB615" s="47"/>
      <c r="BC615" s="47"/>
      <c r="BD615" s="47"/>
      <c r="BE615" s="47"/>
      <c r="BF615" s="47"/>
      <c r="BG615" s="47"/>
      <c r="BH615" s="47"/>
      <c r="BI615" s="47"/>
      <c r="BJ615" s="47"/>
      <c r="BK615" s="47"/>
      <c r="BL615" s="47"/>
    </row>
    <row r="616" ht="18.75" customHeight="1">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c r="AA616" s="47"/>
      <c r="AB616" s="47"/>
      <c r="AC616" s="47"/>
      <c r="AD616" s="47"/>
      <c r="AE616" s="47"/>
      <c r="AF616" s="47"/>
      <c r="AG616" s="47"/>
      <c r="AH616" s="47"/>
      <c r="AI616" s="47"/>
      <c r="AJ616" s="47"/>
      <c r="AK616" s="47"/>
      <c r="AL616" s="47"/>
      <c r="AM616" s="47"/>
      <c r="AN616" s="47"/>
      <c r="AO616" s="47"/>
      <c r="AP616" s="47"/>
      <c r="AQ616" s="47"/>
      <c r="AR616" s="47"/>
      <c r="AS616" s="47"/>
      <c r="AT616" s="47"/>
      <c r="AU616" s="47"/>
      <c r="AV616" s="47"/>
      <c r="AW616" s="47"/>
      <c r="AX616" s="47"/>
      <c r="AY616" s="47"/>
      <c r="AZ616" s="47"/>
      <c r="BA616" s="47"/>
      <c r="BB616" s="47"/>
      <c r="BC616" s="47"/>
      <c r="BD616" s="47"/>
      <c r="BE616" s="47"/>
      <c r="BF616" s="47"/>
      <c r="BG616" s="47"/>
      <c r="BH616" s="47"/>
      <c r="BI616" s="47"/>
      <c r="BJ616" s="47"/>
      <c r="BK616" s="47"/>
      <c r="BL616" s="47"/>
    </row>
    <row r="617" ht="18.75" customHeight="1">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c r="AA617" s="47"/>
      <c r="AB617" s="47"/>
      <c r="AC617" s="47"/>
      <c r="AD617" s="47"/>
      <c r="AE617" s="47"/>
      <c r="AF617" s="47"/>
      <c r="AG617" s="47"/>
      <c r="AH617" s="47"/>
      <c r="AI617" s="47"/>
      <c r="AJ617" s="47"/>
      <c r="AK617" s="47"/>
      <c r="AL617" s="47"/>
      <c r="AM617" s="47"/>
      <c r="AN617" s="47"/>
      <c r="AO617" s="47"/>
      <c r="AP617" s="47"/>
      <c r="AQ617" s="47"/>
      <c r="AR617" s="47"/>
      <c r="AS617" s="47"/>
      <c r="AT617" s="47"/>
      <c r="AU617" s="47"/>
      <c r="AV617" s="47"/>
      <c r="AW617" s="47"/>
      <c r="AX617" s="47"/>
      <c r="AY617" s="47"/>
      <c r="AZ617" s="47"/>
      <c r="BA617" s="47"/>
      <c r="BB617" s="47"/>
      <c r="BC617" s="47"/>
      <c r="BD617" s="47"/>
      <c r="BE617" s="47"/>
      <c r="BF617" s="47"/>
      <c r="BG617" s="47"/>
      <c r="BH617" s="47"/>
      <c r="BI617" s="47"/>
      <c r="BJ617" s="47"/>
      <c r="BK617" s="47"/>
      <c r="BL617" s="47"/>
    </row>
    <row r="618" ht="18.75" customHeight="1">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c r="AA618" s="47"/>
      <c r="AB618" s="47"/>
      <c r="AC618" s="47"/>
      <c r="AD618" s="47"/>
      <c r="AE618" s="47"/>
      <c r="AF618" s="47"/>
      <c r="AG618" s="47"/>
      <c r="AH618" s="47"/>
      <c r="AI618" s="47"/>
      <c r="AJ618" s="47"/>
      <c r="AK618" s="47"/>
      <c r="AL618" s="47"/>
      <c r="AM618" s="47"/>
      <c r="AN618" s="47"/>
      <c r="AO618" s="47"/>
      <c r="AP618" s="47"/>
      <c r="AQ618" s="47"/>
      <c r="AR618" s="47"/>
      <c r="AS618" s="47"/>
      <c r="AT618" s="47"/>
      <c r="AU618" s="47"/>
      <c r="AV618" s="47"/>
      <c r="AW618" s="47"/>
      <c r="AX618" s="47"/>
      <c r="AY618" s="47"/>
      <c r="AZ618" s="47"/>
      <c r="BA618" s="47"/>
      <c r="BB618" s="47"/>
      <c r="BC618" s="47"/>
      <c r="BD618" s="47"/>
      <c r="BE618" s="47"/>
      <c r="BF618" s="47"/>
      <c r="BG618" s="47"/>
      <c r="BH618" s="47"/>
      <c r="BI618" s="47"/>
      <c r="BJ618" s="47"/>
      <c r="BK618" s="47"/>
      <c r="BL618" s="47"/>
    </row>
    <row r="619" ht="18.75" customHeight="1">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c r="AA619" s="47"/>
      <c r="AB619" s="47"/>
      <c r="AC619" s="47"/>
      <c r="AD619" s="47"/>
      <c r="AE619" s="47"/>
      <c r="AF619" s="47"/>
      <c r="AG619" s="47"/>
      <c r="AH619" s="47"/>
      <c r="AI619" s="47"/>
      <c r="AJ619" s="47"/>
      <c r="AK619" s="47"/>
      <c r="AL619" s="47"/>
      <c r="AM619" s="47"/>
      <c r="AN619" s="47"/>
      <c r="AO619" s="47"/>
      <c r="AP619" s="47"/>
      <c r="AQ619" s="47"/>
      <c r="AR619" s="47"/>
      <c r="AS619" s="47"/>
      <c r="AT619" s="47"/>
      <c r="AU619" s="47"/>
      <c r="AV619" s="47"/>
      <c r="AW619" s="47"/>
      <c r="AX619" s="47"/>
      <c r="AY619" s="47"/>
      <c r="AZ619" s="47"/>
      <c r="BA619" s="47"/>
      <c r="BB619" s="47"/>
      <c r="BC619" s="47"/>
      <c r="BD619" s="47"/>
      <c r="BE619" s="47"/>
      <c r="BF619" s="47"/>
      <c r="BG619" s="47"/>
      <c r="BH619" s="47"/>
      <c r="BI619" s="47"/>
      <c r="BJ619" s="47"/>
      <c r="BK619" s="47"/>
      <c r="BL619" s="47"/>
    </row>
    <row r="620" ht="18.75" customHeight="1">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c r="AA620" s="47"/>
      <c r="AB620" s="47"/>
      <c r="AC620" s="47"/>
      <c r="AD620" s="47"/>
      <c r="AE620" s="47"/>
      <c r="AF620" s="47"/>
      <c r="AG620" s="47"/>
      <c r="AH620" s="47"/>
      <c r="AI620" s="47"/>
      <c r="AJ620" s="47"/>
      <c r="AK620" s="47"/>
      <c r="AL620" s="47"/>
      <c r="AM620" s="47"/>
      <c r="AN620" s="47"/>
      <c r="AO620" s="47"/>
      <c r="AP620" s="47"/>
      <c r="AQ620" s="47"/>
      <c r="AR620" s="47"/>
      <c r="AS620" s="47"/>
      <c r="AT620" s="47"/>
      <c r="AU620" s="47"/>
      <c r="AV620" s="47"/>
      <c r="AW620" s="47"/>
      <c r="AX620" s="47"/>
      <c r="AY620" s="47"/>
      <c r="AZ620" s="47"/>
      <c r="BA620" s="47"/>
      <c r="BB620" s="47"/>
      <c r="BC620" s="47"/>
      <c r="BD620" s="47"/>
      <c r="BE620" s="47"/>
      <c r="BF620" s="47"/>
      <c r="BG620" s="47"/>
      <c r="BH620" s="47"/>
      <c r="BI620" s="47"/>
      <c r="BJ620" s="47"/>
      <c r="BK620" s="47"/>
      <c r="BL620" s="47"/>
    </row>
    <row r="621" ht="18.75" customHeight="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c r="AA621" s="47"/>
      <c r="AB621" s="47"/>
      <c r="AC621" s="47"/>
      <c r="AD621" s="47"/>
      <c r="AE621" s="47"/>
      <c r="AF621" s="47"/>
      <c r="AG621" s="47"/>
      <c r="AH621" s="47"/>
      <c r="AI621" s="47"/>
      <c r="AJ621" s="47"/>
      <c r="AK621" s="47"/>
      <c r="AL621" s="47"/>
      <c r="AM621" s="47"/>
      <c r="AN621" s="47"/>
      <c r="AO621" s="47"/>
      <c r="AP621" s="47"/>
      <c r="AQ621" s="47"/>
      <c r="AR621" s="47"/>
      <c r="AS621" s="47"/>
      <c r="AT621" s="47"/>
      <c r="AU621" s="47"/>
      <c r="AV621" s="47"/>
      <c r="AW621" s="47"/>
      <c r="AX621" s="47"/>
      <c r="AY621" s="47"/>
      <c r="AZ621" s="47"/>
      <c r="BA621" s="47"/>
      <c r="BB621" s="47"/>
      <c r="BC621" s="47"/>
      <c r="BD621" s="47"/>
      <c r="BE621" s="47"/>
      <c r="BF621" s="47"/>
      <c r="BG621" s="47"/>
      <c r="BH621" s="47"/>
      <c r="BI621" s="47"/>
      <c r="BJ621" s="47"/>
      <c r="BK621" s="47"/>
      <c r="BL621" s="47"/>
    </row>
    <row r="622" ht="18.75" customHeight="1">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c r="AA622" s="47"/>
      <c r="AB622" s="47"/>
      <c r="AC622" s="47"/>
      <c r="AD622" s="47"/>
      <c r="AE622" s="47"/>
      <c r="AF622" s="47"/>
      <c r="AG622" s="47"/>
      <c r="AH622" s="47"/>
      <c r="AI622" s="47"/>
      <c r="AJ622" s="47"/>
      <c r="AK622" s="47"/>
      <c r="AL622" s="47"/>
      <c r="AM622" s="47"/>
      <c r="AN622" s="47"/>
      <c r="AO622" s="47"/>
      <c r="AP622" s="47"/>
      <c r="AQ622" s="47"/>
      <c r="AR622" s="47"/>
      <c r="AS622" s="47"/>
      <c r="AT622" s="47"/>
      <c r="AU622" s="47"/>
      <c r="AV622" s="47"/>
      <c r="AW622" s="47"/>
      <c r="AX622" s="47"/>
      <c r="AY622" s="47"/>
      <c r="AZ622" s="47"/>
      <c r="BA622" s="47"/>
      <c r="BB622" s="47"/>
      <c r="BC622" s="47"/>
      <c r="BD622" s="47"/>
      <c r="BE622" s="47"/>
      <c r="BF622" s="47"/>
      <c r="BG622" s="47"/>
      <c r="BH622" s="47"/>
      <c r="BI622" s="47"/>
      <c r="BJ622" s="47"/>
      <c r="BK622" s="47"/>
      <c r="BL622" s="47"/>
    </row>
    <row r="623" ht="18.75" customHeight="1">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c r="AA623" s="47"/>
      <c r="AB623" s="47"/>
      <c r="AC623" s="47"/>
      <c r="AD623" s="47"/>
      <c r="AE623" s="47"/>
      <c r="AF623" s="47"/>
      <c r="AG623" s="47"/>
      <c r="AH623" s="47"/>
      <c r="AI623" s="47"/>
      <c r="AJ623" s="47"/>
      <c r="AK623" s="47"/>
      <c r="AL623" s="47"/>
      <c r="AM623" s="47"/>
      <c r="AN623" s="47"/>
      <c r="AO623" s="47"/>
      <c r="AP623" s="47"/>
      <c r="AQ623" s="47"/>
      <c r="AR623" s="47"/>
      <c r="AS623" s="47"/>
      <c r="AT623" s="47"/>
      <c r="AU623" s="47"/>
      <c r="AV623" s="47"/>
      <c r="AW623" s="47"/>
      <c r="AX623" s="47"/>
      <c r="AY623" s="47"/>
      <c r="AZ623" s="47"/>
      <c r="BA623" s="47"/>
      <c r="BB623" s="47"/>
      <c r="BC623" s="47"/>
      <c r="BD623" s="47"/>
      <c r="BE623" s="47"/>
      <c r="BF623" s="47"/>
      <c r="BG623" s="47"/>
      <c r="BH623" s="47"/>
      <c r="BI623" s="47"/>
      <c r="BJ623" s="47"/>
      <c r="BK623" s="47"/>
      <c r="BL623" s="47"/>
    </row>
    <row r="624" ht="18.75" customHeight="1">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c r="AA624" s="47"/>
      <c r="AB624" s="47"/>
      <c r="AC624" s="47"/>
      <c r="AD624" s="47"/>
      <c r="AE624" s="47"/>
      <c r="AF624" s="47"/>
      <c r="AG624" s="47"/>
      <c r="AH624" s="47"/>
      <c r="AI624" s="47"/>
      <c r="AJ624" s="47"/>
      <c r="AK624" s="47"/>
      <c r="AL624" s="47"/>
      <c r="AM624" s="47"/>
      <c r="AN624" s="47"/>
      <c r="AO624" s="47"/>
      <c r="AP624" s="47"/>
      <c r="AQ624" s="47"/>
      <c r="AR624" s="47"/>
      <c r="AS624" s="47"/>
      <c r="AT624" s="47"/>
      <c r="AU624" s="47"/>
      <c r="AV624" s="47"/>
      <c r="AW624" s="47"/>
      <c r="AX624" s="47"/>
      <c r="AY624" s="47"/>
      <c r="AZ624" s="47"/>
      <c r="BA624" s="47"/>
      <c r="BB624" s="47"/>
      <c r="BC624" s="47"/>
      <c r="BD624" s="47"/>
      <c r="BE624" s="47"/>
      <c r="BF624" s="47"/>
      <c r="BG624" s="47"/>
      <c r="BH624" s="47"/>
      <c r="BI624" s="47"/>
      <c r="BJ624" s="47"/>
      <c r="BK624" s="47"/>
      <c r="BL624" s="47"/>
    </row>
    <row r="625" ht="18.75" customHeight="1">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c r="AA625" s="47"/>
      <c r="AB625" s="47"/>
      <c r="AC625" s="47"/>
      <c r="AD625" s="47"/>
      <c r="AE625" s="47"/>
      <c r="AF625" s="47"/>
      <c r="AG625" s="47"/>
      <c r="AH625" s="47"/>
      <c r="AI625" s="47"/>
      <c r="AJ625" s="47"/>
      <c r="AK625" s="47"/>
      <c r="AL625" s="47"/>
      <c r="AM625" s="47"/>
      <c r="AN625" s="47"/>
      <c r="AO625" s="47"/>
      <c r="AP625" s="47"/>
      <c r="AQ625" s="47"/>
      <c r="AR625" s="47"/>
      <c r="AS625" s="47"/>
      <c r="AT625" s="47"/>
      <c r="AU625" s="47"/>
      <c r="AV625" s="47"/>
      <c r="AW625" s="47"/>
      <c r="AX625" s="47"/>
      <c r="AY625" s="47"/>
      <c r="AZ625" s="47"/>
      <c r="BA625" s="47"/>
      <c r="BB625" s="47"/>
      <c r="BC625" s="47"/>
      <c r="BD625" s="47"/>
      <c r="BE625" s="47"/>
      <c r="BF625" s="47"/>
      <c r="BG625" s="47"/>
      <c r="BH625" s="47"/>
      <c r="BI625" s="47"/>
      <c r="BJ625" s="47"/>
      <c r="BK625" s="47"/>
      <c r="BL625" s="47"/>
    </row>
    <row r="626" ht="18.75" customHeight="1">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c r="AA626" s="47"/>
      <c r="AB626" s="47"/>
      <c r="AC626" s="47"/>
      <c r="AD626" s="47"/>
      <c r="AE626" s="47"/>
      <c r="AF626" s="47"/>
      <c r="AG626" s="47"/>
      <c r="AH626" s="47"/>
      <c r="AI626" s="47"/>
      <c r="AJ626" s="47"/>
      <c r="AK626" s="47"/>
      <c r="AL626" s="47"/>
      <c r="AM626" s="47"/>
      <c r="AN626" s="47"/>
      <c r="AO626" s="47"/>
      <c r="AP626" s="47"/>
      <c r="AQ626" s="47"/>
      <c r="AR626" s="47"/>
      <c r="AS626" s="47"/>
      <c r="AT626" s="47"/>
      <c r="AU626" s="47"/>
      <c r="AV626" s="47"/>
      <c r="AW626" s="47"/>
      <c r="AX626" s="47"/>
      <c r="AY626" s="47"/>
      <c r="AZ626" s="47"/>
      <c r="BA626" s="47"/>
      <c r="BB626" s="47"/>
      <c r="BC626" s="47"/>
      <c r="BD626" s="47"/>
      <c r="BE626" s="47"/>
      <c r="BF626" s="47"/>
      <c r="BG626" s="47"/>
      <c r="BH626" s="47"/>
      <c r="BI626" s="47"/>
      <c r="BJ626" s="47"/>
      <c r="BK626" s="47"/>
      <c r="BL626" s="47"/>
    </row>
    <row r="627" ht="18.75" customHeight="1">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c r="AA627" s="47"/>
      <c r="AB627" s="47"/>
      <c r="AC627" s="47"/>
      <c r="AD627" s="47"/>
      <c r="AE627" s="47"/>
      <c r="AF627" s="47"/>
      <c r="AG627" s="47"/>
      <c r="AH627" s="47"/>
      <c r="AI627" s="47"/>
      <c r="AJ627" s="47"/>
      <c r="AK627" s="47"/>
      <c r="AL627" s="47"/>
      <c r="AM627" s="47"/>
      <c r="AN627" s="47"/>
      <c r="AO627" s="47"/>
      <c r="AP627" s="47"/>
      <c r="AQ627" s="47"/>
      <c r="AR627" s="47"/>
      <c r="AS627" s="47"/>
      <c r="AT627" s="47"/>
      <c r="AU627" s="47"/>
      <c r="AV627" s="47"/>
      <c r="AW627" s="47"/>
      <c r="AX627" s="47"/>
      <c r="AY627" s="47"/>
      <c r="AZ627" s="47"/>
      <c r="BA627" s="47"/>
      <c r="BB627" s="47"/>
      <c r="BC627" s="47"/>
      <c r="BD627" s="47"/>
      <c r="BE627" s="47"/>
      <c r="BF627" s="47"/>
      <c r="BG627" s="47"/>
      <c r="BH627" s="47"/>
      <c r="BI627" s="47"/>
      <c r="BJ627" s="47"/>
      <c r="BK627" s="47"/>
      <c r="BL627" s="47"/>
    </row>
    <row r="628" ht="18.75" customHeight="1">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c r="AA628" s="47"/>
      <c r="AB628" s="47"/>
      <c r="AC628" s="47"/>
      <c r="AD628" s="47"/>
      <c r="AE628" s="47"/>
      <c r="AF628" s="47"/>
      <c r="AG628" s="47"/>
      <c r="AH628" s="47"/>
      <c r="AI628" s="47"/>
      <c r="AJ628" s="47"/>
      <c r="AK628" s="47"/>
      <c r="AL628" s="47"/>
      <c r="AM628" s="47"/>
      <c r="AN628" s="47"/>
      <c r="AO628" s="47"/>
      <c r="AP628" s="47"/>
      <c r="AQ628" s="47"/>
      <c r="AR628" s="47"/>
      <c r="AS628" s="47"/>
      <c r="AT628" s="47"/>
      <c r="AU628" s="47"/>
      <c r="AV628" s="47"/>
      <c r="AW628" s="47"/>
      <c r="AX628" s="47"/>
      <c r="AY628" s="47"/>
      <c r="AZ628" s="47"/>
      <c r="BA628" s="47"/>
      <c r="BB628" s="47"/>
      <c r="BC628" s="47"/>
      <c r="BD628" s="47"/>
      <c r="BE628" s="47"/>
      <c r="BF628" s="47"/>
      <c r="BG628" s="47"/>
      <c r="BH628" s="47"/>
      <c r="BI628" s="47"/>
      <c r="BJ628" s="47"/>
      <c r="BK628" s="47"/>
      <c r="BL628" s="47"/>
    </row>
    <row r="629" ht="18.75" customHeight="1">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c r="AA629" s="47"/>
      <c r="AB629" s="47"/>
      <c r="AC629" s="47"/>
      <c r="AD629" s="47"/>
      <c r="AE629" s="47"/>
      <c r="AF629" s="47"/>
      <c r="AG629" s="47"/>
      <c r="AH629" s="47"/>
      <c r="AI629" s="47"/>
      <c r="AJ629" s="47"/>
      <c r="AK629" s="47"/>
      <c r="AL629" s="47"/>
      <c r="AM629" s="47"/>
      <c r="AN629" s="47"/>
      <c r="AO629" s="47"/>
      <c r="AP629" s="47"/>
      <c r="AQ629" s="47"/>
      <c r="AR629" s="47"/>
      <c r="AS629" s="47"/>
      <c r="AT629" s="47"/>
      <c r="AU629" s="47"/>
      <c r="AV629" s="47"/>
      <c r="AW629" s="47"/>
      <c r="AX629" s="47"/>
      <c r="AY629" s="47"/>
      <c r="AZ629" s="47"/>
      <c r="BA629" s="47"/>
      <c r="BB629" s="47"/>
      <c r="BC629" s="47"/>
      <c r="BD629" s="47"/>
      <c r="BE629" s="47"/>
      <c r="BF629" s="47"/>
      <c r="BG629" s="47"/>
      <c r="BH629" s="47"/>
      <c r="BI629" s="47"/>
      <c r="BJ629" s="47"/>
      <c r="BK629" s="47"/>
      <c r="BL629" s="47"/>
    </row>
    <row r="630" ht="18.75" customHeight="1">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c r="AA630" s="47"/>
      <c r="AB630" s="47"/>
      <c r="AC630" s="47"/>
      <c r="AD630" s="47"/>
      <c r="AE630" s="47"/>
      <c r="AF630" s="47"/>
      <c r="AG630" s="47"/>
      <c r="AH630" s="47"/>
      <c r="AI630" s="47"/>
      <c r="AJ630" s="47"/>
      <c r="AK630" s="47"/>
      <c r="AL630" s="47"/>
      <c r="AM630" s="47"/>
      <c r="AN630" s="47"/>
      <c r="AO630" s="47"/>
      <c r="AP630" s="47"/>
      <c r="AQ630" s="47"/>
      <c r="AR630" s="47"/>
      <c r="AS630" s="47"/>
      <c r="AT630" s="47"/>
      <c r="AU630" s="47"/>
      <c r="AV630" s="47"/>
      <c r="AW630" s="47"/>
      <c r="AX630" s="47"/>
      <c r="AY630" s="47"/>
      <c r="AZ630" s="47"/>
      <c r="BA630" s="47"/>
      <c r="BB630" s="47"/>
      <c r="BC630" s="47"/>
      <c r="BD630" s="47"/>
      <c r="BE630" s="47"/>
      <c r="BF630" s="47"/>
      <c r="BG630" s="47"/>
      <c r="BH630" s="47"/>
      <c r="BI630" s="47"/>
      <c r="BJ630" s="47"/>
      <c r="BK630" s="47"/>
      <c r="BL630" s="47"/>
    </row>
    <row r="631" ht="18.75" customHeight="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c r="AA631" s="47"/>
      <c r="AB631" s="47"/>
      <c r="AC631" s="47"/>
      <c r="AD631" s="47"/>
      <c r="AE631" s="47"/>
      <c r="AF631" s="47"/>
      <c r="AG631" s="47"/>
      <c r="AH631" s="47"/>
      <c r="AI631" s="47"/>
      <c r="AJ631" s="47"/>
      <c r="AK631" s="47"/>
      <c r="AL631" s="47"/>
      <c r="AM631" s="47"/>
      <c r="AN631" s="47"/>
      <c r="AO631" s="47"/>
      <c r="AP631" s="47"/>
      <c r="AQ631" s="47"/>
      <c r="AR631" s="47"/>
      <c r="AS631" s="47"/>
      <c r="AT631" s="47"/>
      <c r="AU631" s="47"/>
      <c r="AV631" s="47"/>
      <c r="AW631" s="47"/>
      <c r="AX631" s="47"/>
      <c r="AY631" s="47"/>
      <c r="AZ631" s="47"/>
      <c r="BA631" s="47"/>
      <c r="BB631" s="47"/>
      <c r="BC631" s="47"/>
      <c r="BD631" s="47"/>
      <c r="BE631" s="47"/>
      <c r="BF631" s="47"/>
      <c r="BG631" s="47"/>
      <c r="BH631" s="47"/>
      <c r="BI631" s="47"/>
      <c r="BJ631" s="47"/>
      <c r="BK631" s="47"/>
      <c r="BL631" s="47"/>
    </row>
    <row r="632" ht="18.75" customHeight="1">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c r="AA632" s="47"/>
      <c r="AB632" s="47"/>
      <c r="AC632" s="47"/>
      <c r="AD632" s="47"/>
      <c r="AE632" s="47"/>
      <c r="AF632" s="47"/>
      <c r="AG632" s="47"/>
      <c r="AH632" s="47"/>
      <c r="AI632" s="47"/>
      <c r="AJ632" s="47"/>
      <c r="AK632" s="47"/>
      <c r="AL632" s="47"/>
      <c r="AM632" s="47"/>
      <c r="AN632" s="47"/>
      <c r="AO632" s="47"/>
      <c r="AP632" s="47"/>
      <c r="AQ632" s="47"/>
      <c r="AR632" s="47"/>
      <c r="AS632" s="47"/>
      <c r="AT632" s="47"/>
      <c r="AU632" s="47"/>
      <c r="AV632" s="47"/>
      <c r="AW632" s="47"/>
      <c r="AX632" s="47"/>
      <c r="AY632" s="47"/>
      <c r="AZ632" s="47"/>
      <c r="BA632" s="47"/>
      <c r="BB632" s="47"/>
      <c r="BC632" s="47"/>
      <c r="BD632" s="47"/>
      <c r="BE632" s="47"/>
      <c r="BF632" s="47"/>
      <c r="BG632" s="47"/>
      <c r="BH632" s="47"/>
      <c r="BI632" s="47"/>
      <c r="BJ632" s="47"/>
      <c r="BK632" s="47"/>
      <c r="BL632" s="47"/>
    </row>
    <row r="633" ht="18.75" customHeight="1">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c r="AA633" s="47"/>
      <c r="AB633" s="47"/>
      <c r="AC633" s="47"/>
      <c r="AD633" s="47"/>
      <c r="AE633" s="47"/>
      <c r="AF633" s="47"/>
      <c r="AG633" s="47"/>
      <c r="AH633" s="47"/>
      <c r="AI633" s="47"/>
      <c r="AJ633" s="47"/>
      <c r="AK633" s="47"/>
      <c r="AL633" s="47"/>
      <c r="AM633" s="47"/>
      <c r="AN633" s="47"/>
      <c r="AO633" s="47"/>
      <c r="AP633" s="47"/>
      <c r="AQ633" s="47"/>
      <c r="AR633" s="47"/>
      <c r="AS633" s="47"/>
      <c r="AT633" s="47"/>
      <c r="AU633" s="47"/>
      <c r="AV633" s="47"/>
      <c r="AW633" s="47"/>
      <c r="AX633" s="47"/>
      <c r="AY633" s="47"/>
      <c r="AZ633" s="47"/>
      <c r="BA633" s="47"/>
      <c r="BB633" s="47"/>
      <c r="BC633" s="47"/>
      <c r="BD633" s="47"/>
      <c r="BE633" s="47"/>
      <c r="BF633" s="47"/>
      <c r="BG633" s="47"/>
      <c r="BH633" s="47"/>
      <c r="BI633" s="47"/>
      <c r="BJ633" s="47"/>
      <c r="BK633" s="47"/>
      <c r="BL633" s="47"/>
    </row>
    <row r="634" ht="18.75" customHeight="1">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c r="AA634" s="47"/>
      <c r="AB634" s="47"/>
      <c r="AC634" s="47"/>
      <c r="AD634" s="47"/>
      <c r="AE634" s="47"/>
      <c r="AF634" s="47"/>
      <c r="AG634" s="47"/>
      <c r="AH634" s="47"/>
      <c r="AI634" s="47"/>
      <c r="AJ634" s="47"/>
      <c r="AK634" s="47"/>
      <c r="AL634" s="47"/>
      <c r="AM634" s="47"/>
      <c r="AN634" s="47"/>
      <c r="AO634" s="47"/>
      <c r="AP634" s="47"/>
      <c r="AQ634" s="47"/>
      <c r="AR634" s="47"/>
      <c r="AS634" s="47"/>
      <c r="AT634" s="47"/>
      <c r="AU634" s="47"/>
      <c r="AV634" s="47"/>
      <c r="AW634" s="47"/>
      <c r="AX634" s="47"/>
      <c r="AY634" s="47"/>
      <c r="AZ634" s="47"/>
      <c r="BA634" s="47"/>
      <c r="BB634" s="47"/>
      <c r="BC634" s="47"/>
      <c r="BD634" s="47"/>
      <c r="BE634" s="47"/>
      <c r="BF634" s="47"/>
      <c r="BG634" s="47"/>
      <c r="BH634" s="47"/>
      <c r="BI634" s="47"/>
      <c r="BJ634" s="47"/>
      <c r="BK634" s="47"/>
      <c r="BL634" s="47"/>
    </row>
    <row r="635" ht="18.75" customHeight="1">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c r="AA635" s="47"/>
      <c r="AB635" s="47"/>
      <c r="AC635" s="47"/>
      <c r="AD635" s="47"/>
      <c r="AE635" s="47"/>
      <c r="AF635" s="47"/>
      <c r="AG635" s="47"/>
      <c r="AH635" s="47"/>
      <c r="AI635" s="47"/>
      <c r="AJ635" s="47"/>
      <c r="AK635" s="47"/>
      <c r="AL635" s="47"/>
      <c r="AM635" s="47"/>
      <c r="AN635" s="47"/>
      <c r="AO635" s="47"/>
      <c r="AP635" s="47"/>
      <c r="AQ635" s="47"/>
      <c r="AR635" s="47"/>
      <c r="AS635" s="47"/>
      <c r="AT635" s="47"/>
      <c r="AU635" s="47"/>
      <c r="AV635" s="47"/>
      <c r="AW635" s="47"/>
      <c r="AX635" s="47"/>
      <c r="AY635" s="47"/>
      <c r="AZ635" s="47"/>
      <c r="BA635" s="47"/>
      <c r="BB635" s="47"/>
      <c r="BC635" s="47"/>
      <c r="BD635" s="47"/>
      <c r="BE635" s="47"/>
      <c r="BF635" s="47"/>
      <c r="BG635" s="47"/>
      <c r="BH635" s="47"/>
      <c r="BI635" s="47"/>
      <c r="BJ635" s="47"/>
      <c r="BK635" s="47"/>
      <c r="BL635" s="47"/>
    </row>
    <row r="636" ht="18.75" customHeight="1">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c r="AA636" s="47"/>
      <c r="AB636" s="47"/>
      <c r="AC636" s="47"/>
      <c r="AD636" s="47"/>
      <c r="AE636" s="47"/>
      <c r="AF636" s="47"/>
      <c r="AG636" s="47"/>
      <c r="AH636" s="47"/>
      <c r="AI636" s="47"/>
      <c r="AJ636" s="47"/>
      <c r="AK636" s="47"/>
      <c r="AL636" s="47"/>
      <c r="AM636" s="47"/>
      <c r="AN636" s="47"/>
      <c r="AO636" s="47"/>
      <c r="AP636" s="47"/>
      <c r="AQ636" s="47"/>
      <c r="AR636" s="47"/>
      <c r="AS636" s="47"/>
      <c r="AT636" s="47"/>
      <c r="AU636" s="47"/>
      <c r="AV636" s="47"/>
      <c r="AW636" s="47"/>
      <c r="AX636" s="47"/>
      <c r="AY636" s="47"/>
      <c r="AZ636" s="47"/>
      <c r="BA636" s="47"/>
      <c r="BB636" s="47"/>
      <c r="BC636" s="47"/>
      <c r="BD636" s="47"/>
      <c r="BE636" s="47"/>
      <c r="BF636" s="47"/>
      <c r="BG636" s="47"/>
      <c r="BH636" s="47"/>
      <c r="BI636" s="47"/>
      <c r="BJ636" s="47"/>
      <c r="BK636" s="47"/>
      <c r="BL636" s="47"/>
    </row>
    <row r="637" ht="18.75" customHeight="1">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c r="AA637" s="47"/>
      <c r="AB637" s="47"/>
      <c r="AC637" s="47"/>
      <c r="AD637" s="47"/>
      <c r="AE637" s="47"/>
      <c r="AF637" s="47"/>
      <c r="AG637" s="47"/>
      <c r="AH637" s="47"/>
      <c r="AI637" s="47"/>
      <c r="AJ637" s="47"/>
      <c r="AK637" s="47"/>
      <c r="AL637" s="47"/>
      <c r="AM637" s="47"/>
      <c r="AN637" s="47"/>
      <c r="AO637" s="47"/>
      <c r="AP637" s="47"/>
      <c r="AQ637" s="47"/>
      <c r="AR637" s="47"/>
      <c r="AS637" s="47"/>
      <c r="AT637" s="47"/>
      <c r="AU637" s="47"/>
      <c r="AV637" s="47"/>
      <c r="AW637" s="47"/>
      <c r="AX637" s="47"/>
      <c r="AY637" s="47"/>
      <c r="AZ637" s="47"/>
      <c r="BA637" s="47"/>
      <c r="BB637" s="47"/>
      <c r="BC637" s="47"/>
      <c r="BD637" s="47"/>
      <c r="BE637" s="47"/>
      <c r="BF637" s="47"/>
      <c r="BG637" s="47"/>
      <c r="BH637" s="47"/>
      <c r="BI637" s="47"/>
      <c r="BJ637" s="47"/>
      <c r="BK637" s="47"/>
      <c r="BL637" s="47"/>
    </row>
    <row r="638" ht="18.75" customHeight="1">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c r="AA638" s="47"/>
      <c r="AB638" s="47"/>
      <c r="AC638" s="47"/>
      <c r="AD638" s="47"/>
      <c r="AE638" s="47"/>
      <c r="AF638" s="47"/>
      <c r="AG638" s="47"/>
      <c r="AH638" s="47"/>
      <c r="AI638" s="47"/>
      <c r="AJ638" s="47"/>
      <c r="AK638" s="47"/>
      <c r="AL638" s="47"/>
      <c r="AM638" s="47"/>
      <c r="AN638" s="47"/>
      <c r="AO638" s="47"/>
      <c r="AP638" s="47"/>
      <c r="AQ638" s="47"/>
      <c r="AR638" s="47"/>
      <c r="AS638" s="47"/>
      <c r="AT638" s="47"/>
      <c r="AU638" s="47"/>
      <c r="AV638" s="47"/>
      <c r="AW638" s="47"/>
      <c r="AX638" s="47"/>
      <c r="AY638" s="47"/>
      <c r="AZ638" s="47"/>
      <c r="BA638" s="47"/>
      <c r="BB638" s="47"/>
      <c r="BC638" s="47"/>
      <c r="BD638" s="47"/>
      <c r="BE638" s="47"/>
      <c r="BF638" s="47"/>
      <c r="BG638" s="47"/>
      <c r="BH638" s="47"/>
      <c r="BI638" s="47"/>
      <c r="BJ638" s="47"/>
      <c r="BK638" s="47"/>
      <c r="BL638" s="47"/>
    </row>
    <row r="639" ht="18.75" customHeight="1">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c r="AA639" s="47"/>
      <c r="AB639" s="47"/>
      <c r="AC639" s="47"/>
      <c r="AD639" s="47"/>
      <c r="AE639" s="47"/>
      <c r="AF639" s="47"/>
      <c r="AG639" s="47"/>
      <c r="AH639" s="47"/>
      <c r="AI639" s="47"/>
      <c r="AJ639" s="47"/>
      <c r="AK639" s="47"/>
      <c r="AL639" s="47"/>
      <c r="AM639" s="47"/>
      <c r="AN639" s="47"/>
      <c r="AO639" s="47"/>
      <c r="AP639" s="47"/>
      <c r="AQ639" s="47"/>
      <c r="AR639" s="47"/>
      <c r="AS639" s="47"/>
      <c r="AT639" s="47"/>
      <c r="AU639" s="47"/>
      <c r="AV639" s="47"/>
      <c r="AW639" s="47"/>
      <c r="AX639" s="47"/>
      <c r="AY639" s="47"/>
      <c r="AZ639" s="47"/>
      <c r="BA639" s="47"/>
      <c r="BB639" s="47"/>
      <c r="BC639" s="47"/>
      <c r="BD639" s="47"/>
      <c r="BE639" s="47"/>
      <c r="BF639" s="47"/>
      <c r="BG639" s="47"/>
      <c r="BH639" s="47"/>
      <c r="BI639" s="47"/>
      <c r="BJ639" s="47"/>
      <c r="BK639" s="47"/>
      <c r="BL639" s="47"/>
    </row>
    <row r="640" ht="18.75" customHeight="1">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c r="AA640" s="47"/>
      <c r="AB640" s="47"/>
      <c r="AC640" s="47"/>
      <c r="AD640" s="47"/>
      <c r="AE640" s="47"/>
      <c r="AF640" s="47"/>
      <c r="AG640" s="47"/>
      <c r="AH640" s="47"/>
      <c r="AI640" s="47"/>
      <c r="AJ640" s="47"/>
      <c r="AK640" s="47"/>
      <c r="AL640" s="47"/>
      <c r="AM640" s="47"/>
      <c r="AN640" s="47"/>
      <c r="AO640" s="47"/>
      <c r="AP640" s="47"/>
      <c r="AQ640" s="47"/>
      <c r="AR640" s="47"/>
      <c r="AS640" s="47"/>
      <c r="AT640" s="47"/>
      <c r="AU640" s="47"/>
      <c r="AV640" s="47"/>
      <c r="AW640" s="47"/>
      <c r="AX640" s="47"/>
      <c r="AY640" s="47"/>
      <c r="AZ640" s="47"/>
      <c r="BA640" s="47"/>
      <c r="BB640" s="47"/>
      <c r="BC640" s="47"/>
      <c r="BD640" s="47"/>
      <c r="BE640" s="47"/>
      <c r="BF640" s="47"/>
      <c r="BG640" s="47"/>
      <c r="BH640" s="47"/>
      <c r="BI640" s="47"/>
      <c r="BJ640" s="47"/>
      <c r="BK640" s="47"/>
      <c r="BL640" s="47"/>
    </row>
    <row r="641" ht="18.75" customHeight="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c r="AA641" s="47"/>
      <c r="AB641" s="47"/>
      <c r="AC641" s="47"/>
      <c r="AD641" s="47"/>
      <c r="AE641" s="47"/>
      <c r="AF641" s="47"/>
      <c r="AG641" s="47"/>
      <c r="AH641" s="47"/>
      <c r="AI641" s="47"/>
      <c r="AJ641" s="47"/>
      <c r="AK641" s="47"/>
      <c r="AL641" s="47"/>
      <c r="AM641" s="47"/>
      <c r="AN641" s="47"/>
      <c r="AO641" s="47"/>
      <c r="AP641" s="47"/>
      <c r="AQ641" s="47"/>
      <c r="AR641" s="47"/>
      <c r="AS641" s="47"/>
      <c r="AT641" s="47"/>
      <c r="AU641" s="47"/>
      <c r="AV641" s="47"/>
      <c r="AW641" s="47"/>
      <c r="AX641" s="47"/>
      <c r="AY641" s="47"/>
      <c r="AZ641" s="47"/>
      <c r="BA641" s="47"/>
      <c r="BB641" s="47"/>
      <c r="BC641" s="47"/>
      <c r="BD641" s="47"/>
      <c r="BE641" s="47"/>
      <c r="BF641" s="47"/>
      <c r="BG641" s="47"/>
      <c r="BH641" s="47"/>
      <c r="BI641" s="47"/>
      <c r="BJ641" s="47"/>
      <c r="BK641" s="47"/>
      <c r="BL641" s="47"/>
    </row>
    <row r="642" ht="18.75" customHeight="1">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c r="AA642" s="47"/>
      <c r="AB642" s="47"/>
      <c r="AC642" s="47"/>
      <c r="AD642" s="47"/>
      <c r="AE642" s="47"/>
      <c r="AF642" s="47"/>
      <c r="AG642" s="47"/>
      <c r="AH642" s="47"/>
      <c r="AI642" s="47"/>
      <c r="AJ642" s="47"/>
      <c r="AK642" s="47"/>
      <c r="AL642" s="47"/>
      <c r="AM642" s="47"/>
      <c r="AN642" s="47"/>
      <c r="AO642" s="47"/>
      <c r="AP642" s="47"/>
      <c r="AQ642" s="47"/>
      <c r="AR642" s="47"/>
      <c r="AS642" s="47"/>
      <c r="AT642" s="47"/>
      <c r="AU642" s="47"/>
      <c r="AV642" s="47"/>
      <c r="AW642" s="47"/>
      <c r="AX642" s="47"/>
      <c r="AY642" s="47"/>
      <c r="AZ642" s="47"/>
      <c r="BA642" s="47"/>
      <c r="BB642" s="47"/>
      <c r="BC642" s="47"/>
      <c r="BD642" s="47"/>
      <c r="BE642" s="47"/>
      <c r="BF642" s="47"/>
      <c r="BG642" s="47"/>
      <c r="BH642" s="47"/>
      <c r="BI642" s="47"/>
      <c r="BJ642" s="47"/>
      <c r="BK642" s="47"/>
      <c r="BL642" s="47"/>
    </row>
    <row r="643" ht="18.75" customHeight="1">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c r="AA643" s="47"/>
      <c r="AB643" s="47"/>
      <c r="AC643" s="47"/>
      <c r="AD643" s="47"/>
      <c r="AE643" s="47"/>
      <c r="AF643" s="47"/>
      <c r="AG643" s="47"/>
      <c r="AH643" s="47"/>
      <c r="AI643" s="47"/>
      <c r="AJ643" s="47"/>
      <c r="AK643" s="47"/>
      <c r="AL643" s="47"/>
      <c r="AM643" s="47"/>
      <c r="AN643" s="47"/>
      <c r="AO643" s="47"/>
      <c r="AP643" s="47"/>
      <c r="AQ643" s="47"/>
      <c r="AR643" s="47"/>
      <c r="AS643" s="47"/>
      <c r="AT643" s="47"/>
      <c r="AU643" s="47"/>
      <c r="AV643" s="47"/>
      <c r="AW643" s="47"/>
      <c r="AX643" s="47"/>
      <c r="AY643" s="47"/>
      <c r="AZ643" s="47"/>
      <c r="BA643" s="47"/>
      <c r="BB643" s="47"/>
      <c r="BC643" s="47"/>
      <c r="BD643" s="47"/>
      <c r="BE643" s="47"/>
      <c r="BF643" s="47"/>
      <c r="BG643" s="47"/>
      <c r="BH643" s="47"/>
      <c r="BI643" s="47"/>
      <c r="BJ643" s="47"/>
      <c r="BK643" s="47"/>
      <c r="BL643" s="47"/>
    </row>
    <row r="644" ht="18.75" customHeight="1">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c r="AA644" s="47"/>
      <c r="AB644" s="47"/>
      <c r="AC644" s="47"/>
      <c r="AD644" s="47"/>
      <c r="AE644" s="47"/>
      <c r="AF644" s="47"/>
      <c r="AG644" s="47"/>
      <c r="AH644" s="47"/>
      <c r="AI644" s="47"/>
      <c r="AJ644" s="47"/>
      <c r="AK644" s="47"/>
      <c r="AL644" s="47"/>
      <c r="AM644" s="47"/>
      <c r="AN644" s="47"/>
      <c r="AO644" s="47"/>
      <c r="AP644" s="47"/>
      <c r="AQ644" s="47"/>
      <c r="AR644" s="47"/>
      <c r="AS644" s="47"/>
      <c r="AT644" s="47"/>
      <c r="AU644" s="47"/>
      <c r="AV644" s="47"/>
      <c r="AW644" s="47"/>
      <c r="AX644" s="47"/>
      <c r="AY644" s="47"/>
      <c r="AZ644" s="47"/>
      <c r="BA644" s="47"/>
      <c r="BB644" s="47"/>
      <c r="BC644" s="47"/>
      <c r="BD644" s="47"/>
      <c r="BE644" s="47"/>
      <c r="BF644" s="47"/>
      <c r="BG644" s="47"/>
      <c r="BH644" s="47"/>
      <c r="BI644" s="47"/>
      <c r="BJ644" s="47"/>
      <c r="BK644" s="47"/>
      <c r="BL644" s="47"/>
    </row>
    <row r="645" ht="18.75" customHeight="1">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c r="AA645" s="47"/>
      <c r="AB645" s="47"/>
      <c r="AC645" s="47"/>
      <c r="AD645" s="47"/>
      <c r="AE645" s="47"/>
      <c r="AF645" s="47"/>
      <c r="AG645" s="47"/>
      <c r="AH645" s="47"/>
      <c r="AI645" s="47"/>
      <c r="AJ645" s="47"/>
      <c r="AK645" s="47"/>
      <c r="AL645" s="47"/>
      <c r="AM645" s="47"/>
      <c r="AN645" s="47"/>
      <c r="AO645" s="47"/>
      <c r="AP645" s="47"/>
      <c r="AQ645" s="47"/>
      <c r="AR645" s="47"/>
      <c r="AS645" s="47"/>
      <c r="AT645" s="47"/>
      <c r="AU645" s="47"/>
      <c r="AV645" s="47"/>
      <c r="AW645" s="47"/>
      <c r="AX645" s="47"/>
      <c r="AY645" s="47"/>
      <c r="AZ645" s="47"/>
      <c r="BA645" s="47"/>
      <c r="BB645" s="47"/>
      <c r="BC645" s="47"/>
      <c r="BD645" s="47"/>
      <c r="BE645" s="47"/>
      <c r="BF645" s="47"/>
      <c r="BG645" s="47"/>
      <c r="BH645" s="47"/>
      <c r="BI645" s="47"/>
      <c r="BJ645" s="47"/>
      <c r="BK645" s="47"/>
      <c r="BL645" s="47"/>
    </row>
    <row r="646" ht="18.75" customHeight="1">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c r="AA646" s="47"/>
      <c r="AB646" s="47"/>
      <c r="AC646" s="47"/>
      <c r="AD646" s="47"/>
      <c r="AE646" s="47"/>
      <c r="AF646" s="47"/>
      <c r="AG646" s="47"/>
      <c r="AH646" s="47"/>
      <c r="AI646" s="47"/>
      <c r="AJ646" s="47"/>
      <c r="AK646" s="47"/>
      <c r="AL646" s="47"/>
      <c r="AM646" s="47"/>
      <c r="AN646" s="47"/>
      <c r="AO646" s="47"/>
      <c r="AP646" s="47"/>
      <c r="AQ646" s="47"/>
      <c r="AR646" s="47"/>
      <c r="AS646" s="47"/>
      <c r="AT646" s="47"/>
      <c r="AU646" s="47"/>
      <c r="AV646" s="47"/>
      <c r="AW646" s="47"/>
      <c r="AX646" s="47"/>
      <c r="AY646" s="47"/>
      <c r="AZ646" s="47"/>
      <c r="BA646" s="47"/>
      <c r="BB646" s="47"/>
      <c r="BC646" s="47"/>
      <c r="BD646" s="47"/>
      <c r="BE646" s="47"/>
      <c r="BF646" s="47"/>
      <c r="BG646" s="47"/>
      <c r="BH646" s="47"/>
      <c r="BI646" s="47"/>
      <c r="BJ646" s="47"/>
      <c r="BK646" s="47"/>
      <c r="BL646" s="47"/>
    </row>
    <row r="647" ht="18.75" customHeight="1">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c r="AA647" s="47"/>
      <c r="AB647" s="47"/>
      <c r="AC647" s="47"/>
      <c r="AD647" s="47"/>
      <c r="AE647" s="47"/>
      <c r="AF647" s="47"/>
      <c r="AG647" s="47"/>
      <c r="AH647" s="47"/>
      <c r="AI647" s="47"/>
      <c r="AJ647" s="47"/>
      <c r="AK647" s="47"/>
      <c r="AL647" s="47"/>
      <c r="AM647" s="47"/>
      <c r="AN647" s="47"/>
      <c r="AO647" s="47"/>
      <c r="AP647" s="47"/>
      <c r="AQ647" s="47"/>
      <c r="AR647" s="47"/>
      <c r="AS647" s="47"/>
      <c r="AT647" s="47"/>
      <c r="AU647" s="47"/>
      <c r="AV647" s="47"/>
      <c r="AW647" s="47"/>
      <c r="AX647" s="47"/>
      <c r="AY647" s="47"/>
      <c r="AZ647" s="47"/>
      <c r="BA647" s="47"/>
      <c r="BB647" s="47"/>
      <c r="BC647" s="47"/>
      <c r="BD647" s="47"/>
      <c r="BE647" s="47"/>
      <c r="BF647" s="47"/>
      <c r="BG647" s="47"/>
      <c r="BH647" s="47"/>
      <c r="BI647" s="47"/>
      <c r="BJ647" s="47"/>
      <c r="BK647" s="47"/>
      <c r="BL647" s="47"/>
    </row>
    <row r="648" ht="18.75" customHeight="1">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c r="AA648" s="47"/>
      <c r="AB648" s="47"/>
      <c r="AC648" s="47"/>
      <c r="AD648" s="47"/>
      <c r="AE648" s="47"/>
      <c r="AF648" s="47"/>
      <c r="AG648" s="47"/>
      <c r="AH648" s="47"/>
      <c r="AI648" s="47"/>
      <c r="AJ648" s="47"/>
      <c r="AK648" s="47"/>
      <c r="AL648" s="47"/>
      <c r="AM648" s="47"/>
      <c r="AN648" s="47"/>
      <c r="AO648" s="47"/>
      <c r="AP648" s="47"/>
      <c r="AQ648" s="47"/>
      <c r="AR648" s="47"/>
      <c r="AS648" s="47"/>
      <c r="AT648" s="47"/>
      <c r="AU648" s="47"/>
      <c r="AV648" s="47"/>
      <c r="AW648" s="47"/>
      <c r="AX648" s="47"/>
      <c r="AY648" s="47"/>
      <c r="AZ648" s="47"/>
      <c r="BA648" s="47"/>
      <c r="BB648" s="47"/>
      <c r="BC648" s="47"/>
      <c r="BD648" s="47"/>
      <c r="BE648" s="47"/>
      <c r="BF648" s="47"/>
      <c r="BG648" s="47"/>
      <c r="BH648" s="47"/>
      <c r="BI648" s="47"/>
      <c r="BJ648" s="47"/>
      <c r="BK648" s="47"/>
      <c r="BL648" s="47"/>
    </row>
    <row r="649" ht="18.75" customHeight="1">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c r="AA649" s="47"/>
      <c r="AB649" s="47"/>
      <c r="AC649" s="47"/>
      <c r="AD649" s="47"/>
      <c r="AE649" s="47"/>
      <c r="AF649" s="47"/>
      <c r="AG649" s="47"/>
      <c r="AH649" s="47"/>
      <c r="AI649" s="47"/>
      <c r="AJ649" s="47"/>
      <c r="AK649" s="47"/>
      <c r="AL649" s="47"/>
      <c r="AM649" s="47"/>
      <c r="AN649" s="47"/>
      <c r="AO649" s="47"/>
      <c r="AP649" s="47"/>
      <c r="AQ649" s="47"/>
      <c r="AR649" s="47"/>
      <c r="AS649" s="47"/>
      <c r="AT649" s="47"/>
      <c r="AU649" s="47"/>
      <c r="AV649" s="47"/>
      <c r="AW649" s="47"/>
      <c r="AX649" s="47"/>
      <c r="AY649" s="47"/>
      <c r="AZ649" s="47"/>
      <c r="BA649" s="47"/>
      <c r="BB649" s="47"/>
      <c r="BC649" s="47"/>
      <c r="BD649" s="47"/>
      <c r="BE649" s="47"/>
      <c r="BF649" s="47"/>
      <c r="BG649" s="47"/>
      <c r="BH649" s="47"/>
      <c r="BI649" s="47"/>
      <c r="BJ649" s="47"/>
      <c r="BK649" s="47"/>
      <c r="BL649" s="47"/>
    </row>
    <row r="650" ht="18.75" customHeight="1">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c r="AA650" s="47"/>
      <c r="AB650" s="47"/>
      <c r="AC650" s="47"/>
      <c r="AD650" s="47"/>
      <c r="AE650" s="47"/>
      <c r="AF650" s="47"/>
      <c r="AG650" s="47"/>
      <c r="AH650" s="47"/>
      <c r="AI650" s="47"/>
      <c r="AJ650" s="47"/>
      <c r="AK650" s="47"/>
      <c r="AL650" s="47"/>
      <c r="AM650" s="47"/>
      <c r="AN650" s="47"/>
      <c r="AO650" s="47"/>
      <c r="AP650" s="47"/>
      <c r="AQ650" s="47"/>
      <c r="AR650" s="47"/>
      <c r="AS650" s="47"/>
      <c r="AT650" s="47"/>
      <c r="AU650" s="47"/>
      <c r="AV650" s="47"/>
      <c r="AW650" s="47"/>
      <c r="AX650" s="47"/>
      <c r="AY650" s="47"/>
      <c r="AZ650" s="47"/>
      <c r="BA650" s="47"/>
      <c r="BB650" s="47"/>
      <c r="BC650" s="47"/>
      <c r="BD650" s="47"/>
      <c r="BE650" s="47"/>
      <c r="BF650" s="47"/>
      <c r="BG650" s="47"/>
      <c r="BH650" s="47"/>
      <c r="BI650" s="47"/>
      <c r="BJ650" s="47"/>
      <c r="BK650" s="47"/>
      <c r="BL650" s="47"/>
    </row>
    <row r="651" ht="18.75" customHeight="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c r="AA651" s="47"/>
      <c r="AB651" s="47"/>
      <c r="AC651" s="47"/>
      <c r="AD651" s="47"/>
      <c r="AE651" s="47"/>
      <c r="AF651" s="47"/>
      <c r="AG651" s="47"/>
      <c r="AH651" s="47"/>
      <c r="AI651" s="47"/>
      <c r="AJ651" s="47"/>
      <c r="AK651" s="47"/>
      <c r="AL651" s="47"/>
      <c r="AM651" s="47"/>
      <c r="AN651" s="47"/>
      <c r="AO651" s="47"/>
      <c r="AP651" s="47"/>
      <c r="AQ651" s="47"/>
      <c r="AR651" s="47"/>
      <c r="AS651" s="47"/>
      <c r="AT651" s="47"/>
      <c r="AU651" s="47"/>
      <c r="AV651" s="47"/>
      <c r="AW651" s="47"/>
      <c r="AX651" s="47"/>
      <c r="AY651" s="47"/>
      <c r="AZ651" s="47"/>
      <c r="BA651" s="47"/>
      <c r="BB651" s="47"/>
      <c r="BC651" s="47"/>
      <c r="BD651" s="47"/>
      <c r="BE651" s="47"/>
      <c r="BF651" s="47"/>
      <c r="BG651" s="47"/>
      <c r="BH651" s="47"/>
      <c r="BI651" s="47"/>
      <c r="BJ651" s="47"/>
      <c r="BK651" s="47"/>
      <c r="BL651" s="47"/>
    </row>
    <row r="652" ht="18.75" customHeight="1">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c r="AA652" s="47"/>
      <c r="AB652" s="47"/>
      <c r="AC652" s="47"/>
      <c r="AD652" s="47"/>
      <c r="AE652" s="47"/>
      <c r="AF652" s="47"/>
      <c r="AG652" s="47"/>
      <c r="AH652" s="47"/>
      <c r="AI652" s="47"/>
      <c r="AJ652" s="47"/>
      <c r="AK652" s="47"/>
      <c r="AL652" s="47"/>
      <c r="AM652" s="47"/>
      <c r="AN652" s="47"/>
      <c r="AO652" s="47"/>
      <c r="AP652" s="47"/>
      <c r="AQ652" s="47"/>
      <c r="AR652" s="47"/>
      <c r="AS652" s="47"/>
      <c r="AT652" s="47"/>
      <c r="AU652" s="47"/>
      <c r="AV652" s="47"/>
      <c r="AW652" s="47"/>
      <c r="AX652" s="47"/>
      <c r="AY652" s="47"/>
      <c r="AZ652" s="47"/>
      <c r="BA652" s="47"/>
      <c r="BB652" s="47"/>
      <c r="BC652" s="47"/>
      <c r="BD652" s="47"/>
      <c r="BE652" s="47"/>
      <c r="BF652" s="47"/>
      <c r="BG652" s="47"/>
      <c r="BH652" s="47"/>
      <c r="BI652" s="47"/>
      <c r="BJ652" s="47"/>
      <c r="BK652" s="47"/>
      <c r="BL652" s="47"/>
    </row>
    <row r="653" ht="18.75" customHeight="1">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c r="AA653" s="47"/>
      <c r="AB653" s="47"/>
      <c r="AC653" s="47"/>
      <c r="AD653" s="47"/>
      <c r="AE653" s="47"/>
      <c r="AF653" s="47"/>
      <c r="AG653" s="47"/>
      <c r="AH653" s="47"/>
      <c r="AI653" s="47"/>
      <c r="AJ653" s="47"/>
      <c r="AK653" s="47"/>
      <c r="AL653" s="47"/>
      <c r="AM653" s="47"/>
      <c r="AN653" s="47"/>
      <c r="AO653" s="47"/>
      <c r="AP653" s="47"/>
      <c r="AQ653" s="47"/>
      <c r="AR653" s="47"/>
      <c r="AS653" s="47"/>
      <c r="AT653" s="47"/>
      <c r="AU653" s="47"/>
      <c r="AV653" s="47"/>
      <c r="AW653" s="47"/>
      <c r="AX653" s="47"/>
      <c r="AY653" s="47"/>
      <c r="AZ653" s="47"/>
      <c r="BA653" s="47"/>
      <c r="BB653" s="47"/>
      <c r="BC653" s="47"/>
      <c r="BD653" s="47"/>
      <c r="BE653" s="47"/>
      <c r="BF653" s="47"/>
      <c r="BG653" s="47"/>
      <c r="BH653" s="47"/>
      <c r="BI653" s="47"/>
      <c r="BJ653" s="47"/>
      <c r="BK653" s="47"/>
      <c r="BL653" s="47"/>
    </row>
    <row r="654" ht="18.75" customHeight="1">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c r="AA654" s="47"/>
      <c r="AB654" s="47"/>
      <c r="AC654" s="47"/>
      <c r="AD654" s="47"/>
      <c r="AE654" s="47"/>
      <c r="AF654" s="47"/>
      <c r="AG654" s="47"/>
      <c r="AH654" s="47"/>
      <c r="AI654" s="47"/>
      <c r="AJ654" s="47"/>
      <c r="AK654" s="47"/>
      <c r="AL654" s="47"/>
      <c r="AM654" s="47"/>
      <c r="AN654" s="47"/>
      <c r="AO654" s="47"/>
      <c r="AP654" s="47"/>
      <c r="AQ654" s="47"/>
      <c r="AR654" s="47"/>
      <c r="AS654" s="47"/>
      <c r="AT654" s="47"/>
      <c r="AU654" s="47"/>
      <c r="AV654" s="47"/>
      <c r="AW654" s="47"/>
      <c r="AX654" s="47"/>
      <c r="AY654" s="47"/>
      <c r="AZ654" s="47"/>
      <c r="BA654" s="47"/>
      <c r="BB654" s="47"/>
      <c r="BC654" s="47"/>
      <c r="BD654" s="47"/>
      <c r="BE654" s="47"/>
      <c r="BF654" s="47"/>
      <c r="BG654" s="47"/>
      <c r="BH654" s="47"/>
      <c r="BI654" s="47"/>
      <c r="BJ654" s="47"/>
      <c r="BK654" s="47"/>
      <c r="BL654" s="47"/>
    </row>
    <row r="655" ht="18.75" customHeight="1">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c r="AA655" s="47"/>
      <c r="AB655" s="47"/>
      <c r="AC655" s="47"/>
      <c r="AD655" s="47"/>
      <c r="AE655" s="47"/>
      <c r="AF655" s="47"/>
      <c r="AG655" s="47"/>
      <c r="AH655" s="47"/>
      <c r="AI655" s="47"/>
      <c r="AJ655" s="47"/>
      <c r="AK655" s="47"/>
      <c r="AL655" s="47"/>
      <c r="AM655" s="47"/>
      <c r="AN655" s="47"/>
      <c r="AO655" s="47"/>
      <c r="AP655" s="47"/>
      <c r="AQ655" s="47"/>
      <c r="AR655" s="47"/>
      <c r="AS655" s="47"/>
      <c r="AT655" s="47"/>
      <c r="AU655" s="47"/>
      <c r="AV655" s="47"/>
      <c r="AW655" s="47"/>
      <c r="AX655" s="47"/>
      <c r="AY655" s="47"/>
      <c r="AZ655" s="47"/>
      <c r="BA655" s="47"/>
      <c r="BB655" s="47"/>
      <c r="BC655" s="47"/>
      <c r="BD655" s="47"/>
      <c r="BE655" s="47"/>
      <c r="BF655" s="47"/>
      <c r="BG655" s="47"/>
      <c r="BH655" s="47"/>
      <c r="BI655" s="47"/>
      <c r="BJ655" s="47"/>
      <c r="BK655" s="47"/>
      <c r="BL655" s="47"/>
    </row>
    <row r="656" ht="18.75" customHeight="1">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c r="AA656" s="47"/>
      <c r="AB656" s="47"/>
      <c r="AC656" s="47"/>
      <c r="AD656" s="47"/>
      <c r="AE656" s="47"/>
      <c r="AF656" s="47"/>
      <c r="AG656" s="47"/>
      <c r="AH656" s="47"/>
      <c r="AI656" s="47"/>
      <c r="AJ656" s="47"/>
      <c r="AK656" s="47"/>
      <c r="AL656" s="47"/>
      <c r="AM656" s="47"/>
      <c r="AN656" s="47"/>
      <c r="AO656" s="47"/>
      <c r="AP656" s="47"/>
      <c r="AQ656" s="47"/>
      <c r="AR656" s="47"/>
      <c r="AS656" s="47"/>
      <c r="AT656" s="47"/>
      <c r="AU656" s="47"/>
      <c r="AV656" s="47"/>
      <c r="AW656" s="47"/>
      <c r="AX656" s="47"/>
      <c r="AY656" s="47"/>
      <c r="AZ656" s="47"/>
      <c r="BA656" s="47"/>
      <c r="BB656" s="47"/>
      <c r="BC656" s="47"/>
      <c r="BD656" s="47"/>
      <c r="BE656" s="47"/>
      <c r="BF656" s="47"/>
      <c r="BG656" s="47"/>
      <c r="BH656" s="47"/>
      <c r="BI656" s="47"/>
      <c r="BJ656" s="47"/>
      <c r="BK656" s="47"/>
      <c r="BL656" s="47"/>
    </row>
    <row r="657" ht="18.75" customHeight="1">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c r="AA657" s="47"/>
      <c r="AB657" s="47"/>
      <c r="AC657" s="47"/>
      <c r="AD657" s="47"/>
      <c r="AE657" s="47"/>
      <c r="AF657" s="47"/>
      <c r="AG657" s="47"/>
      <c r="AH657" s="47"/>
      <c r="AI657" s="47"/>
      <c r="AJ657" s="47"/>
      <c r="AK657" s="47"/>
      <c r="AL657" s="47"/>
      <c r="AM657" s="47"/>
      <c r="AN657" s="47"/>
      <c r="AO657" s="47"/>
      <c r="AP657" s="47"/>
      <c r="AQ657" s="47"/>
      <c r="AR657" s="47"/>
      <c r="AS657" s="47"/>
      <c r="AT657" s="47"/>
      <c r="AU657" s="47"/>
      <c r="AV657" s="47"/>
      <c r="AW657" s="47"/>
      <c r="AX657" s="47"/>
      <c r="AY657" s="47"/>
      <c r="AZ657" s="47"/>
      <c r="BA657" s="47"/>
      <c r="BB657" s="47"/>
      <c r="BC657" s="47"/>
      <c r="BD657" s="47"/>
      <c r="BE657" s="47"/>
      <c r="BF657" s="47"/>
      <c r="BG657" s="47"/>
      <c r="BH657" s="47"/>
      <c r="BI657" s="47"/>
      <c r="BJ657" s="47"/>
      <c r="BK657" s="47"/>
      <c r="BL657" s="47"/>
    </row>
    <row r="658" ht="18.75" customHeight="1">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c r="AA658" s="47"/>
      <c r="AB658" s="47"/>
      <c r="AC658" s="47"/>
      <c r="AD658" s="47"/>
      <c r="AE658" s="47"/>
      <c r="AF658" s="47"/>
      <c r="AG658" s="47"/>
      <c r="AH658" s="47"/>
      <c r="AI658" s="47"/>
      <c r="AJ658" s="47"/>
      <c r="AK658" s="47"/>
      <c r="AL658" s="47"/>
      <c r="AM658" s="47"/>
      <c r="AN658" s="47"/>
      <c r="AO658" s="47"/>
      <c r="AP658" s="47"/>
      <c r="AQ658" s="47"/>
      <c r="AR658" s="47"/>
      <c r="AS658" s="47"/>
      <c r="AT658" s="47"/>
      <c r="AU658" s="47"/>
      <c r="AV658" s="47"/>
      <c r="AW658" s="47"/>
      <c r="AX658" s="47"/>
      <c r="AY658" s="47"/>
      <c r="AZ658" s="47"/>
      <c r="BA658" s="47"/>
      <c r="BB658" s="47"/>
      <c r="BC658" s="47"/>
      <c r="BD658" s="47"/>
      <c r="BE658" s="47"/>
      <c r="BF658" s="47"/>
      <c r="BG658" s="47"/>
      <c r="BH658" s="47"/>
      <c r="BI658" s="47"/>
      <c r="BJ658" s="47"/>
      <c r="BK658" s="47"/>
      <c r="BL658" s="47"/>
    </row>
    <row r="659" ht="18.75" customHeight="1">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c r="AA659" s="47"/>
      <c r="AB659" s="47"/>
      <c r="AC659" s="47"/>
      <c r="AD659" s="47"/>
      <c r="AE659" s="47"/>
      <c r="AF659" s="47"/>
      <c r="AG659" s="47"/>
      <c r="AH659" s="47"/>
      <c r="AI659" s="47"/>
      <c r="AJ659" s="47"/>
      <c r="AK659" s="47"/>
      <c r="AL659" s="47"/>
      <c r="AM659" s="47"/>
      <c r="AN659" s="47"/>
      <c r="AO659" s="47"/>
      <c r="AP659" s="47"/>
      <c r="AQ659" s="47"/>
      <c r="AR659" s="47"/>
      <c r="AS659" s="47"/>
      <c r="AT659" s="47"/>
      <c r="AU659" s="47"/>
      <c r="AV659" s="47"/>
      <c r="AW659" s="47"/>
      <c r="AX659" s="47"/>
      <c r="AY659" s="47"/>
      <c r="AZ659" s="47"/>
      <c r="BA659" s="47"/>
      <c r="BB659" s="47"/>
      <c r="BC659" s="47"/>
      <c r="BD659" s="47"/>
      <c r="BE659" s="47"/>
      <c r="BF659" s="47"/>
      <c r="BG659" s="47"/>
      <c r="BH659" s="47"/>
      <c r="BI659" s="47"/>
      <c r="BJ659" s="47"/>
      <c r="BK659" s="47"/>
      <c r="BL659" s="47"/>
    </row>
    <row r="660" ht="18.75" customHeight="1">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c r="AA660" s="47"/>
      <c r="AB660" s="47"/>
      <c r="AC660" s="47"/>
      <c r="AD660" s="47"/>
      <c r="AE660" s="47"/>
      <c r="AF660" s="47"/>
      <c r="AG660" s="47"/>
      <c r="AH660" s="47"/>
      <c r="AI660" s="47"/>
      <c r="AJ660" s="47"/>
      <c r="AK660" s="47"/>
      <c r="AL660" s="47"/>
      <c r="AM660" s="47"/>
      <c r="AN660" s="47"/>
      <c r="AO660" s="47"/>
      <c r="AP660" s="47"/>
      <c r="AQ660" s="47"/>
      <c r="AR660" s="47"/>
      <c r="AS660" s="47"/>
      <c r="AT660" s="47"/>
      <c r="AU660" s="47"/>
      <c r="AV660" s="47"/>
      <c r="AW660" s="47"/>
      <c r="AX660" s="47"/>
      <c r="AY660" s="47"/>
      <c r="AZ660" s="47"/>
      <c r="BA660" s="47"/>
      <c r="BB660" s="47"/>
      <c r="BC660" s="47"/>
      <c r="BD660" s="47"/>
      <c r="BE660" s="47"/>
      <c r="BF660" s="47"/>
      <c r="BG660" s="47"/>
      <c r="BH660" s="47"/>
      <c r="BI660" s="47"/>
      <c r="BJ660" s="47"/>
      <c r="BK660" s="47"/>
      <c r="BL660" s="47"/>
    </row>
    <row r="661" ht="18.75" customHeight="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c r="AA661" s="47"/>
      <c r="AB661" s="47"/>
      <c r="AC661" s="47"/>
      <c r="AD661" s="47"/>
      <c r="AE661" s="47"/>
      <c r="AF661" s="47"/>
      <c r="AG661" s="47"/>
      <c r="AH661" s="47"/>
      <c r="AI661" s="47"/>
      <c r="AJ661" s="47"/>
      <c r="AK661" s="47"/>
      <c r="AL661" s="47"/>
      <c r="AM661" s="47"/>
      <c r="AN661" s="47"/>
      <c r="AO661" s="47"/>
      <c r="AP661" s="47"/>
      <c r="AQ661" s="47"/>
      <c r="AR661" s="47"/>
      <c r="AS661" s="47"/>
      <c r="AT661" s="47"/>
      <c r="AU661" s="47"/>
      <c r="AV661" s="47"/>
      <c r="AW661" s="47"/>
      <c r="AX661" s="47"/>
      <c r="AY661" s="47"/>
      <c r="AZ661" s="47"/>
      <c r="BA661" s="47"/>
      <c r="BB661" s="47"/>
      <c r="BC661" s="47"/>
      <c r="BD661" s="47"/>
      <c r="BE661" s="47"/>
      <c r="BF661" s="47"/>
      <c r="BG661" s="47"/>
      <c r="BH661" s="47"/>
      <c r="BI661" s="47"/>
      <c r="BJ661" s="47"/>
      <c r="BK661" s="47"/>
      <c r="BL661" s="47"/>
    </row>
    <row r="662" ht="18.75" customHeight="1">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c r="AA662" s="47"/>
      <c r="AB662" s="47"/>
      <c r="AC662" s="47"/>
      <c r="AD662" s="47"/>
      <c r="AE662" s="47"/>
      <c r="AF662" s="47"/>
      <c r="AG662" s="47"/>
      <c r="AH662" s="47"/>
      <c r="AI662" s="47"/>
      <c r="AJ662" s="47"/>
      <c r="AK662" s="47"/>
      <c r="AL662" s="47"/>
      <c r="AM662" s="47"/>
      <c r="AN662" s="47"/>
      <c r="AO662" s="47"/>
      <c r="AP662" s="47"/>
      <c r="AQ662" s="47"/>
      <c r="AR662" s="47"/>
      <c r="AS662" s="47"/>
      <c r="AT662" s="47"/>
      <c r="AU662" s="47"/>
      <c r="AV662" s="47"/>
      <c r="AW662" s="47"/>
      <c r="AX662" s="47"/>
      <c r="AY662" s="47"/>
      <c r="AZ662" s="47"/>
      <c r="BA662" s="47"/>
      <c r="BB662" s="47"/>
      <c r="BC662" s="47"/>
      <c r="BD662" s="47"/>
      <c r="BE662" s="47"/>
      <c r="BF662" s="47"/>
      <c r="BG662" s="47"/>
      <c r="BH662" s="47"/>
      <c r="BI662" s="47"/>
      <c r="BJ662" s="47"/>
      <c r="BK662" s="47"/>
      <c r="BL662" s="47"/>
    </row>
    <row r="663" ht="18.75" customHeight="1">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c r="AA663" s="47"/>
      <c r="AB663" s="47"/>
      <c r="AC663" s="47"/>
      <c r="AD663" s="47"/>
      <c r="AE663" s="47"/>
      <c r="AF663" s="47"/>
      <c r="AG663" s="47"/>
      <c r="AH663" s="47"/>
      <c r="AI663" s="47"/>
      <c r="AJ663" s="47"/>
      <c r="AK663" s="47"/>
      <c r="AL663" s="47"/>
      <c r="AM663" s="47"/>
      <c r="AN663" s="47"/>
      <c r="AO663" s="47"/>
      <c r="AP663" s="47"/>
      <c r="AQ663" s="47"/>
      <c r="AR663" s="47"/>
      <c r="AS663" s="47"/>
      <c r="AT663" s="47"/>
      <c r="AU663" s="47"/>
      <c r="AV663" s="47"/>
      <c r="AW663" s="47"/>
      <c r="AX663" s="47"/>
      <c r="AY663" s="47"/>
      <c r="AZ663" s="47"/>
      <c r="BA663" s="47"/>
      <c r="BB663" s="47"/>
      <c r="BC663" s="47"/>
      <c r="BD663" s="47"/>
      <c r="BE663" s="47"/>
      <c r="BF663" s="47"/>
      <c r="BG663" s="47"/>
      <c r="BH663" s="47"/>
      <c r="BI663" s="47"/>
      <c r="BJ663" s="47"/>
      <c r="BK663" s="47"/>
      <c r="BL663" s="47"/>
    </row>
    <row r="664" ht="18.75" customHeight="1">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c r="AA664" s="47"/>
      <c r="AB664" s="47"/>
      <c r="AC664" s="47"/>
      <c r="AD664" s="47"/>
      <c r="AE664" s="47"/>
      <c r="AF664" s="47"/>
      <c r="AG664" s="47"/>
      <c r="AH664" s="47"/>
      <c r="AI664" s="47"/>
      <c r="AJ664" s="47"/>
      <c r="AK664" s="47"/>
      <c r="AL664" s="47"/>
      <c r="AM664" s="47"/>
      <c r="AN664" s="47"/>
      <c r="AO664" s="47"/>
      <c r="AP664" s="47"/>
      <c r="AQ664" s="47"/>
      <c r="AR664" s="47"/>
      <c r="AS664" s="47"/>
      <c r="AT664" s="47"/>
      <c r="AU664" s="47"/>
      <c r="AV664" s="47"/>
      <c r="AW664" s="47"/>
      <c r="AX664" s="47"/>
      <c r="AY664" s="47"/>
      <c r="AZ664" s="47"/>
      <c r="BA664" s="47"/>
      <c r="BB664" s="47"/>
      <c r="BC664" s="47"/>
      <c r="BD664" s="47"/>
      <c r="BE664" s="47"/>
      <c r="BF664" s="47"/>
      <c r="BG664" s="47"/>
      <c r="BH664" s="47"/>
      <c r="BI664" s="47"/>
      <c r="BJ664" s="47"/>
      <c r="BK664" s="47"/>
      <c r="BL664" s="47"/>
    </row>
    <row r="665" ht="18.75" customHeight="1">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c r="AA665" s="47"/>
      <c r="AB665" s="47"/>
      <c r="AC665" s="47"/>
      <c r="AD665" s="47"/>
      <c r="AE665" s="47"/>
      <c r="AF665" s="47"/>
      <c r="AG665" s="47"/>
      <c r="AH665" s="47"/>
      <c r="AI665" s="47"/>
      <c r="AJ665" s="47"/>
      <c r="AK665" s="47"/>
      <c r="AL665" s="47"/>
      <c r="AM665" s="47"/>
      <c r="AN665" s="47"/>
      <c r="AO665" s="47"/>
      <c r="AP665" s="47"/>
      <c r="AQ665" s="47"/>
      <c r="AR665" s="47"/>
      <c r="AS665" s="47"/>
      <c r="AT665" s="47"/>
      <c r="AU665" s="47"/>
      <c r="AV665" s="47"/>
      <c r="AW665" s="47"/>
      <c r="AX665" s="47"/>
      <c r="AY665" s="47"/>
      <c r="AZ665" s="47"/>
      <c r="BA665" s="47"/>
      <c r="BB665" s="47"/>
      <c r="BC665" s="47"/>
      <c r="BD665" s="47"/>
      <c r="BE665" s="47"/>
      <c r="BF665" s="47"/>
      <c r="BG665" s="47"/>
      <c r="BH665" s="47"/>
      <c r="BI665" s="47"/>
      <c r="BJ665" s="47"/>
      <c r="BK665" s="47"/>
      <c r="BL665" s="47"/>
    </row>
    <row r="666" ht="18.75" customHeight="1">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c r="AA666" s="47"/>
      <c r="AB666" s="47"/>
      <c r="AC666" s="47"/>
      <c r="AD666" s="47"/>
      <c r="AE666" s="47"/>
      <c r="AF666" s="47"/>
      <c r="AG666" s="47"/>
      <c r="AH666" s="47"/>
      <c r="AI666" s="47"/>
      <c r="AJ666" s="47"/>
      <c r="AK666" s="47"/>
      <c r="AL666" s="47"/>
      <c r="AM666" s="47"/>
      <c r="AN666" s="47"/>
      <c r="AO666" s="47"/>
      <c r="AP666" s="47"/>
      <c r="AQ666" s="47"/>
      <c r="AR666" s="47"/>
      <c r="AS666" s="47"/>
      <c r="AT666" s="47"/>
      <c r="AU666" s="47"/>
      <c r="AV666" s="47"/>
      <c r="AW666" s="47"/>
      <c r="AX666" s="47"/>
      <c r="AY666" s="47"/>
      <c r="AZ666" s="47"/>
      <c r="BA666" s="47"/>
      <c r="BB666" s="47"/>
      <c r="BC666" s="47"/>
      <c r="BD666" s="47"/>
      <c r="BE666" s="47"/>
      <c r="BF666" s="47"/>
      <c r="BG666" s="47"/>
      <c r="BH666" s="47"/>
      <c r="BI666" s="47"/>
      <c r="BJ666" s="47"/>
      <c r="BK666" s="47"/>
      <c r="BL666" s="47"/>
    </row>
    <row r="667" ht="18.75" customHeight="1">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c r="AA667" s="47"/>
      <c r="AB667" s="47"/>
      <c r="AC667" s="47"/>
      <c r="AD667" s="47"/>
      <c r="AE667" s="47"/>
      <c r="AF667" s="47"/>
      <c r="AG667" s="47"/>
      <c r="AH667" s="47"/>
      <c r="AI667" s="47"/>
      <c r="AJ667" s="47"/>
      <c r="AK667" s="47"/>
      <c r="AL667" s="47"/>
      <c r="AM667" s="47"/>
      <c r="AN667" s="47"/>
      <c r="AO667" s="47"/>
      <c r="AP667" s="47"/>
      <c r="AQ667" s="47"/>
      <c r="AR667" s="47"/>
      <c r="AS667" s="47"/>
      <c r="AT667" s="47"/>
      <c r="AU667" s="47"/>
      <c r="AV667" s="47"/>
      <c r="AW667" s="47"/>
      <c r="AX667" s="47"/>
      <c r="AY667" s="47"/>
      <c r="AZ667" s="47"/>
      <c r="BA667" s="47"/>
      <c r="BB667" s="47"/>
      <c r="BC667" s="47"/>
      <c r="BD667" s="47"/>
      <c r="BE667" s="47"/>
      <c r="BF667" s="47"/>
      <c r="BG667" s="47"/>
      <c r="BH667" s="47"/>
      <c r="BI667" s="47"/>
      <c r="BJ667" s="47"/>
      <c r="BK667" s="47"/>
      <c r="BL667" s="47"/>
    </row>
    <row r="668" ht="18.75" customHeight="1">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c r="AA668" s="47"/>
      <c r="AB668" s="47"/>
      <c r="AC668" s="47"/>
      <c r="AD668" s="47"/>
      <c r="AE668" s="47"/>
      <c r="AF668" s="47"/>
      <c r="AG668" s="47"/>
      <c r="AH668" s="47"/>
      <c r="AI668" s="47"/>
      <c r="AJ668" s="47"/>
      <c r="AK668" s="47"/>
      <c r="AL668" s="47"/>
      <c r="AM668" s="47"/>
      <c r="AN668" s="47"/>
      <c r="AO668" s="47"/>
      <c r="AP668" s="47"/>
      <c r="AQ668" s="47"/>
      <c r="AR668" s="47"/>
      <c r="AS668" s="47"/>
      <c r="AT668" s="47"/>
      <c r="AU668" s="47"/>
      <c r="AV668" s="47"/>
      <c r="AW668" s="47"/>
      <c r="AX668" s="47"/>
      <c r="AY668" s="47"/>
      <c r="AZ668" s="47"/>
      <c r="BA668" s="47"/>
      <c r="BB668" s="47"/>
      <c r="BC668" s="47"/>
      <c r="BD668" s="47"/>
      <c r="BE668" s="47"/>
      <c r="BF668" s="47"/>
      <c r="BG668" s="47"/>
      <c r="BH668" s="47"/>
      <c r="BI668" s="47"/>
      <c r="BJ668" s="47"/>
      <c r="BK668" s="47"/>
      <c r="BL668" s="47"/>
    </row>
    <row r="669" ht="18.75" customHeight="1">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c r="AA669" s="47"/>
      <c r="AB669" s="47"/>
      <c r="AC669" s="47"/>
      <c r="AD669" s="47"/>
      <c r="AE669" s="47"/>
      <c r="AF669" s="47"/>
      <c r="AG669" s="47"/>
      <c r="AH669" s="47"/>
      <c r="AI669" s="47"/>
      <c r="AJ669" s="47"/>
      <c r="AK669" s="47"/>
      <c r="AL669" s="47"/>
      <c r="AM669" s="47"/>
      <c r="AN669" s="47"/>
      <c r="AO669" s="47"/>
      <c r="AP669" s="47"/>
      <c r="AQ669" s="47"/>
      <c r="AR669" s="47"/>
      <c r="AS669" s="47"/>
      <c r="AT669" s="47"/>
      <c r="AU669" s="47"/>
      <c r="AV669" s="47"/>
      <c r="AW669" s="47"/>
      <c r="AX669" s="47"/>
      <c r="AY669" s="47"/>
      <c r="AZ669" s="47"/>
      <c r="BA669" s="47"/>
      <c r="BB669" s="47"/>
      <c r="BC669" s="47"/>
      <c r="BD669" s="47"/>
      <c r="BE669" s="47"/>
      <c r="BF669" s="47"/>
      <c r="BG669" s="47"/>
      <c r="BH669" s="47"/>
      <c r="BI669" s="47"/>
      <c r="BJ669" s="47"/>
      <c r="BK669" s="47"/>
      <c r="BL669" s="47"/>
    </row>
    <row r="670" ht="18.75" customHeight="1">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c r="AA670" s="47"/>
      <c r="AB670" s="47"/>
      <c r="AC670" s="47"/>
      <c r="AD670" s="47"/>
      <c r="AE670" s="47"/>
      <c r="AF670" s="47"/>
      <c r="AG670" s="47"/>
      <c r="AH670" s="47"/>
      <c r="AI670" s="47"/>
      <c r="AJ670" s="47"/>
      <c r="AK670" s="47"/>
      <c r="AL670" s="47"/>
      <c r="AM670" s="47"/>
      <c r="AN670" s="47"/>
      <c r="AO670" s="47"/>
      <c r="AP670" s="47"/>
      <c r="AQ670" s="47"/>
      <c r="AR670" s="47"/>
      <c r="AS670" s="47"/>
      <c r="AT670" s="47"/>
      <c r="AU670" s="47"/>
      <c r="AV670" s="47"/>
      <c r="AW670" s="47"/>
      <c r="AX670" s="47"/>
      <c r="AY670" s="47"/>
      <c r="AZ670" s="47"/>
      <c r="BA670" s="47"/>
      <c r="BB670" s="47"/>
      <c r="BC670" s="47"/>
      <c r="BD670" s="47"/>
      <c r="BE670" s="47"/>
      <c r="BF670" s="47"/>
      <c r="BG670" s="47"/>
      <c r="BH670" s="47"/>
      <c r="BI670" s="47"/>
      <c r="BJ670" s="47"/>
      <c r="BK670" s="47"/>
      <c r="BL670" s="47"/>
    </row>
    <row r="671" ht="18.75" customHeight="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c r="AA671" s="47"/>
      <c r="AB671" s="47"/>
      <c r="AC671" s="47"/>
      <c r="AD671" s="47"/>
      <c r="AE671" s="47"/>
      <c r="AF671" s="47"/>
      <c r="AG671" s="47"/>
      <c r="AH671" s="47"/>
      <c r="AI671" s="47"/>
      <c r="AJ671" s="47"/>
      <c r="AK671" s="47"/>
      <c r="AL671" s="47"/>
      <c r="AM671" s="47"/>
      <c r="AN671" s="47"/>
      <c r="AO671" s="47"/>
      <c r="AP671" s="47"/>
      <c r="AQ671" s="47"/>
      <c r="AR671" s="47"/>
      <c r="AS671" s="47"/>
      <c r="AT671" s="47"/>
      <c r="AU671" s="47"/>
      <c r="AV671" s="47"/>
      <c r="AW671" s="47"/>
      <c r="AX671" s="47"/>
      <c r="AY671" s="47"/>
      <c r="AZ671" s="47"/>
      <c r="BA671" s="47"/>
      <c r="BB671" s="47"/>
      <c r="BC671" s="47"/>
      <c r="BD671" s="47"/>
      <c r="BE671" s="47"/>
      <c r="BF671" s="47"/>
      <c r="BG671" s="47"/>
      <c r="BH671" s="47"/>
      <c r="BI671" s="47"/>
      <c r="BJ671" s="47"/>
      <c r="BK671" s="47"/>
      <c r="BL671" s="47"/>
    </row>
    <row r="672" ht="18.75" customHeight="1">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c r="AA672" s="47"/>
      <c r="AB672" s="47"/>
      <c r="AC672" s="47"/>
      <c r="AD672" s="47"/>
      <c r="AE672" s="47"/>
      <c r="AF672" s="47"/>
      <c r="AG672" s="47"/>
      <c r="AH672" s="47"/>
      <c r="AI672" s="47"/>
      <c r="AJ672" s="47"/>
      <c r="AK672" s="47"/>
      <c r="AL672" s="47"/>
      <c r="AM672" s="47"/>
      <c r="AN672" s="47"/>
      <c r="AO672" s="47"/>
      <c r="AP672" s="47"/>
      <c r="AQ672" s="47"/>
      <c r="AR672" s="47"/>
      <c r="AS672" s="47"/>
      <c r="AT672" s="47"/>
      <c r="AU672" s="47"/>
      <c r="AV672" s="47"/>
      <c r="AW672" s="47"/>
      <c r="AX672" s="47"/>
      <c r="AY672" s="47"/>
      <c r="AZ672" s="47"/>
      <c r="BA672" s="47"/>
      <c r="BB672" s="47"/>
      <c r="BC672" s="47"/>
      <c r="BD672" s="47"/>
      <c r="BE672" s="47"/>
      <c r="BF672" s="47"/>
      <c r="BG672" s="47"/>
      <c r="BH672" s="47"/>
      <c r="BI672" s="47"/>
      <c r="BJ672" s="47"/>
      <c r="BK672" s="47"/>
      <c r="BL672" s="47"/>
    </row>
    <row r="673" ht="18.75" customHeight="1">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c r="AA673" s="47"/>
      <c r="AB673" s="47"/>
      <c r="AC673" s="47"/>
      <c r="AD673" s="47"/>
      <c r="AE673" s="47"/>
      <c r="AF673" s="47"/>
      <c r="AG673" s="47"/>
      <c r="AH673" s="47"/>
      <c r="AI673" s="47"/>
      <c r="AJ673" s="47"/>
      <c r="AK673" s="47"/>
      <c r="AL673" s="47"/>
      <c r="AM673" s="47"/>
      <c r="AN673" s="47"/>
      <c r="AO673" s="47"/>
      <c r="AP673" s="47"/>
      <c r="AQ673" s="47"/>
      <c r="AR673" s="47"/>
      <c r="AS673" s="47"/>
      <c r="AT673" s="47"/>
      <c r="AU673" s="47"/>
      <c r="AV673" s="47"/>
      <c r="AW673" s="47"/>
      <c r="AX673" s="47"/>
      <c r="AY673" s="47"/>
      <c r="AZ673" s="47"/>
      <c r="BA673" s="47"/>
      <c r="BB673" s="47"/>
      <c r="BC673" s="47"/>
      <c r="BD673" s="47"/>
      <c r="BE673" s="47"/>
      <c r="BF673" s="47"/>
      <c r="BG673" s="47"/>
      <c r="BH673" s="47"/>
      <c r="BI673" s="47"/>
      <c r="BJ673" s="47"/>
      <c r="BK673" s="47"/>
      <c r="BL673" s="47"/>
    </row>
    <row r="674" ht="18.75" customHeight="1">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c r="AA674" s="47"/>
      <c r="AB674" s="47"/>
      <c r="AC674" s="47"/>
      <c r="AD674" s="47"/>
      <c r="AE674" s="47"/>
      <c r="AF674" s="47"/>
      <c r="AG674" s="47"/>
      <c r="AH674" s="47"/>
      <c r="AI674" s="47"/>
      <c r="AJ674" s="47"/>
      <c r="AK674" s="47"/>
      <c r="AL674" s="47"/>
      <c r="AM674" s="47"/>
      <c r="AN674" s="47"/>
      <c r="AO674" s="47"/>
      <c r="AP674" s="47"/>
      <c r="AQ674" s="47"/>
      <c r="AR674" s="47"/>
      <c r="AS674" s="47"/>
      <c r="AT674" s="47"/>
      <c r="AU674" s="47"/>
      <c r="AV674" s="47"/>
      <c r="AW674" s="47"/>
      <c r="AX674" s="47"/>
      <c r="AY674" s="47"/>
      <c r="AZ674" s="47"/>
      <c r="BA674" s="47"/>
      <c r="BB674" s="47"/>
      <c r="BC674" s="47"/>
      <c r="BD674" s="47"/>
      <c r="BE674" s="47"/>
      <c r="BF674" s="47"/>
      <c r="BG674" s="47"/>
      <c r="BH674" s="47"/>
      <c r="BI674" s="47"/>
      <c r="BJ674" s="47"/>
      <c r="BK674" s="47"/>
      <c r="BL674" s="47"/>
    </row>
    <row r="675" ht="18.75" customHeight="1">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c r="AA675" s="47"/>
      <c r="AB675" s="47"/>
      <c r="AC675" s="47"/>
      <c r="AD675" s="47"/>
      <c r="AE675" s="47"/>
      <c r="AF675" s="47"/>
      <c r="AG675" s="47"/>
      <c r="AH675" s="47"/>
      <c r="AI675" s="47"/>
      <c r="AJ675" s="47"/>
      <c r="AK675" s="47"/>
      <c r="AL675" s="47"/>
      <c r="AM675" s="47"/>
      <c r="AN675" s="47"/>
      <c r="AO675" s="47"/>
      <c r="AP675" s="47"/>
      <c r="AQ675" s="47"/>
      <c r="AR675" s="47"/>
      <c r="AS675" s="47"/>
      <c r="AT675" s="47"/>
      <c r="AU675" s="47"/>
      <c r="AV675" s="47"/>
      <c r="AW675" s="47"/>
      <c r="AX675" s="47"/>
      <c r="AY675" s="47"/>
      <c r="AZ675" s="47"/>
      <c r="BA675" s="47"/>
      <c r="BB675" s="47"/>
      <c r="BC675" s="47"/>
      <c r="BD675" s="47"/>
      <c r="BE675" s="47"/>
      <c r="BF675" s="47"/>
      <c r="BG675" s="47"/>
      <c r="BH675" s="47"/>
      <c r="BI675" s="47"/>
      <c r="BJ675" s="47"/>
      <c r="BK675" s="47"/>
      <c r="BL675" s="47"/>
    </row>
    <row r="676" ht="18.75" customHeight="1">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c r="AA676" s="47"/>
      <c r="AB676" s="47"/>
      <c r="AC676" s="47"/>
      <c r="AD676" s="47"/>
      <c r="AE676" s="47"/>
      <c r="AF676" s="47"/>
      <c r="AG676" s="47"/>
      <c r="AH676" s="47"/>
      <c r="AI676" s="47"/>
      <c r="AJ676" s="47"/>
      <c r="AK676" s="47"/>
      <c r="AL676" s="47"/>
      <c r="AM676" s="47"/>
      <c r="AN676" s="47"/>
      <c r="AO676" s="47"/>
      <c r="AP676" s="47"/>
      <c r="AQ676" s="47"/>
      <c r="AR676" s="47"/>
      <c r="AS676" s="47"/>
      <c r="AT676" s="47"/>
      <c r="AU676" s="47"/>
      <c r="AV676" s="47"/>
      <c r="AW676" s="47"/>
      <c r="AX676" s="47"/>
      <c r="AY676" s="47"/>
      <c r="AZ676" s="47"/>
      <c r="BA676" s="47"/>
      <c r="BB676" s="47"/>
      <c r="BC676" s="47"/>
      <c r="BD676" s="47"/>
      <c r="BE676" s="47"/>
      <c r="BF676" s="47"/>
      <c r="BG676" s="47"/>
      <c r="BH676" s="47"/>
      <c r="BI676" s="47"/>
      <c r="BJ676" s="47"/>
      <c r="BK676" s="47"/>
      <c r="BL676" s="47"/>
    </row>
    <row r="677" ht="18.75" customHeight="1">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c r="AA677" s="47"/>
      <c r="AB677" s="47"/>
      <c r="AC677" s="47"/>
      <c r="AD677" s="47"/>
      <c r="AE677" s="47"/>
      <c r="AF677" s="47"/>
      <c r="AG677" s="47"/>
      <c r="AH677" s="47"/>
      <c r="AI677" s="47"/>
      <c r="AJ677" s="47"/>
      <c r="AK677" s="47"/>
      <c r="AL677" s="47"/>
      <c r="AM677" s="47"/>
      <c r="AN677" s="47"/>
      <c r="AO677" s="47"/>
      <c r="AP677" s="47"/>
      <c r="AQ677" s="47"/>
      <c r="AR677" s="47"/>
      <c r="AS677" s="47"/>
      <c r="AT677" s="47"/>
      <c r="AU677" s="47"/>
      <c r="AV677" s="47"/>
      <c r="AW677" s="47"/>
      <c r="AX677" s="47"/>
      <c r="AY677" s="47"/>
      <c r="AZ677" s="47"/>
      <c r="BA677" s="47"/>
      <c r="BB677" s="47"/>
      <c r="BC677" s="47"/>
      <c r="BD677" s="47"/>
      <c r="BE677" s="47"/>
      <c r="BF677" s="47"/>
      <c r="BG677" s="47"/>
      <c r="BH677" s="47"/>
      <c r="BI677" s="47"/>
      <c r="BJ677" s="47"/>
      <c r="BK677" s="47"/>
      <c r="BL677" s="47"/>
    </row>
    <row r="678" ht="18.75" customHeight="1">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c r="AA678" s="47"/>
      <c r="AB678" s="47"/>
      <c r="AC678" s="47"/>
      <c r="AD678" s="47"/>
      <c r="AE678" s="47"/>
      <c r="AF678" s="47"/>
      <c r="AG678" s="47"/>
      <c r="AH678" s="47"/>
      <c r="AI678" s="47"/>
      <c r="AJ678" s="47"/>
      <c r="AK678" s="47"/>
      <c r="AL678" s="47"/>
      <c r="AM678" s="47"/>
      <c r="AN678" s="47"/>
      <c r="AO678" s="47"/>
      <c r="AP678" s="47"/>
      <c r="AQ678" s="47"/>
      <c r="AR678" s="47"/>
      <c r="AS678" s="47"/>
      <c r="AT678" s="47"/>
      <c r="AU678" s="47"/>
      <c r="AV678" s="47"/>
      <c r="AW678" s="47"/>
      <c r="AX678" s="47"/>
      <c r="AY678" s="47"/>
      <c r="AZ678" s="47"/>
      <c r="BA678" s="47"/>
      <c r="BB678" s="47"/>
      <c r="BC678" s="47"/>
      <c r="BD678" s="47"/>
      <c r="BE678" s="47"/>
      <c r="BF678" s="47"/>
      <c r="BG678" s="47"/>
      <c r="BH678" s="47"/>
      <c r="BI678" s="47"/>
      <c r="BJ678" s="47"/>
      <c r="BK678" s="47"/>
      <c r="BL678" s="47"/>
    </row>
    <row r="679" ht="18.75" customHeight="1">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c r="AA679" s="47"/>
      <c r="AB679" s="47"/>
      <c r="AC679" s="47"/>
      <c r="AD679" s="47"/>
      <c r="AE679" s="47"/>
      <c r="AF679" s="47"/>
      <c r="AG679" s="47"/>
      <c r="AH679" s="47"/>
      <c r="AI679" s="47"/>
      <c r="AJ679" s="47"/>
      <c r="AK679" s="47"/>
      <c r="AL679" s="47"/>
      <c r="AM679" s="47"/>
      <c r="AN679" s="47"/>
      <c r="AO679" s="47"/>
      <c r="AP679" s="47"/>
      <c r="AQ679" s="47"/>
      <c r="AR679" s="47"/>
      <c r="AS679" s="47"/>
      <c r="AT679" s="47"/>
      <c r="AU679" s="47"/>
      <c r="AV679" s="47"/>
      <c r="AW679" s="47"/>
      <c r="AX679" s="47"/>
      <c r="AY679" s="47"/>
      <c r="AZ679" s="47"/>
      <c r="BA679" s="47"/>
      <c r="BB679" s="47"/>
      <c r="BC679" s="47"/>
      <c r="BD679" s="47"/>
      <c r="BE679" s="47"/>
      <c r="BF679" s="47"/>
      <c r="BG679" s="47"/>
      <c r="BH679" s="47"/>
      <c r="BI679" s="47"/>
      <c r="BJ679" s="47"/>
      <c r="BK679" s="47"/>
      <c r="BL679" s="47"/>
    </row>
    <row r="680" ht="18.75" customHeight="1">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c r="AA680" s="47"/>
      <c r="AB680" s="47"/>
      <c r="AC680" s="47"/>
      <c r="AD680" s="47"/>
      <c r="AE680" s="47"/>
      <c r="AF680" s="47"/>
      <c r="AG680" s="47"/>
      <c r="AH680" s="47"/>
      <c r="AI680" s="47"/>
      <c r="AJ680" s="47"/>
      <c r="AK680" s="47"/>
      <c r="AL680" s="47"/>
      <c r="AM680" s="47"/>
      <c r="AN680" s="47"/>
      <c r="AO680" s="47"/>
      <c r="AP680" s="47"/>
      <c r="AQ680" s="47"/>
      <c r="AR680" s="47"/>
      <c r="AS680" s="47"/>
      <c r="AT680" s="47"/>
      <c r="AU680" s="47"/>
      <c r="AV680" s="47"/>
      <c r="AW680" s="47"/>
      <c r="AX680" s="47"/>
      <c r="AY680" s="47"/>
      <c r="AZ680" s="47"/>
      <c r="BA680" s="47"/>
      <c r="BB680" s="47"/>
      <c r="BC680" s="47"/>
      <c r="BD680" s="47"/>
      <c r="BE680" s="47"/>
      <c r="BF680" s="47"/>
      <c r="BG680" s="47"/>
      <c r="BH680" s="47"/>
      <c r="BI680" s="47"/>
      <c r="BJ680" s="47"/>
      <c r="BK680" s="47"/>
      <c r="BL680" s="47"/>
    </row>
    <row r="681" ht="18.75" customHeight="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c r="AA681" s="47"/>
      <c r="AB681" s="47"/>
      <c r="AC681" s="47"/>
      <c r="AD681" s="47"/>
      <c r="AE681" s="47"/>
      <c r="AF681" s="47"/>
      <c r="AG681" s="47"/>
      <c r="AH681" s="47"/>
      <c r="AI681" s="47"/>
      <c r="AJ681" s="47"/>
      <c r="AK681" s="47"/>
      <c r="AL681" s="47"/>
      <c r="AM681" s="47"/>
      <c r="AN681" s="47"/>
      <c r="AO681" s="47"/>
      <c r="AP681" s="47"/>
      <c r="AQ681" s="47"/>
      <c r="AR681" s="47"/>
      <c r="AS681" s="47"/>
      <c r="AT681" s="47"/>
      <c r="AU681" s="47"/>
      <c r="AV681" s="47"/>
      <c r="AW681" s="47"/>
      <c r="AX681" s="47"/>
      <c r="AY681" s="47"/>
      <c r="AZ681" s="47"/>
      <c r="BA681" s="47"/>
      <c r="BB681" s="47"/>
      <c r="BC681" s="47"/>
      <c r="BD681" s="47"/>
      <c r="BE681" s="47"/>
      <c r="BF681" s="47"/>
      <c r="BG681" s="47"/>
      <c r="BH681" s="47"/>
      <c r="BI681" s="47"/>
      <c r="BJ681" s="47"/>
      <c r="BK681" s="47"/>
      <c r="BL681" s="47"/>
    </row>
    <row r="682" ht="18.75" customHeight="1">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c r="AA682" s="47"/>
      <c r="AB682" s="47"/>
      <c r="AC682" s="47"/>
      <c r="AD682" s="47"/>
      <c r="AE682" s="47"/>
      <c r="AF682" s="47"/>
      <c r="AG682" s="47"/>
      <c r="AH682" s="47"/>
      <c r="AI682" s="47"/>
      <c r="AJ682" s="47"/>
      <c r="AK682" s="47"/>
      <c r="AL682" s="47"/>
      <c r="AM682" s="47"/>
      <c r="AN682" s="47"/>
      <c r="AO682" s="47"/>
      <c r="AP682" s="47"/>
      <c r="AQ682" s="47"/>
      <c r="AR682" s="47"/>
      <c r="AS682" s="47"/>
      <c r="AT682" s="47"/>
      <c r="AU682" s="47"/>
      <c r="AV682" s="47"/>
      <c r="AW682" s="47"/>
      <c r="AX682" s="47"/>
      <c r="AY682" s="47"/>
      <c r="AZ682" s="47"/>
      <c r="BA682" s="47"/>
      <c r="BB682" s="47"/>
      <c r="BC682" s="47"/>
      <c r="BD682" s="47"/>
      <c r="BE682" s="47"/>
      <c r="BF682" s="47"/>
      <c r="BG682" s="47"/>
      <c r="BH682" s="47"/>
      <c r="BI682" s="47"/>
      <c r="BJ682" s="47"/>
      <c r="BK682" s="47"/>
      <c r="BL682" s="47"/>
    </row>
    <row r="683" ht="18.75" customHeight="1">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c r="AA683" s="47"/>
      <c r="AB683" s="47"/>
      <c r="AC683" s="47"/>
      <c r="AD683" s="47"/>
      <c r="AE683" s="47"/>
      <c r="AF683" s="47"/>
      <c r="AG683" s="47"/>
      <c r="AH683" s="47"/>
      <c r="AI683" s="47"/>
      <c r="AJ683" s="47"/>
      <c r="AK683" s="47"/>
      <c r="AL683" s="47"/>
      <c r="AM683" s="47"/>
      <c r="AN683" s="47"/>
      <c r="AO683" s="47"/>
      <c r="AP683" s="47"/>
      <c r="AQ683" s="47"/>
      <c r="AR683" s="47"/>
      <c r="AS683" s="47"/>
      <c r="AT683" s="47"/>
      <c r="AU683" s="47"/>
      <c r="AV683" s="47"/>
      <c r="AW683" s="47"/>
      <c r="AX683" s="47"/>
      <c r="AY683" s="47"/>
      <c r="AZ683" s="47"/>
      <c r="BA683" s="47"/>
      <c r="BB683" s="47"/>
      <c r="BC683" s="47"/>
      <c r="BD683" s="47"/>
      <c r="BE683" s="47"/>
      <c r="BF683" s="47"/>
      <c r="BG683" s="47"/>
      <c r="BH683" s="47"/>
      <c r="BI683" s="47"/>
      <c r="BJ683" s="47"/>
      <c r="BK683" s="47"/>
      <c r="BL683" s="47"/>
    </row>
    <row r="684" ht="18.75" customHeight="1">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c r="AA684" s="47"/>
      <c r="AB684" s="47"/>
      <c r="AC684" s="47"/>
      <c r="AD684" s="47"/>
      <c r="AE684" s="47"/>
      <c r="AF684" s="47"/>
      <c r="AG684" s="47"/>
      <c r="AH684" s="47"/>
      <c r="AI684" s="47"/>
      <c r="AJ684" s="47"/>
      <c r="AK684" s="47"/>
      <c r="AL684" s="47"/>
      <c r="AM684" s="47"/>
      <c r="AN684" s="47"/>
      <c r="AO684" s="47"/>
      <c r="AP684" s="47"/>
      <c r="AQ684" s="47"/>
      <c r="AR684" s="47"/>
      <c r="AS684" s="47"/>
      <c r="AT684" s="47"/>
      <c r="AU684" s="47"/>
      <c r="AV684" s="47"/>
      <c r="AW684" s="47"/>
      <c r="AX684" s="47"/>
      <c r="AY684" s="47"/>
      <c r="AZ684" s="47"/>
      <c r="BA684" s="47"/>
      <c r="BB684" s="47"/>
      <c r="BC684" s="47"/>
      <c r="BD684" s="47"/>
      <c r="BE684" s="47"/>
      <c r="BF684" s="47"/>
      <c r="BG684" s="47"/>
      <c r="BH684" s="47"/>
      <c r="BI684" s="47"/>
      <c r="BJ684" s="47"/>
      <c r="BK684" s="47"/>
      <c r="BL684" s="47"/>
    </row>
    <row r="685" ht="18.75" customHeight="1">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c r="AA685" s="47"/>
      <c r="AB685" s="47"/>
      <c r="AC685" s="47"/>
      <c r="AD685" s="47"/>
      <c r="AE685" s="47"/>
      <c r="AF685" s="47"/>
      <c r="AG685" s="47"/>
      <c r="AH685" s="47"/>
      <c r="AI685" s="47"/>
      <c r="AJ685" s="47"/>
      <c r="AK685" s="47"/>
      <c r="AL685" s="47"/>
      <c r="AM685" s="47"/>
      <c r="AN685" s="47"/>
      <c r="AO685" s="47"/>
      <c r="AP685" s="47"/>
      <c r="AQ685" s="47"/>
      <c r="AR685" s="47"/>
      <c r="AS685" s="47"/>
      <c r="AT685" s="47"/>
      <c r="AU685" s="47"/>
      <c r="AV685" s="47"/>
      <c r="AW685" s="47"/>
      <c r="AX685" s="47"/>
      <c r="AY685" s="47"/>
      <c r="AZ685" s="47"/>
      <c r="BA685" s="47"/>
      <c r="BB685" s="47"/>
      <c r="BC685" s="47"/>
      <c r="BD685" s="47"/>
      <c r="BE685" s="47"/>
      <c r="BF685" s="47"/>
      <c r="BG685" s="47"/>
      <c r="BH685" s="47"/>
      <c r="BI685" s="47"/>
      <c r="BJ685" s="47"/>
      <c r="BK685" s="47"/>
      <c r="BL685" s="47"/>
    </row>
    <row r="686" ht="18.75" customHeight="1">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c r="AA686" s="47"/>
      <c r="AB686" s="47"/>
      <c r="AC686" s="47"/>
      <c r="AD686" s="47"/>
      <c r="AE686" s="47"/>
      <c r="AF686" s="47"/>
      <c r="AG686" s="47"/>
      <c r="AH686" s="47"/>
      <c r="AI686" s="47"/>
      <c r="AJ686" s="47"/>
      <c r="AK686" s="47"/>
      <c r="AL686" s="47"/>
      <c r="AM686" s="47"/>
      <c r="AN686" s="47"/>
      <c r="AO686" s="47"/>
      <c r="AP686" s="47"/>
      <c r="AQ686" s="47"/>
      <c r="AR686" s="47"/>
      <c r="AS686" s="47"/>
      <c r="AT686" s="47"/>
      <c r="AU686" s="47"/>
      <c r="AV686" s="47"/>
      <c r="AW686" s="47"/>
      <c r="AX686" s="47"/>
      <c r="AY686" s="47"/>
      <c r="AZ686" s="47"/>
      <c r="BA686" s="47"/>
      <c r="BB686" s="47"/>
      <c r="BC686" s="47"/>
      <c r="BD686" s="47"/>
      <c r="BE686" s="47"/>
      <c r="BF686" s="47"/>
      <c r="BG686" s="47"/>
      <c r="BH686" s="47"/>
      <c r="BI686" s="47"/>
      <c r="BJ686" s="47"/>
      <c r="BK686" s="47"/>
      <c r="BL686" s="47"/>
    </row>
    <row r="687" ht="18.75" customHeight="1">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c r="AA687" s="47"/>
      <c r="AB687" s="47"/>
      <c r="AC687" s="47"/>
      <c r="AD687" s="47"/>
      <c r="AE687" s="47"/>
      <c r="AF687" s="47"/>
      <c r="AG687" s="47"/>
      <c r="AH687" s="47"/>
      <c r="AI687" s="47"/>
      <c r="AJ687" s="47"/>
      <c r="AK687" s="47"/>
      <c r="AL687" s="47"/>
      <c r="AM687" s="47"/>
      <c r="AN687" s="47"/>
      <c r="AO687" s="47"/>
      <c r="AP687" s="47"/>
      <c r="AQ687" s="47"/>
      <c r="AR687" s="47"/>
      <c r="AS687" s="47"/>
      <c r="AT687" s="47"/>
      <c r="AU687" s="47"/>
      <c r="AV687" s="47"/>
      <c r="AW687" s="47"/>
      <c r="AX687" s="47"/>
      <c r="AY687" s="47"/>
      <c r="AZ687" s="47"/>
      <c r="BA687" s="47"/>
      <c r="BB687" s="47"/>
      <c r="BC687" s="47"/>
      <c r="BD687" s="47"/>
      <c r="BE687" s="47"/>
      <c r="BF687" s="47"/>
      <c r="BG687" s="47"/>
      <c r="BH687" s="47"/>
      <c r="BI687" s="47"/>
      <c r="BJ687" s="47"/>
      <c r="BK687" s="47"/>
      <c r="BL687" s="47"/>
    </row>
    <row r="688" ht="18.75" customHeight="1">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c r="AA688" s="47"/>
      <c r="AB688" s="47"/>
      <c r="AC688" s="47"/>
      <c r="AD688" s="47"/>
      <c r="AE688" s="47"/>
      <c r="AF688" s="47"/>
      <c r="AG688" s="47"/>
      <c r="AH688" s="47"/>
      <c r="AI688" s="47"/>
      <c r="AJ688" s="47"/>
      <c r="AK688" s="47"/>
      <c r="AL688" s="47"/>
      <c r="AM688" s="47"/>
      <c r="AN688" s="47"/>
      <c r="AO688" s="47"/>
      <c r="AP688" s="47"/>
      <c r="AQ688" s="47"/>
      <c r="AR688" s="47"/>
      <c r="AS688" s="47"/>
      <c r="AT688" s="47"/>
      <c r="AU688" s="47"/>
      <c r="AV688" s="47"/>
      <c r="AW688" s="47"/>
      <c r="AX688" s="47"/>
      <c r="AY688" s="47"/>
      <c r="AZ688" s="47"/>
      <c r="BA688" s="47"/>
      <c r="BB688" s="47"/>
      <c r="BC688" s="47"/>
      <c r="BD688" s="47"/>
      <c r="BE688" s="47"/>
      <c r="BF688" s="47"/>
      <c r="BG688" s="47"/>
      <c r="BH688" s="47"/>
      <c r="BI688" s="47"/>
      <c r="BJ688" s="47"/>
      <c r="BK688" s="47"/>
      <c r="BL688" s="47"/>
    </row>
    <row r="689" ht="18.75" customHeight="1">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c r="AA689" s="47"/>
      <c r="AB689" s="47"/>
      <c r="AC689" s="47"/>
      <c r="AD689" s="47"/>
      <c r="AE689" s="47"/>
      <c r="AF689" s="47"/>
      <c r="AG689" s="47"/>
      <c r="AH689" s="47"/>
      <c r="AI689" s="47"/>
      <c r="AJ689" s="47"/>
      <c r="AK689" s="47"/>
      <c r="AL689" s="47"/>
      <c r="AM689" s="47"/>
      <c r="AN689" s="47"/>
      <c r="AO689" s="47"/>
      <c r="AP689" s="47"/>
      <c r="AQ689" s="47"/>
      <c r="AR689" s="47"/>
      <c r="AS689" s="47"/>
      <c r="AT689" s="47"/>
      <c r="AU689" s="47"/>
      <c r="AV689" s="47"/>
      <c r="AW689" s="47"/>
      <c r="AX689" s="47"/>
      <c r="AY689" s="47"/>
      <c r="AZ689" s="47"/>
      <c r="BA689" s="47"/>
      <c r="BB689" s="47"/>
      <c r="BC689" s="47"/>
      <c r="BD689" s="47"/>
      <c r="BE689" s="47"/>
      <c r="BF689" s="47"/>
      <c r="BG689" s="47"/>
      <c r="BH689" s="47"/>
      <c r="BI689" s="47"/>
      <c r="BJ689" s="47"/>
      <c r="BK689" s="47"/>
      <c r="BL689" s="47"/>
    </row>
    <row r="690" ht="18.75" customHeight="1">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c r="AA690" s="47"/>
      <c r="AB690" s="47"/>
      <c r="AC690" s="47"/>
      <c r="AD690" s="47"/>
      <c r="AE690" s="47"/>
      <c r="AF690" s="47"/>
      <c r="AG690" s="47"/>
      <c r="AH690" s="47"/>
      <c r="AI690" s="47"/>
      <c r="AJ690" s="47"/>
      <c r="AK690" s="47"/>
      <c r="AL690" s="47"/>
      <c r="AM690" s="47"/>
      <c r="AN690" s="47"/>
      <c r="AO690" s="47"/>
      <c r="AP690" s="47"/>
      <c r="AQ690" s="47"/>
      <c r="AR690" s="47"/>
      <c r="AS690" s="47"/>
      <c r="AT690" s="47"/>
      <c r="AU690" s="47"/>
      <c r="AV690" s="47"/>
      <c r="AW690" s="47"/>
      <c r="AX690" s="47"/>
      <c r="AY690" s="47"/>
      <c r="AZ690" s="47"/>
      <c r="BA690" s="47"/>
      <c r="BB690" s="47"/>
      <c r="BC690" s="47"/>
      <c r="BD690" s="47"/>
      <c r="BE690" s="47"/>
      <c r="BF690" s="47"/>
      <c r="BG690" s="47"/>
      <c r="BH690" s="47"/>
      <c r="BI690" s="47"/>
      <c r="BJ690" s="47"/>
      <c r="BK690" s="47"/>
      <c r="BL690" s="47"/>
    </row>
    <row r="691" ht="18.75" customHeight="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c r="AA691" s="47"/>
      <c r="AB691" s="47"/>
      <c r="AC691" s="47"/>
      <c r="AD691" s="47"/>
      <c r="AE691" s="47"/>
      <c r="AF691" s="47"/>
      <c r="AG691" s="47"/>
      <c r="AH691" s="47"/>
      <c r="AI691" s="47"/>
      <c r="AJ691" s="47"/>
      <c r="AK691" s="47"/>
      <c r="AL691" s="47"/>
      <c r="AM691" s="47"/>
      <c r="AN691" s="47"/>
      <c r="AO691" s="47"/>
      <c r="AP691" s="47"/>
      <c r="AQ691" s="47"/>
      <c r="AR691" s="47"/>
      <c r="AS691" s="47"/>
      <c r="AT691" s="47"/>
      <c r="AU691" s="47"/>
      <c r="AV691" s="47"/>
      <c r="AW691" s="47"/>
      <c r="AX691" s="47"/>
      <c r="AY691" s="47"/>
      <c r="AZ691" s="47"/>
      <c r="BA691" s="47"/>
      <c r="BB691" s="47"/>
      <c r="BC691" s="47"/>
      <c r="BD691" s="47"/>
      <c r="BE691" s="47"/>
      <c r="BF691" s="47"/>
      <c r="BG691" s="47"/>
      <c r="BH691" s="47"/>
      <c r="BI691" s="47"/>
      <c r="BJ691" s="47"/>
      <c r="BK691" s="47"/>
      <c r="BL691" s="47"/>
    </row>
    <row r="692" ht="18.75" customHeight="1">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c r="AA692" s="47"/>
      <c r="AB692" s="47"/>
      <c r="AC692" s="47"/>
      <c r="AD692" s="47"/>
      <c r="AE692" s="47"/>
      <c r="AF692" s="47"/>
      <c r="AG692" s="47"/>
      <c r="AH692" s="47"/>
      <c r="AI692" s="47"/>
      <c r="AJ692" s="47"/>
      <c r="AK692" s="47"/>
      <c r="AL692" s="47"/>
      <c r="AM692" s="47"/>
      <c r="AN692" s="47"/>
      <c r="AO692" s="47"/>
      <c r="AP692" s="47"/>
      <c r="AQ692" s="47"/>
      <c r="AR692" s="47"/>
      <c r="AS692" s="47"/>
      <c r="AT692" s="47"/>
      <c r="AU692" s="47"/>
      <c r="AV692" s="47"/>
      <c r="AW692" s="47"/>
      <c r="AX692" s="47"/>
      <c r="AY692" s="47"/>
      <c r="AZ692" s="47"/>
      <c r="BA692" s="47"/>
      <c r="BB692" s="47"/>
      <c r="BC692" s="47"/>
      <c r="BD692" s="47"/>
      <c r="BE692" s="47"/>
      <c r="BF692" s="47"/>
      <c r="BG692" s="47"/>
      <c r="BH692" s="47"/>
      <c r="BI692" s="47"/>
      <c r="BJ692" s="47"/>
      <c r="BK692" s="47"/>
      <c r="BL692" s="47"/>
    </row>
    <row r="693" ht="18.75" customHeight="1">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c r="AA693" s="47"/>
      <c r="AB693" s="47"/>
      <c r="AC693" s="47"/>
      <c r="AD693" s="47"/>
      <c r="AE693" s="47"/>
      <c r="AF693" s="47"/>
      <c r="AG693" s="47"/>
      <c r="AH693" s="47"/>
      <c r="AI693" s="47"/>
      <c r="AJ693" s="47"/>
      <c r="AK693" s="47"/>
      <c r="AL693" s="47"/>
      <c r="AM693" s="47"/>
      <c r="AN693" s="47"/>
      <c r="AO693" s="47"/>
      <c r="AP693" s="47"/>
      <c r="AQ693" s="47"/>
      <c r="AR693" s="47"/>
      <c r="AS693" s="47"/>
      <c r="AT693" s="47"/>
      <c r="AU693" s="47"/>
      <c r="AV693" s="47"/>
      <c r="AW693" s="47"/>
      <c r="AX693" s="47"/>
      <c r="AY693" s="47"/>
      <c r="AZ693" s="47"/>
      <c r="BA693" s="47"/>
      <c r="BB693" s="47"/>
      <c r="BC693" s="47"/>
      <c r="BD693" s="47"/>
      <c r="BE693" s="47"/>
      <c r="BF693" s="47"/>
      <c r="BG693" s="47"/>
      <c r="BH693" s="47"/>
      <c r="BI693" s="47"/>
      <c r="BJ693" s="47"/>
      <c r="BK693" s="47"/>
      <c r="BL693" s="47"/>
    </row>
    <row r="694" ht="18.75" customHeight="1">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c r="AA694" s="47"/>
      <c r="AB694" s="47"/>
      <c r="AC694" s="47"/>
      <c r="AD694" s="47"/>
      <c r="AE694" s="47"/>
      <c r="AF694" s="47"/>
      <c r="AG694" s="47"/>
      <c r="AH694" s="47"/>
      <c r="AI694" s="47"/>
      <c r="AJ694" s="47"/>
      <c r="AK694" s="47"/>
      <c r="AL694" s="47"/>
      <c r="AM694" s="47"/>
      <c r="AN694" s="47"/>
      <c r="AO694" s="47"/>
      <c r="AP694" s="47"/>
      <c r="AQ694" s="47"/>
      <c r="AR694" s="47"/>
      <c r="AS694" s="47"/>
      <c r="AT694" s="47"/>
      <c r="AU694" s="47"/>
      <c r="AV694" s="47"/>
      <c r="AW694" s="47"/>
      <c r="AX694" s="47"/>
      <c r="AY694" s="47"/>
      <c r="AZ694" s="47"/>
      <c r="BA694" s="47"/>
      <c r="BB694" s="47"/>
      <c r="BC694" s="47"/>
      <c r="BD694" s="47"/>
      <c r="BE694" s="47"/>
      <c r="BF694" s="47"/>
      <c r="BG694" s="47"/>
      <c r="BH694" s="47"/>
      <c r="BI694" s="47"/>
      <c r="BJ694" s="47"/>
      <c r="BK694" s="47"/>
      <c r="BL694" s="47"/>
    </row>
    <row r="695" ht="18.75" customHeight="1">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c r="AA695" s="47"/>
      <c r="AB695" s="47"/>
      <c r="AC695" s="47"/>
      <c r="AD695" s="47"/>
      <c r="AE695" s="47"/>
      <c r="AF695" s="47"/>
      <c r="AG695" s="47"/>
      <c r="AH695" s="47"/>
      <c r="AI695" s="47"/>
      <c r="AJ695" s="47"/>
      <c r="AK695" s="47"/>
      <c r="AL695" s="47"/>
      <c r="AM695" s="47"/>
      <c r="AN695" s="47"/>
      <c r="AO695" s="47"/>
      <c r="AP695" s="47"/>
      <c r="AQ695" s="47"/>
      <c r="AR695" s="47"/>
      <c r="AS695" s="47"/>
      <c r="AT695" s="47"/>
      <c r="AU695" s="47"/>
      <c r="AV695" s="47"/>
      <c r="AW695" s="47"/>
      <c r="AX695" s="47"/>
      <c r="AY695" s="47"/>
      <c r="AZ695" s="47"/>
      <c r="BA695" s="47"/>
      <c r="BB695" s="47"/>
      <c r="BC695" s="47"/>
      <c r="BD695" s="47"/>
      <c r="BE695" s="47"/>
      <c r="BF695" s="47"/>
      <c r="BG695" s="47"/>
      <c r="BH695" s="47"/>
      <c r="BI695" s="47"/>
      <c r="BJ695" s="47"/>
      <c r="BK695" s="47"/>
      <c r="BL695" s="47"/>
    </row>
    <row r="696" ht="18.75" customHeight="1">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c r="AA696" s="47"/>
      <c r="AB696" s="47"/>
      <c r="AC696" s="47"/>
      <c r="AD696" s="47"/>
      <c r="AE696" s="47"/>
      <c r="AF696" s="47"/>
      <c r="AG696" s="47"/>
      <c r="AH696" s="47"/>
      <c r="AI696" s="47"/>
      <c r="AJ696" s="47"/>
      <c r="AK696" s="47"/>
      <c r="AL696" s="47"/>
      <c r="AM696" s="47"/>
      <c r="AN696" s="47"/>
      <c r="AO696" s="47"/>
      <c r="AP696" s="47"/>
      <c r="AQ696" s="47"/>
      <c r="AR696" s="47"/>
      <c r="AS696" s="47"/>
      <c r="AT696" s="47"/>
      <c r="AU696" s="47"/>
      <c r="AV696" s="47"/>
      <c r="AW696" s="47"/>
      <c r="AX696" s="47"/>
      <c r="AY696" s="47"/>
      <c r="AZ696" s="47"/>
      <c r="BA696" s="47"/>
      <c r="BB696" s="47"/>
      <c r="BC696" s="47"/>
      <c r="BD696" s="47"/>
      <c r="BE696" s="47"/>
      <c r="BF696" s="47"/>
      <c r="BG696" s="47"/>
      <c r="BH696" s="47"/>
      <c r="BI696" s="47"/>
      <c r="BJ696" s="47"/>
      <c r="BK696" s="47"/>
      <c r="BL696" s="47"/>
    </row>
    <row r="697" ht="18.75" customHeight="1">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c r="AA697" s="47"/>
      <c r="AB697" s="47"/>
      <c r="AC697" s="47"/>
      <c r="AD697" s="47"/>
      <c r="AE697" s="47"/>
      <c r="AF697" s="47"/>
      <c r="AG697" s="47"/>
      <c r="AH697" s="47"/>
      <c r="AI697" s="47"/>
      <c r="AJ697" s="47"/>
      <c r="AK697" s="47"/>
      <c r="AL697" s="47"/>
      <c r="AM697" s="47"/>
      <c r="AN697" s="47"/>
      <c r="AO697" s="47"/>
      <c r="AP697" s="47"/>
      <c r="AQ697" s="47"/>
      <c r="AR697" s="47"/>
      <c r="AS697" s="47"/>
      <c r="AT697" s="47"/>
      <c r="AU697" s="47"/>
      <c r="AV697" s="47"/>
      <c r="AW697" s="47"/>
      <c r="AX697" s="47"/>
      <c r="AY697" s="47"/>
      <c r="AZ697" s="47"/>
      <c r="BA697" s="47"/>
      <c r="BB697" s="47"/>
      <c r="BC697" s="47"/>
      <c r="BD697" s="47"/>
      <c r="BE697" s="47"/>
      <c r="BF697" s="47"/>
      <c r="BG697" s="47"/>
      <c r="BH697" s="47"/>
      <c r="BI697" s="47"/>
      <c r="BJ697" s="47"/>
      <c r="BK697" s="47"/>
      <c r="BL697" s="47"/>
    </row>
    <row r="698" ht="18.75" customHeight="1">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c r="AA698" s="47"/>
      <c r="AB698" s="47"/>
      <c r="AC698" s="47"/>
      <c r="AD698" s="47"/>
      <c r="AE698" s="47"/>
      <c r="AF698" s="47"/>
      <c r="AG698" s="47"/>
      <c r="AH698" s="47"/>
      <c r="AI698" s="47"/>
      <c r="AJ698" s="47"/>
      <c r="AK698" s="47"/>
      <c r="AL698" s="47"/>
      <c r="AM698" s="47"/>
      <c r="AN698" s="47"/>
      <c r="AO698" s="47"/>
      <c r="AP698" s="47"/>
      <c r="AQ698" s="47"/>
      <c r="AR698" s="47"/>
      <c r="AS698" s="47"/>
      <c r="AT698" s="47"/>
      <c r="AU698" s="47"/>
      <c r="AV698" s="47"/>
      <c r="AW698" s="47"/>
      <c r="AX698" s="47"/>
      <c r="AY698" s="47"/>
      <c r="AZ698" s="47"/>
      <c r="BA698" s="47"/>
      <c r="BB698" s="47"/>
      <c r="BC698" s="47"/>
      <c r="BD698" s="47"/>
      <c r="BE698" s="47"/>
      <c r="BF698" s="47"/>
      <c r="BG698" s="47"/>
      <c r="BH698" s="47"/>
      <c r="BI698" s="47"/>
      <c r="BJ698" s="47"/>
      <c r="BK698" s="47"/>
      <c r="BL698" s="47"/>
    </row>
    <row r="699" ht="18.75" customHeight="1">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c r="AA699" s="47"/>
      <c r="AB699" s="47"/>
      <c r="AC699" s="47"/>
      <c r="AD699" s="47"/>
      <c r="AE699" s="47"/>
      <c r="AF699" s="47"/>
      <c r="AG699" s="47"/>
      <c r="AH699" s="47"/>
      <c r="AI699" s="47"/>
      <c r="AJ699" s="47"/>
      <c r="AK699" s="47"/>
      <c r="AL699" s="47"/>
      <c r="AM699" s="47"/>
      <c r="AN699" s="47"/>
      <c r="AO699" s="47"/>
      <c r="AP699" s="47"/>
      <c r="AQ699" s="47"/>
      <c r="AR699" s="47"/>
      <c r="AS699" s="47"/>
      <c r="AT699" s="47"/>
      <c r="AU699" s="47"/>
      <c r="AV699" s="47"/>
      <c r="AW699" s="47"/>
      <c r="AX699" s="47"/>
      <c r="AY699" s="47"/>
      <c r="AZ699" s="47"/>
      <c r="BA699" s="47"/>
      <c r="BB699" s="47"/>
      <c r="BC699" s="47"/>
      <c r="BD699" s="47"/>
      <c r="BE699" s="47"/>
      <c r="BF699" s="47"/>
      <c r="BG699" s="47"/>
      <c r="BH699" s="47"/>
      <c r="BI699" s="47"/>
      <c r="BJ699" s="47"/>
      <c r="BK699" s="47"/>
      <c r="BL699" s="47"/>
    </row>
    <row r="700" ht="18.75" customHeight="1">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c r="AA700" s="47"/>
      <c r="AB700" s="47"/>
      <c r="AC700" s="47"/>
      <c r="AD700" s="47"/>
      <c r="AE700" s="47"/>
      <c r="AF700" s="47"/>
      <c r="AG700" s="47"/>
      <c r="AH700" s="47"/>
      <c r="AI700" s="47"/>
      <c r="AJ700" s="47"/>
      <c r="AK700" s="47"/>
      <c r="AL700" s="47"/>
      <c r="AM700" s="47"/>
      <c r="AN700" s="47"/>
      <c r="AO700" s="47"/>
      <c r="AP700" s="47"/>
      <c r="AQ700" s="47"/>
      <c r="AR700" s="47"/>
      <c r="AS700" s="47"/>
      <c r="AT700" s="47"/>
      <c r="AU700" s="47"/>
      <c r="AV700" s="47"/>
      <c r="AW700" s="47"/>
      <c r="AX700" s="47"/>
      <c r="AY700" s="47"/>
      <c r="AZ700" s="47"/>
      <c r="BA700" s="47"/>
      <c r="BB700" s="47"/>
      <c r="BC700" s="47"/>
      <c r="BD700" s="47"/>
      <c r="BE700" s="47"/>
      <c r="BF700" s="47"/>
      <c r="BG700" s="47"/>
      <c r="BH700" s="47"/>
      <c r="BI700" s="47"/>
      <c r="BJ700" s="47"/>
      <c r="BK700" s="47"/>
      <c r="BL700" s="47"/>
    </row>
    <row r="701" ht="18.75" customHeight="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c r="AA701" s="47"/>
      <c r="AB701" s="47"/>
      <c r="AC701" s="47"/>
      <c r="AD701" s="47"/>
      <c r="AE701" s="47"/>
      <c r="AF701" s="47"/>
      <c r="AG701" s="47"/>
      <c r="AH701" s="47"/>
      <c r="AI701" s="47"/>
      <c r="AJ701" s="47"/>
      <c r="AK701" s="47"/>
      <c r="AL701" s="47"/>
      <c r="AM701" s="47"/>
      <c r="AN701" s="47"/>
      <c r="AO701" s="47"/>
      <c r="AP701" s="47"/>
      <c r="AQ701" s="47"/>
      <c r="AR701" s="47"/>
      <c r="AS701" s="47"/>
      <c r="AT701" s="47"/>
      <c r="AU701" s="47"/>
      <c r="AV701" s="47"/>
      <c r="AW701" s="47"/>
      <c r="AX701" s="47"/>
      <c r="AY701" s="47"/>
      <c r="AZ701" s="47"/>
      <c r="BA701" s="47"/>
      <c r="BB701" s="47"/>
      <c r="BC701" s="47"/>
      <c r="BD701" s="47"/>
      <c r="BE701" s="47"/>
      <c r="BF701" s="47"/>
      <c r="BG701" s="47"/>
      <c r="BH701" s="47"/>
      <c r="BI701" s="47"/>
      <c r="BJ701" s="47"/>
      <c r="BK701" s="47"/>
      <c r="BL701" s="47"/>
    </row>
    <row r="702" ht="18.75" customHeight="1">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c r="AA702" s="47"/>
      <c r="AB702" s="47"/>
      <c r="AC702" s="47"/>
      <c r="AD702" s="47"/>
      <c r="AE702" s="47"/>
      <c r="AF702" s="47"/>
      <c r="AG702" s="47"/>
      <c r="AH702" s="47"/>
      <c r="AI702" s="47"/>
      <c r="AJ702" s="47"/>
      <c r="AK702" s="47"/>
      <c r="AL702" s="47"/>
      <c r="AM702" s="47"/>
      <c r="AN702" s="47"/>
      <c r="AO702" s="47"/>
      <c r="AP702" s="47"/>
      <c r="AQ702" s="47"/>
      <c r="AR702" s="47"/>
      <c r="AS702" s="47"/>
      <c r="AT702" s="47"/>
      <c r="AU702" s="47"/>
      <c r="AV702" s="47"/>
      <c r="AW702" s="47"/>
      <c r="AX702" s="47"/>
      <c r="AY702" s="47"/>
      <c r="AZ702" s="47"/>
      <c r="BA702" s="47"/>
      <c r="BB702" s="47"/>
      <c r="BC702" s="47"/>
      <c r="BD702" s="47"/>
      <c r="BE702" s="47"/>
      <c r="BF702" s="47"/>
      <c r="BG702" s="47"/>
      <c r="BH702" s="47"/>
      <c r="BI702" s="47"/>
      <c r="BJ702" s="47"/>
      <c r="BK702" s="47"/>
      <c r="BL702" s="47"/>
    </row>
    <row r="703" ht="18.75" customHeight="1">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c r="AA703" s="47"/>
      <c r="AB703" s="47"/>
      <c r="AC703" s="47"/>
      <c r="AD703" s="47"/>
      <c r="AE703" s="47"/>
      <c r="AF703" s="47"/>
      <c r="AG703" s="47"/>
      <c r="AH703" s="47"/>
      <c r="AI703" s="47"/>
      <c r="AJ703" s="47"/>
      <c r="AK703" s="47"/>
      <c r="AL703" s="47"/>
      <c r="AM703" s="47"/>
      <c r="AN703" s="47"/>
      <c r="AO703" s="47"/>
      <c r="AP703" s="47"/>
      <c r="AQ703" s="47"/>
      <c r="AR703" s="47"/>
      <c r="AS703" s="47"/>
      <c r="AT703" s="47"/>
      <c r="AU703" s="47"/>
      <c r="AV703" s="47"/>
      <c r="AW703" s="47"/>
      <c r="AX703" s="47"/>
      <c r="AY703" s="47"/>
      <c r="AZ703" s="47"/>
      <c r="BA703" s="47"/>
      <c r="BB703" s="47"/>
      <c r="BC703" s="47"/>
      <c r="BD703" s="47"/>
      <c r="BE703" s="47"/>
      <c r="BF703" s="47"/>
      <c r="BG703" s="47"/>
      <c r="BH703" s="47"/>
      <c r="BI703" s="47"/>
      <c r="BJ703" s="47"/>
      <c r="BK703" s="47"/>
      <c r="BL703" s="47"/>
    </row>
    <row r="704" ht="18.75" customHeight="1">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c r="AA704" s="47"/>
      <c r="AB704" s="47"/>
      <c r="AC704" s="47"/>
      <c r="AD704" s="47"/>
      <c r="AE704" s="47"/>
      <c r="AF704" s="47"/>
      <c r="AG704" s="47"/>
      <c r="AH704" s="47"/>
      <c r="AI704" s="47"/>
      <c r="AJ704" s="47"/>
      <c r="AK704" s="47"/>
      <c r="AL704" s="47"/>
      <c r="AM704" s="47"/>
      <c r="AN704" s="47"/>
      <c r="AO704" s="47"/>
      <c r="AP704" s="47"/>
      <c r="AQ704" s="47"/>
      <c r="AR704" s="47"/>
      <c r="AS704" s="47"/>
      <c r="AT704" s="47"/>
      <c r="AU704" s="47"/>
      <c r="AV704" s="47"/>
      <c r="AW704" s="47"/>
      <c r="AX704" s="47"/>
      <c r="AY704" s="47"/>
      <c r="AZ704" s="47"/>
      <c r="BA704" s="47"/>
      <c r="BB704" s="47"/>
      <c r="BC704" s="47"/>
      <c r="BD704" s="47"/>
      <c r="BE704" s="47"/>
      <c r="BF704" s="47"/>
      <c r="BG704" s="47"/>
      <c r="BH704" s="47"/>
      <c r="BI704" s="47"/>
      <c r="BJ704" s="47"/>
      <c r="BK704" s="47"/>
      <c r="BL704" s="47"/>
    </row>
    <row r="705" ht="18.75" customHeight="1">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c r="AA705" s="47"/>
      <c r="AB705" s="47"/>
      <c r="AC705" s="47"/>
      <c r="AD705" s="47"/>
      <c r="AE705" s="47"/>
      <c r="AF705" s="47"/>
      <c r="AG705" s="47"/>
      <c r="AH705" s="47"/>
      <c r="AI705" s="47"/>
      <c r="AJ705" s="47"/>
      <c r="AK705" s="47"/>
      <c r="AL705" s="47"/>
      <c r="AM705" s="47"/>
      <c r="AN705" s="47"/>
      <c r="AO705" s="47"/>
      <c r="AP705" s="47"/>
      <c r="AQ705" s="47"/>
      <c r="AR705" s="47"/>
      <c r="AS705" s="47"/>
      <c r="AT705" s="47"/>
      <c r="AU705" s="47"/>
      <c r="AV705" s="47"/>
      <c r="AW705" s="47"/>
      <c r="AX705" s="47"/>
      <c r="AY705" s="47"/>
      <c r="AZ705" s="47"/>
      <c r="BA705" s="47"/>
      <c r="BB705" s="47"/>
      <c r="BC705" s="47"/>
      <c r="BD705" s="47"/>
      <c r="BE705" s="47"/>
      <c r="BF705" s="47"/>
      <c r="BG705" s="47"/>
      <c r="BH705" s="47"/>
      <c r="BI705" s="47"/>
      <c r="BJ705" s="47"/>
      <c r="BK705" s="47"/>
      <c r="BL705" s="47"/>
    </row>
    <row r="706" ht="18.75" customHeight="1">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c r="AA706" s="47"/>
      <c r="AB706" s="47"/>
      <c r="AC706" s="47"/>
      <c r="AD706" s="47"/>
      <c r="AE706" s="47"/>
      <c r="AF706" s="47"/>
      <c r="AG706" s="47"/>
      <c r="AH706" s="47"/>
      <c r="AI706" s="47"/>
      <c r="AJ706" s="47"/>
      <c r="AK706" s="47"/>
      <c r="AL706" s="47"/>
      <c r="AM706" s="47"/>
      <c r="AN706" s="47"/>
      <c r="AO706" s="47"/>
      <c r="AP706" s="47"/>
      <c r="AQ706" s="47"/>
      <c r="AR706" s="47"/>
      <c r="AS706" s="47"/>
      <c r="AT706" s="47"/>
      <c r="AU706" s="47"/>
      <c r="AV706" s="47"/>
      <c r="AW706" s="47"/>
      <c r="AX706" s="47"/>
      <c r="AY706" s="47"/>
      <c r="AZ706" s="47"/>
      <c r="BA706" s="47"/>
      <c r="BB706" s="47"/>
      <c r="BC706" s="47"/>
      <c r="BD706" s="47"/>
      <c r="BE706" s="47"/>
      <c r="BF706" s="47"/>
      <c r="BG706" s="47"/>
      <c r="BH706" s="47"/>
      <c r="BI706" s="47"/>
      <c r="BJ706" s="47"/>
      <c r="BK706" s="47"/>
      <c r="BL706" s="47"/>
    </row>
    <row r="707" ht="18.75" customHeight="1">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c r="AA707" s="47"/>
      <c r="AB707" s="47"/>
      <c r="AC707" s="47"/>
      <c r="AD707" s="47"/>
      <c r="AE707" s="47"/>
      <c r="AF707" s="47"/>
      <c r="AG707" s="47"/>
      <c r="AH707" s="47"/>
      <c r="AI707" s="47"/>
      <c r="AJ707" s="47"/>
      <c r="AK707" s="47"/>
      <c r="AL707" s="47"/>
      <c r="AM707" s="47"/>
      <c r="AN707" s="47"/>
      <c r="AO707" s="47"/>
      <c r="AP707" s="47"/>
      <c r="AQ707" s="47"/>
      <c r="AR707" s="47"/>
      <c r="AS707" s="47"/>
      <c r="AT707" s="47"/>
      <c r="AU707" s="47"/>
      <c r="AV707" s="47"/>
      <c r="AW707" s="47"/>
      <c r="AX707" s="47"/>
      <c r="AY707" s="47"/>
      <c r="AZ707" s="47"/>
      <c r="BA707" s="47"/>
      <c r="BB707" s="47"/>
      <c r="BC707" s="47"/>
      <c r="BD707" s="47"/>
      <c r="BE707" s="47"/>
      <c r="BF707" s="47"/>
      <c r="BG707" s="47"/>
      <c r="BH707" s="47"/>
      <c r="BI707" s="47"/>
      <c r="BJ707" s="47"/>
      <c r="BK707" s="47"/>
      <c r="BL707" s="47"/>
    </row>
    <row r="708" ht="18.75" customHeight="1">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c r="AA708" s="47"/>
      <c r="AB708" s="47"/>
      <c r="AC708" s="47"/>
      <c r="AD708" s="47"/>
      <c r="AE708" s="47"/>
      <c r="AF708" s="47"/>
      <c r="AG708" s="47"/>
      <c r="AH708" s="47"/>
      <c r="AI708" s="47"/>
      <c r="AJ708" s="47"/>
      <c r="AK708" s="47"/>
      <c r="AL708" s="47"/>
      <c r="AM708" s="47"/>
      <c r="AN708" s="47"/>
      <c r="AO708" s="47"/>
      <c r="AP708" s="47"/>
      <c r="AQ708" s="47"/>
      <c r="AR708" s="47"/>
      <c r="AS708" s="47"/>
      <c r="AT708" s="47"/>
      <c r="AU708" s="47"/>
      <c r="AV708" s="47"/>
      <c r="AW708" s="47"/>
      <c r="AX708" s="47"/>
      <c r="AY708" s="47"/>
      <c r="AZ708" s="47"/>
      <c r="BA708" s="47"/>
      <c r="BB708" s="47"/>
      <c r="BC708" s="47"/>
      <c r="BD708" s="47"/>
      <c r="BE708" s="47"/>
      <c r="BF708" s="47"/>
      <c r="BG708" s="47"/>
      <c r="BH708" s="47"/>
      <c r="BI708" s="47"/>
      <c r="BJ708" s="47"/>
      <c r="BK708" s="47"/>
      <c r="BL708" s="47"/>
    </row>
    <row r="709" ht="18.75" customHeight="1">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c r="AA709" s="47"/>
      <c r="AB709" s="47"/>
      <c r="AC709" s="47"/>
      <c r="AD709" s="47"/>
      <c r="AE709" s="47"/>
      <c r="AF709" s="47"/>
      <c r="AG709" s="47"/>
      <c r="AH709" s="47"/>
      <c r="AI709" s="47"/>
      <c r="AJ709" s="47"/>
      <c r="AK709" s="47"/>
      <c r="AL709" s="47"/>
      <c r="AM709" s="47"/>
      <c r="AN709" s="47"/>
      <c r="AO709" s="47"/>
      <c r="AP709" s="47"/>
      <c r="AQ709" s="47"/>
      <c r="AR709" s="47"/>
      <c r="AS709" s="47"/>
      <c r="AT709" s="47"/>
      <c r="AU709" s="47"/>
      <c r="AV709" s="47"/>
      <c r="AW709" s="47"/>
      <c r="AX709" s="47"/>
      <c r="AY709" s="47"/>
      <c r="AZ709" s="47"/>
      <c r="BA709" s="47"/>
      <c r="BB709" s="47"/>
      <c r="BC709" s="47"/>
      <c r="BD709" s="47"/>
      <c r="BE709" s="47"/>
      <c r="BF709" s="47"/>
      <c r="BG709" s="47"/>
      <c r="BH709" s="47"/>
      <c r="BI709" s="47"/>
      <c r="BJ709" s="47"/>
      <c r="BK709" s="47"/>
      <c r="BL709" s="47"/>
    </row>
    <row r="710" ht="18.75" customHeight="1">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c r="AA710" s="47"/>
      <c r="AB710" s="47"/>
      <c r="AC710" s="47"/>
      <c r="AD710" s="47"/>
      <c r="AE710" s="47"/>
      <c r="AF710" s="47"/>
      <c r="AG710" s="47"/>
      <c r="AH710" s="47"/>
      <c r="AI710" s="47"/>
      <c r="AJ710" s="47"/>
      <c r="AK710" s="47"/>
      <c r="AL710" s="47"/>
      <c r="AM710" s="47"/>
      <c r="AN710" s="47"/>
      <c r="AO710" s="47"/>
      <c r="AP710" s="47"/>
      <c r="AQ710" s="47"/>
      <c r="AR710" s="47"/>
      <c r="AS710" s="47"/>
      <c r="AT710" s="47"/>
      <c r="AU710" s="47"/>
      <c r="AV710" s="47"/>
      <c r="AW710" s="47"/>
      <c r="AX710" s="47"/>
      <c r="AY710" s="47"/>
      <c r="AZ710" s="47"/>
      <c r="BA710" s="47"/>
      <c r="BB710" s="47"/>
      <c r="BC710" s="47"/>
      <c r="BD710" s="47"/>
      <c r="BE710" s="47"/>
      <c r="BF710" s="47"/>
      <c r="BG710" s="47"/>
      <c r="BH710" s="47"/>
      <c r="BI710" s="47"/>
      <c r="BJ710" s="47"/>
      <c r="BK710" s="47"/>
      <c r="BL710" s="47"/>
    </row>
    <row r="711" ht="18.75" customHeight="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c r="AA711" s="47"/>
      <c r="AB711" s="47"/>
      <c r="AC711" s="47"/>
      <c r="AD711" s="47"/>
      <c r="AE711" s="47"/>
      <c r="AF711" s="47"/>
      <c r="AG711" s="47"/>
      <c r="AH711" s="47"/>
      <c r="AI711" s="47"/>
      <c r="AJ711" s="47"/>
      <c r="AK711" s="47"/>
      <c r="AL711" s="47"/>
      <c r="AM711" s="47"/>
      <c r="AN711" s="47"/>
      <c r="AO711" s="47"/>
      <c r="AP711" s="47"/>
      <c r="AQ711" s="47"/>
      <c r="AR711" s="47"/>
      <c r="AS711" s="47"/>
      <c r="AT711" s="47"/>
      <c r="AU711" s="47"/>
      <c r="AV711" s="47"/>
      <c r="AW711" s="47"/>
      <c r="AX711" s="47"/>
      <c r="AY711" s="47"/>
      <c r="AZ711" s="47"/>
      <c r="BA711" s="47"/>
      <c r="BB711" s="47"/>
      <c r="BC711" s="47"/>
      <c r="BD711" s="47"/>
      <c r="BE711" s="47"/>
      <c r="BF711" s="47"/>
      <c r="BG711" s="47"/>
      <c r="BH711" s="47"/>
      <c r="BI711" s="47"/>
      <c r="BJ711" s="47"/>
      <c r="BK711" s="47"/>
      <c r="BL711" s="47"/>
    </row>
    <row r="712" ht="18.75" customHeight="1">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c r="AA712" s="47"/>
      <c r="AB712" s="47"/>
      <c r="AC712" s="47"/>
      <c r="AD712" s="47"/>
      <c r="AE712" s="47"/>
      <c r="AF712" s="47"/>
      <c r="AG712" s="47"/>
      <c r="AH712" s="47"/>
      <c r="AI712" s="47"/>
      <c r="AJ712" s="47"/>
      <c r="AK712" s="47"/>
      <c r="AL712" s="47"/>
      <c r="AM712" s="47"/>
      <c r="AN712" s="47"/>
      <c r="AO712" s="47"/>
      <c r="AP712" s="47"/>
      <c r="AQ712" s="47"/>
      <c r="AR712" s="47"/>
      <c r="AS712" s="47"/>
      <c r="AT712" s="47"/>
      <c r="AU712" s="47"/>
      <c r="AV712" s="47"/>
      <c r="AW712" s="47"/>
      <c r="AX712" s="47"/>
      <c r="AY712" s="47"/>
      <c r="AZ712" s="47"/>
      <c r="BA712" s="47"/>
      <c r="BB712" s="47"/>
      <c r="BC712" s="47"/>
      <c r="BD712" s="47"/>
      <c r="BE712" s="47"/>
      <c r="BF712" s="47"/>
      <c r="BG712" s="47"/>
      <c r="BH712" s="47"/>
      <c r="BI712" s="47"/>
      <c r="BJ712" s="47"/>
      <c r="BK712" s="47"/>
      <c r="BL712" s="47"/>
    </row>
    <row r="713" ht="18.75" customHeight="1">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c r="AA713" s="47"/>
      <c r="AB713" s="47"/>
      <c r="AC713" s="47"/>
      <c r="AD713" s="47"/>
      <c r="AE713" s="47"/>
      <c r="AF713" s="47"/>
      <c r="AG713" s="47"/>
      <c r="AH713" s="47"/>
      <c r="AI713" s="47"/>
      <c r="AJ713" s="47"/>
      <c r="AK713" s="47"/>
      <c r="AL713" s="47"/>
      <c r="AM713" s="47"/>
      <c r="AN713" s="47"/>
      <c r="AO713" s="47"/>
      <c r="AP713" s="47"/>
      <c r="AQ713" s="47"/>
      <c r="AR713" s="47"/>
      <c r="AS713" s="47"/>
      <c r="AT713" s="47"/>
      <c r="AU713" s="47"/>
      <c r="AV713" s="47"/>
      <c r="AW713" s="47"/>
      <c r="AX713" s="47"/>
      <c r="AY713" s="47"/>
      <c r="AZ713" s="47"/>
      <c r="BA713" s="47"/>
      <c r="BB713" s="47"/>
      <c r="BC713" s="47"/>
      <c r="BD713" s="47"/>
      <c r="BE713" s="47"/>
      <c r="BF713" s="47"/>
      <c r="BG713" s="47"/>
      <c r="BH713" s="47"/>
      <c r="BI713" s="47"/>
      <c r="BJ713" s="47"/>
      <c r="BK713" s="47"/>
      <c r="BL713" s="47"/>
    </row>
    <row r="714" ht="18.75" customHeight="1">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c r="AA714" s="47"/>
      <c r="AB714" s="47"/>
      <c r="AC714" s="47"/>
      <c r="AD714" s="47"/>
      <c r="AE714" s="47"/>
      <c r="AF714" s="47"/>
      <c r="AG714" s="47"/>
      <c r="AH714" s="47"/>
      <c r="AI714" s="47"/>
      <c r="AJ714" s="47"/>
      <c r="AK714" s="47"/>
      <c r="AL714" s="47"/>
      <c r="AM714" s="47"/>
      <c r="AN714" s="47"/>
      <c r="AO714" s="47"/>
      <c r="AP714" s="47"/>
      <c r="AQ714" s="47"/>
      <c r="AR714" s="47"/>
      <c r="AS714" s="47"/>
      <c r="AT714" s="47"/>
      <c r="AU714" s="47"/>
      <c r="AV714" s="47"/>
      <c r="AW714" s="47"/>
      <c r="AX714" s="47"/>
      <c r="AY714" s="47"/>
      <c r="AZ714" s="47"/>
      <c r="BA714" s="47"/>
      <c r="BB714" s="47"/>
      <c r="BC714" s="47"/>
      <c r="BD714" s="47"/>
      <c r="BE714" s="47"/>
      <c r="BF714" s="47"/>
      <c r="BG714" s="47"/>
      <c r="BH714" s="47"/>
      <c r="BI714" s="47"/>
      <c r="BJ714" s="47"/>
      <c r="BK714" s="47"/>
      <c r="BL714" s="47"/>
    </row>
    <row r="715" ht="18.75" customHeight="1">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c r="AA715" s="47"/>
      <c r="AB715" s="47"/>
      <c r="AC715" s="47"/>
      <c r="AD715" s="47"/>
      <c r="AE715" s="47"/>
      <c r="AF715" s="47"/>
      <c r="AG715" s="47"/>
      <c r="AH715" s="47"/>
      <c r="AI715" s="47"/>
      <c r="AJ715" s="47"/>
      <c r="AK715" s="47"/>
      <c r="AL715" s="47"/>
      <c r="AM715" s="47"/>
      <c r="AN715" s="47"/>
      <c r="AO715" s="47"/>
      <c r="AP715" s="47"/>
      <c r="AQ715" s="47"/>
      <c r="AR715" s="47"/>
      <c r="AS715" s="47"/>
      <c r="AT715" s="47"/>
      <c r="AU715" s="47"/>
      <c r="AV715" s="47"/>
      <c r="AW715" s="47"/>
      <c r="AX715" s="47"/>
      <c r="AY715" s="47"/>
      <c r="AZ715" s="47"/>
      <c r="BA715" s="47"/>
      <c r="BB715" s="47"/>
      <c r="BC715" s="47"/>
      <c r="BD715" s="47"/>
      <c r="BE715" s="47"/>
      <c r="BF715" s="47"/>
      <c r="BG715" s="47"/>
      <c r="BH715" s="47"/>
      <c r="BI715" s="47"/>
      <c r="BJ715" s="47"/>
      <c r="BK715" s="47"/>
      <c r="BL715" s="47"/>
    </row>
    <row r="716" ht="18.75" customHeight="1">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c r="AA716" s="47"/>
      <c r="AB716" s="47"/>
      <c r="AC716" s="47"/>
      <c r="AD716" s="47"/>
      <c r="AE716" s="47"/>
      <c r="AF716" s="47"/>
      <c r="AG716" s="47"/>
      <c r="AH716" s="47"/>
      <c r="AI716" s="47"/>
      <c r="AJ716" s="47"/>
      <c r="AK716" s="47"/>
      <c r="AL716" s="47"/>
      <c r="AM716" s="47"/>
      <c r="AN716" s="47"/>
      <c r="AO716" s="47"/>
      <c r="AP716" s="47"/>
      <c r="AQ716" s="47"/>
      <c r="AR716" s="47"/>
      <c r="AS716" s="47"/>
      <c r="AT716" s="47"/>
      <c r="AU716" s="47"/>
      <c r="AV716" s="47"/>
      <c r="AW716" s="47"/>
      <c r="AX716" s="47"/>
      <c r="AY716" s="47"/>
      <c r="AZ716" s="47"/>
      <c r="BA716" s="47"/>
      <c r="BB716" s="47"/>
      <c r="BC716" s="47"/>
      <c r="BD716" s="47"/>
      <c r="BE716" s="47"/>
      <c r="BF716" s="47"/>
      <c r="BG716" s="47"/>
      <c r="BH716" s="47"/>
      <c r="BI716" s="47"/>
      <c r="BJ716" s="47"/>
      <c r="BK716" s="47"/>
      <c r="BL716" s="47"/>
    </row>
    <row r="717" ht="18.75" customHeight="1">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c r="AA717" s="47"/>
      <c r="AB717" s="47"/>
      <c r="AC717" s="47"/>
      <c r="AD717" s="47"/>
      <c r="AE717" s="47"/>
      <c r="AF717" s="47"/>
      <c r="AG717" s="47"/>
      <c r="AH717" s="47"/>
      <c r="AI717" s="47"/>
      <c r="AJ717" s="47"/>
      <c r="AK717" s="47"/>
      <c r="AL717" s="47"/>
      <c r="AM717" s="47"/>
      <c r="AN717" s="47"/>
      <c r="AO717" s="47"/>
      <c r="AP717" s="47"/>
      <c r="AQ717" s="47"/>
      <c r="AR717" s="47"/>
      <c r="AS717" s="47"/>
      <c r="AT717" s="47"/>
      <c r="AU717" s="47"/>
      <c r="AV717" s="47"/>
      <c r="AW717" s="47"/>
      <c r="AX717" s="47"/>
      <c r="AY717" s="47"/>
      <c r="AZ717" s="47"/>
      <c r="BA717" s="47"/>
      <c r="BB717" s="47"/>
      <c r="BC717" s="47"/>
      <c r="BD717" s="47"/>
      <c r="BE717" s="47"/>
      <c r="BF717" s="47"/>
      <c r="BG717" s="47"/>
      <c r="BH717" s="47"/>
      <c r="BI717" s="47"/>
      <c r="BJ717" s="47"/>
      <c r="BK717" s="47"/>
      <c r="BL717" s="47"/>
    </row>
    <row r="718" ht="18.75" customHeight="1">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c r="AA718" s="47"/>
      <c r="AB718" s="47"/>
      <c r="AC718" s="47"/>
      <c r="AD718" s="47"/>
      <c r="AE718" s="47"/>
      <c r="AF718" s="47"/>
      <c r="AG718" s="47"/>
      <c r="AH718" s="47"/>
      <c r="AI718" s="47"/>
      <c r="AJ718" s="47"/>
      <c r="AK718" s="47"/>
      <c r="AL718" s="47"/>
      <c r="AM718" s="47"/>
      <c r="AN718" s="47"/>
      <c r="AO718" s="47"/>
      <c r="AP718" s="47"/>
      <c r="AQ718" s="47"/>
      <c r="AR718" s="47"/>
      <c r="AS718" s="47"/>
      <c r="AT718" s="47"/>
      <c r="AU718" s="47"/>
      <c r="AV718" s="47"/>
      <c r="AW718" s="47"/>
      <c r="AX718" s="47"/>
      <c r="AY718" s="47"/>
      <c r="AZ718" s="47"/>
      <c r="BA718" s="47"/>
      <c r="BB718" s="47"/>
      <c r="BC718" s="47"/>
      <c r="BD718" s="47"/>
      <c r="BE718" s="47"/>
      <c r="BF718" s="47"/>
      <c r="BG718" s="47"/>
      <c r="BH718" s="47"/>
      <c r="BI718" s="47"/>
      <c r="BJ718" s="47"/>
      <c r="BK718" s="47"/>
      <c r="BL718" s="47"/>
    </row>
    <row r="719" ht="18.75" customHeight="1">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c r="AA719" s="47"/>
      <c r="AB719" s="47"/>
      <c r="AC719" s="47"/>
      <c r="AD719" s="47"/>
      <c r="AE719" s="47"/>
      <c r="AF719" s="47"/>
      <c r="AG719" s="47"/>
      <c r="AH719" s="47"/>
      <c r="AI719" s="47"/>
      <c r="AJ719" s="47"/>
      <c r="AK719" s="47"/>
      <c r="AL719" s="47"/>
      <c r="AM719" s="47"/>
      <c r="AN719" s="47"/>
      <c r="AO719" s="47"/>
      <c r="AP719" s="47"/>
      <c r="AQ719" s="47"/>
      <c r="AR719" s="47"/>
      <c r="AS719" s="47"/>
      <c r="AT719" s="47"/>
      <c r="AU719" s="47"/>
      <c r="AV719" s="47"/>
      <c r="AW719" s="47"/>
      <c r="AX719" s="47"/>
      <c r="AY719" s="47"/>
      <c r="AZ719" s="47"/>
      <c r="BA719" s="47"/>
      <c r="BB719" s="47"/>
      <c r="BC719" s="47"/>
      <c r="BD719" s="47"/>
      <c r="BE719" s="47"/>
      <c r="BF719" s="47"/>
      <c r="BG719" s="47"/>
      <c r="BH719" s="47"/>
      <c r="BI719" s="47"/>
      <c r="BJ719" s="47"/>
      <c r="BK719" s="47"/>
      <c r="BL719" s="47"/>
    </row>
    <row r="720" ht="18.75" customHeight="1">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c r="AA720" s="47"/>
      <c r="AB720" s="47"/>
      <c r="AC720" s="47"/>
      <c r="AD720" s="47"/>
      <c r="AE720" s="47"/>
      <c r="AF720" s="47"/>
      <c r="AG720" s="47"/>
      <c r="AH720" s="47"/>
      <c r="AI720" s="47"/>
      <c r="AJ720" s="47"/>
      <c r="AK720" s="47"/>
      <c r="AL720" s="47"/>
      <c r="AM720" s="47"/>
      <c r="AN720" s="47"/>
      <c r="AO720" s="47"/>
      <c r="AP720" s="47"/>
      <c r="AQ720" s="47"/>
      <c r="AR720" s="47"/>
      <c r="AS720" s="47"/>
      <c r="AT720" s="47"/>
      <c r="AU720" s="47"/>
      <c r="AV720" s="47"/>
      <c r="AW720" s="47"/>
      <c r="AX720" s="47"/>
      <c r="AY720" s="47"/>
      <c r="AZ720" s="47"/>
      <c r="BA720" s="47"/>
      <c r="BB720" s="47"/>
      <c r="BC720" s="47"/>
      <c r="BD720" s="47"/>
      <c r="BE720" s="47"/>
      <c r="BF720" s="47"/>
      <c r="BG720" s="47"/>
      <c r="BH720" s="47"/>
      <c r="BI720" s="47"/>
      <c r="BJ720" s="47"/>
      <c r="BK720" s="47"/>
      <c r="BL720" s="47"/>
    </row>
    <row r="721" ht="18.75" customHeight="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c r="AA721" s="47"/>
      <c r="AB721" s="47"/>
      <c r="AC721" s="47"/>
      <c r="AD721" s="47"/>
      <c r="AE721" s="47"/>
      <c r="AF721" s="47"/>
      <c r="AG721" s="47"/>
      <c r="AH721" s="47"/>
      <c r="AI721" s="47"/>
      <c r="AJ721" s="47"/>
      <c r="AK721" s="47"/>
      <c r="AL721" s="47"/>
      <c r="AM721" s="47"/>
      <c r="AN721" s="47"/>
      <c r="AO721" s="47"/>
      <c r="AP721" s="47"/>
      <c r="AQ721" s="47"/>
      <c r="AR721" s="47"/>
      <c r="AS721" s="47"/>
      <c r="AT721" s="47"/>
      <c r="AU721" s="47"/>
      <c r="AV721" s="47"/>
      <c r="AW721" s="47"/>
      <c r="AX721" s="47"/>
      <c r="AY721" s="47"/>
      <c r="AZ721" s="47"/>
      <c r="BA721" s="47"/>
      <c r="BB721" s="47"/>
      <c r="BC721" s="47"/>
      <c r="BD721" s="47"/>
      <c r="BE721" s="47"/>
      <c r="BF721" s="47"/>
      <c r="BG721" s="47"/>
      <c r="BH721" s="47"/>
      <c r="BI721" s="47"/>
      <c r="BJ721" s="47"/>
      <c r="BK721" s="47"/>
      <c r="BL721" s="47"/>
    </row>
    <row r="722" ht="18.75" customHeight="1">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c r="AA722" s="47"/>
      <c r="AB722" s="47"/>
      <c r="AC722" s="47"/>
      <c r="AD722" s="47"/>
      <c r="AE722" s="47"/>
      <c r="AF722" s="47"/>
      <c r="AG722" s="47"/>
      <c r="AH722" s="47"/>
      <c r="AI722" s="47"/>
      <c r="AJ722" s="47"/>
      <c r="AK722" s="47"/>
      <c r="AL722" s="47"/>
      <c r="AM722" s="47"/>
      <c r="AN722" s="47"/>
      <c r="AO722" s="47"/>
      <c r="AP722" s="47"/>
      <c r="AQ722" s="47"/>
      <c r="AR722" s="47"/>
      <c r="AS722" s="47"/>
      <c r="AT722" s="47"/>
      <c r="AU722" s="47"/>
      <c r="AV722" s="47"/>
      <c r="AW722" s="47"/>
      <c r="AX722" s="47"/>
      <c r="AY722" s="47"/>
      <c r="AZ722" s="47"/>
      <c r="BA722" s="47"/>
      <c r="BB722" s="47"/>
      <c r="BC722" s="47"/>
      <c r="BD722" s="47"/>
      <c r="BE722" s="47"/>
      <c r="BF722" s="47"/>
      <c r="BG722" s="47"/>
      <c r="BH722" s="47"/>
      <c r="BI722" s="47"/>
      <c r="BJ722" s="47"/>
      <c r="BK722" s="47"/>
      <c r="BL722" s="47"/>
    </row>
    <row r="723" ht="18.75" customHeight="1">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c r="AA723" s="47"/>
      <c r="AB723" s="47"/>
      <c r="AC723" s="47"/>
      <c r="AD723" s="47"/>
      <c r="AE723" s="47"/>
      <c r="AF723" s="47"/>
      <c r="AG723" s="47"/>
      <c r="AH723" s="47"/>
      <c r="AI723" s="47"/>
      <c r="AJ723" s="47"/>
      <c r="AK723" s="47"/>
      <c r="AL723" s="47"/>
      <c r="AM723" s="47"/>
      <c r="AN723" s="47"/>
      <c r="AO723" s="47"/>
      <c r="AP723" s="47"/>
      <c r="AQ723" s="47"/>
      <c r="AR723" s="47"/>
      <c r="AS723" s="47"/>
      <c r="AT723" s="47"/>
      <c r="AU723" s="47"/>
      <c r="AV723" s="47"/>
      <c r="AW723" s="47"/>
      <c r="AX723" s="47"/>
      <c r="AY723" s="47"/>
      <c r="AZ723" s="47"/>
      <c r="BA723" s="47"/>
      <c r="BB723" s="47"/>
      <c r="BC723" s="47"/>
      <c r="BD723" s="47"/>
      <c r="BE723" s="47"/>
      <c r="BF723" s="47"/>
      <c r="BG723" s="47"/>
      <c r="BH723" s="47"/>
      <c r="BI723" s="47"/>
      <c r="BJ723" s="47"/>
      <c r="BK723" s="47"/>
      <c r="BL723" s="47"/>
    </row>
    <row r="724" ht="18.75" customHeight="1">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c r="AA724" s="47"/>
      <c r="AB724" s="47"/>
      <c r="AC724" s="47"/>
      <c r="AD724" s="47"/>
      <c r="AE724" s="47"/>
      <c r="AF724" s="47"/>
      <c r="AG724" s="47"/>
      <c r="AH724" s="47"/>
      <c r="AI724" s="47"/>
      <c r="AJ724" s="47"/>
      <c r="AK724" s="47"/>
      <c r="AL724" s="47"/>
      <c r="AM724" s="47"/>
      <c r="AN724" s="47"/>
      <c r="AO724" s="47"/>
      <c r="AP724" s="47"/>
      <c r="AQ724" s="47"/>
      <c r="AR724" s="47"/>
      <c r="AS724" s="47"/>
      <c r="AT724" s="47"/>
      <c r="AU724" s="47"/>
      <c r="AV724" s="47"/>
      <c r="AW724" s="47"/>
      <c r="AX724" s="47"/>
      <c r="AY724" s="47"/>
      <c r="AZ724" s="47"/>
      <c r="BA724" s="47"/>
      <c r="BB724" s="47"/>
      <c r="BC724" s="47"/>
      <c r="BD724" s="47"/>
      <c r="BE724" s="47"/>
      <c r="BF724" s="47"/>
      <c r="BG724" s="47"/>
      <c r="BH724" s="47"/>
      <c r="BI724" s="47"/>
      <c r="BJ724" s="47"/>
      <c r="BK724" s="47"/>
      <c r="BL724" s="47"/>
    </row>
    <row r="725" ht="18.75" customHeight="1">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c r="AA725" s="47"/>
      <c r="AB725" s="47"/>
      <c r="AC725" s="47"/>
      <c r="AD725" s="47"/>
      <c r="AE725" s="47"/>
      <c r="AF725" s="47"/>
      <c r="AG725" s="47"/>
      <c r="AH725" s="47"/>
      <c r="AI725" s="47"/>
      <c r="AJ725" s="47"/>
      <c r="AK725" s="47"/>
      <c r="AL725" s="47"/>
      <c r="AM725" s="47"/>
      <c r="AN725" s="47"/>
      <c r="AO725" s="47"/>
      <c r="AP725" s="47"/>
      <c r="AQ725" s="47"/>
      <c r="AR725" s="47"/>
      <c r="AS725" s="47"/>
      <c r="AT725" s="47"/>
      <c r="AU725" s="47"/>
      <c r="AV725" s="47"/>
      <c r="AW725" s="47"/>
      <c r="AX725" s="47"/>
      <c r="AY725" s="47"/>
      <c r="AZ725" s="47"/>
      <c r="BA725" s="47"/>
      <c r="BB725" s="47"/>
      <c r="BC725" s="47"/>
      <c r="BD725" s="47"/>
      <c r="BE725" s="47"/>
      <c r="BF725" s="47"/>
      <c r="BG725" s="47"/>
      <c r="BH725" s="47"/>
      <c r="BI725" s="47"/>
      <c r="BJ725" s="47"/>
      <c r="BK725" s="47"/>
      <c r="BL725" s="47"/>
    </row>
    <row r="726" ht="18.75" customHeight="1">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c r="AA726" s="47"/>
      <c r="AB726" s="47"/>
      <c r="AC726" s="47"/>
      <c r="AD726" s="47"/>
      <c r="AE726" s="47"/>
      <c r="AF726" s="47"/>
      <c r="AG726" s="47"/>
      <c r="AH726" s="47"/>
      <c r="AI726" s="47"/>
      <c r="AJ726" s="47"/>
      <c r="AK726" s="47"/>
      <c r="AL726" s="47"/>
      <c r="AM726" s="47"/>
      <c r="AN726" s="47"/>
      <c r="AO726" s="47"/>
      <c r="AP726" s="47"/>
      <c r="AQ726" s="47"/>
      <c r="AR726" s="47"/>
      <c r="AS726" s="47"/>
      <c r="AT726" s="47"/>
      <c r="AU726" s="47"/>
      <c r="AV726" s="47"/>
      <c r="AW726" s="47"/>
      <c r="AX726" s="47"/>
      <c r="AY726" s="47"/>
      <c r="AZ726" s="47"/>
      <c r="BA726" s="47"/>
      <c r="BB726" s="47"/>
      <c r="BC726" s="47"/>
      <c r="BD726" s="47"/>
      <c r="BE726" s="47"/>
      <c r="BF726" s="47"/>
      <c r="BG726" s="47"/>
      <c r="BH726" s="47"/>
      <c r="BI726" s="47"/>
      <c r="BJ726" s="47"/>
      <c r="BK726" s="47"/>
      <c r="BL726" s="47"/>
    </row>
    <row r="727" ht="18.75" customHeight="1">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c r="AA727" s="47"/>
      <c r="AB727" s="47"/>
      <c r="AC727" s="47"/>
      <c r="AD727" s="47"/>
      <c r="AE727" s="47"/>
      <c r="AF727" s="47"/>
      <c r="AG727" s="47"/>
      <c r="AH727" s="47"/>
      <c r="AI727" s="47"/>
      <c r="AJ727" s="47"/>
      <c r="AK727" s="47"/>
      <c r="AL727" s="47"/>
      <c r="AM727" s="47"/>
      <c r="AN727" s="47"/>
      <c r="AO727" s="47"/>
      <c r="AP727" s="47"/>
      <c r="AQ727" s="47"/>
      <c r="AR727" s="47"/>
      <c r="AS727" s="47"/>
      <c r="AT727" s="47"/>
      <c r="AU727" s="47"/>
      <c r="AV727" s="47"/>
      <c r="AW727" s="47"/>
      <c r="AX727" s="47"/>
      <c r="AY727" s="47"/>
      <c r="AZ727" s="47"/>
      <c r="BA727" s="47"/>
      <c r="BB727" s="47"/>
      <c r="BC727" s="47"/>
      <c r="BD727" s="47"/>
      <c r="BE727" s="47"/>
      <c r="BF727" s="47"/>
      <c r="BG727" s="47"/>
      <c r="BH727" s="47"/>
      <c r="BI727" s="47"/>
      <c r="BJ727" s="47"/>
      <c r="BK727" s="47"/>
      <c r="BL727" s="47"/>
    </row>
    <row r="728" ht="18.75" customHeight="1">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c r="AA728" s="47"/>
      <c r="AB728" s="47"/>
      <c r="AC728" s="47"/>
      <c r="AD728" s="47"/>
      <c r="AE728" s="47"/>
      <c r="AF728" s="47"/>
      <c r="AG728" s="47"/>
      <c r="AH728" s="47"/>
      <c r="AI728" s="47"/>
      <c r="AJ728" s="47"/>
      <c r="AK728" s="47"/>
      <c r="AL728" s="47"/>
      <c r="AM728" s="47"/>
      <c r="AN728" s="47"/>
      <c r="AO728" s="47"/>
      <c r="AP728" s="47"/>
      <c r="AQ728" s="47"/>
      <c r="AR728" s="47"/>
      <c r="AS728" s="47"/>
      <c r="AT728" s="47"/>
      <c r="AU728" s="47"/>
      <c r="AV728" s="47"/>
      <c r="AW728" s="47"/>
      <c r="AX728" s="47"/>
      <c r="AY728" s="47"/>
      <c r="AZ728" s="47"/>
      <c r="BA728" s="47"/>
      <c r="BB728" s="47"/>
      <c r="BC728" s="47"/>
      <c r="BD728" s="47"/>
      <c r="BE728" s="47"/>
      <c r="BF728" s="47"/>
      <c r="BG728" s="47"/>
      <c r="BH728" s="47"/>
      <c r="BI728" s="47"/>
      <c r="BJ728" s="47"/>
      <c r="BK728" s="47"/>
      <c r="BL728" s="47"/>
    </row>
    <row r="729" ht="18.75" customHeight="1">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c r="AA729" s="47"/>
      <c r="AB729" s="47"/>
      <c r="AC729" s="47"/>
      <c r="AD729" s="47"/>
      <c r="AE729" s="47"/>
      <c r="AF729" s="47"/>
      <c r="AG729" s="47"/>
      <c r="AH729" s="47"/>
      <c r="AI729" s="47"/>
      <c r="AJ729" s="47"/>
      <c r="AK729" s="47"/>
      <c r="AL729" s="47"/>
      <c r="AM729" s="47"/>
      <c r="AN729" s="47"/>
      <c r="AO729" s="47"/>
      <c r="AP729" s="47"/>
      <c r="AQ729" s="47"/>
      <c r="AR729" s="47"/>
      <c r="AS729" s="47"/>
      <c r="AT729" s="47"/>
      <c r="AU729" s="47"/>
      <c r="AV729" s="47"/>
      <c r="AW729" s="47"/>
      <c r="AX729" s="47"/>
      <c r="AY729" s="47"/>
      <c r="AZ729" s="47"/>
      <c r="BA729" s="47"/>
      <c r="BB729" s="47"/>
      <c r="BC729" s="47"/>
      <c r="BD729" s="47"/>
      <c r="BE729" s="47"/>
      <c r="BF729" s="47"/>
      <c r="BG729" s="47"/>
      <c r="BH729" s="47"/>
      <c r="BI729" s="47"/>
      <c r="BJ729" s="47"/>
      <c r="BK729" s="47"/>
      <c r="BL729" s="47"/>
    </row>
    <row r="730" ht="18.75" customHeight="1">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c r="AA730" s="47"/>
      <c r="AB730" s="47"/>
      <c r="AC730" s="47"/>
      <c r="AD730" s="47"/>
      <c r="AE730" s="47"/>
      <c r="AF730" s="47"/>
      <c r="AG730" s="47"/>
      <c r="AH730" s="47"/>
      <c r="AI730" s="47"/>
      <c r="AJ730" s="47"/>
      <c r="AK730" s="47"/>
      <c r="AL730" s="47"/>
      <c r="AM730" s="47"/>
      <c r="AN730" s="47"/>
      <c r="AO730" s="47"/>
      <c r="AP730" s="47"/>
      <c r="AQ730" s="47"/>
      <c r="AR730" s="47"/>
      <c r="AS730" s="47"/>
      <c r="AT730" s="47"/>
      <c r="AU730" s="47"/>
      <c r="AV730" s="47"/>
      <c r="AW730" s="47"/>
      <c r="AX730" s="47"/>
      <c r="AY730" s="47"/>
      <c r="AZ730" s="47"/>
      <c r="BA730" s="47"/>
      <c r="BB730" s="47"/>
      <c r="BC730" s="47"/>
      <c r="BD730" s="47"/>
      <c r="BE730" s="47"/>
      <c r="BF730" s="47"/>
      <c r="BG730" s="47"/>
      <c r="BH730" s="47"/>
      <c r="BI730" s="47"/>
      <c r="BJ730" s="47"/>
      <c r="BK730" s="47"/>
      <c r="BL730" s="47"/>
    </row>
    <row r="731" ht="18.75" customHeight="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c r="AA731" s="47"/>
      <c r="AB731" s="47"/>
      <c r="AC731" s="47"/>
      <c r="AD731" s="47"/>
      <c r="AE731" s="47"/>
      <c r="AF731" s="47"/>
      <c r="AG731" s="47"/>
      <c r="AH731" s="47"/>
      <c r="AI731" s="47"/>
      <c r="AJ731" s="47"/>
      <c r="AK731" s="47"/>
      <c r="AL731" s="47"/>
      <c r="AM731" s="47"/>
      <c r="AN731" s="47"/>
      <c r="AO731" s="47"/>
      <c r="AP731" s="47"/>
      <c r="AQ731" s="47"/>
      <c r="AR731" s="47"/>
      <c r="AS731" s="47"/>
      <c r="AT731" s="47"/>
      <c r="AU731" s="47"/>
      <c r="AV731" s="47"/>
      <c r="AW731" s="47"/>
      <c r="AX731" s="47"/>
      <c r="AY731" s="47"/>
      <c r="AZ731" s="47"/>
      <c r="BA731" s="47"/>
      <c r="BB731" s="47"/>
      <c r="BC731" s="47"/>
      <c r="BD731" s="47"/>
      <c r="BE731" s="47"/>
      <c r="BF731" s="47"/>
      <c r="BG731" s="47"/>
      <c r="BH731" s="47"/>
      <c r="BI731" s="47"/>
      <c r="BJ731" s="47"/>
      <c r="BK731" s="47"/>
      <c r="BL731" s="47"/>
    </row>
    <row r="732" ht="18.75" customHeight="1">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c r="AA732" s="47"/>
      <c r="AB732" s="47"/>
      <c r="AC732" s="47"/>
      <c r="AD732" s="47"/>
      <c r="AE732" s="47"/>
      <c r="AF732" s="47"/>
      <c r="AG732" s="47"/>
      <c r="AH732" s="47"/>
      <c r="AI732" s="47"/>
      <c r="AJ732" s="47"/>
      <c r="AK732" s="47"/>
      <c r="AL732" s="47"/>
      <c r="AM732" s="47"/>
      <c r="AN732" s="47"/>
      <c r="AO732" s="47"/>
      <c r="AP732" s="47"/>
      <c r="AQ732" s="47"/>
      <c r="AR732" s="47"/>
      <c r="AS732" s="47"/>
      <c r="AT732" s="47"/>
      <c r="AU732" s="47"/>
      <c r="AV732" s="47"/>
      <c r="AW732" s="47"/>
      <c r="AX732" s="47"/>
      <c r="AY732" s="47"/>
      <c r="AZ732" s="47"/>
      <c r="BA732" s="47"/>
      <c r="BB732" s="47"/>
      <c r="BC732" s="47"/>
      <c r="BD732" s="47"/>
      <c r="BE732" s="47"/>
      <c r="BF732" s="47"/>
      <c r="BG732" s="47"/>
      <c r="BH732" s="47"/>
      <c r="BI732" s="47"/>
      <c r="BJ732" s="47"/>
      <c r="BK732" s="47"/>
      <c r="BL732" s="47"/>
    </row>
    <row r="733" ht="18.75" customHeight="1">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c r="AA733" s="47"/>
      <c r="AB733" s="47"/>
      <c r="AC733" s="47"/>
      <c r="AD733" s="47"/>
      <c r="AE733" s="47"/>
      <c r="AF733" s="47"/>
      <c r="AG733" s="47"/>
      <c r="AH733" s="47"/>
      <c r="AI733" s="47"/>
      <c r="AJ733" s="47"/>
      <c r="AK733" s="47"/>
      <c r="AL733" s="47"/>
      <c r="AM733" s="47"/>
      <c r="AN733" s="47"/>
      <c r="AO733" s="47"/>
      <c r="AP733" s="47"/>
      <c r="AQ733" s="47"/>
      <c r="AR733" s="47"/>
      <c r="AS733" s="47"/>
      <c r="AT733" s="47"/>
      <c r="AU733" s="47"/>
      <c r="AV733" s="47"/>
      <c r="AW733" s="47"/>
      <c r="AX733" s="47"/>
      <c r="AY733" s="47"/>
      <c r="AZ733" s="47"/>
      <c r="BA733" s="47"/>
      <c r="BB733" s="47"/>
      <c r="BC733" s="47"/>
      <c r="BD733" s="47"/>
      <c r="BE733" s="47"/>
      <c r="BF733" s="47"/>
      <c r="BG733" s="47"/>
      <c r="BH733" s="47"/>
      <c r="BI733" s="47"/>
      <c r="BJ733" s="47"/>
      <c r="BK733" s="47"/>
      <c r="BL733" s="47"/>
    </row>
    <row r="734" ht="18.75" customHeight="1">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c r="AA734" s="47"/>
      <c r="AB734" s="47"/>
      <c r="AC734" s="47"/>
      <c r="AD734" s="47"/>
      <c r="AE734" s="47"/>
      <c r="AF734" s="47"/>
      <c r="AG734" s="47"/>
      <c r="AH734" s="47"/>
      <c r="AI734" s="47"/>
      <c r="AJ734" s="47"/>
      <c r="AK734" s="47"/>
      <c r="AL734" s="47"/>
      <c r="AM734" s="47"/>
      <c r="AN734" s="47"/>
      <c r="AO734" s="47"/>
      <c r="AP734" s="47"/>
      <c r="AQ734" s="47"/>
      <c r="AR734" s="47"/>
      <c r="AS734" s="47"/>
      <c r="AT734" s="47"/>
      <c r="AU734" s="47"/>
      <c r="AV734" s="47"/>
      <c r="AW734" s="47"/>
      <c r="AX734" s="47"/>
      <c r="AY734" s="47"/>
      <c r="AZ734" s="47"/>
      <c r="BA734" s="47"/>
      <c r="BB734" s="47"/>
      <c r="BC734" s="47"/>
      <c r="BD734" s="47"/>
      <c r="BE734" s="47"/>
      <c r="BF734" s="47"/>
      <c r="BG734" s="47"/>
      <c r="BH734" s="47"/>
      <c r="BI734" s="47"/>
      <c r="BJ734" s="47"/>
      <c r="BK734" s="47"/>
      <c r="BL734" s="47"/>
    </row>
    <row r="735" ht="18.75" customHeight="1">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c r="AA735" s="47"/>
      <c r="AB735" s="47"/>
      <c r="AC735" s="47"/>
      <c r="AD735" s="47"/>
      <c r="AE735" s="47"/>
      <c r="AF735" s="47"/>
      <c r="AG735" s="47"/>
      <c r="AH735" s="47"/>
      <c r="AI735" s="47"/>
      <c r="AJ735" s="47"/>
      <c r="AK735" s="47"/>
      <c r="AL735" s="47"/>
      <c r="AM735" s="47"/>
      <c r="AN735" s="47"/>
      <c r="AO735" s="47"/>
      <c r="AP735" s="47"/>
      <c r="AQ735" s="47"/>
      <c r="AR735" s="47"/>
      <c r="AS735" s="47"/>
      <c r="AT735" s="47"/>
      <c r="AU735" s="47"/>
      <c r="AV735" s="47"/>
      <c r="AW735" s="47"/>
      <c r="AX735" s="47"/>
      <c r="AY735" s="47"/>
      <c r="AZ735" s="47"/>
      <c r="BA735" s="47"/>
      <c r="BB735" s="47"/>
      <c r="BC735" s="47"/>
      <c r="BD735" s="47"/>
      <c r="BE735" s="47"/>
      <c r="BF735" s="47"/>
      <c r="BG735" s="47"/>
      <c r="BH735" s="47"/>
      <c r="BI735" s="47"/>
      <c r="BJ735" s="47"/>
      <c r="BK735" s="47"/>
      <c r="BL735" s="47"/>
    </row>
    <row r="736" ht="18.75" customHeight="1">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c r="AA736" s="47"/>
      <c r="AB736" s="47"/>
      <c r="AC736" s="47"/>
      <c r="AD736" s="47"/>
      <c r="AE736" s="47"/>
      <c r="AF736" s="47"/>
      <c r="AG736" s="47"/>
      <c r="AH736" s="47"/>
      <c r="AI736" s="47"/>
      <c r="AJ736" s="47"/>
      <c r="AK736" s="47"/>
      <c r="AL736" s="47"/>
      <c r="AM736" s="47"/>
      <c r="AN736" s="47"/>
      <c r="AO736" s="47"/>
      <c r="AP736" s="47"/>
      <c r="AQ736" s="47"/>
      <c r="AR736" s="47"/>
      <c r="AS736" s="47"/>
      <c r="AT736" s="47"/>
      <c r="AU736" s="47"/>
      <c r="AV736" s="47"/>
      <c r="AW736" s="47"/>
      <c r="AX736" s="47"/>
      <c r="AY736" s="47"/>
      <c r="AZ736" s="47"/>
      <c r="BA736" s="47"/>
      <c r="BB736" s="47"/>
      <c r="BC736" s="47"/>
      <c r="BD736" s="47"/>
      <c r="BE736" s="47"/>
      <c r="BF736" s="47"/>
      <c r="BG736" s="47"/>
      <c r="BH736" s="47"/>
      <c r="BI736" s="47"/>
      <c r="BJ736" s="47"/>
      <c r="BK736" s="47"/>
      <c r="BL736" s="47"/>
    </row>
    <row r="737" ht="18.75" customHeight="1">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c r="AA737" s="47"/>
      <c r="AB737" s="47"/>
      <c r="AC737" s="47"/>
      <c r="AD737" s="47"/>
      <c r="AE737" s="47"/>
      <c r="AF737" s="47"/>
      <c r="AG737" s="47"/>
      <c r="AH737" s="47"/>
      <c r="AI737" s="47"/>
      <c r="AJ737" s="47"/>
      <c r="AK737" s="47"/>
      <c r="AL737" s="47"/>
      <c r="AM737" s="47"/>
      <c r="AN737" s="47"/>
      <c r="AO737" s="47"/>
      <c r="AP737" s="47"/>
      <c r="AQ737" s="47"/>
      <c r="AR737" s="47"/>
      <c r="AS737" s="47"/>
      <c r="AT737" s="47"/>
      <c r="AU737" s="47"/>
      <c r="AV737" s="47"/>
      <c r="AW737" s="47"/>
      <c r="AX737" s="47"/>
      <c r="AY737" s="47"/>
      <c r="AZ737" s="47"/>
      <c r="BA737" s="47"/>
      <c r="BB737" s="47"/>
      <c r="BC737" s="47"/>
      <c r="BD737" s="47"/>
      <c r="BE737" s="47"/>
      <c r="BF737" s="47"/>
      <c r="BG737" s="47"/>
      <c r="BH737" s="47"/>
      <c r="BI737" s="47"/>
      <c r="BJ737" s="47"/>
      <c r="BK737" s="47"/>
      <c r="BL737" s="47"/>
    </row>
    <row r="738" ht="18.75" customHeight="1">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c r="AA738" s="47"/>
      <c r="AB738" s="47"/>
      <c r="AC738" s="47"/>
      <c r="AD738" s="47"/>
      <c r="AE738" s="47"/>
      <c r="AF738" s="47"/>
      <c r="AG738" s="47"/>
      <c r="AH738" s="47"/>
      <c r="AI738" s="47"/>
      <c r="AJ738" s="47"/>
      <c r="AK738" s="47"/>
      <c r="AL738" s="47"/>
      <c r="AM738" s="47"/>
      <c r="AN738" s="47"/>
      <c r="AO738" s="47"/>
      <c r="AP738" s="47"/>
      <c r="AQ738" s="47"/>
      <c r="AR738" s="47"/>
      <c r="AS738" s="47"/>
      <c r="AT738" s="47"/>
      <c r="AU738" s="47"/>
      <c r="AV738" s="47"/>
      <c r="AW738" s="47"/>
      <c r="AX738" s="47"/>
      <c r="AY738" s="47"/>
      <c r="AZ738" s="47"/>
      <c r="BA738" s="47"/>
      <c r="BB738" s="47"/>
      <c r="BC738" s="47"/>
      <c r="BD738" s="47"/>
      <c r="BE738" s="47"/>
      <c r="BF738" s="47"/>
      <c r="BG738" s="47"/>
      <c r="BH738" s="47"/>
      <c r="BI738" s="47"/>
      <c r="BJ738" s="47"/>
      <c r="BK738" s="47"/>
      <c r="BL738" s="47"/>
    </row>
    <row r="739" ht="18.75" customHeight="1">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c r="AA739" s="47"/>
      <c r="AB739" s="47"/>
      <c r="AC739" s="47"/>
      <c r="AD739" s="47"/>
      <c r="AE739" s="47"/>
      <c r="AF739" s="47"/>
      <c r="AG739" s="47"/>
      <c r="AH739" s="47"/>
      <c r="AI739" s="47"/>
      <c r="AJ739" s="47"/>
      <c r="AK739" s="47"/>
      <c r="AL739" s="47"/>
      <c r="AM739" s="47"/>
      <c r="AN739" s="47"/>
      <c r="AO739" s="47"/>
      <c r="AP739" s="47"/>
      <c r="AQ739" s="47"/>
      <c r="AR739" s="47"/>
      <c r="AS739" s="47"/>
      <c r="AT739" s="47"/>
      <c r="AU739" s="47"/>
      <c r="AV739" s="47"/>
      <c r="AW739" s="47"/>
      <c r="AX739" s="47"/>
      <c r="AY739" s="47"/>
      <c r="AZ739" s="47"/>
      <c r="BA739" s="47"/>
      <c r="BB739" s="47"/>
      <c r="BC739" s="47"/>
      <c r="BD739" s="47"/>
      <c r="BE739" s="47"/>
      <c r="BF739" s="47"/>
      <c r="BG739" s="47"/>
      <c r="BH739" s="47"/>
      <c r="BI739" s="47"/>
      <c r="BJ739" s="47"/>
      <c r="BK739" s="47"/>
      <c r="BL739" s="47"/>
    </row>
    <row r="740" ht="18.75" customHeight="1">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c r="AA740" s="47"/>
      <c r="AB740" s="47"/>
      <c r="AC740" s="47"/>
      <c r="AD740" s="47"/>
      <c r="AE740" s="47"/>
      <c r="AF740" s="47"/>
      <c r="AG740" s="47"/>
      <c r="AH740" s="47"/>
      <c r="AI740" s="47"/>
      <c r="AJ740" s="47"/>
      <c r="AK740" s="47"/>
      <c r="AL740" s="47"/>
      <c r="AM740" s="47"/>
      <c r="AN740" s="47"/>
      <c r="AO740" s="47"/>
      <c r="AP740" s="47"/>
      <c r="AQ740" s="47"/>
      <c r="AR740" s="47"/>
      <c r="AS740" s="47"/>
      <c r="AT740" s="47"/>
      <c r="AU740" s="47"/>
      <c r="AV740" s="47"/>
      <c r="AW740" s="47"/>
      <c r="AX740" s="47"/>
      <c r="AY740" s="47"/>
      <c r="AZ740" s="47"/>
      <c r="BA740" s="47"/>
      <c r="BB740" s="47"/>
      <c r="BC740" s="47"/>
      <c r="BD740" s="47"/>
      <c r="BE740" s="47"/>
      <c r="BF740" s="47"/>
      <c r="BG740" s="47"/>
      <c r="BH740" s="47"/>
      <c r="BI740" s="47"/>
      <c r="BJ740" s="47"/>
      <c r="BK740" s="47"/>
      <c r="BL740" s="47"/>
    </row>
    <row r="741" ht="18.75" customHeight="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c r="AA741" s="47"/>
      <c r="AB741" s="47"/>
      <c r="AC741" s="47"/>
      <c r="AD741" s="47"/>
      <c r="AE741" s="47"/>
      <c r="AF741" s="47"/>
      <c r="AG741" s="47"/>
      <c r="AH741" s="47"/>
      <c r="AI741" s="47"/>
      <c r="AJ741" s="47"/>
      <c r="AK741" s="47"/>
      <c r="AL741" s="47"/>
      <c r="AM741" s="47"/>
      <c r="AN741" s="47"/>
      <c r="AO741" s="47"/>
      <c r="AP741" s="47"/>
      <c r="AQ741" s="47"/>
      <c r="AR741" s="47"/>
      <c r="AS741" s="47"/>
      <c r="AT741" s="47"/>
      <c r="AU741" s="47"/>
      <c r="AV741" s="47"/>
      <c r="AW741" s="47"/>
      <c r="AX741" s="47"/>
      <c r="AY741" s="47"/>
      <c r="AZ741" s="47"/>
      <c r="BA741" s="47"/>
      <c r="BB741" s="47"/>
      <c r="BC741" s="47"/>
      <c r="BD741" s="47"/>
      <c r="BE741" s="47"/>
      <c r="BF741" s="47"/>
      <c r="BG741" s="47"/>
      <c r="BH741" s="47"/>
      <c r="BI741" s="47"/>
      <c r="BJ741" s="47"/>
      <c r="BK741" s="47"/>
      <c r="BL741" s="47"/>
    </row>
    <row r="742" ht="18.75" customHeight="1">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c r="AA742" s="47"/>
      <c r="AB742" s="47"/>
      <c r="AC742" s="47"/>
      <c r="AD742" s="47"/>
      <c r="AE742" s="47"/>
      <c r="AF742" s="47"/>
      <c r="AG742" s="47"/>
      <c r="AH742" s="47"/>
      <c r="AI742" s="47"/>
      <c r="AJ742" s="47"/>
      <c r="AK742" s="47"/>
      <c r="AL742" s="47"/>
      <c r="AM742" s="47"/>
      <c r="AN742" s="47"/>
      <c r="AO742" s="47"/>
      <c r="AP742" s="47"/>
      <c r="AQ742" s="47"/>
      <c r="AR742" s="47"/>
      <c r="AS742" s="47"/>
      <c r="AT742" s="47"/>
      <c r="AU742" s="47"/>
      <c r="AV742" s="47"/>
      <c r="AW742" s="47"/>
      <c r="AX742" s="47"/>
      <c r="AY742" s="47"/>
      <c r="AZ742" s="47"/>
      <c r="BA742" s="47"/>
      <c r="BB742" s="47"/>
      <c r="BC742" s="47"/>
      <c r="BD742" s="47"/>
      <c r="BE742" s="47"/>
      <c r="BF742" s="47"/>
      <c r="BG742" s="47"/>
      <c r="BH742" s="47"/>
      <c r="BI742" s="47"/>
      <c r="BJ742" s="47"/>
      <c r="BK742" s="47"/>
      <c r="BL742" s="47"/>
    </row>
    <row r="743" ht="18.75" customHeight="1">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c r="AA743" s="47"/>
      <c r="AB743" s="47"/>
      <c r="AC743" s="47"/>
      <c r="AD743" s="47"/>
      <c r="AE743" s="47"/>
      <c r="AF743" s="47"/>
      <c r="AG743" s="47"/>
      <c r="AH743" s="47"/>
      <c r="AI743" s="47"/>
      <c r="AJ743" s="47"/>
      <c r="AK743" s="47"/>
      <c r="AL743" s="47"/>
      <c r="AM743" s="47"/>
      <c r="AN743" s="47"/>
      <c r="AO743" s="47"/>
      <c r="AP743" s="47"/>
      <c r="AQ743" s="47"/>
      <c r="AR743" s="47"/>
      <c r="AS743" s="47"/>
      <c r="AT743" s="47"/>
      <c r="AU743" s="47"/>
      <c r="AV743" s="47"/>
      <c r="AW743" s="47"/>
      <c r="AX743" s="47"/>
      <c r="AY743" s="47"/>
      <c r="AZ743" s="47"/>
      <c r="BA743" s="47"/>
      <c r="BB743" s="47"/>
      <c r="BC743" s="47"/>
      <c r="BD743" s="47"/>
      <c r="BE743" s="47"/>
      <c r="BF743" s="47"/>
      <c r="BG743" s="47"/>
      <c r="BH743" s="47"/>
      <c r="BI743" s="47"/>
      <c r="BJ743" s="47"/>
      <c r="BK743" s="47"/>
      <c r="BL743" s="47"/>
    </row>
    <row r="744" ht="18.75" customHeight="1">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c r="AA744" s="47"/>
      <c r="AB744" s="47"/>
      <c r="AC744" s="47"/>
      <c r="AD744" s="47"/>
      <c r="AE744" s="47"/>
      <c r="AF744" s="47"/>
      <c r="AG744" s="47"/>
      <c r="AH744" s="47"/>
      <c r="AI744" s="47"/>
      <c r="AJ744" s="47"/>
      <c r="AK744" s="47"/>
      <c r="AL744" s="47"/>
      <c r="AM744" s="47"/>
      <c r="AN744" s="47"/>
      <c r="AO744" s="47"/>
      <c r="AP744" s="47"/>
      <c r="AQ744" s="47"/>
      <c r="AR744" s="47"/>
      <c r="AS744" s="47"/>
      <c r="AT744" s="47"/>
      <c r="AU744" s="47"/>
      <c r="AV744" s="47"/>
      <c r="AW744" s="47"/>
      <c r="AX744" s="47"/>
      <c r="AY744" s="47"/>
      <c r="AZ744" s="47"/>
      <c r="BA744" s="47"/>
      <c r="BB744" s="47"/>
      <c r="BC744" s="47"/>
      <c r="BD744" s="47"/>
      <c r="BE744" s="47"/>
      <c r="BF744" s="47"/>
      <c r="BG744" s="47"/>
      <c r="BH744" s="47"/>
      <c r="BI744" s="47"/>
      <c r="BJ744" s="47"/>
      <c r="BK744" s="47"/>
      <c r="BL744" s="47"/>
    </row>
    <row r="745" ht="18.75" customHeight="1">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c r="AA745" s="47"/>
      <c r="AB745" s="47"/>
      <c r="AC745" s="47"/>
      <c r="AD745" s="47"/>
      <c r="AE745" s="47"/>
      <c r="AF745" s="47"/>
      <c r="AG745" s="47"/>
      <c r="AH745" s="47"/>
      <c r="AI745" s="47"/>
      <c r="AJ745" s="47"/>
      <c r="AK745" s="47"/>
      <c r="AL745" s="47"/>
      <c r="AM745" s="47"/>
      <c r="AN745" s="47"/>
      <c r="AO745" s="47"/>
      <c r="AP745" s="47"/>
      <c r="AQ745" s="47"/>
      <c r="AR745" s="47"/>
      <c r="AS745" s="47"/>
      <c r="AT745" s="47"/>
      <c r="AU745" s="47"/>
      <c r="AV745" s="47"/>
      <c r="AW745" s="47"/>
      <c r="AX745" s="47"/>
      <c r="AY745" s="47"/>
      <c r="AZ745" s="47"/>
      <c r="BA745" s="47"/>
      <c r="BB745" s="47"/>
      <c r="BC745" s="47"/>
      <c r="BD745" s="47"/>
      <c r="BE745" s="47"/>
      <c r="BF745" s="47"/>
      <c r="BG745" s="47"/>
      <c r="BH745" s="47"/>
      <c r="BI745" s="47"/>
      <c r="BJ745" s="47"/>
      <c r="BK745" s="47"/>
      <c r="BL745" s="47"/>
    </row>
    <row r="746" ht="18.75" customHeight="1">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c r="AA746" s="47"/>
      <c r="AB746" s="47"/>
      <c r="AC746" s="47"/>
      <c r="AD746" s="47"/>
      <c r="AE746" s="47"/>
      <c r="AF746" s="47"/>
      <c r="AG746" s="47"/>
      <c r="AH746" s="47"/>
      <c r="AI746" s="47"/>
      <c r="AJ746" s="47"/>
      <c r="AK746" s="47"/>
      <c r="AL746" s="47"/>
      <c r="AM746" s="47"/>
      <c r="AN746" s="47"/>
      <c r="AO746" s="47"/>
      <c r="AP746" s="47"/>
      <c r="AQ746" s="47"/>
      <c r="AR746" s="47"/>
      <c r="AS746" s="47"/>
      <c r="AT746" s="47"/>
      <c r="AU746" s="47"/>
      <c r="AV746" s="47"/>
      <c r="AW746" s="47"/>
      <c r="AX746" s="47"/>
      <c r="AY746" s="47"/>
      <c r="AZ746" s="47"/>
      <c r="BA746" s="47"/>
      <c r="BB746" s="47"/>
      <c r="BC746" s="47"/>
      <c r="BD746" s="47"/>
      <c r="BE746" s="47"/>
      <c r="BF746" s="47"/>
      <c r="BG746" s="47"/>
      <c r="BH746" s="47"/>
      <c r="BI746" s="47"/>
      <c r="BJ746" s="47"/>
      <c r="BK746" s="47"/>
      <c r="BL746" s="47"/>
    </row>
    <row r="747" ht="18.75" customHeight="1">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c r="AA747" s="47"/>
      <c r="AB747" s="47"/>
      <c r="AC747" s="47"/>
      <c r="AD747" s="47"/>
      <c r="AE747" s="47"/>
      <c r="AF747" s="47"/>
      <c r="AG747" s="47"/>
      <c r="AH747" s="47"/>
      <c r="AI747" s="47"/>
      <c r="AJ747" s="47"/>
      <c r="AK747" s="47"/>
      <c r="AL747" s="47"/>
      <c r="AM747" s="47"/>
      <c r="AN747" s="47"/>
      <c r="AO747" s="47"/>
      <c r="AP747" s="47"/>
      <c r="AQ747" s="47"/>
      <c r="AR747" s="47"/>
      <c r="AS747" s="47"/>
      <c r="AT747" s="47"/>
      <c r="AU747" s="47"/>
      <c r="AV747" s="47"/>
      <c r="AW747" s="47"/>
      <c r="AX747" s="47"/>
      <c r="AY747" s="47"/>
      <c r="AZ747" s="47"/>
      <c r="BA747" s="47"/>
      <c r="BB747" s="47"/>
      <c r="BC747" s="47"/>
      <c r="BD747" s="47"/>
      <c r="BE747" s="47"/>
      <c r="BF747" s="47"/>
      <c r="BG747" s="47"/>
      <c r="BH747" s="47"/>
      <c r="BI747" s="47"/>
      <c r="BJ747" s="47"/>
      <c r="BK747" s="47"/>
      <c r="BL747" s="47"/>
    </row>
    <row r="748" ht="18.75" customHeight="1">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c r="AA748" s="47"/>
      <c r="AB748" s="47"/>
      <c r="AC748" s="47"/>
      <c r="AD748" s="47"/>
      <c r="AE748" s="47"/>
      <c r="AF748" s="47"/>
      <c r="AG748" s="47"/>
      <c r="AH748" s="47"/>
      <c r="AI748" s="47"/>
      <c r="AJ748" s="47"/>
      <c r="AK748" s="47"/>
      <c r="AL748" s="47"/>
      <c r="AM748" s="47"/>
      <c r="AN748" s="47"/>
      <c r="AO748" s="47"/>
      <c r="AP748" s="47"/>
      <c r="AQ748" s="47"/>
      <c r="AR748" s="47"/>
      <c r="AS748" s="47"/>
      <c r="AT748" s="47"/>
      <c r="AU748" s="47"/>
      <c r="AV748" s="47"/>
      <c r="AW748" s="47"/>
      <c r="AX748" s="47"/>
      <c r="AY748" s="47"/>
      <c r="AZ748" s="47"/>
      <c r="BA748" s="47"/>
      <c r="BB748" s="47"/>
      <c r="BC748" s="47"/>
      <c r="BD748" s="47"/>
      <c r="BE748" s="47"/>
      <c r="BF748" s="47"/>
      <c r="BG748" s="47"/>
      <c r="BH748" s="47"/>
      <c r="BI748" s="47"/>
      <c r="BJ748" s="47"/>
      <c r="BK748" s="47"/>
      <c r="BL748" s="47"/>
    </row>
    <row r="749" ht="18.75" customHeight="1">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c r="AA749" s="47"/>
      <c r="AB749" s="47"/>
      <c r="AC749" s="47"/>
      <c r="AD749" s="47"/>
      <c r="AE749" s="47"/>
      <c r="AF749" s="47"/>
      <c r="AG749" s="47"/>
      <c r="AH749" s="47"/>
      <c r="AI749" s="47"/>
      <c r="AJ749" s="47"/>
      <c r="AK749" s="47"/>
      <c r="AL749" s="47"/>
      <c r="AM749" s="47"/>
      <c r="AN749" s="47"/>
      <c r="AO749" s="47"/>
      <c r="AP749" s="47"/>
      <c r="AQ749" s="47"/>
      <c r="AR749" s="47"/>
      <c r="AS749" s="47"/>
      <c r="AT749" s="47"/>
      <c r="AU749" s="47"/>
      <c r="AV749" s="47"/>
      <c r="AW749" s="47"/>
      <c r="AX749" s="47"/>
      <c r="AY749" s="47"/>
      <c r="AZ749" s="47"/>
      <c r="BA749" s="47"/>
      <c r="BB749" s="47"/>
      <c r="BC749" s="47"/>
      <c r="BD749" s="47"/>
      <c r="BE749" s="47"/>
      <c r="BF749" s="47"/>
      <c r="BG749" s="47"/>
      <c r="BH749" s="47"/>
      <c r="BI749" s="47"/>
      <c r="BJ749" s="47"/>
      <c r="BK749" s="47"/>
      <c r="BL749" s="47"/>
    </row>
    <row r="750" ht="18.75" customHeight="1">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c r="AA750" s="47"/>
      <c r="AB750" s="47"/>
      <c r="AC750" s="47"/>
      <c r="AD750" s="47"/>
      <c r="AE750" s="47"/>
      <c r="AF750" s="47"/>
      <c r="AG750" s="47"/>
      <c r="AH750" s="47"/>
      <c r="AI750" s="47"/>
      <c r="AJ750" s="47"/>
      <c r="AK750" s="47"/>
      <c r="AL750" s="47"/>
      <c r="AM750" s="47"/>
      <c r="AN750" s="47"/>
      <c r="AO750" s="47"/>
      <c r="AP750" s="47"/>
      <c r="AQ750" s="47"/>
      <c r="AR750" s="47"/>
      <c r="AS750" s="47"/>
      <c r="AT750" s="47"/>
      <c r="AU750" s="47"/>
      <c r="AV750" s="47"/>
      <c r="AW750" s="47"/>
      <c r="AX750" s="47"/>
      <c r="AY750" s="47"/>
      <c r="AZ750" s="47"/>
      <c r="BA750" s="47"/>
      <c r="BB750" s="47"/>
      <c r="BC750" s="47"/>
      <c r="BD750" s="47"/>
      <c r="BE750" s="47"/>
      <c r="BF750" s="47"/>
      <c r="BG750" s="47"/>
      <c r="BH750" s="47"/>
      <c r="BI750" s="47"/>
      <c r="BJ750" s="47"/>
      <c r="BK750" s="47"/>
      <c r="BL750" s="47"/>
    </row>
    <row r="751" ht="18.75" customHeight="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c r="AA751" s="47"/>
      <c r="AB751" s="47"/>
      <c r="AC751" s="47"/>
      <c r="AD751" s="47"/>
      <c r="AE751" s="47"/>
      <c r="AF751" s="47"/>
      <c r="AG751" s="47"/>
      <c r="AH751" s="47"/>
      <c r="AI751" s="47"/>
      <c r="AJ751" s="47"/>
      <c r="AK751" s="47"/>
      <c r="AL751" s="47"/>
      <c r="AM751" s="47"/>
      <c r="AN751" s="47"/>
      <c r="AO751" s="47"/>
      <c r="AP751" s="47"/>
      <c r="AQ751" s="47"/>
      <c r="AR751" s="47"/>
      <c r="AS751" s="47"/>
      <c r="AT751" s="47"/>
      <c r="AU751" s="47"/>
      <c r="AV751" s="47"/>
      <c r="AW751" s="47"/>
      <c r="AX751" s="47"/>
      <c r="AY751" s="47"/>
      <c r="AZ751" s="47"/>
      <c r="BA751" s="47"/>
      <c r="BB751" s="47"/>
      <c r="BC751" s="47"/>
      <c r="BD751" s="47"/>
      <c r="BE751" s="47"/>
      <c r="BF751" s="47"/>
      <c r="BG751" s="47"/>
      <c r="BH751" s="47"/>
      <c r="BI751" s="47"/>
      <c r="BJ751" s="47"/>
      <c r="BK751" s="47"/>
      <c r="BL751" s="47"/>
    </row>
    <row r="752" ht="18.75" customHeight="1">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c r="AA752" s="47"/>
      <c r="AB752" s="47"/>
      <c r="AC752" s="47"/>
      <c r="AD752" s="47"/>
      <c r="AE752" s="47"/>
      <c r="AF752" s="47"/>
      <c r="AG752" s="47"/>
      <c r="AH752" s="47"/>
      <c r="AI752" s="47"/>
      <c r="AJ752" s="47"/>
      <c r="AK752" s="47"/>
      <c r="AL752" s="47"/>
      <c r="AM752" s="47"/>
      <c r="AN752" s="47"/>
      <c r="AO752" s="47"/>
      <c r="AP752" s="47"/>
      <c r="AQ752" s="47"/>
      <c r="AR752" s="47"/>
      <c r="AS752" s="47"/>
      <c r="AT752" s="47"/>
      <c r="AU752" s="47"/>
      <c r="AV752" s="47"/>
      <c r="AW752" s="47"/>
      <c r="AX752" s="47"/>
      <c r="AY752" s="47"/>
      <c r="AZ752" s="47"/>
      <c r="BA752" s="47"/>
      <c r="BB752" s="47"/>
      <c r="BC752" s="47"/>
      <c r="BD752" s="47"/>
      <c r="BE752" s="47"/>
      <c r="BF752" s="47"/>
      <c r="BG752" s="47"/>
      <c r="BH752" s="47"/>
      <c r="BI752" s="47"/>
      <c r="BJ752" s="47"/>
      <c r="BK752" s="47"/>
      <c r="BL752" s="47"/>
    </row>
    <row r="753" ht="18.75" customHeight="1">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c r="AA753" s="47"/>
      <c r="AB753" s="47"/>
      <c r="AC753" s="47"/>
      <c r="AD753" s="47"/>
      <c r="AE753" s="47"/>
      <c r="AF753" s="47"/>
      <c r="AG753" s="47"/>
      <c r="AH753" s="47"/>
      <c r="AI753" s="47"/>
      <c r="AJ753" s="47"/>
      <c r="AK753" s="47"/>
      <c r="AL753" s="47"/>
      <c r="AM753" s="47"/>
      <c r="AN753" s="47"/>
      <c r="AO753" s="47"/>
      <c r="AP753" s="47"/>
      <c r="AQ753" s="47"/>
      <c r="AR753" s="47"/>
      <c r="AS753" s="47"/>
      <c r="AT753" s="47"/>
      <c r="AU753" s="47"/>
      <c r="AV753" s="47"/>
      <c r="AW753" s="47"/>
      <c r="AX753" s="47"/>
      <c r="AY753" s="47"/>
      <c r="AZ753" s="47"/>
      <c r="BA753" s="47"/>
      <c r="BB753" s="47"/>
      <c r="BC753" s="47"/>
      <c r="BD753" s="47"/>
      <c r="BE753" s="47"/>
      <c r="BF753" s="47"/>
      <c r="BG753" s="47"/>
      <c r="BH753" s="47"/>
      <c r="BI753" s="47"/>
      <c r="BJ753" s="47"/>
      <c r="BK753" s="47"/>
      <c r="BL753" s="47"/>
    </row>
    <row r="754" ht="18.75" customHeight="1">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c r="AA754" s="47"/>
      <c r="AB754" s="47"/>
      <c r="AC754" s="47"/>
      <c r="AD754" s="47"/>
      <c r="AE754" s="47"/>
      <c r="AF754" s="47"/>
      <c r="AG754" s="47"/>
      <c r="AH754" s="47"/>
      <c r="AI754" s="47"/>
      <c r="AJ754" s="47"/>
      <c r="AK754" s="47"/>
      <c r="AL754" s="47"/>
      <c r="AM754" s="47"/>
      <c r="AN754" s="47"/>
      <c r="AO754" s="47"/>
      <c r="AP754" s="47"/>
      <c r="AQ754" s="47"/>
      <c r="AR754" s="47"/>
      <c r="AS754" s="47"/>
      <c r="AT754" s="47"/>
      <c r="AU754" s="47"/>
      <c r="AV754" s="47"/>
      <c r="AW754" s="47"/>
      <c r="AX754" s="47"/>
      <c r="AY754" s="47"/>
      <c r="AZ754" s="47"/>
      <c r="BA754" s="47"/>
      <c r="BB754" s="47"/>
      <c r="BC754" s="47"/>
      <c r="BD754" s="47"/>
      <c r="BE754" s="47"/>
      <c r="BF754" s="47"/>
      <c r="BG754" s="47"/>
      <c r="BH754" s="47"/>
      <c r="BI754" s="47"/>
      <c r="BJ754" s="47"/>
      <c r="BK754" s="47"/>
      <c r="BL754" s="47"/>
    </row>
    <row r="755" ht="18.75" customHeight="1">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c r="AA755" s="47"/>
      <c r="AB755" s="47"/>
      <c r="AC755" s="47"/>
      <c r="AD755" s="47"/>
      <c r="AE755" s="47"/>
      <c r="AF755" s="47"/>
      <c r="AG755" s="47"/>
      <c r="AH755" s="47"/>
      <c r="AI755" s="47"/>
      <c r="AJ755" s="47"/>
      <c r="AK755" s="47"/>
      <c r="AL755" s="47"/>
      <c r="AM755" s="47"/>
      <c r="AN755" s="47"/>
      <c r="AO755" s="47"/>
      <c r="AP755" s="47"/>
      <c r="AQ755" s="47"/>
      <c r="AR755" s="47"/>
      <c r="AS755" s="47"/>
      <c r="AT755" s="47"/>
      <c r="AU755" s="47"/>
      <c r="AV755" s="47"/>
      <c r="AW755" s="47"/>
      <c r="AX755" s="47"/>
      <c r="AY755" s="47"/>
      <c r="AZ755" s="47"/>
      <c r="BA755" s="47"/>
      <c r="BB755" s="47"/>
      <c r="BC755" s="47"/>
      <c r="BD755" s="47"/>
      <c r="BE755" s="47"/>
      <c r="BF755" s="47"/>
      <c r="BG755" s="47"/>
      <c r="BH755" s="47"/>
      <c r="BI755" s="47"/>
      <c r="BJ755" s="47"/>
      <c r="BK755" s="47"/>
      <c r="BL755" s="47"/>
    </row>
    <row r="756" ht="18.75" customHeight="1">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c r="AA756" s="47"/>
      <c r="AB756" s="47"/>
      <c r="AC756" s="47"/>
      <c r="AD756" s="47"/>
      <c r="AE756" s="47"/>
      <c r="AF756" s="47"/>
      <c r="AG756" s="47"/>
      <c r="AH756" s="47"/>
      <c r="AI756" s="47"/>
      <c r="AJ756" s="47"/>
      <c r="AK756" s="47"/>
      <c r="AL756" s="47"/>
      <c r="AM756" s="47"/>
      <c r="AN756" s="47"/>
      <c r="AO756" s="47"/>
      <c r="AP756" s="47"/>
      <c r="AQ756" s="47"/>
      <c r="AR756" s="47"/>
      <c r="AS756" s="47"/>
      <c r="AT756" s="47"/>
      <c r="AU756" s="47"/>
      <c r="AV756" s="47"/>
      <c r="AW756" s="47"/>
      <c r="AX756" s="47"/>
      <c r="AY756" s="47"/>
      <c r="AZ756" s="47"/>
      <c r="BA756" s="47"/>
      <c r="BB756" s="47"/>
      <c r="BC756" s="47"/>
      <c r="BD756" s="47"/>
      <c r="BE756" s="47"/>
      <c r="BF756" s="47"/>
      <c r="BG756" s="47"/>
      <c r="BH756" s="47"/>
      <c r="BI756" s="47"/>
      <c r="BJ756" s="47"/>
      <c r="BK756" s="47"/>
      <c r="BL756" s="47"/>
    </row>
    <row r="757" ht="18.75" customHeight="1">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c r="AA757" s="47"/>
      <c r="AB757" s="47"/>
      <c r="AC757" s="47"/>
      <c r="AD757" s="47"/>
      <c r="AE757" s="47"/>
      <c r="AF757" s="47"/>
      <c r="AG757" s="47"/>
      <c r="AH757" s="47"/>
      <c r="AI757" s="47"/>
      <c r="AJ757" s="47"/>
      <c r="AK757" s="47"/>
      <c r="AL757" s="47"/>
      <c r="AM757" s="47"/>
      <c r="AN757" s="47"/>
      <c r="AO757" s="47"/>
      <c r="AP757" s="47"/>
      <c r="AQ757" s="47"/>
      <c r="AR757" s="47"/>
      <c r="AS757" s="47"/>
      <c r="AT757" s="47"/>
      <c r="AU757" s="47"/>
      <c r="AV757" s="47"/>
      <c r="AW757" s="47"/>
      <c r="AX757" s="47"/>
      <c r="AY757" s="47"/>
      <c r="AZ757" s="47"/>
      <c r="BA757" s="47"/>
      <c r="BB757" s="47"/>
      <c r="BC757" s="47"/>
      <c r="BD757" s="47"/>
      <c r="BE757" s="47"/>
      <c r="BF757" s="47"/>
      <c r="BG757" s="47"/>
      <c r="BH757" s="47"/>
      <c r="BI757" s="47"/>
      <c r="BJ757" s="47"/>
      <c r="BK757" s="47"/>
      <c r="BL757" s="47"/>
    </row>
    <row r="758" ht="18.75" customHeight="1">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c r="AA758" s="47"/>
      <c r="AB758" s="47"/>
      <c r="AC758" s="47"/>
      <c r="AD758" s="47"/>
      <c r="AE758" s="47"/>
      <c r="AF758" s="47"/>
      <c r="AG758" s="47"/>
      <c r="AH758" s="47"/>
      <c r="AI758" s="47"/>
      <c r="AJ758" s="47"/>
      <c r="AK758" s="47"/>
      <c r="AL758" s="47"/>
      <c r="AM758" s="47"/>
      <c r="AN758" s="47"/>
      <c r="AO758" s="47"/>
      <c r="AP758" s="47"/>
      <c r="AQ758" s="47"/>
      <c r="AR758" s="47"/>
      <c r="AS758" s="47"/>
      <c r="AT758" s="47"/>
      <c r="AU758" s="47"/>
      <c r="AV758" s="47"/>
      <c r="AW758" s="47"/>
      <c r="AX758" s="47"/>
      <c r="AY758" s="47"/>
      <c r="AZ758" s="47"/>
      <c r="BA758" s="47"/>
      <c r="BB758" s="47"/>
      <c r="BC758" s="47"/>
      <c r="BD758" s="47"/>
      <c r="BE758" s="47"/>
      <c r="BF758" s="47"/>
      <c r="BG758" s="47"/>
      <c r="BH758" s="47"/>
      <c r="BI758" s="47"/>
      <c r="BJ758" s="47"/>
      <c r="BK758" s="47"/>
      <c r="BL758" s="47"/>
    </row>
    <row r="759" ht="18.75" customHeight="1">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c r="AA759" s="47"/>
      <c r="AB759" s="47"/>
      <c r="AC759" s="47"/>
      <c r="AD759" s="47"/>
      <c r="AE759" s="47"/>
      <c r="AF759" s="47"/>
      <c r="AG759" s="47"/>
      <c r="AH759" s="47"/>
      <c r="AI759" s="47"/>
      <c r="AJ759" s="47"/>
      <c r="AK759" s="47"/>
      <c r="AL759" s="47"/>
      <c r="AM759" s="47"/>
      <c r="AN759" s="47"/>
      <c r="AO759" s="47"/>
      <c r="AP759" s="47"/>
      <c r="AQ759" s="47"/>
      <c r="AR759" s="47"/>
      <c r="AS759" s="47"/>
      <c r="AT759" s="47"/>
      <c r="AU759" s="47"/>
      <c r="AV759" s="47"/>
      <c r="AW759" s="47"/>
      <c r="AX759" s="47"/>
      <c r="AY759" s="47"/>
      <c r="AZ759" s="47"/>
      <c r="BA759" s="47"/>
      <c r="BB759" s="47"/>
      <c r="BC759" s="47"/>
      <c r="BD759" s="47"/>
      <c r="BE759" s="47"/>
      <c r="BF759" s="47"/>
      <c r="BG759" s="47"/>
      <c r="BH759" s="47"/>
      <c r="BI759" s="47"/>
      <c r="BJ759" s="47"/>
      <c r="BK759" s="47"/>
      <c r="BL759" s="47"/>
    </row>
    <row r="760" ht="18.75" customHeight="1">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c r="AA760" s="47"/>
      <c r="AB760" s="47"/>
      <c r="AC760" s="47"/>
      <c r="AD760" s="47"/>
      <c r="AE760" s="47"/>
      <c r="AF760" s="47"/>
      <c r="AG760" s="47"/>
      <c r="AH760" s="47"/>
      <c r="AI760" s="47"/>
      <c r="AJ760" s="47"/>
      <c r="AK760" s="47"/>
      <c r="AL760" s="47"/>
      <c r="AM760" s="47"/>
      <c r="AN760" s="47"/>
      <c r="AO760" s="47"/>
      <c r="AP760" s="47"/>
      <c r="AQ760" s="47"/>
      <c r="AR760" s="47"/>
      <c r="AS760" s="47"/>
      <c r="AT760" s="47"/>
      <c r="AU760" s="47"/>
      <c r="AV760" s="47"/>
      <c r="AW760" s="47"/>
      <c r="AX760" s="47"/>
      <c r="AY760" s="47"/>
      <c r="AZ760" s="47"/>
      <c r="BA760" s="47"/>
      <c r="BB760" s="47"/>
      <c r="BC760" s="47"/>
      <c r="BD760" s="47"/>
      <c r="BE760" s="47"/>
      <c r="BF760" s="47"/>
      <c r="BG760" s="47"/>
      <c r="BH760" s="47"/>
      <c r="BI760" s="47"/>
      <c r="BJ760" s="47"/>
      <c r="BK760" s="47"/>
      <c r="BL760" s="47"/>
    </row>
    <row r="761" ht="18.75" customHeight="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c r="AA761" s="47"/>
      <c r="AB761" s="47"/>
      <c r="AC761" s="47"/>
      <c r="AD761" s="47"/>
      <c r="AE761" s="47"/>
      <c r="AF761" s="47"/>
      <c r="AG761" s="47"/>
      <c r="AH761" s="47"/>
      <c r="AI761" s="47"/>
      <c r="AJ761" s="47"/>
      <c r="AK761" s="47"/>
      <c r="AL761" s="47"/>
      <c r="AM761" s="47"/>
      <c r="AN761" s="47"/>
      <c r="AO761" s="47"/>
      <c r="AP761" s="47"/>
      <c r="AQ761" s="47"/>
      <c r="AR761" s="47"/>
      <c r="AS761" s="47"/>
      <c r="AT761" s="47"/>
      <c r="AU761" s="47"/>
      <c r="AV761" s="47"/>
      <c r="AW761" s="47"/>
      <c r="AX761" s="47"/>
      <c r="AY761" s="47"/>
      <c r="AZ761" s="47"/>
      <c r="BA761" s="47"/>
      <c r="BB761" s="47"/>
      <c r="BC761" s="47"/>
      <c r="BD761" s="47"/>
      <c r="BE761" s="47"/>
      <c r="BF761" s="47"/>
      <c r="BG761" s="47"/>
      <c r="BH761" s="47"/>
      <c r="BI761" s="47"/>
      <c r="BJ761" s="47"/>
      <c r="BK761" s="47"/>
      <c r="BL761" s="47"/>
    </row>
    <row r="762" ht="18.75" customHeight="1">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c r="AA762" s="47"/>
      <c r="AB762" s="47"/>
      <c r="AC762" s="47"/>
      <c r="AD762" s="47"/>
      <c r="AE762" s="47"/>
      <c r="AF762" s="47"/>
      <c r="AG762" s="47"/>
      <c r="AH762" s="47"/>
      <c r="AI762" s="47"/>
      <c r="AJ762" s="47"/>
      <c r="AK762" s="47"/>
      <c r="AL762" s="47"/>
      <c r="AM762" s="47"/>
      <c r="AN762" s="47"/>
      <c r="AO762" s="47"/>
      <c r="AP762" s="47"/>
      <c r="AQ762" s="47"/>
      <c r="AR762" s="47"/>
      <c r="AS762" s="47"/>
      <c r="AT762" s="47"/>
      <c r="AU762" s="47"/>
      <c r="AV762" s="47"/>
      <c r="AW762" s="47"/>
      <c r="AX762" s="47"/>
      <c r="AY762" s="47"/>
      <c r="AZ762" s="47"/>
      <c r="BA762" s="47"/>
      <c r="BB762" s="47"/>
      <c r="BC762" s="47"/>
      <c r="BD762" s="47"/>
      <c r="BE762" s="47"/>
      <c r="BF762" s="47"/>
      <c r="BG762" s="47"/>
      <c r="BH762" s="47"/>
      <c r="BI762" s="47"/>
      <c r="BJ762" s="47"/>
      <c r="BK762" s="47"/>
      <c r="BL762" s="47"/>
    </row>
    <row r="763" ht="18.75" customHeight="1">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c r="AA763" s="47"/>
      <c r="AB763" s="47"/>
      <c r="AC763" s="47"/>
      <c r="AD763" s="47"/>
      <c r="AE763" s="47"/>
      <c r="AF763" s="47"/>
      <c r="AG763" s="47"/>
      <c r="AH763" s="47"/>
      <c r="AI763" s="47"/>
      <c r="AJ763" s="47"/>
      <c r="AK763" s="47"/>
      <c r="AL763" s="47"/>
      <c r="AM763" s="47"/>
      <c r="AN763" s="47"/>
      <c r="AO763" s="47"/>
      <c r="AP763" s="47"/>
      <c r="AQ763" s="47"/>
      <c r="AR763" s="47"/>
      <c r="AS763" s="47"/>
      <c r="AT763" s="47"/>
      <c r="AU763" s="47"/>
      <c r="AV763" s="47"/>
      <c r="AW763" s="47"/>
      <c r="AX763" s="47"/>
      <c r="AY763" s="47"/>
      <c r="AZ763" s="47"/>
      <c r="BA763" s="47"/>
      <c r="BB763" s="47"/>
      <c r="BC763" s="47"/>
      <c r="BD763" s="47"/>
      <c r="BE763" s="47"/>
      <c r="BF763" s="47"/>
      <c r="BG763" s="47"/>
      <c r="BH763" s="47"/>
      <c r="BI763" s="47"/>
      <c r="BJ763" s="47"/>
      <c r="BK763" s="47"/>
      <c r="BL763" s="47"/>
    </row>
    <row r="764" ht="18.75" customHeight="1">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c r="AA764" s="47"/>
      <c r="AB764" s="47"/>
      <c r="AC764" s="47"/>
      <c r="AD764" s="47"/>
      <c r="AE764" s="47"/>
      <c r="AF764" s="47"/>
      <c r="AG764" s="47"/>
      <c r="AH764" s="47"/>
      <c r="AI764" s="47"/>
      <c r="AJ764" s="47"/>
      <c r="AK764" s="47"/>
      <c r="AL764" s="47"/>
      <c r="AM764" s="47"/>
      <c r="AN764" s="47"/>
      <c r="AO764" s="47"/>
      <c r="AP764" s="47"/>
      <c r="AQ764" s="47"/>
      <c r="AR764" s="47"/>
      <c r="AS764" s="47"/>
      <c r="AT764" s="47"/>
      <c r="AU764" s="47"/>
      <c r="AV764" s="47"/>
      <c r="AW764" s="47"/>
      <c r="AX764" s="47"/>
      <c r="AY764" s="47"/>
      <c r="AZ764" s="47"/>
      <c r="BA764" s="47"/>
      <c r="BB764" s="47"/>
      <c r="BC764" s="47"/>
      <c r="BD764" s="47"/>
      <c r="BE764" s="47"/>
      <c r="BF764" s="47"/>
      <c r="BG764" s="47"/>
      <c r="BH764" s="47"/>
      <c r="BI764" s="47"/>
      <c r="BJ764" s="47"/>
      <c r="BK764" s="47"/>
      <c r="BL764" s="47"/>
    </row>
    <row r="765" ht="18.75" customHeight="1">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c r="AA765" s="47"/>
      <c r="AB765" s="47"/>
      <c r="AC765" s="47"/>
      <c r="AD765" s="47"/>
      <c r="AE765" s="47"/>
      <c r="AF765" s="47"/>
      <c r="AG765" s="47"/>
      <c r="AH765" s="47"/>
      <c r="AI765" s="47"/>
      <c r="AJ765" s="47"/>
      <c r="AK765" s="47"/>
      <c r="AL765" s="47"/>
      <c r="AM765" s="47"/>
      <c r="AN765" s="47"/>
      <c r="AO765" s="47"/>
      <c r="AP765" s="47"/>
      <c r="AQ765" s="47"/>
      <c r="AR765" s="47"/>
      <c r="AS765" s="47"/>
      <c r="AT765" s="47"/>
      <c r="AU765" s="47"/>
      <c r="AV765" s="47"/>
      <c r="AW765" s="47"/>
      <c r="AX765" s="47"/>
      <c r="AY765" s="47"/>
      <c r="AZ765" s="47"/>
      <c r="BA765" s="47"/>
      <c r="BB765" s="47"/>
      <c r="BC765" s="47"/>
      <c r="BD765" s="47"/>
      <c r="BE765" s="47"/>
      <c r="BF765" s="47"/>
      <c r="BG765" s="47"/>
      <c r="BH765" s="47"/>
      <c r="BI765" s="47"/>
      <c r="BJ765" s="47"/>
      <c r="BK765" s="47"/>
      <c r="BL765" s="47"/>
    </row>
    <row r="766" ht="18.75" customHeight="1">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c r="AA766" s="47"/>
      <c r="AB766" s="47"/>
      <c r="AC766" s="47"/>
      <c r="AD766" s="47"/>
      <c r="AE766" s="47"/>
      <c r="AF766" s="47"/>
      <c r="AG766" s="47"/>
      <c r="AH766" s="47"/>
      <c r="AI766" s="47"/>
      <c r="AJ766" s="47"/>
      <c r="AK766" s="47"/>
      <c r="AL766" s="47"/>
      <c r="AM766" s="47"/>
      <c r="AN766" s="47"/>
      <c r="AO766" s="47"/>
      <c r="AP766" s="47"/>
      <c r="AQ766" s="47"/>
      <c r="AR766" s="47"/>
      <c r="AS766" s="47"/>
      <c r="AT766" s="47"/>
      <c r="AU766" s="47"/>
      <c r="AV766" s="47"/>
      <c r="AW766" s="47"/>
      <c r="AX766" s="47"/>
      <c r="AY766" s="47"/>
      <c r="AZ766" s="47"/>
      <c r="BA766" s="47"/>
      <c r="BB766" s="47"/>
      <c r="BC766" s="47"/>
      <c r="BD766" s="47"/>
      <c r="BE766" s="47"/>
      <c r="BF766" s="47"/>
      <c r="BG766" s="47"/>
      <c r="BH766" s="47"/>
      <c r="BI766" s="47"/>
      <c r="BJ766" s="47"/>
      <c r="BK766" s="47"/>
      <c r="BL766" s="47"/>
    </row>
    <row r="767" ht="18.75" customHeight="1">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c r="AA767" s="47"/>
      <c r="AB767" s="47"/>
      <c r="AC767" s="47"/>
      <c r="AD767" s="47"/>
      <c r="AE767" s="47"/>
      <c r="AF767" s="47"/>
      <c r="AG767" s="47"/>
      <c r="AH767" s="47"/>
      <c r="AI767" s="47"/>
      <c r="AJ767" s="47"/>
      <c r="AK767" s="47"/>
      <c r="AL767" s="47"/>
      <c r="AM767" s="47"/>
      <c r="AN767" s="47"/>
      <c r="AO767" s="47"/>
      <c r="AP767" s="47"/>
      <c r="AQ767" s="47"/>
      <c r="AR767" s="47"/>
      <c r="AS767" s="47"/>
      <c r="AT767" s="47"/>
      <c r="AU767" s="47"/>
      <c r="AV767" s="47"/>
      <c r="AW767" s="47"/>
      <c r="AX767" s="47"/>
      <c r="AY767" s="47"/>
      <c r="AZ767" s="47"/>
      <c r="BA767" s="47"/>
      <c r="BB767" s="47"/>
      <c r="BC767" s="47"/>
      <c r="BD767" s="47"/>
      <c r="BE767" s="47"/>
      <c r="BF767" s="47"/>
      <c r="BG767" s="47"/>
      <c r="BH767" s="47"/>
      <c r="BI767" s="47"/>
      <c r="BJ767" s="47"/>
      <c r="BK767" s="47"/>
      <c r="BL767" s="47"/>
    </row>
    <row r="768" ht="18.75" customHeight="1">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c r="AA768" s="47"/>
      <c r="AB768" s="47"/>
      <c r="AC768" s="47"/>
      <c r="AD768" s="47"/>
      <c r="AE768" s="47"/>
      <c r="AF768" s="47"/>
      <c r="AG768" s="47"/>
      <c r="AH768" s="47"/>
      <c r="AI768" s="47"/>
      <c r="AJ768" s="47"/>
      <c r="AK768" s="47"/>
      <c r="AL768" s="47"/>
      <c r="AM768" s="47"/>
      <c r="AN768" s="47"/>
      <c r="AO768" s="47"/>
      <c r="AP768" s="47"/>
      <c r="AQ768" s="47"/>
      <c r="AR768" s="47"/>
      <c r="AS768" s="47"/>
      <c r="AT768" s="47"/>
      <c r="AU768" s="47"/>
      <c r="AV768" s="47"/>
      <c r="AW768" s="47"/>
      <c r="AX768" s="47"/>
      <c r="AY768" s="47"/>
      <c r="AZ768" s="47"/>
      <c r="BA768" s="47"/>
      <c r="BB768" s="47"/>
      <c r="BC768" s="47"/>
      <c r="BD768" s="47"/>
      <c r="BE768" s="47"/>
      <c r="BF768" s="47"/>
      <c r="BG768" s="47"/>
      <c r="BH768" s="47"/>
      <c r="BI768" s="47"/>
      <c r="BJ768" s="47"/>
      <c r="BK768" s="47"/>
      <c r="BL768" s="47"/>
    </row>
    <row r="769" ht="18.75" customHeight="1">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c r="AA769" s="47"/>
      <c r="AB769" s="47"/>
      <c r="AC769" s="47"/>
      <c r="AD769" s="47"/>
      <c r="AE769" s="47"/>
      <c r="AF769" s="47"/>
      <c r="AG769" s="47"/>
      <c r="AH769" s="47"/>
      <c r="AI769" s="47"/>
      <c r="AJ769" s="47"/>
      <c r="AK769" s="47"/>
      <c r="AL769" s="47"/>
      <c r="AM769" s="47"/>
      <c r="AN769" s="47"/>
      <c r="AO769" s="47"/>
      <c r="AP769" s="47"/>
      <c r="AQ769" s="47"/>
      <c r="AR769" s="47"/>
      <c r="AS769" s="47"/>
      <c r="AT769" s="47"/>
      <c r="AU769" s="47"/>
      <c r="AV769" s="47"/>
      <c r="AW769" s="47"/>
      <c r="AX769" s="47"/>
      <c r="AY769" s="47"/>
      <c r="AZ769" s="47"/>
      <c r="BA769" s="47"/>
      <c r="BB769" s="47"/>
      <c r="BC769" s="47"/>
      <c r="BD769" s="47"/>
      <c r="BE769" s="47"/>
      <c r="BF769" s="47"/>
      <c r="BG769" s="47"/>
      <c r="BH769" s="47"/>
      <c r="BI769" s="47"/>
      <c r="BJ769" s="47"/>
      <c r="BK769" s="47"/>
      <c r="BL769" s="47"/>
    </row>
    <row r="770" ht="18.75" customHeight="1">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c r="AA770" s="47"/>
      <c r="AB770" s="47"/>
      <c r="AC770" s="47"/>
      <c r="AD770" s="47"/>
      <c r="AE770" s="47"/>
      <c r="AF770" s="47"/>
      <c r="AG770" s="47"/>
      <c r="AH770" s="47"/>
      <c r="AI770" s="47"/>
      <c r="AJ770" s="47"/>
      <c r="AK770" s="47"/>
      <c r="AL770" s="47"/>
      <c r="AM770" s="47"/>
      <c r="AN770" s="47"/>
      <c r="AO770" s="47"/>
      <c r="AP770" s="47"/>
      <c r="AQ770" s="47"/>
      <c r="AR770" s="47"/>
      <c r="AS770" s="47"/>
      <c r="AT770" s="47"/>
      <c r="AU770" s="47"/>
      <c r="AV770" s="47"/>
      <c r="AW770" s="47"/>
      <c r="AX770" s="47"/>
      <c r="AY770" s="47"/>
      <c r="AZ770" s="47"/>
      <c r="BA770" s="47"/>
      <c r="BB770" s="47"/>
      <c r="BC770" s="47"/>
      <c r="BD770" s="47"/>
      <c r="BE770" s="47"/>
      <c r="BF770" s="47"/>
      <c r="BG770" s="47"/>
      <c r="BH770" s="47"/>
      <c r="BI770" s="47"/>
      <c r="BJ770" s="47"/>
      <c r="BK770" s="47"/>
      <c r="BL770" s="47"/>
    </row>
    <row r="771" ht="18.75" customHeight="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c r="AA771" s="47"/>
      <c r="AB771" s="47"/>
      <c r="AC771" s="47"/>
      <c r="AD771" s="47"/>
      <c r="AE771" s="47"/>
      <c r="AF771" s="47"/>
      <c r="AG771" s="47"/>
      <c r="AH771" s="47"/>
      <c r="AI771" s="47"/>
      <c r="AJ771" s="47"/>
      <c r="AK771" s="47"/>
      <c r="AL771" s="47"/>
      <c r="AM771" s="47"/>
      <c r="AN771" s="47"/>
      <c r="AO771" s="47"/>
      <c r="AP771" s="47"/>
      <c r="AQ771" s="47"/>
      <c r="AR771" s="47"/>
      <c r="AS771" s="47"/>
      <c r="AT771" s="47"/>
      <c r="AU771" s="47"/>
      <c r="AV771" s="47"/>
      <c r="AW771" s="47"/>
      <c r="AX771" s="47"/>
      <c r="AY771" s="47"/>
      <c r="AZ771" s="47"/>
      <c r="BA771" s="47"/>
      <c r="BB771" s="47"/>
      <c r="BC771" s="47"/>
      <c r="BD771" s="47"/>
      <c r="BE771" s="47"/>
      <c r="BF771" s="47"/>
      <c r="BG771" s="47"/>
      <c r="BH771" s="47"/>
      <c r="BI771" s="47"/>
      <c r="BJ771" s="47"/>
      <c r="BK771" s="47"/>
      <c r="BL771" s="47"/>
    </row>
    <row r="772" ht="18.75" customHeight="1">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c r="AA772" s="47"/>
      <c r="AB772" s="47"/>
      <c r="AC772" s="47"/>
      <c r="AD772" s="47"/>
      <c r="AE772" s="47"/>
      <c r="AF772" s="47"/>
      <c r="AG772" s="47"/>
      <c r="AH772" s="47"/>
      <c r="AI772" s="47"/>
      <c r="AJ772" s="47"/>
      <c r="AK772" s="47"/>
      <c r="AL772" s="47"/>
      <c r="AM772" s="47"/>
      <c r="AN772" s="47"/>
      <c r="AO772" s="47"/>
      <c r="AP772" s="47"/>
      <c r="AQ772" s="47"/>
      <c r="AR772" s="47"/>
      <c r="AS772" s="47"/>
      <c r="AT772" s="47"/>
      <c r="AU772" s="47"/>
      <c r="AV772" s="47"/>
      <c r="AW772" s="47"/>
      <c r="AX772" s="47"/>
      <c r="AY772" s="47"/>
      <c r="AZ772" s="47"/>
      <c r="BA772" s="47"/>
      <c r="BB772" s="47"/>
      <c r="BC772" s="47"/>
      <c r="BD772" s="47"/>
      <c r="BE772" s="47"/>
      <c r="BF772" s="47"/>
      <c r="BG772" s="47"/>
      <c r="BH772" s="47"/>
      <c r="BI772" s="47"/>
      <c r="BJ772" s="47"/>
      <c r="BK772" s="47"/>
      <c r="BL772" s="47"/>
    </row>
    <row r="773" ht="18.75" customHeight="1">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c r="AA773" s="47"/>
      <c r="AB773" s="47"/>
      <c r="AC773" s="47"/>
      <c r="AD773" s="47"/>
      <c r="AE773" s="47"/>
      <c r="AF773" s="47"/>
      <c r="AG773" s="47"/>
      <c r="AH773" s="47"/>
      <c r="AI773" s="47"/>
      <c r="AJ773" s="47"/>
      <c r="AK773" s="47"/>
      <c r="AL773" s="47"/>
      <c r="AM773" s="47"/>
      <c r="AN773" s="47"/>
      <c r="AO773" s="47"/>
      <c r="AP773" s="47"/>
      <c r="AQ773" s="47"/>
      <c r="AR773" s="47"/>
      <c r="AS773" s="47"/>
      <c r="AT773" s="47"/>
      <c r="AU773" s="47"/>
      <c r="AV773" s="47"/>
      <c r="AW773" s="47"/>
      <c r="AX773" s="47"/>
      <c r="AY773" s="47"/>
      <c r="AZ773" s="47"/>
      <c r="BA773" s="47"/>
      <c r="BB773" s="47"/>
      <c r="BC773" s="47"/>
      <c r="BD773" s="47"/>
      <c r="BE773" s="47"/>
      <c r="BF773" s="47"/>
      <c r="BG773" s="47"/>
      <c r="BH773" s="47"/>
      <c r="BI773" s="47"/>
      <c r="BJ773" s="47"/>
      <c r="BK773" s="47"/>
      <c r="BL773" s="47"/>
    </row>
    <row r="774" ht="18.75" customHeight="1">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c r="AA774" s="47"/>
      <c r="AB774" s="47"/>
      <c r="AC774" s="47"/>
      <c r="AD774" s="47"/>
      <c r="AE774" s="47"/>
      <c r="AF774" s="47"/>
      <c r="AG774" s="47"/>
      <c r="AH774" s="47"/>
      <c r="AI774" s="47"/>
      <c r="AJ774" s="47"/>
      <c r="AK774" s="47"/>
      <c r="AL774" s="47"/>
      <c r="AM774" s="47"/>
      <c r="AN774" s="47"/>
      <c r="AO774" s="47"/>
      <c r="AP774" s="47"/>
      <c r="AQ774" s="47"/>
      <c r="AR774" s="47"/>
      <c r="AS774" s="47"/>
      <c r="AT774" s="47"/>
      <c r="AU774" s="47"/>
      <c r="AV774" s="47"/>
      <c r="AW774" s="47"/>
      <c r="AX774" s="47"/>
      <c r="AY774" s="47"/>
      <c r="AZ774" s="47"/>
      <c r="BA774" s="47"/>
      <c r="BB774" s="47"/>
      <c r="BC774" s="47"/>
      <c r="BD774" s="47"/>
      <c r="BE774" s="47"/>
      <c r="BF774" s="47"/>
      <c r="BG774" s="47"/>
      <c r="BH774" s="47"/>
      <c r="BI774" s="47"/>
      <c r="BJ774" s="47"/>
      <c r="BK774" s="47"/>
      <c r="BL774" s="47"/>
    </row>
    <row r="775" ht="18.75" customHeight="1">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c r="AA775" s="47"/>
      <c r="AB775" s="47"/>
      <c r="AC775" s="47"/>
      <c r="AD775" s="47"/>
      <c r="AE775" s="47"/>
      <c r="AF775" s="47"/>
      <c r="AG775" s="47"/>
      <c r="AH775" s="47"/>
      <c r="AI775" s="47"/>
      <c r="AJ775" s="47"/>
      <c r="AK775" s="47"/>
      <c r="AL775" s="47"/>
      <c r="AM775" s="47"/>
      <c r="AN775" s="47"/>
      <c r="AO775" s="47"/>
      <c r="AP775" s="47"/>
      <c r="AQ775" s="47"/>
      <c r="AR775" s="47"/>
      <c r="AS775" s="47"/>
      <c r="AT775" s="47"/>
      <c r="AU775" s="47"/>
      <c r="AV775" s="47"/>
      <c r="AW775" s="47"/>
      <c r="AX775" s="47"/>
      <c r="AY775" s="47"/>
      <c r="AZ775" s="47"/>
      <c r="BA775" s="47"/>
      <c r="BB775" s="47"/>
      <c r="BC775" s="47"/>
      <c r="BD775" s="47"/>
      <c r="BE775" s="47"/>
      <c r="BF775" s="47"/>
      <c r="BG775" s="47"/>
      <c r="BH775" s="47"/>
      <c r="BI775" s="47"/>
      <c r="BJ775" s="47"/>
      <c r="BK775" s="47"/>
      <c r="BL775" s="47"/>
    </row>
    <row r="776" ht="18.75" customHeight="1">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c r="AA776" s="47"/>
      <c r="AB776" s="47"/>
      <c r="AC776" s="47"/>
      <c r="AD776" s="47"/>
      <c r="AE776" s="47"/>
      <c r="AF776" s="47"/>
      <c r="AG776" s="47"/>
      <c r="AH776" s="47"/>
      <c r="AI776" s="47"/>
      <c r="AJ776" s="47"/>
      <c r="AK776" s="47"/>
      <c r="AL776" s="47"/>
      <c r="AM776" s="47"/>
      <c r="AN776" s="47"/>
      <c r="AO776" s="47"/>
      <c r="AP776" s="47"/>
      <c r="AQ776" s="47"/>
      <c r="AR776" s="47"/>
      <c r="AS776" s="47"/>
      <c r="AT776" s="47"/>
      <c r="AU776" s="47"/>
      <c r="AV776" s="47"/>
      <c r="AW776" s="47"/>
      <c r="AX776" s="47"/>
      <c r="AY776" s="47"/>
      <c r="AZ776" s="47"/>
      <c r="BA776" s="47"/>
      <c r="BB776" s="47"/>
      <c r="BC776" s="47"/>
      <c r="BD776" s="47"/>
      <c r="BE776" s="47"/>
      <c r="BF776" s="47"/>
      <c r="BG776" s="47"/>
      <c r="BH776" s="47"/>
      <c r="BI776" s="47"/>
      <c r="BJ776" s="47"/>
      <c r="BK776" s="47"/>
      <c r="BL776" s="47"/>
    </row>
    <row r="777" ht="18.75" customHeight="1">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c r="AA777" s="47"/>
      <c r="AB777" s="47"/>
      <c r="AC777" s="47"/>
      <c r="AD777" s="47"/>
      <c r="AE777" s="47"/>
      <c r="AF777" s="47"/>
      <c r="AG777" s="47"/>
      <c r="AH777" s="47"/>
      <c r="AI777" s="47"/>
      <c r="AJ777" s="47"/>
      <c r="AK777" s="47"/>
      <c r="AL777" s="47"/>
      <c r="AM777" s="47"/>
      <c r="AN777" s="47"/>
      <c r="AO777" s="47"/>
      <c r="AP777" s="47"/>
      <c r="AQ777" s="47"/>
      <c r="AR777" s="47"/>
      <c r="AS777" s="47"/>
      <c r="AT777" s="47"/>
      <c r="AU777" s="47"/>
      <c r="AV777" s="47"/>
      <c r="AW777" s="47"/>
      <c r="AX777" s="47"/>
      <c r="AY777" s="47"/>
      <c r="AZ777" s="47"/>
      <c r="BA777" s="47"/>
      <c r="BB777" s="47"/>
      <c r="BC777" s="47"/>
      <c r="BD777" s="47"/>
      <c r="BE777" s="47"/>
      <c r="BF777" s="47"/>
      <c r="BG777" s="47"/>
      <c r="BH777" s="47"/>
      <c r="BI777" s="47"/>
      <c r="BJ777" s="47"/>
      <c r="BK777" s="47"/>
      <c r="BL777" s="47"/>
    </row>
    <row r="778" ht="18.75" customHeight="1">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c r="AA778" s="47"/>
      <c r="AB778" s="47"/>
      <c r="AC778" s="47"/>
      <c r="AD778" s="47"/>
      <c r="AE778" s="47"/>
      <c r="AF778" s="47"/>
      <c r="AG778" s="47"/>
      <c r="AH778" s="47"/>
      <c r="AI778" s="47"/>
      <c r="AJ778" s="47"/>
      <c r="AK778" s="47"/>
      <c r="AL778" s="47"/>
      <c r="AM778" s="47"/>
      <c r="AN778" s="47"/>
      <c r="AO778" s="47"/>
      <c r="AP778" s="47"/>
      <c r="AQ778" s="47"/>
      <c r="AR778" s="47"/>
      <c r="AS778" s="47"/>
      <c r="AT778" s="47"/>
      <c r="AU778" s="47"/>
      <c r="AV778" s="47"/>
      <c r="AW778" s="47"/>
      <c r="AX778" s="47"/>
      <c r="AY778" s="47"/>
      <c r="AZ778" s="47"/>
      <c r="BA778" s="47"/>
      <c r="BB778" s="47"/>
      <c r="BC778" s="47"/>
      <c r="BD778" s="47"/>
      <c r="BE778" s="47"/>
      <c r="BF778" s="47"/>
      <c r="BG778" s="47"/>
      <c r="BH778" s="47"/>
      <c r="BI778" s="47"/>
      <c r="BJ778" s="47"/>
      <c r="BK778" s="47"/>
      <c r="BL778" s="47"/>
    </row>
    <row r="779" ht="18.75" customHeight="1">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c r="AA779" s="47"/>
      <c r="AB779" s="47"/>
      <c r="AC779" s="47"/>
      <c r="AD779" s="47"/>
      <c r="AE779" s="47"/>
      <c r="AF779" s="47"/>
      <c r="AG779" s="47"/>
      <c r="AH779" s="47"/>
      <c r="AI779" s="47"/>
      <c r="AJ779" s="47"/>
      <c r="AK779" s="47"/>
      <c r="AL779" s="47"/>
      <c r="AM779" s="47"/>
      <c r="AN779" s="47"/>
      <c r="AO779" s="47"/>
      <c r="AP779" s="47"/>
      <c r="AQ779" s="47"/>
      <c r="AR779" s="47"/>
      <c r="AS779" s="47"/>
      <c r="AT779" s="47"/>
      <c r="AU779" s="47"/>
      <c r="AV779" s="47"/>
      <c r="AW779" s="47"/>
      <c r="AX779" s="47"/>
      <c r="AY779" s="47"/>
      <c r="AZ779" s="47"/>
      <c r="BA779" s="47"/>
      <c r="BB779" s="47"/>
      <c r="BC779" s="47"/>
      <c r="BD779" s="47"/>
      <c r="BE779" s="47"/>
      <c r="BF779" s="47"/>
      <c r="BG779" s="47"/>
      <c r="BH779" s="47"/>
      <c r="BI779" s="47"/>
      <c r="BJ779" s="47"/>
      <c r="BK779" s="47"/>
      <c r="BL779" s="47"/>
    </row>
    <row r="780" ht="18.75" customHeight="1">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c r="AA780" s="47"/>
      <c r="AB780" s="47"/>
      <c r="AC780" s="47"/>
      <c r="AD780" s="47"/>
      <c r="AE780" s="47"/>
      <c r="AF780" s="47"/>
      <c r="AG780" s="47"/>
      <c r="AH780" s="47"/>
      <c r="AI780" s="47"/>
      <c r="AJ780" s="47"/>
      <c r="AK780" s="47"/>
      <c r="AL780" s="47"/>
      <c r="AM780" s="47"/>
      <c r="AN780" s="47"/>
      <c r="AO780" s="47"/>
      <c r="AP780" s="47"/>
      <c r="AQ780" s="47"/>
      <c r="AR780" s="47"/>
      <c r="AS780" s="47"/>
      <c r="AT780" s="47"/>
      <c r="AU780" s="47"/>
      <c r="AV780" s="47"/>
      <c r="AW780" s="47"/>
      <c r="AX780" s="47"/>
      <c r="AY780" s="47"/>
      <c r="AZ780" s="47"/>
      <c r="BA780" s="47"/>
      <c r="BB780" s="47"/>
      <c r="BC780" s="47"/>
      <c r="BD780" s="47"/>
      <c r="BE780" s="47"/>
      <c r="BF780" s="47"/>
      <c r="BG780" s="47"/>
      <c r="BH780" s="47"/>
      <c r="BI780" s="47"/>
      <c r="BJ780" s="47"/>
      <c r="BK780" s="47"/>
      <c r="BL780" s="47"/>
    </row>
    <row r="781" ht="18.75" customHeight="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c r="AA781" s="47"/>
      <c r="AB781" s="47"/>
      <c r="AC781" s="47"/>
      <c r="AD781" s="47"/>
      <c r="AE781" s="47"/>
      <c r="AF781" s="47"/>
      <c r="AG781" s="47"/>
      <c r="AH781" s="47"/>
      <c r="AI781" s="47"/>
      <c r="AJ781" s="47"/>
      <c r="AK781" s="47"/>
      <c r="AL781" s="47"/>
      <c r="AM781" s="47"/>
      <c r="AN781" s="47"/>
      <c r="AO781" s="47"/>
      <c r="AP781" s="47"/>
      <c r="AQ781" s="47"/>
      <c r="AR781" s="47"/>
      <c r="AS781" s="47"/>
      <c r="AT781" s="47"/>
      <c r="AU781" s="47"/>
      <c r="AV781" s="47"/>
      <c r="AW781" s="47"/>
      <c r="AX781" s="47"/>
      <c r="AY781" s="47"/>
      <c r="AZ781" s="47"/>
      <c r="BA781" s="47"/>
      <c r="BB781" s="47"/>
      <c r="BC781" s="47"/>
      <c r="BD781" s="47"/>
      <c r="BE781" s="47"/>
      <c r="BF781" s="47"/>
      <c r="BG781" s="47"/>
      <c r="BH781" s="47"/>
      <c r="BI781" s="47"/>
      <c r="BJ781" s="47"/>
      <c r="BK781" s="47"/>
      <c r="BL781" s="47"/>
    </row>
    <row r="782" ht="18.75" customHeight="1">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c r="AA782" s="47"/>
      <c r="AB782" s="47"/>
      <c r="AC782" s="47"/>
      <c r="AD782" s="47"/>
      <c r="AE782" s="47"/>
      <c r="AF782" s="47"/>
      <c r="AG782" s="47"/>
      <c r="AH782" s="47"/>
      <c r="AI782" s="47"/>
      <c r="AJ782" s="47"/>
      <c r="AK782" s="47"/>
      <c r="AL782" s="47"/>
      <c r="AM782" s="47"/>
      <c r="AN782" s="47"/>
      <c r="AO782" s="47"/>
      <c r="AP782" s="47"/>
      <c r="AQ782" s="47"/>
      <c r="AR782" s="47"/>
      <c r="AS782" s="47"/>
      <c r="AT782" s="47"/>
      <c r="AU782" s="47"/>
      <c r="AV782" s="47"/>
      <c r="AW782" s="47"/>
      <c r="AX782" s="47"/>
      <c r="AY782" s="47"/>
      <c r="AZ782" s="47"/>
      <c r="BA782" s="47"/>
      <c r="BB782" s="47"/>
      <c r="BC782" s="47"/>
      <c r="BD782" s="47"/>
      <c r="BE782" s="47"/>
      <c r="BF782" s="47"/>
      <c r="BG782" s="47"/>
      <c r="BH782" s="47"/>
      <c r="BI782" s="47"/>
      <c r="BJ782" s="47"/>
      <c r="BK782" s="47"/>
      <c r="BL782" s="47"/>
    </row>
    <row r="783" ht="18.75" customHeight="1">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c r="AA783" s="47"/>
      <c r="AB783" s="47"/>
      <c r="AC783" s="47"/>
      <c r="AD783" s="47"/>
      <c r="AE783" s="47"/>
      <c r="AF783" s="47"/>
      <c r="AG783" s="47"/>
      <c r="AH783" s="47"/>
      <c r="AI783" s="47"/>
      <c r="AJ783" s="47"/>
      <c r="AK783" s="47"/>
      <c r="AL783" s="47"/>
      <c r="AM783" s="47"/>
      <c r="AN783" s="47"/>
      <c r="AO783" s="47"/>
      <c r="AP783" s="47"/>
      <c r="AQ783" s="47"/>
      <c r="AR783" s="47"/>
      <c r="AS783" s="47"/>
      <c r="AT783" s="47"/>
      <c r="AU783" s="47"/>
      <c r="AV783" s="47"/>
      <c r="AW783" s="47"/>
      <c r="AX783" s="47"/>
      <c r="AY783" s="47"/>
      <c r="AZ783" s="47"/>
      <c r="BA783" s="47"/>
      <c r="BB783" s="47"/>
      <c r="BC783" s="47"/>
      <c r="BD783" s="47"/>
      <c r="BE783" s="47"/>
      <c r="BF783" s="47"/>
      <c r="BG783" s="47"/>
      <c r="BH783" s="47"/>
      <c r="BI783" s="47"/>
      <c r="BJ783" s="47"/>
      <c r="BK783" s="47"/>
      <c r="BL783" s="47"/>
    </row>
    <row r="784" ht="18.75" customHeight="1">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c r="AA784" s="47"/>
      <c r="AB784" s="47"/>
      <c r="AC784" s="47"/>
      <c r="AD784" s="47"/>
      <c r="AE784" s="47"/>
      <c r="AF784" s="47"/>
      <c r="AG784" s="47"/>
      <c r="AH784" s="47"/>
      <c r="AI784" s="47"/>
      <c r="AJ784" s="47"/>
      <c r="AK784" s="47"/>
      <c r="AL784" s="47"/>
      <c r="AM784" s="47"/>
      <c r="AN784" s="47"/>
      <c r="AO784" s="47"/>
      <c r="AP784" s="47"/>
      <c r="AQ784" s="47"/>
      <c r="AR784" s="47"/>
      <c r="AS784" s="47"/>
      <c r="AT784" s="47"/>
      <c r="AU784" s="47"/>
      <c r="AV784" s="47"/>
      <c r="AW784" s="47"/>
      <c r="AX784" s="47"/>
      <c r="AY784" s="47"/>
      <c r="AZ784" s="47"/>
      <c r="BA784" s="47"/>
      <c r="BB784" s="47"/>
      <c r="BC784" s="47"/>
      <c r="BD784" s="47"/>
      <c r="BE784" s="47"/>
      <c r="BF784" s="47"/>
      <c r="BG784" s="47"/>
      <c r="BH784" s="47"/>
      <c r="BI784" s="47"/>
      <c r="BJ784" s="47"/>
      <c r="BK784" s="47"/>
      <c r="BL784" s="47"/>
    </row>
    <row r="785" ht="18.75" customHeight="1">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c r="AA785" s="47"/>
      <c r="AB785" s="47"/>
      <c r="AC785" s="47"/>
      <c r="AD785" s="47"/>
      <c r="AE785" s="47"/>
      <c r="AF785" s="47"/>
      <c r="AG785" s="47"/>
      <c r="AH785" s="47"/>
      <c r="AI785" s="47"/>
      <c r="AJ785" s="47"/>
      <c r="AK785" s="47"/>
      <c r="AL785" s="47"/>
      <c r="AM785" s="47"/>
      <c r="AN785" s="47"/>
      <c r="AO785" s="47"/>
      <c r="AP785" s="47"/>
      <c r="AQ785" s="47"/>
      <c r="AR785" s="47"/>
      <c r="AS785" s="47"/>
      <c r="AT785" s="47"/>
      <c r="AU785" s="47"/>
      <c r="AV785" s="47"/>
      <c r="AW785" s="47"/>
      <c r="AX785" s="47"/>
      <c r="AY785" s="47"/>
      <c r="AZ785" s="47"/>
      <c r="BA785" s="47"/>
      <c r="BB785" s="47"/>
      <c r="BC785" s="47"/>
      <c r="BD785" s="47"/>
      <c r="BE785" s="47"/>
      <c r="BF785" s="47"/>
      <c r="BG785" s="47"/>
      <c r="BH785" s="47"/>
      <c r="BI785" s="47"/>
      <c r="BJ785" s="47"/>
      <c r="BK785" s="47"/>
      <c r="BL785" s="47"/>
    </row>
    <row r="786" ht="18.75" customHeight="1">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c r="AA786" s="47"/>
      <c r="AB786" s="47"/>
      <c r="AC786" s="47"/>
      <c r="AD786" s="47"/>
      <c r="AE786" s="47"/>
      <c r="AF786" s="47"/>
      <c r="AG786" s="47"/>
      <c r="AH786" s="47"/>
      <c r="AI786" s="47"/>
      <c r="AJ786" s="47"/>
      <c r="AK786" s="47"/>
      <c r="AL786" s="47"/>
      <c r="AM786" s="47"/>
      <c r="AN786" s="47"/>
      <c r="AO786" s="47"/>
      <c r="AP786" s="47"/>
      <c r="AQ786" s="47"/>
      <c r="AR786" s="47"/>
      <c r="AS786" s="47"/>
      <c r="AT786" s="47"/>
      <c r="AU786" s="47"/>
      <c r="AV786" s="47"/>
      <c r="AW786" s="47"/>
      <c r="AX786" s="47"/>
      <c r="AY786" s="47"/>
      <c r="AZ786" s="47"/>
      <c r="BA786" s="47"/>
      <c r="BB786" s="47"/>
      <c r="BC786" s="47"/>
      <c r="BD786" s="47"/>
      <c r="BE786" s="47"/>
      <c r="BF786" s="47"/>
      <c r="BG786" s="47"/>
      <c r="BH786" s="47"/>
      <c r="BI786" s="47"/>
      <c r="BJ786" s="47"/>
      <c r="BK786" s="47"/>
      <c r="BL786" s="47"/>
    </row>
    <row r="787" ht="18.75" customHeight="1">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c r="AA787" s="47"/>
      <c r="AB787" s="47"/>
      <c r="AC787" s="47"/>
      <c r="AD787" s="47"/>
      <c r="AE787" s="47"/>
      <c r="AF787" s="47"/>
      <c r="AG787" s="47"/>
      <c r="AH787" s="47"/>
      <c r="AI787" s="47"/>
      <c r="AJ787" s="47"/>
      <c r="AK787" s="47"/>
      <c r="AL787" s="47"/>
      <c r="AM787" s="47"/>
      <c r="AN787" s="47"/>
      <c r="AO787" s="47"/>
      <c r="AP787" s="47"/>
      <c r="AQ787" s="47"/>
      <c r="AR787" s="47"/>
      <c r="AS787" s="47"/>
      <c r="AT787" s="47"/>
      <c r="AU787" s="47"/>
      <c r="AV787" s="47"/>
      <c r="AW787" s="47"/>
      <c r="AX787" s="47"/>
      <c r="AY787" s="47"/>
      <c r="AZ787" s="47"/>
      <c r="BA787" s="47"/>
      <c r="BB787" s="47"/>
      <c r="BC787" s="47"/>
      <c r="BD787" s="47"/>
      <c r="BE787" s="47"/>
      <c r="BF787" s="47"/>
      <c r="BG787" s="47"/>
      <c r="BH787" s="47"/>
      <c r="BI787" s="47"/>
      <c r="BJ787" s="47"/>
      <c r="BK787" s="47"/>
      <c r="BL787" s="47"/>
    </row>
    <row r="788" ht="18.75" customHeight="1">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c r="AA788" s="47"/>
      <c r="AB788" s="47"/>
      <c r="AC788" s="47"/>
      <c r="AD788" s="47"/>
      <c r="AE788" s="47"/>
      <c r="AF788" s="47"/>
      <c r="AG788" s="47"/>
      <c r="AH788" s="47"/>
      <c r="AI788" s="47"/>
      <c r="AJ788" s="47"/>
      <c r="AK788" s="47"/>
      <c r="AL788" s="47"/>
      <c r="AM788" s="47"/>
      <c r="AN788" s="47"/>
      <c r="AO788" s="47"/>
      <c r="AP788" s="47"/>
      <c r="AQ788" s="47"/>
      <c r="AR788" s="47"/>
      <c r="AS788" s="47"/>
      <c r="AT788" s="47"/>
      <c r="AU788" s="47"/>
      <c r="AV788" s="47"/>
      <c r="AW788" s="47"/>
      <c r="AX788" s="47"/>
      <c r="AY788" s="47"/>
      <c r="AZ788" s="47"/>
      <c r="BA788" s="47"/>
      <c r="BB788" s="47"/>
      <c r="BC788" s="47"/>
      <c r="BD788" s="47"/>
      <c r="BE788" s="47"/>
      <c r="BF788" s="47"/>
      <c r="BG788" s="47"/>
      <c r="BH788" s="47"/>
      <c r="BI788" s="47"/>
      <c r="BJ788" s="47"/>
      <c r="BK788" s="47"/>
      <c r="BL788" s="47"/>
    </row>
    <row r="789" ht="18.75" customHeight="1">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c r="AA789" s="47"/>
      <c r="AB789" s="47"/>
      <c r="AC789" s="47"/>
      <c r="AD789" s="47"/>
      <c r="AE789" s="47"/>
      <c r="AF789" s="47"/>
      <c r="AG789" s="47"/>
      <c r="AH789" s="47"/>
      <c r="AI789" s="47"/>
      <c r="AJ789" s="47"/>
      <c r="AK789" s="47"/>
      <c r="AL789" s="47"/>
      <c r="AM789" s="47"/>
      <c r="AN789" s="47"/>
      <c r="AO789" s="47"/>
      <c r="AP789" s="47"/>
      <c r="AQ789" s="47"/>
      <c r="AR789" s="47"/>
      <c r="AS789" s="47"/>
      <c r="AT789" s="47"/>
      <c r="AU789" s="47"/>
      <c r="AV789" s="47"/>
      <c r="AW789" s="47"/>
      <c r="AX789" s="47"/>
      <c r="AY789" s="47"/>
      <c r="AZ789" s="47"/>
      <c r="BA789" s="47"/>
      <c r="BB789" s="47"/>
      <c r="BC789" s="47"/>
      <c r="BD789" s="47"/>
      <c r="BE789" s="47"/>
      <c r="BF789" s="47"/>
      <c r="BG789" s="47"/>
      <c r="BH789" s="47"/>
      <c r="BI789" s="47"/>
      <c r="BJ789" s="47"/>
      <c r="BK789" s="47"/>
      <c r="BL789" s="47"/>
    </row>
    <row r="790" ht="18.75" customHeight="1">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c r="AA790" s="47"/>
      <c r="AB790" s="47"/>
      <c r="AC790" s="47"/>
      <c r="AD790" s="47"/>
      <c r="AE790" s="47"/>
      <c r="AF790" s="47"/>
      <c r="AG790" s="47"/>
      <c r="AH790" s="47"/>
      <c r="AI790" s="47"/>
      <c r="AJ790" s="47"/>
      <c r="AK790" s="47"/>
      <c r="AL790" s="47"/>
      <c r="AM790" s="47"/>
      <c r="AN790" s="47"/>
      <c r="AO790" s="47"/>
      <c r="AP790" s="47"/>
      <c r="AQ790" s="47"/>
      <c r="AR790" s="47"/>
      <c r="AS790" s="47"/>
      <c r="AT790" s="47"/>
      <c r="AU790" s="47"/>
      <c r="AV790" s="47"/>
      <c r="AW790" s="47"/>
      <c r="AX790" s="47"/>
      <c r="AY790" s="47"/>
      <c r="AZ790" s="47"/>
      <c r="BA790" s="47"/>
      <c r="BB790" s="47"/>
      <c r="BC790" s="47"/>
      <c r="BD790" s="47"/>
      <c r="BE790" s="47"/>
      <c r="BF790" s="47"/>
      <c r="BG790" s="47"/>
      <c r="BH790" s="47"/>
      <c r="BI790" s="47"/>
      <c r="BJ790" s="47"/>
      <c r="BK790" s="47"/>
      <c r="BL790" s="47"/>
    </row>
    <row r="791" ht="18.75" customHeight="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c r="AA791" s="47"/>
      <c r="AB791" s="47"/>
      <c r="AC791" s="47"/>
      <c r="AD791" s="47"/>
      <c r="AE791" s="47"/>
      <c r="AF791" s="47"/>
      <c r="AG791" s="47"/>
      <c r="AH791" s="47"/>
      <c r="AI791" s="47"/>
      <c r="AJ791" s="47"/>
      <c r="AK791" s="47"/>
      <c r="AL791" s="47"/>
      <c r="AM791" s="47"/>
      <c r="AN791" s="47"/>
      <c r="AO791" s="47"/>
      <c r="AP791" s="47"/>
      <c r="AQ791" s="47"/>
      <c r="AR791" s="47"/>
      <c r="AS791" s="47"/>
      <c r="AT791" s="47"/>
      <c r="AU791" s="47"/>
      <c r="AV791" s="47"/>
      <c r="AW791" s="47"/>
      <c r="AX791" s="47"/>
      <c r="AY791" s="47"/>
      <c r="AZ791" s="47"/>
      <c r="BA791" s="47"/>
      <c r="BB791" s="47"/>
      <c r="BC791" s="47"/>
      <c r="BD791" s="47"/>
      <c r="BE791" s="47"/>
      <c r="BF791" s="47"/>
      <c r="BG791" s="47"/>
      <c r="BH791" s="47"/>
      <c r="BI791" s="47"/>
      <c r="BJ791" s="47"/>
      <c r="BK791" s="47"/>
      <c r="BL791" s="47"/>
    </row>
    <row r="792" ht="18.75" customHeight="1">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c r="AA792" s="47"/>
      <c r="AB792" s="47"/>
      <c r="AC792" s="47"/>
      <c r="AD792" s="47"/>
      <c r="AE792" s="47"/>
      <c r="AF792" s="47"/>
      <c r="AG792" s="47"/>
      <c r="AH792" s="47"/>
      <c r="AI792" s="47"/>
      <c r="AJ792" s="47"/>
      <c r="AK792" s="47"/>
      <c r="AL792" s="47"/>
      <c r="AM792" s="47"/>
      <c r="AN792" s="47"/>
      <c r="AO792" s="47"/>
      <c r="AP792" s="47"/>
      <c r="AQ792" s="47"/>
      <c r="AR792" s="47"/>
      <c r="AS792" s="47"/>
      <c r="AT792" s="47"/>
      <c r="AU792" s="47"/>
      <c r="AV792" s="47"/>
      <c r="AW792" s="47"/>
      <c r="AX792" s="47"/>
      <c r="AY792" s="47"/>
      <c r="AZ792" s="47"/>
      <c r="BA792" s="47"/>
      <c r="BB792" s="47"/>
      <c r="BC792" s="47"/>
      <c r="BD792" s="47"/>
      <c r="BE792" s="47"/>
      <c r="BF792" s="47"/>
      <c r="BG792" s="47"/>
      <c r="BH792" s="47"/>
      <c r="BI792" s="47"/>
      <c r="BJ792" s="47"/>
      <c r="BK792" s="47"/>
      <c r="BL792" s="47"/>
    </row>
    <row r="793" ht="18.75" customHeight="1">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c r="AA793" s="47"/>
      <c r="AB793" s="47"/>
      <c r="AC793" s="47"/>
      <c r="AD793" s="47"/>
      <c r="AE793" s="47"/>
      <c r="AF793" s="47"/>
      <c r="AG793" s="47"/>
      <c r="AH793" s="47"/>
      <c r="AI793" s="47"/>
      <c r="AJ793" s="47"/>
      <c r="AK793" s="47"/>
      <c r="AL793" s="47"/>
      <c r="AM793" s="47"/>
      <c r="AN793" s="47"/>
      <c r="AO793" s="47"/>
      <c r="AP793" s="47"/>
      <c r="AQ793" s="47"/>
      <c r="AR793" s="47"/>
      <c r="AS793" s="47"/>
      <c r="AT793" s="47"/>
      <c r="AU793" s="47"/>
      <c r="AV793" s="47"/>
      <c r="AW793" s="47"/>
      <c r="AX793" s="47"/>
      <c r="AY793" s="47"/>
      <c r="AZ793" s="47"/>
      <c r="BA793" s="47"/>
      <c r="BB793" s="47"/>
      <c r="BC793" s="47"/>
      <c r="BD793" s="47"/>
      <c r="BE793" s="47"/>
      <c r="BF793" s="47"/>
      <c r="BG793" s="47"/>
      <c r="BH793" s="47"/>
      <c r="BI793" s="47"/>
      <c r="BJ793" s="47"/>
      <c r="BK793" s="47"/>
      <c r="BL793" s="47"/>
    </row>
    <row r="794" ht="18.75" customHeight="1">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c r="AA794" s="47"/>
      <c r="AB794" s="47"/>
      <c r="AC794" s="47"/>
      <c r="AD794" s="47"/>
      <c r="AE794" s="47"/>
      <c r="AF794" s="47"/>
      <c r="AG794" s="47"/>
      <c r="AH794" s="47"/>
      <c r="AI794" s="47"/>
      <c r="AJ794" s="47"/>
      <c r="AK794" s="47"/>
      <c r="AL794" s="47"/>
      <c r="AM794" s="47"/>
      <c r="AN794" s="47"/>
      <c r="AO794" s="47"/>
      <c r="AP794" s="47"/>
      <c r="AQ794" s="47"/>
      <c r="AR794" s="47"/>
      <c r="AS794" s="47"/>
      <c r="AT794" s="47"/>
      <c r="AU794" s="47"/>
      <c r="AV794" s="47"/>
      <c r="AW794" s="47"/>
      <c r="AX794" s="47"/>
      <c r="AY794" s="47"/>
      <c r="AZ794" s="47"/>
      <c r="BA794" s="47"/>
      <c r="BB794" s="47"/>
      <c r="BC794" s="47"/>
      <c r="BD794" s="47"/>
      <c r="BE794" s="47"/>
      <c r="BF794" s="47"/>
      <c r="BG794" s="47"/>
      <c r="BH794" s="47"/>
      <c r="BI794" s="47"/>
      <c r="BJ794" s="47"/>
      <c r="BK794" s="47"/>
      <c r="BL794" s="47"/>
    </row>
    <row r="795" ht="18.75" customHeight="1">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c r="AA795" s="47"/>
      <c r="AB795" s="47"/>
      <c r="AC795" s="47"/>
      <c r="AD795" s="47"/>
      <c r="AE795" s="47"/>
      <c r="AF795" s="47"/>
      <c r="AG795" s="47"/>
      <c r="AH795" s="47"/>
      <c r="AI795" s="47"/>
      <c r="AJ795" s="47"/>
      <c r="AK795" s="47"/>
      <c r="AL795" s="47"/>
      <c r="AM795" s="47"/>
      <c r="AN795" s="47"/>
      <c r="AO795" s="47"/>
      <c r="AP795" s="47"/>
      <c r="AQ795" s="47"/>
      <c r="AR795" s="47"/>
      <c r="AS795" s="47"/>
      <c r="AT795" s="47"/>
      <c r="AU795" s="47"/>
      <c r="AV795" s="47"/>
      <c r="AW795" s="47"/>
      <c r="AX795" s="47"/>
      <c r="AY795" s="47"/>
      <c r="AZ795" s="47"/>
      <c r="BA795" s="47"/>
      <c r="BB795" s="47"/>
      <c r="BC795" s="47"/>
      <c r="BD795" s="47"/>
      <c r="BE795" s="47"/>
      <c r="BF795" s="47"/>
      <c r="BG795" s="47"/>
      <c r="BH795" s="47"/>
      <c r="BI795" s="47"/>
      <c r="BJ795" s="47"/>
      <c r="BK795" s="47"/>
      <c r="BL795" s="47"/>
    </row>
    <row r="796" ht="18.75" customHeight="1">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c r="AA796" s="47"/>
      <c r="AB796" s="47"/>
      <c r="AC796" s="47"/>
      <c r="AD796" s="47"/>
      <c r="AE796" s="47"/>
      <c r="AF796" s="47"/>
      <c r="AG796" s="47"/>
      <c r="AH796" s="47"/>
      <c r="AI796" s="47"/>
      <c r="AJ796" s="47"/>
      <c r="AK796" s="47"/>
      <c r="AL796" s="47"/>
      <c r="AM796" s="47"/>
      <c r="AN796" s="47"/>
      <c r="AO796" s="47"/>
      <c r="AP796" s="47"/>
      <c r="AQ796" s="47"/>
      <c r="AR796" s="47"/>
      <c r="AS796" s="47"/>
      <c r="AT796" s="47"/>
      <c r="AU796" s="47"/>
      <c r="AV796" s="47"/>
      <c r="AW796" s="47"/>
      <c r="AX796" s="47"/>
      <c r="AY796" s="47"/>
      <c r="AZ796" s="47"/>
      <c r="BA796" s="47"/>
      <c r="BB796" s="47"/>
      <c r="BC796" s="47"/>
      <c r="BD796" s="47"/>
      <c r="BE796" s="47"/>
      <c r="BF796" s="47"/>
      <c r="BG796" s="47"/>
      <c r="BH796" s="47"/>
      <c r="BI796" s="47"/>
      <c r="BJ796" s="47"/>
      <c r="BK796" s="47"/>
      <c r="BL796" s="47"/>
    </row>
    <row r="797" ht="18.75" customHeight="1">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c r="AA797" s="47"/>
      <c r="AB797" s="47"/>
      <c r="AC797" s="47"/>
      <c r="AD797" s="47"/>
      <c r="AE797" s="47"/>
      <c r="AF797" s="47"/>
      <c r="AG797" s="47"/>
      <c r="AH797" s="47"/>
      <c r="AI797" s="47"/>
      <c r="AJ797" s="47"/>
      <c r="AK797" s="47"/>
      <c r="AL797" s="47"/>
      <c r="AM797" s="47"/>
      <c r="AN797" s="47"/>
      <c r="AO797" s="47"/>
      <c r="AP797" s="47"/>
      <c r="AQ797" s="47"/>
      <c r="AR797" s="47"/>
      <c r="AS797" s="47"/>
      <c r="AT797" s="47"/>
      <c r="AU797" s="47"/>
      <c r="AV797" s="47"/>
      <c r="AW797" s="47"/>
      <c r="AX797" s="47"/>
      <c r="AY797" s="47"/>
      <c r="AZ797" s="47"/>
      <c r="BA797" s="47"/>
      <c r="BB797" s="47"/>
      <c r="BC797" s="47"/>
      <c r="BD797" s="47"/>
      <c r="BE797" s="47"/>
      <c r="BF797" s="47"/>
      <c r="BG797" s="47"/>
      <c r="BH797" s="47"/>
      <c r="BI797" s="47"/>
      <c r="BJ797" s="47"/>
      <c r="BK797" s="47"/>
      <c r="BL797" s="47"/>
    </row>
    <row r="798" ht="18.75" customHeight="1">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c r="AA798" s="47"/>
      <c r="AB798" s="47"/>
      <c r="AC798" s="47"/>
      <c r="AD798" s="47"/>
      <c r="AE798" s="47"/>
      <c r="AF798" s="47"/>
      <c r="AG798" s="47"/>
      <c r="AH798" s="47"/>
      <c r="AI798" s="47"/>
      <c r="AJ798" s="47"/>
      <c r="AK798" s="47"/>
      <c r="AL798" s="47"/>
      <c r="AM798" s="47"/>
      <c r="AN798" s="47"/>
      <c r="AO798" s="47"/>
      <c r="AP798" s="47"/>
      <c r="AQ798" s="47"/>
      <c r="AR798" s="47"/>
      <c r="AS798" s="47"/>
      <c r="AT798" s="47"/>
      <c r="AU798" s="47"/>
      <c r="AV798" s="47"/>
      <c r="AW798" s="47"/>
      <c r="AX798" s="47"/>
      <c r="AY798" s="47"/>
      <c r="AZ798" s="47"/>
      <c r="BA798" s="47"/>
      <c r="BB798" s="47"/>
      <c r="BC798" s="47"/>
      <c r="BD798" s="47"/>
      <c r="BE798" s="47"/>
      <c r="BF798" s="47"/>
      <c r="BG798" s="47"/>
      <c r="BH798" s="47"/>
      <c r="BI798" s="47"/>
      <c r="BJ798" s="47"/>
      <c r="BK798" s="47"/>
      <c r="BL798" s="47"/>
    </row>
    <row r="799" ht="18.75" customHeight="1">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c r="AA799" s="47"/>
      <c r="AB799" s="47"/>
      <c r="AC799" s="47"/>
      <c r="AD799" s="47"/>
      <c r="AE799" s="47"/>
      <c r="AF799" s="47"/>
      <c r="AG799" s="47"/>
      <c r="AH799" s="47"/>
      <c r="AI799" s="47"/>
      <c r="AJ799" s="47"/>
      <c r="AK799" s="47"/>
      <c r="AL799" s="47"/>
      <c r="AM799" s="47"/>
      <c r="AN799" s="47"/>
      <c r="AO799" s="47"/>
      <c r="AP799" s="47"/>
      <c r="AQ799" s="47"/>
      <c r="AR799" s="47"/>
      <c r="AS799" s="47"/>
      <c r="AT799" s="47"/>
      <c r="AU799" s="47"/>
      <c r="AV799" s="47"/>
      <c r="AW799" s="47"/>
      <c r="AX799" s="47"/>
      <c r="AY799" s="47"/>
      <c r="AZ799" s="47"/>
      <c r="BA799" s="47"/>
      <c r="BB799" s="47"/>
      <c r="BC799" s="47"/>
      <c r="BD799" s="47"/>
      <c r="BE799" s="47"/>
      <c r="BF799" s="47"/>
      <c r="BG799" s="47"/>
      <c r="BH799" s="47"/>
      <c r="BI799" s="47"/>
      <c r="BJ799" s="47"/>
      <c r="BK799" s="47"/>
      <c r="BL799" s="47"/>
    </row>
    <row r="800" ht="18.75" customHeight="1">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c r="AA800" s="47"/>
      <c r="AB800" s="47"/>
      <c r="AC800" s="47"/>
      <c r="AD800" s="47"/>
      <c r="AE800" s="47"/>
      <c r="AF800" s="47"/>
      <c r="AG800" s="47"/>
      <c r="AH800" s="47"/>
      <c r="AI800" s="47"/>
      <c r="AJ800" s="47"/>
      <c r="AK800" s="47"/>
      <c r="AL800" s="47"/>
      <c r="AM800" s="47"/>
      <c r="AN800" s="47"/>
      <c r="AO800" s="47"/>
      <c r="AP800" s="47"/>
      <c r="AQ800" s="47"/>
      <c r="AR800" s="47"/>
      <c r="AS800" s="47"/>
      <c r="AT800" s="47"/>
      <c r="AU800" s="47"/>
      <c r="AV800" s="47"/>
      <c r="AW800" s="47"/>
      <c r="AX800" s="47"/>
      <c r="AY800" s="47"/>
      <c r="AZ800" s="47"/>
      <c r="BA800" s="47"/>
      <c r="BB800" s="47"/>
      <c r="BC800" s="47"/>
      <c r="BD800" s="47"/>
      <c r="BE800" s="47"/>
      <c r="BF800" s="47"/>
      <c r="BG800" s="47"/>
      <c r="BH800" s="47"/>
      <c r="BI800" s="47"/>
      <c r="BJ800" s="47"/>
      <c r="BK800" s="47"/>
      <c r="BL800" s="47"/>
    </row>
    <row r="801" ht="18.75" customHeight="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c r="AA801" s="47"/>
      <c r="AB801" s="47"/>
      <c r="AC801" s="47"/>
      <c r="AD801" s="47"/>
      <c r="AE801" s="47"/>
      <c r="AF801" s="47"/>
      <c r="AG801" s="47"/>
      <c r="AH801" s="47"/>
      <c r="AI801" s="47"/>
      <c r="AJ801" s="47"/>
      <c r="AK801" s="47"/>
      <c r="AL801" s="47"/>
      <c r="AM801" s="47"/>
      <c r="AN801" s="47"/>
      <c r="AO801" s="47"/>
      <c r="AP801" s="47"/>
      <c r="AQ801" s="47"/>
      <c r="AR801" s="47"/>
      <c r="AS801" s="47"/>
      <c r="AT801" s="47"/>
      <c r="AU801" s="47"/>
      <c r="AV801" s="47"/>
      <c r="AW801" s="47"/>
      <c r="AX801" s="47"/>
      <c r="AY801" s="47"/>
      <c r="AZ801" s="47"/>
      <c r="BA801" s="47"/>
      <c r="BB801" s="47"/>
      <c r="BC801" s="47"/>
      <c r="BD801" s="47"/>
      <c r="BE801" s="47"/>
      <c r="BF801" s="47"/>
      <c r="BG801" s="47"/>
      <c r="BH801" s="47"/>
      <c r="BI801" s="47"/>
      <c r="BJ801" s="47"/>
      <c r="BK801" s="47"/>
      <c r="BL801" s="47"/>
    </row>
    <row r="802" ht="18.75" customHeight="1">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c r="AA802" s="47"/>
      <c r="AB802" s="47"/>
      <c r="AC802" s="47"/>
      <c r="AD802" s="47"/>
      <c r="AE802" s="47"/>
      <c r="AF802" s="47"/>
      <c r="AG802" s="47"/>
      <c r="AH802" s="47"/>
      <c r="AI802" s="47"/>
      <c r="AJ802" s="47"/>
      <c r="AK802" s="47"/>
      <c r="AL802" s="47"/>
      <c r="AM802" s="47"/>
      <c r="AN802" s="47"/>
      <c r="AO802" s="47"/>
      <c r="AP802" s="47"/>
      <c r="AQ802" s="47"/>
      <c r="AR802" s="47"/>
      <c r="AS802" s="47"/>
      <c r="AT802" s="47"/>
      <c r="AU802" s="47"/>
      <c r="AV802" s="47"/>
      <c r="AW802" s="47"/>
      <c r="AX802" s="47"/>
      <c r="AY802" s="47"/>
      <c r="AZ802" s="47"/>
      <c r="BA802" s="47"/>
      <c r="BB802" s="47"/>
      <c r="BC802" s="47"/>
      <c r="BD802" s="47"/>
      <c r="BE802" s="47"/>
      <c r="BF802" s="47"/>
      <c r="BG802" s="47"/>
      <c r="BH802" s="47"/>
      <c r="BI802" s="47"/>
      <c r="BJ802" s="47"/>
      <c r="BK802" s="47"/>
      <c r="BL802" s="47"/>
    </row>
    <row r="803" ht="18.75" customHeight="1">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c r="AA803" s="47"/>
      <c r="AB803" s="47"/>
      <c r="AC803" s="47"/>
      <c r="AD803" s="47"/>
      <c r="AE803" s="47"/>
      <c r="AF803" s="47"/>
      <c r="AG803" s="47"/>
      <c r="AH803" s="47"/>
      <c r="AI803" s="47"/>
      <c r="AJ803" s="47"/>
      <c r="AK803" s="47"/>
      <c r="AL803" s="47"/>
      <c r="AM803" s="47"/>
      <c r="AN803" s="47"/>
      <c r="AO803" s="47"/>
      <c r="AP803" s="47"/>
      <c r="AQ803" s="47"/>
      <c r="AR803" s="47"/>
      <c r="AS803" s="47"/>
      <c r="AT803" s="47"/>
      <c r="AU803" s="47"/>
      <c r="AV803" s="47"/>
      <c r="AW803" s="47"/>
      <c r="AX803" s="47"/>
      <c r="AY803" s="47"/>
      <c r="AZ803" s="47"/>
      <c r="BA803" s="47"/>
      <c r="BB803" s="47"/>
      <c r="BC803" s="47"/>
      <c r="BD803" s="47"/>
      <c r="BE803" s="47"/>
      <c r="BF803" s="47"/>
      <c r="BG803" s="47"/>
      <c r="BH803" s="47"/>
      <c r="BI803" s="47"/>
      <c r="BJ803" s="47"/>
      <c r="BK803" s="47"/>
      <c r="BL803" s="47"/>
    </row>
    <row r="804" ht="18.75" customHeight="1">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c r="AA804" s="47"/>
      <c r="AB804" s="47"/>
      <c r="AC804" s="47"/>
      <c r="AD804" s="47"/>
      <c r="AE804" s="47"/>
      <c r="AF804" s="47"/>
      <c r="AG804" s="47"/>
      <c r="AH804" s="47"/>
      <c r="AI804" s="47"/>
      <c r="AJ804" s="47"/>
      <c r="AK804" s="47"/>
      <c r="AL804" s="47"/>
      <c r="AM804" s="47"/>
      <c r="AN804" s="47"/>
      <c r="AO804" s="47"/>
      <c r="AP804" s="47"/>
      <c r="AQ804" s="47"/>
      <c r="AR804" s="47"/>
      <c r="AS804" s="47"/>
      <c r="AT804" s="47"/>
      <c r="AU804" s="47"/>
      <c r="AV804" s="47"/>
      <c r="AW804" s="47"/>
      <c r="AX804" s="47"/>
      <c r="AY804" s="47"/>
      <c r="AZ804" s="47"/>
      <c r="BA804" s="47"/>
      <c r="BB804" s="47"/>
      <c r="BC804" s="47"/>
      <c r="BD804" s="47"/>
      <c r="BE804" s="47"/>
      <c r="BF804" s="47"/>
      <c r="BG804" s="47"/>
      <c r="BH804" s="47"/>
      <c r="BI804" s="47"/>
      <c r="BJ804" s="47"/>
      <c r="BK804" s="47"/>
      <c r="BL804" s="47"/>
    </row>
    <row r="805" ht="18.75" customHeight="1">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c r="AA805" s="47"/>
      <c r="AB805" s="47"/>
      <c r="AC805" s="47"/>
      <c r="AD805" s="47"/>
      <c r="AE805" s="47"/>
      <c r="AF805" s="47"/>
      <c r="AG805" s="47"/>
      <c r="AH805" s="47"/>
      <c r="AI805" s="47"/>
      <c r="AJ805" s="47"/>
      <c r="AK805" s="47"/>
      <c r="AL805" s="47"/>
      <c r="AM805" s="47"/>
      <c r="AN805" s="47"/>
      <c r="AO805" s="47"/>
      <c r="AP805" s="47"/>
      <c r="AQ805" s="47"/>
      <c r="AR805" s="47"/>
      <c r="AS805" s="47"/>
      <c r="AT805" s="47"/>
      <c r="AU805" s="47"/>
      <c r="AV805" s="47"/>
      <c r="AW805" s="47"/>
      <c r="AX805" s="47"/>
      <c r="AY805" s="47"/>
      <c r="AZ805" s="47"/>
      <c r="BA805" s="47"/>
      <c r="BB805" s="47"/>
      <c r="BC805" s="47"/>
      <c r="BD805" s="47"/>
      <c r="BE805" s="47"/>
      <c r="BF805" s="47"/>
      <c r="BG805" s="47"/>
      <c r="BH805" s="47"/>
      <c r="BI805" s="47"/>
      <c r="BJ805" s="47"/>
      <c r="BK805" s="47"/>
      <c r="BL805" s="47"/>
    </row>
    <row r="806" ht="18.75" customHeight="1">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c r="AA806" s="47"/>
      <c r="AB806" s="47"/>
      <c r="AC806" s="47"/>
      <c r="AD806" s="47"/>
      <c r="AE806" s="47"/>
      <c r="AF806" s="47"/>
      <c r="AG806" s="47"/>
      <c r="AH806" s="47"/>
      <c r="AI806" s="47"/>
      <c r="AJ806" s="47"/>
      <c r="AK806" s="47"/>
      <c r="AL806" s="47"/>
      <c r="AM806" s="47"/>
      <c r="AN806" s="47"/>
      <c r="AO806" s="47"/>
      <c r="AP806" s="47"/>
      <c r="AQ806" s="47"/>
      <c r="AR806" s="47"/>
      <c r="AS806" s="47"/>
      <c r="AT806" s="47"/>
      <c r="AU806" s="47"/>
      <c r="AV806" s="47"/>
      <c r="AW806" s="47"/>
      <c r="AX806" s="47"/>
      <c r="AY806" s="47"/>
      <c r="AZ806" s="47"/>
      <c r="BA806" s="47"/>
      <c r="BB806" s="47"/>
      <c r="BC806" s="47"/>
      <c r="BD806" s="47"/>
      <c r="BE806" s="47"/>
      <c r="BF806" s="47"/>
      <c r="BG806" s="47"/>
      <c r="BH806" s="47"/>
      <c r="BI806" s="47"/>
      <c r="BJ806" s="47"/>
      <c r="BK806" s="47"/>
      <c r="BL806" s="47"/>
    </row>
    <row r="807" ht="18.75" customHeight="1">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c r="AA807" s="47"/>
      <c r="AB807" s="47"/>
      <c r="AC807" s="47"/>
      <c r="AD807" s="47"/>
      <c r="AE807" s="47"/>
      <c r="AF807" s="47"/>
      <c r="AG807" s="47"/>
      <c r="AH807" s="47"/>
      <c r="AI807" s="47"/>
      <c r="AJ807" s="47"/>
      <c r="AK807" s="47"/>
      <c r="AL807" s="47"/>
      <c r="AM807" s="47"/>
      <c r="AN807" s="47"/>
      <c r="AO807" s="47"/>
      <c r="AP807" s="47"/>
      <c r="AQ807" s="47"/>
      <c r="AR807" s="47"/>
      <c r="AS807" s="47"/>
      <c r="AT807" s="47"/>
      <c r="AU807" s="47"/>
      <c r="AV807" s="47"/>
      <c r="AW807" s="47"/>
      <c r="AX807" s="47"/>
      <c r="AY807" s="47"/>
      <c r="AZ807" s="47"/>
      <c r="BA807" s="47"/>
      <c r="BB807" s="47"/>
      <c r="BC807" s="47"/>
      <c r="BD807" s="47"/>
      <c r="BE807" s="47"/>
      <c r="BF807" s="47"/>
      <c r="BG807" s="47"/>
      <c r="BH807" s="47"/>
      <c r="BI807" s="47"/>
      <c r="BJ807" s="47"/>
      <c r="BK807" s="47"/>
      <c r="BL807" s="47"/>
    </row>
    <row r="808" ht="18.75" customHeight="1">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c r="AA808" s="47"/>
      <c r="AB808" s="47"/>
      <c r="AC808" s="47"/>
      <c r="AD808" s="47"/>
      <c r="AE808" s="47"/>
      <c r="AF808" s="47"/>
      <c r="AG808" s="47"/>
      <c r="AH808" s="47"/>
      <c r="AI808" s="47"/>
      <c r="AJ808" s="47"/>
      <c r="AK808" s="47"/>
      <c r="AL808" s="47"/>
      <c r="AM808" s="47"/>
      <c r="AN808" s="47"/>
      <c r="AO808" s="47"/>
      <c r="AP808" s="47"/>
      <c r="AQ808" s="47"/>
      <c r="AR808" s="47"/>
      <c r="AS808" s="47"/>
      <c r="AT808" s="47"/>
      <c r="AU808" s="47"/>
      <c r="AV808" s="47"/>
      <c r="AW808" s="47"/>
      <c r="AX808" s="47"/>
      <c r="AY808" s="47"/>
      <c r="AZ808" s="47"/>
      <c r="BA808" s="47"/>
      <c r="BB808" s="47"/>
      <c r="BC808" s="47"/>
      <c r="BD808" s="47"/>
      <c r="BE808" s="47"/>
      <c r="BF808" s="47"/>
      <c r="BG808" s="47"/>
      <c r="BH808" s="47"/>
      <c r="BI808" s="47"/>
      <c r="BJ808" s="47"/>
      <c r="BK808" s="47"/>
      <c r="BL808" s="47"/>
    </row>
    <row r="809" ht="18.75" customHeight="1">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c r="AA809" s="47"/>
      <c r="AB809" s="47"/>
      <c r="AC809" s="47"/>
      <c r="AD809" s="47"/>
      <c r="AE809" s="47"/>
      <c r="AF809" s="47"/>
      <c r="AG809" s="47"/>
      <c r="AH809" s="47"/>
      <c r="AI809" s="47"/>
      <c r="AJ809" s="47"/>
      <c r="AK809" s="47"/>
      <c r="AL809" s="47"/>
      <c r="AM809" s="47"/>
      <c r="AN809" s="47"/>
      <c r="AO809" s="47"/>
      <c r="AP809" s="47"/>
      <c r="AQ809" s="47"/>
      <c r="AR809" s="47"/>
      <c r="AS809" s="47"/>
      <c r="AT809" s="47"/>
      <c r="AU809" s="47"/>
      <c r="AV809" s="47"/>
      <c r="AW809" s="47"/>
      <c r="AX809" s="47"/>
      <c r="AY809" s="47"/>
      <c r="AZ809" s="47"/>
      <c r="BA809" s="47"/>
      <c r="BB809" s="47"/>
      <c r="BC809" s="47"/>
      <c r="BD809" s="47"/>
      <c r="BE809" s="47"/>
      <c r="BF809" s="47"/>
      <c r="BG809" s="47"/>
      <c r="BH809" s="47"/>
      <c r="BI809" s="47"/>
      <c r="BJ809" s="47"/>
      <c r="BK809" s="47"/>
      <c r="BL809" s="47"/>
    </row>
    <row r="810" ht="18.75" customHeight="1">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c r="AA810" s="47"/>
      <c r="AB810" s="47"/>
      <c r="AC810" s="47"/>
      <c r="AD810" s="47"/>
      <c r="AE810" s="47"/>
      <c r="AF810" s="47"/>
      <c r="AG810" s="47"/>
      <c r="AH810" s="47"/>
      <c r="AI810" s="47"/>
      <c r="AJ810" s="47"/>
      <c r="AK810" s="47"/>
      <c r="AL810" s="47"/>
      <c r="AM810" s="47"/>
      <c r="AN810" s="47"/>
      <c r="AO810" s="47"/>
      <c r="AP810" s="47"/>
      <c r="AQ810" s="47"/>
      <c r="AR810" s="47"/>
      <c r="AS810" s="47"/>
      <c r="AT810" s="47"/>
      <c r="AU810" s="47"/>
      <c r="AV810" s="47"/>
      <c r="AW810" s="47"/>
      <c r="AX810" s="47"/>
      <c r="AY810" s="47"/>
      <c r="AZ810" s="47"/>
      <c r="BA810" s="47"/>
      <c r="BB810" s="47"/>
      <c r="BC810" s="47"/>
      <c r="BD810" s="47"/>
      <c r="BE810" s="47"/>
      <c r="BF810" s="47"/>
      <c r="BG810" s="47"/>
      <c r="BH810" s="47"/>
      <c r="BI810" s="47"/>
      <c r="BJ810" s="47"/>
      <c r="BK810" s="47"/>
      <c r="BL810" s="47"/>
    </row>
    <row r="811" ht="18.75" customHeight="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c r="AA811" s="47"/>
      <c r="AB811" s="47"/>
      <c r="AC811" s="47"/>
      <c r="AD811" s="47"/>
      <c r="AE811" s="47"/>
      <c r="AF811" s="47"/>
      <c r="AG811" s="47"/>
      <c r="AH811" s="47"/>
      <c r="AI811" s="47"/>
      <c r="AJ811" s="47"/>
      <c r="AK811" s="47"/>
      <c r="AL811" s="47"/>
      <c r="AM811" s="47"/>
      <c r="AN811" s="47"/>
      <c r="AO811" s="47"/>
      <c r="AP811" s="47"/>
      <c r="AQ811" s="47"/>
      <c r="AR811" s="47"/>
      <c r="AS811" s="47"/>
      <c r="AT811" s="47"/>
      <c r="AU811" s="47"/>
      <c r="AV811" s="47"/>
      <c r="AW811" s="47"/>
      <c r="AX811" s="47"/>
      <c r="AY811" s="47"/>
      <c r="AZ811" s="47"/>
      <c r="BA811" s="47"/>
      <c r="BB811" s="47"/>
      <c r="BC811" s="47"/>
      <c r="BD811" s="47"/>
      <c r="BE811" s="47"/>
      <c r="BF811" s="47"/>
      <c r="BG811" s="47"/>
      <c r="BH811" s="47"/>
      <c r="BI811" s="47"/>
      <c r="BJ811" s="47"/>
      <c r="BK811" s="47"/>
      <c r="BL811" s="47"/>
    </row>
    <row r="812" ht="18.75" customHeight="1">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c r="AA812" s="47"/>
      <c r="AB812" s="47"/>
      <c r="AC812" s="47"/>
      <c r="AD812" s="47"/>
      <c r="AE812" s="47"/>
      <c r="AF812" s="47"/>
      <c r="AG812" s="47"/>
      <c r="AH812" s="47"/>
      <c r="AI812" s="47"/>
      <c r="AJ812" s="47"/>
      <c r="AK812" s="47"/>
      <c r="AL812" s="47"/>
      <c r="AM812" s="47"/>
      <c r="AN812" s="47"/>
      <c r="AO812" s="47"/>
      <c r="AP812" s="47"/>
      <c r="AQ812" s="47"/>
      <c r="AR812" s="47"/>
      <c r="AS812" s="47"/>
      <c r="AT812" s="47"/>
      <c r="AU812" s="47"/>
      <c r="AV812" s="47"/>
      <c r="AW812" s="47"/>
      <c r="AX812" s="47"/>
      <c r="AY812" s="47"/>
      <c r="AZ812" s="47"/>
      <c r="BA812" s="47"/>
      <c r="BB812" s="47"/>
      <c r="BC812" s="47"/>
      <c r="BD812" s="47"/>
      <c r="BE812" s="47"/>
      <c r="BF812" s="47"/>
      <c r="BG812" s="47"/>
      <c r="BH812" s="47"/>
      <c r="BI812" s="47"/>
      <c r="BJ812" s="47"/>
      <c r="BK812" s="47"/>
      <c r="BL812" s="47"/>
    </row>
    <row r="813" ht="18.75" customHeight="1">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c r="AA813" s="47"/>
      <c r="AB813" s="47"/>
      <c r="AC813" s="47"/>
      <c r="AD813" s="47"/>
      <c r="AE813" s="47"/>
      <c r="AF813" s="47"/>
      <c r="AG813" s="47"/>
      <c r="AH813" s="47"/>
      <c r="AI813" s="47"/>
      <c r="AJ813" s="47"/>
      <c r="AK813" s="47"/>
      <c r="AL813" s="47"/>
      <c r="AM813" s="47"/>
      <c r="AN813" s="47"/>
      <c r="AO813" s="47"/>
      <c r="AP813" s="47"/>
      <c r="AQ813" s="47"/>
      <c r="AR813" s="47"/>
      <c r="AS813" s="47"/>
      <c r="AT813" s="47"/>
      <c r="AU813" s="47"/>
      <c r="AV813" s="47"/>
      <c r="AW813" s="47"/>
      <c r="AX813" s="47"/>
      <c r="AY813" s="47"/>
      <c r="AZ813" s="47"/>
      <c r="BA813" s="47"/>
      <c r="BB813" s="47"/>
      <c r="BC813" s="47"/>
      <c r="BD813" s="47"/>
      <c r="BE813" s="47"/>
      <c r="BF813" s="47"/>
      <c r="BG813" s="47"/>
      <c r="BH813" s="47"/>
      <c r="BI813" s="47"/>
      <c r="BJ813" s="47"/>
      <c r="BK813" s="47"/>
      <c r="BL813" s="47"/>
    </row>
    <row r="814" ht="18.75" customHeight="1">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c r="AA814" s="47"/>
      <c r="AB814" s="47"/>
      <c r="AC814" s="47"/>
      <c r="AD814" s="47"/>
      <c r="AE814" s="47"/>
      <c r="AF814" s="47"/>
      <c r="AG814" s="47"/>
      <c r="AH814" s="47"/>
      <c r="AI814" s="47"/>
      <c r="AJ814" s="47"/>
      <c r="AK814" s="47"/>
      <c r="AL814" s="47"/>
      <c r="AM814" s="47"/>
      <c r="AN814" s="47"/>
      <c r="AO814" s="47"/>
      <c r="AP814" s="47"/>
      <c r="AQ814" s="47"/>
      <c r="AR814" s="47"/>
      <c r="AS814" s="47"/>
      <c r="AT814" s="47"/>
      <c r="AU814" s="47"/>
      <c r="AV814" s="47"/>
      <c r="AW814" s="47"/>
      <c r="AX814" s="47"/>
      <c r="AY814" s="47"/>
      <c r="AZ814" s="47"/>
      <c r="BA814" s="47"/>
      <c r="BB814" s="47"/>
      <c r="BC814" s="47"/>
      <c r="BD814" s="47"/>
      <c r="BE814" s="47"/>
      <c r="BF814" s="47"/>
      <c r="BG814" s="47"/>
      <c r="BH814" s="47"/>
      <c r="BI814" s="47"/>
      <c r="BJ814" s="47"/>
      <c r="BK814" s="47"/>
      <c r="BL814" s="47"/>
    </row>
    <row r="815" ht="18.75" customHeight="1">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c r="AA815" s="47"/>
      <c r="AB815" s="47"/>
      <c r="AC815" s="47"/>
      <c r="AD815" s="47"/>
      <c r="AE815" s="47"/>
      <c r="AF815" s="47"/>
      <c r="AG815" s="47"/>
      <c r="AH815" s="47"/>
      <c r="AI815" s="47"/>
      <c r="AJ815" s="47"/>
      <c r="AK815" s="47"/>
      <c r="AL815" s="47"/>
      <c r="AM815" s="47"/>
      <c r="AN815" s="47"/>
      <c r="AO815" s="47"/>
      <c r="AP815" s="47"/>
      <c r="AQ815" s="47"/>
      <c r="AR815" s="47"/>
      <c r="AS815" s="47"/>
      <c r="AT815" s="47"/>
      <c r="AU815" s="47"/>
      <c r="AV815" s="47"/>
      <c r="AW815" s="47"/>
      <c r="AX815" s="47"/>
      <c r="AY815" s="47"/>
      <c r="AZ815" s="47"/>
      <c r="BA815" s="47"/>
      <c r="BB815" s="47"/>
      <c r="BC815" s="47"/>
      <c r="BD815" s="47"/>
      <c r="BE815" s="47"/>
      <c r="BF815" s="47"/>
      <c r="BG815" s="47"/>
      <c r="BH815" s="47"/>
      <c r="BI815" s="47"/>
      <c r="BJ815" s="47"/>
      <c r="BK815" s="47"/>
      <c r="BL815" s="47"/>
    </row>
    <row r="816" ht="18.75" customHeight="1">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c r="AA816" s="47"/>
      <c r="AB816" s="47"/>
      <c r="AC816" s="47"/>
      <c r="AD816" s="47"/>
      <c r="AE816" s="47"/>
      <c r="AF816" s="47"/>
      <c r="AG816" s="47"/>
      <c r="AH816" s="47"/>
      <c r="AI816" s="47"/>
      <c r="AJ816" s="47"/>
      <c r="AK816" s="47"/>
      <c r="AL816" s="47"/>
      <c r="AM816" s="47"/>
      <c r="AN816" s="47"/>
      <c r="AO816" s="47"/>
      <c r="AP816" s="47"/>
      <c r="AQ816" s="47"/>
      <c r="AR816" s="47"/>
      <c r="AS816" s="47"/>
      <c r="AT816" s="47"/>
      <c r="AU816" s="47"/>
      <c r="AV816" s="47"/>
      <c r="AW816" s="47"/>
      <c r="AX816" s="47"/>
      <c r="AY816" s="47"/>
      <c r="AZ816" s="47"/>
      <c r="BA816" s="47"/>
      <c r="BB816" s="47"/>
      <c r="BC816" s="47"/>
      <c r="BD816" s="47"/>
      <c r="BE816" s="47"/>
      <c r="BF816" s="47"/>
      <c r="BG816" s="47"/>
      <c r="BH816" s="47"/>
      <c r="BI816" s="47"/>
      <c r="BJ816" s="47"/>
      <c r="BK816" s="47"/>
      <c r="BL816" s="47"/>
    </row>
    <row r="817" ht="18.75" customHeight="1">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c r="AA817" s="47"/>
      <c r="AB817" s="47"/>
      <c r="AC817" s="47"/>
      <c r="AD817" s="47"/>
      <c r="AE817" s="47"/>
      <c r="AF817" s="47"/>
      <c r="AG817" s="47"/>
      <c r="AH817" s="47"/>
      <c r="AI817" s="47"/>
      <c r="AJ817" s="47"/>
      <c r="AK817" s="47"/>
      <c r="AL817" s="47"/>
      <c r="AM817" s="47"/>
      <c r="AN817" s="47"/>
      <c r="AO817" s="47"/>
      <c r="AP817" s="47"/>
      <c r="AQ817" s="47"/>
      <c r="AR817" s="47"/>
      <c r="AS817" s="47"/>
      <c r="AT817" s="47"/>
      <c r="AU817" s="47"/>
      <c r="AV817" s="47"/>
      <c r="AW817" s="47"/>
      <c r="AX817" s="47"/>
      <c r="AY817" s="47"/>
      <c r="AZ817" s="47"/>
      <c r="BA817" s="47"/>
      <c r="BB817" s="47"/>
      <c r="BC817" s="47"/>
      <c r="BD817" s="47"/>
      <c r="BE817" s="47"/>
      <c r="BF817" s="47"/>
      <c r="BG817" s="47"/>
      <c r="BH817" s="47"/>
      <c r="BI817" s="47"/>
      <c r="BJ817" s="47"/>
      <c r="BK817" s="47"/>
      <c r="BL817" s="47"/>
    </row>
    <row r="818" ht="18.75" customHeight="1">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c r="AA818" s="47"/>
      <c r="AB818" s="47"/>
      <c r="AC818" s="47"/>
      <c r="AD818" s="47"/>
      <c r="AE818" s="47"/>
      <c r="AF818" s="47"/>
      <c r="AG818" s="47"/>
      <c r="AH818" s="47"/>
      <c r="AI818" s="47"/>
      <c r="AJ818" s="47"/>
      <c r="AK818" s="47"/>
      <c r="AL818" s="47"/>
      <c r="AM818" s="47"/>
      <c r="AN818" s="47"/>
      <c r="AO818" s="47"/>
      <c r="AP818" s="47"/>
      <c r="AQ818" s="47"/>
      <c r="AR818" s="47"/>
      <c r="AS818" s="47"/>
      <c r="AT818" s="47"/>
      <c r="AU818" s="47"/>
      <c r="AV818" s="47"/>
      <c r="AW818" s="47"/>
      <c r="AX818" s="47"/>
      <c r="AY818" s="47"/>
      <c r="AZ818" s="47"/>
      <c r="BA818" s="47"/>
      <c r="BB818" s="47"/>
      <c r="BC818" s="47"/>
      <c r="BD818" s="47"/>
      <c r="BE818" s="47"/>
      <c r="BF818" s="47"/>
      <c r="BG818" s="47"/>
      <c r="BH818" s="47"/>
      <c r="BI818" s="47"/>
      <c r="BJ818" s="47"/>
      <c r="BK818" s="47"/>
      <c r="BL818" s="47"/>
    </row>
    <row r="819" ht="18.75" customHeight="1">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c r="AA819" s="47"/>
      <c r="AB819" s="47"/>
      <c r="AC819" s="47"/>
      <c r="AD819" s="47"/>
      <c r="AE819" s="47"/>
      <c r="AF819" s="47"/>
      <c r="AG819" s="47"/>
      <c r="AH819" s="47"/>
      <c r="AI819" s="47"/>
      <c r="AJ819" s="47"/>
      <c r="AK819" s="47"/>
      <c r="AL819" s="47"/>
      <c r="AM819" s="47"/>
      <c r="AN819" s="47"/>
      <c r="AO819" s="47"/>
      <c r="AP819" s="47"/>
      <c r="AQ819" s="47"/>
      <c r="AR819" s="47"/>
      <c r="AS819" s="47"/>
      <c r="AT819" s="47"/>
      <c r="AU819" s="47"/>
      <c r="AV819" s="47"/>
      <c r="AW819" s="47"/>
      <c r="AX819" s="47"/>
      <c r="AY819" s="47"/>
      <c r="AZ819" s="47"/>
      <c r="BA819" s="47"/>
      <c r="BB819" s="47"/>
      <c r="BC819" s="47"/>
      <c r="BD819" s="47"/>
      <c r="BE819" s="47"/>
      <c r="BF819" s="47"/>
      <c r="BG819" s="47"/>
      <c r="BH819" s="47"/>
      <c r="BI819" s="47"/>
      <c r="BJ819" s="47"/>
      <c r="BK819" s="47"/>
      <c r="BL819" s="47"/>
    </row>
    <row r="820" ht="18.75" customHeight="1">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c r="AA820" s="47"/>
      <c r="AB820" s="47"/>
      <c r="AC820" s="47"/>
      <c r="AD820" s="47"/>
      <c r="AE820" s="47"/>
      <c r="AF820" s="47"/>
      <c r="AG820" s="47"/>
      <c r="AH820" s="47"/>
      <c r="AI820" s="47"/>
      <c r="AJ820" s="47"/>
      <c r="AK820" s="47"/>
      <c r="AL820" s="47"/>
      <c r="AM820" s="47"/>
      <c r="AN820" s="47"/>
      <c r="AO820" s="47"/>
      <c r="AP820" s="47"/>
      <c r="AQ820" s="47"/>
      <c r="AR820" s="47"/>
      <c r="AS820" s="47"/>
      <c r="AT820" s="47"/>
      <c r="AU820" s="47"/>
      <c r="AV820" s="47"/>
      <c r="AW820" s="47"/>
      <c r="AX820" s="47"/>
      <c r="AY820" s="47"/>
      <c r="AZ820" s="47"/>
      <c r="BA820" s="47"/>
      <c r="BB820" s="47"/>
      <c r="BC820" s="47"/>
      <c r="BD820" s="47"/>
      <c r="BE820" s="47"/>
      <c r="BF820" s="47"/>
      <c r="BG820" s="47"/>
      <c r="BH820" s="47"/>
      <c r="BI820" s="47"/>
      <c r="BJ820" s="47"/>
      <c r="BK820" s="47"/>
      <c r="BL820" s="47"/>
    </row>
    <row r="821" ht="18.75" customHeight="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c r="AA821" s="47"/>
      <c r="AB821" s="47"/>
      <c r="AC821" s="47"/>
      <c r="AD821" s="47"/>
      <c r="AE821" s="47"/>
      <c r="AF821" s="47"/>
      <c r="AG821" s="47"/>
      <c r="AH821" s="47"/>
      <c r="AI821" s="47"/>
      <c r="AJ821" s="47"/>
      <c r="AK821" s="47"/>
      <c r="AL821" s="47"/>
      <c r="AM821" s="47"/>
      <c r="AN821" s="47"/>
      <c r="AO821" s="47"/>
      <c r="AP821" s="47"/>
      <c r="AQ821" s="47"/>
      <c r="AR821" s="47"/>
      <c r="AS821" s="47"/>
      <c r="AT821" s="47"/>
      <c r="AU821" s="47"/>
      <c r="AV821" s="47"/>
      <c r="AW821" s="47"/>
      <c r="AX821" s="47"/>
      <c r="AY821" s="47"/>
      <c r="AZ821" s="47"/>
      <c r="BA821" s="47"/>
      <c r="BB821" s="47"/>
      <c r="BC821" s="47"/>
      <c r="BD821" s="47"/>
      <c r="BE821" s="47"/>
      <c r="BF821" s="47"/>
      <c r="BG821" s="47"/>
      <c r="BH821" s="47"/>
      <c r="BI821" s="47"/>
      <c r="BJ821" s="47"/>
      <c r="BK821" s="47"/>
      <c r="BL821" s="47"/>
    </row>
    <row r="822" ht="18.75" customHeight="1">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c r="AA822" s="47"/>
      <c r="AB822" s="47"/>
      <c r="AC822" s="47"/>
      <c r="AD822" s="47"/>
      <c r="AE822" s="47"/>
      <c r="AF822" s="47"/>
      <c r="AG822" s="47"/>
      <c r="AH822" s="47"/>
      <c r="AI822" s="47"/>
      <c r="AJ822" s="47"/>
      <c r="AK822" s="47"/>
      <c r="AL822" s="47"/>
      <c r="AM822" s="47"/>
      <c r="AN822" s="47"/>
      <c r="AO822" s="47"/>
      <c r="AP822" s="47"/>
      <c r="AQ822" s="47"/>
      <c r="AR822" s="47"/>
      <c r="AS822" s="47"/>
      <c r="AT822" s="47"/>
      <c r="AU822" s="47"/>
      <c r="AV822" s="47"/>
      <c r="AW822" s="47"/>
      <c r="AX822" s="47"/>
      <c r="AY822" s="47"/>
      <c r="AZ822" s="47"/>
      <c r="BA822" s="47"/>
      <c r="BB822" s="47"/>
      <c r="BC822" s="47"/>
      <c r="BD822" s="47"/>
      <c r="BE822" s="47"/>
      <c r="BF822" s="47"/>
      <c r="BG822" s="47"/>
      <c r="BH822" s="47"/>
      <c r="BI822" s="47"/>
      <c r="BJ822" s="47"/>
      <c r="BK822" s="47"/>
      <c r="BL822" s="47"/>
    </row>
    <row r="823" ht="18.75" customHeight="1">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c r="AA823" s="47"/>
      <c r="AB823" s="47"/>
      <c r="AC823" s="47"/>
      <c r="AD823" s="47"/>
      <c r="AE823" s="47"/>
      <c r="AF823" s="47"/>
      <c r="AG823" s="47"/>
      <c r="AH823" s="47"/>
      <c r="AI823" s="47"/>
      <c r="AJ823" s="47"/>
      <c r="AK823" s="47"/>
      <c r="AL823" s="47"/>
      <c r="AM823" s="47"/>
      <c r="AN823" s="47"/>
      <c r="AO823" s="47"/>
      <c r="AP823" s="47"/>
      <c r="AQ823" s="47"/>
      <c r="AR823" s="47"/>
      <c r="AS823" s="47"/>
      <c r="AT823" s="47"/>
      <c r="AU823" s="47"/>
      <c r="AV823" s="47"/>
      <c r="AW823" s="47"/>
      <c r="AX823" s="47"/>
      <c r="AY823" s="47"/>
      <c r="AZ823" s="47"/>
      <c r="BA823" s="47"/>
      <c r="BB823" s="47"/>
      <c r="BC823" s="47"/>
      <c r="BD823" s="47"/>
      <c r="BE823" s="47"/>
      <c r="BF823" s="47"/>
      <c r="BG823" s="47"/>
      <c r="BH823" s="47"/>
      <c r="BI823" s="47"/>
      <c r="BJ823" s="47"/>
      <c r="BK823" s="47"/>
      <c r="BL823" s="47"/>
    </row>
    <row r="824" ht="18.75" customHeight="1">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c r="AA824" s="47"/>
      <c r="AB824" s="47"/>
      <c r="AC824" s="47"/>
      <c r="AD824" s="47"/>
      <c r="AE824" s="47"/>
      <c r="AF824" s="47"/>
      <c r="AG824" s="47"/>
      <c r="AH824" s="47"/>
      <c r="AI824" s="47"/>
      <c r="AJ824" s="47"/>
      <c r="AK824" s="47"/>
      <c r="AL824" s="47"/>
      <c r="AM824" s="47"/>
      <c r="AN824" s="47"/>
      <c r="AO824" s="47"/>
      <c r="AP824" s="47"/>
      <c r="AQ824" s="47"/>
      <c r="AR824" s="47"/>
      <c r="AS824" s="47"/>
      <c r="AT824" s="47"/>
      <c r="AU824" s="47"/>
      <c r="AV824" s="47"/>
      <c r="AW824" s="47"/>
      <c r="AX824" s="47"/>
      <c r="AY824" s="47"/>
      <c r="AZ824" s="47"/>
      <c r="BA824" s="47"/>
      <c r="BB824" s="47"/>
      <c r="BC824" s="47"/>
      <c r="BD824" s="47"/>
      <c r="BE824" s="47"/>
      <c r="BF824" s="47"/>
      <c r="BG824" s="47"/>
      <c r="BH824" s="47"/>
      <c r="BI824" s="47"/>
      <c r="BJ824" s="47"/>
      <c r="BK824" s="47"/>
      <c r="BL824" s="47"/>
    </row>
    <row r="825" ht="18.75" customHeight="1">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c r="AA825" s="47"/>
      <c r="AB825" s="47"/>
      <c r="AC825" s="47"/>
      <c r="AD825" s="47"/>
      <c r="AE825" s="47"/>
      <c r="AF825" s="47"/>
      <c r="AG825" s="47"/>
      <c r="AH825" s="47"/>
      <c r="AI825" s="47"/>
      <c r="AJ825" s="47"/>
      <c r="AK825" s="47"/>
      <c r="AL825" s="47"/>
      <c r="AM825" s="47"/>
      <c r="AN825" s="47"/>
      <c r="AO825" s="47"/>
      <c r="AP825" s="47"/>
      <c r="AQ825" s="47"/>
      <c r="AR825" s="47"/>
      <c r="AS825" s="47"/>
      <c r="AT825" s="47"/>
      <c r="AU825" s="47"/>
      <c r="AV825" s="47"/>
      <c r="AW825" s="47"/>
      <c r="AX825" s="47"/>
      <c r="AY825" s="47"/>
      <c r="AZ825" s="47"/>
      <c r="BA825" s="47"/>
      <c r="BB825" s="47"/>
      <c r="BC825" s="47"/>
      <c r="BD825" s="47"/>
      <c r="BE825" s="47"/>
      <c r="BF825" s="47"/>
      <c r="BG825" s="47"/>
      <c r="BH825" s="47"/>
      <c r="BI825" s="47"/>
      <c r="BJ825" s="47"/>
      <c r="BK825" s="47"/>
      <c r="BL825" s="47"/>
    </row>
    <row r="826" ht="18.75" customHeight="1">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c r="AA826" s="47"/>
      <c r="AB826" s="47"/>
      <c r="AC826" s="47"/>
      <c r="AD826" s="47"/>
      <c r="AE826" s="47"/>
      <c r="AF826" s="47"/>
      <c r="AG826" s="47"/>
      <c r="AH826" s="47"/>
      <c r="AI826" s="47"/>
      <c r="AJ826" s="47"/>
      <c r="AK826" s="47"/>
      <c r="AL826" s="47"/>
      <c r="AM826" s="47"/>
      <c r="AN826" s="47"/>
      <c r="AO826" s="47"/>
      <c r="AP826" s="47"/>
      <c r="AQ826" s="47"/>
      <c r="AR826" s="47"/>
      <c r="AS826" s="47"/>
      <c r="AT826" s="47"/>
      <c r="AU826" s="47"/>
      <c r="AV826" s="47"/>
      <c r="AW826" s="47"/>
      <c r="AX826" s="47"/>
      <c r="AY826" s="47"/>
      <c r="AZ826" s="47"/>
      <c r="BA826" s="47"/>
      <c r="BB826" s="47"/>
      <c r="BC826" s="47"/>
      <c r="BD826" s="47"/>
      <c r="BE826" s="47"/>
      <c r="BF826" s="47"/>
      <c r="BG826" s="47"/>
      <c r="BH826" s="47"/>
      <c r="BI826" s="47"/>
      <c r="BJ826" s="47"/>
      <c r="BK826" s="47"/>
      <c r="BL826" s="47"/>
    </row>
    <row r="827" ht="18.75" customHeight="1">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c r="AA827" s="47"/>
      <c r="AB827" s="47"/>
      <c r="AC827" s="47"/>
      <c r="AD827" s="47"/>
      <c r="AE827" s="47"/>
      <c r="AF827" s="47"/>
      <c r="AG827" s="47"/>
      <c r="AH827" s="47"/>
      <c r="AI827" s="47"/>
      <c r="AJ827" s="47"/>
      <c r="AK827" s="47"/>
      <c r="AL827" s="47"/>
      <c r="AM827" s="47"/>
      <c r="AN827" s="47"/>
      <c r="AO827" s="47"/>
      <c r="AP827" s="47"/>
      <c r="AQ827" s="47"/>
      <c r="AR827" s="47"/>
      <c r="AS827" s="47"/>
      <c r="AT827" s="47"/>
      <c r="AU827" s="47"/>
      <c r="AV827" s="47"/>
      <c r="AW827" s="47"/>
      <c r="AX827" s="47"/>
      <c r="AY827" s="47"/>
      <c r="AZ827" s="47"/>
      <c r="BA827" s="47"/>
      <c r="BB827" s="47"/>
      <c r="BC827" s="47"/>
      <c r="BD827" s="47"/>
      <c r="BE827" s="47"/>
      <c r="BF827" s="47"/>
      <c r="BG827" s="47"/>
      <c r="BH827" s="47"/>
      <c r="BI827" s="47"/>
      <c r="BJ827" s="47"/>
      <c r="BK827" s="47"/>
      <c r="BL827" s="47"/>
    </row>
    <row r="828" ht="18.75" customHeight="1">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c r="AA828" s="47"/>
      <c r="AB828" s="47"/>
      <c r="AC828" s="47"/>
      <c r="AD828" s="47"/>
      <c r="AE828" s="47"/>
      <c r="AF828" s="47"/>
      <c r="AG828" s="47"/>
      <c r="AH828" s="47"/>
      <c r="AI828" s="47"/>
      <c r="AJ828" s="47"/>
      <c r="AK828" s="47"/>
      <c r="AL828" s="47"/>
      <c r="AM828" s="47"/>
      <c r="AN828" s="47"/>
      <c r="AO828" s="47"/>
      <c r="AP828" s="47"/>
      <c r="AQ828" s="47"/>
      <c r="AR828" s="47"/>
      <c r="AS828" s="47"/>
      <c r="AT828" s="47"/>
      <c r="AU828" s="47"/>
      <c r="AV828" s="47"/>
      <c r="AW828" s="47"/>
      <c r="AX828" s="47"/>
      <c r="AY828" s="47"/>
      <c r="AZ828" s="47"/>
      <c r="BA828" s="47"/>
      <c r="BB828" s="47"/>
      <c r="BC828" s="47"/>
      <c r="BD828" s="47"/>
      <c r="BE828" s="47"/>
      <c r="BF828" s="47"/>
      <c r="BG828" s="47"/>
      <c r="BH828" s="47"/>
      <c r="BI828" s="47"/>
      <c r="BJ828" s="47"/>
      <c r="BK828" s="47"/>
      <c r="BL828" s="47"/>
    </row>
    <row r="829" ht="18.75" customHeight="1">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c r="AA829" s="47"/>
      <c r="AB829" s="47"/>
      <c r="AC829" s="47"/>
      <c r="AD829" s="47"/>
      <c r="AE829" s="47"/>
      <c r="AF829" s="47"/>
      <c r="AG829" s="47"/>
      <c r="AH829" s="47"/>
      <c r="AI829" s="47"/>
      <c r="AJ829" s="47"/>
      <c r="AK829" s="47"/>
      <c r="AL829" s="47"/>
      <c r="AM829" s="47"/>
      <c r="AN829" s="47"/>
      <c r="AO829" s="47"/>
      <c r="AP829" s="47"/>
      <c r="AQ829" s="47"/>
      <c r="AR829" s="47"/>
      <c r="AS829" s="47"/>
      <c r="AT829" s="47"/>
      <c r="AU829" s="47"/>
      <c r="AV829" s="47"/>
      <c r="AW829" s="47"/>
      <c r="AX829" s="47"/>
      <c r="AY829" s="47"/>
      <c r="AZ829" s="47"/>
      <c r="BA829" s="47"/>
      <c r="BB829" s="47"/>
      <c r="BC829" s="47"/>
      <c r="BD829" s="47"/>
      <c r="BE829" s="47"/>
      <c r="BF829" s="47"/>
      <c r="BG829" s="47"/>
      <c r="BH829" s="47"/>
      <c r="BI829" s="47"/>
      <c r="BJ829" s="47"/>
      <c r="BK829" s="47"/>
      <c r="BL829" s="47"/>
    </row>
    <row r="830" ht="18.75" customHeight="1">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c r="AA830" s="47"/>
      <c r="AB830" s="47"/>
      <c r="AC830" s="47"/>
      <c r="AD830" s="47"/>
      <c r="AE830" s="47"/>
      <c r="AF830" s="47"/>
      <c r="AG830" s="47"/>
      <c r="AH830" s="47"/>
      <c r="AI830" s="47"/>
      <c r="AJ830" s="47"/>
      <c r="AK830" s="47"/>
      <c r="AL830" s="47"/>
      <c r="AM830" s="47"/>
      <c r="AN830" s="47"/>
      <c r="AO830" s="47"/>
      <c r="AP830" s="47"/>
      <c r="AQ830" s="47"/>
      <c r="AR830" s="47"/>
      <c r="AS830" s="47"/>
      <c r="AT830" s="47"/>
      <c r="AU830" s="47"/>
      <c r="AV830" s="47"/>
      <c r="AW830" s="47"/>
      <c r="AX830" s="47"/>
      <c r="AY830" s="47"/>
      <c r="AZ830" s="47"/>
      <c r="BA830" s="47"/>
      <c r="BB830" s="47"/>
      <c r="BC830" s="47"/>
      <c r="BD830" s="47"/>
      <c r="BE830" s="47"/>
      <c r="BF830" s="47"/>
      <c r="BG830" s="47"/>
      <c r="BH830" s="47"/>
      <c r="BI830" s="47"/>
      <c r="BJ830" s="47"/>
      <c r="BK830" s="47"/>
      <c r="BL830" s="47"/>
    </row>
    <row r="831" ht="18.75" customHeight="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c r="AA831" s="47"/>
      <c r="AB831" s="47"/>
      <c r="AC831" s="47"/>
      <c r="AD831" s="47"/>
      <c r="AE831" s="47"/>
      <c r="AF831" s="47"/>
      <c r="AG831" s="47"/>
      <c r="AH831" s="47"/>
      <c r="AI831" s="47"/>
      <c r="AJ831" s="47"/>
      <c r="AK831" s="47"/>
      <c r="AL831" s="47"/>
      <c r="AM831" s="47"/>
      <c r="AN831" s="47"/>
      <c r="AO831" s="47"/>
      <c r="AP831" s="47"/>
      <c r="AQ831" s="47"/>
      <c r="AR831" s="47"/>
      <c r="AS831" s="47"/>
      <c r="AT831" s="47"/>
      <c r="AU831" s="47"/>
      <c r="AV831" s="47"/>
      <c r="AW831" s="47"/>
      <c r="AX831" s="47"/>
      <c r="AY831" s="47"/>
      <c r="AZ831" s="47"/>
      <c r="BA831" s="47"/>
      <c r="BB831" s="47"/>
      <c r="BC831" s="47"/>
      <c r="BD831" s="47"/>
      <c r="BE831" s="47"/>
      <c r="BF831" s="47"/>
      <c r="BG831" s="47"/>
      <c r="BH831" s="47"/>
      <c r="BI831" s="47"/>
      <c r="BJ831" s="47"/>
      <c r="BK831" s="47"/>
      <c r="BL831" s="47"/>
    </row>
    <row r="832" ht="18.75" customHeight="1">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c r="AA832" s="47"/>
      <c r="AB832" s="47"/>
      <c r="AC832" s="47"/>
      <c r="AD832" s="47"/>
      <c r="AE832" s="47"/>
      <c r="AF832" s="47"/>
      <c r="AG832" s="47"/>
      <c r="AH832" s="47"/>
      <c r="AI832" s="47"/>
      <c r="AJ832" s="47"/>
      <c r="AK832" s="47"/>
      <c r="AL832" s="47"/>
      <c r="AM832" s="47"/>
      <c r="AN832" s="47"/>
      <c r="AO832" s="47"/>
      <c r="AP832" s="47"/>
      <c r="AQ832" s="47"/>
      <c r="AR832" s="47"/>
      <c r="AS832" s="47"/>
      <c r="AT832" s="47"/>
      <c r="AU832" s="47"/>
      <c r="AV832" s="47"/>
      <c r="AW832" s="47"/>
      <c r="AX832" s="47"/>
      <c r="AY832" s="47"/>
      <c r="AZ832" s="47"/>
      <c r="BA832" s="47"/>
      <c r="BB832" s="47"/>
      <c r="BC832" s="47"/>
      <c r="BD832" s="47"/>
      <c r="BE832" s="47"/>
      <c r="BF832" s="47"/>
      <c r="BG832" s="47"/>
      <c r="BH832" s="47"/>
      <c r="BI832" s="47"/>
      <c r="BJ832" s="47"/>
      <c r="BK832" s="47"/>
      <c r="BL832" s="47"/>
    </row>
    <row r="833" ht="18.75" customHeight="1">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c r="AA833" s="47"/>
      <c r="AB833" s="47"/>
      <c r="AC833" s="47"/>
      <c r="AD833" s="47"/>
      <c r="AE833" s="47"/>
      <c r="AF833" s="47"/>
      <c r="AG833" s="47"/>
      <c r="AH833" s="47"/>
      <c r="AI833" s="47"/>
      <c r="AJ833" s="47"/>
      <c r="AK833" s="47"/>
      <c r="AL833" s="47"/>
      <c r="AM833" s="47"/>
      <c r="AN833" s="47"/>
      <c r="AO833" s="47"/>
      <c r="AP833" s="47"/>
      <c r="AQ833" s="47"/>
      <c r="AR833" s="47"/>
      <c r="AS833" s="47"/>
      <c r="AT833" s="47"/>
      <c r="AU833" s="47"/>
      <c r="AV833" s="47"/>
      <c r="AW833" s="47"/>
      <c r="AX833" s="47"/>
      <c r="AY833" s="47"/>
      <c r="AZ833" s="47"/>
      <c r="BA833" s="47"/>
      <c r="BB833" s="47"/>
      <c r="BC833" s="47"/>
      <c r="BD833" s="47"/>
      <c r="BE833" s="47"/>
      <c r="BF833" s="47"/>
      <c r="BG833" s="47"/>
      <c r="BH833" s="47"/>
      <c r="BI833" s="47"/>
      <c r="BJ833" s="47"/>
      <c r="BK833" s="47"/>
      <c r="BL833" s="47"/>
    </row>
    <row r="834" ht="18.75" customHeight="1">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c r="AA834" s="47"/>
      <c r="AB834" s="47"/>
      <c r="AC834" s="47"/>
      <c r="AD834" s="47"/>
      <c r="AE834" s="47"/>
      <c r="AF834" s="47"/>
      <c r="AG834" s="47"/>
      <c r="AH834" s="47"/>
      <c r="AI834" s="47"/>
      <c r="AJ834" s="47"/>
      <c r="AK834" s="47"/>
      <c r="AL834" s="47"/>
      <c r="AM834" s="47"/>
      <c r="AN834" s="47"/>
      <c r="AO834" s="47"/>
      <c r="AP834" s="47"/>
      <c r="AQ834" s="47"/>
      <c r="AR834" s="47"/>
      <c r="AS834" s="47"/>
      <c r="AT834" s="47"/>
      <c r="AU834" s="47"/>
      <c r="AV834" s="47"/>
      <c r="AW834" s="47"/>
      <c r="AX834" s="47"/>
      <c r="AY834" s="47"/>
      <c r="AZ834" s="47"/>
      <c r="BA834" s="47"/>
      <c r="BB834" s="47"/>
      <c r="BC834" s="47"/>
      <c r="BD834" s="47"/>
      <c r="BE834" s="47"/>
      <c r="BF834" s="47"/>
      <c r="BG834" s="47"/>
      <c r="BH834" s="47"/>
      <c r="BI834" s="47"/>
      <c r="BJ834" s="47"/>
      <c r="BK834" s="47"/>
      <c r="BL834" s="47"/>
    </row>
    <row r="835" ht="18.75" customHeight="1">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c r="AA835" s="47"/>
      <c r="AB835" s="47"/>
      <c r="AC835" s="47"/>
      <c r="AD835" s="47"/>
      <c r="AE835" s="47"/>
      <c r="AF835" s="47"/>
      <c r="AG835" s="47"/>
      <c r="AH835" s="47"/>
      <c r="AI835" s="47"/>
      <c r="AJ835" s="47"/>
      <c r="AK835" s="47"/>
      <c r="AL835" s="47"/>
      <c r="AM835" s="47"/>
      <c r="AN835" s="47"/>
      <c r="AO835" s="47"/>
      <c r="AP835" s="47"/>
      <c r="AQ835" s="47"/>
      <c r="AR835" s="47"/>
      <c r="AS835" s="47"/>
      <c r="AT835" s="47"/>
      <c r="AU835" s="47"/>
      <c r="AV835" s="47"/>
      <c r="AW835" s="47"/>
      <c r="AX835" s="47"/>
      <c r="AY835" s="47"/>
      <c r="AZ835" s="47"/>
      <c r="BA835" s="47"/>
      <c r="BB835" s="47"/>
      <c r="BC835" s="47"/>
      <c r="BD835" s="47"/>
      <c r="BE835" s="47"/>
      <c r="BF835" s="47"/>
      <c r="BG835" s="47"/>
      <c r="BH835" s="47"/>
      <c r="BI835" s="47"/>
      <c r="BJ835" s="47"/>
      <c r="BK835" s="47"/>
      <c r="BL835" s="47"/>
    </row>
    <row r="836" ht="18.75" customHeight="1">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c r="AA836" s="47"/>
      <c r="AB836" s="47"/>
      <c r="AC836" s="47"/>
      <c r="AD836" s="47"/>
      <c r="AE836" s="47"/>
      <c r="AF836" s="47"/>
      <c r="AG836" s="47"/>
      <c r="AH836" s="47"/>
      <c r="AI836" s="47"/>
      <c r="AJ836" s="47"/>
      <c r="AK836" s="47"/>
      <c r="AL836" s="47"/>
      <c r="AM836" s="47"/>
      <c r="AN836" s="47"/>
      <c r="AO836" s="47"/>
      <c r="AP836" s="47"/>
      <c r="AQ836" s="47"/>
      <c r="AR836" s="47"/>
      <c r="AS836" s="47"/>
      <c r="AT836" s="47"/>
      <c r="AU836" s="47"/>
      <c r="AV836" s="47"/>
      <c r="AW836" s="47"/>
      <c r="AX836" s="47"/>
      <c r="AY836" s="47"/>
      <c r="AZ836" s="47"/>
      <c r="BA836" s="47"/>
      <c r="BB836" s="47"/>
      <c r="BC836" s="47"/>
      <c r="BD836" s="47"/>
      <c r="BE836" s="47"/>
      <c r="BF836" s="47"/>
      <c r="BG836" s="47"/>
      <c r="BH836" s="47"/>
      <c r="BI836" s="47"/>
      <c r="BJ836" s="47"/>
      <c r="BK836" s="47"/>
      <c r="BL836" s="47"/>
    </row>
    <row r="837" ht="18.75" customHeight="1">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c r="AA837" s="47"/>
      <c r="AB837" s="47"/>
      <c r="AC837" s="47"/>
      <c r="AD837" s="47"/>
      <c r="AE837" s="47"/>
      <c r="AF837" s="47"/>
      <c r="AG837" s="47"/>
      <c r="AH837" s="47"/>
      <c r="AI837" s="47"/>
      <c r="AJ837" s="47"/>
      <c r="AK837" s="47"/>
      <c r="AL837" s="47"/>
      <c r="AM837" s="47"/>
      <c r="AN837" s="47"/>
      <c r="AO837" s="47"/>
      <c r="AP837" s="47"/>
      <c r="AQ837" s="47"/>
      <c r="AR837" s="47"/>
      <c r="AS837" s="47"/>
      <c r="AT837" s="47"/>
      <c r="AU837" s="47"/>
      <c r="AV837" s="47"/>
      <c r="AW837" s="47"/>
      <c r="AX837" s="47"/>
      <c r="AY837" s="47"/>
      <c r="AZ837" s="47"/>
      <c r="BA837" s="47"/>
      <c r="BB837" s="47"/>
      <c r="BC837" s="47"/>
      <c r="BD837" s="47"/>
      <c r="BE837" s="47"/>
      <c r="BF837" s="47"/>
      <c r="BG837" s="47"/>
      <c r="BH837" s="47"/>
      <c r="BI837" s="47"/>
      <c r="BJ837" s="47"/>
      <c r="BK837" s="47"/>
      <c r="BL837" s="47"/>
    </row>
    <row r="838" ht="18.75" customHeight="1">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c r="AA838" s="47"/>
      <c r="AB838" s="47"/>
      <c r="AC838" s="47"/>
      <c r="AD838" s="47"/>
      <c r="AE838" s="47"/>
      <c r="AF838" s="47"/>
      <c r="AG838" s="47"/>
      <c r="AH838" s="47"/>
      <c r="AI838" s="47"/>
      <c r="AJ838" s="47"/>
      <c r="AK838" s="47"/>
      <c r="AL838" s="47"/>
      <c r="AM838" s="47"/>
      <c r="AN838" s="47"/>
      <c r="AO838" s="47"/>
      <c r="AP838" s="47"/>
      <c r="AQ838" s="47"/>
      <c r="AR838" s="47"/>
      <c r="AS838" s="47"/>
      <c r="AT838" s="47"/>
      <c r="AU838" s="47"/>
      <c r="AV838" s="47"/>
      <c r="AW838" s="47"/>
      <c r="AX838" s="47"/>
      <c r="AY838" s="47"/>
      <c r="AZ838" s="47"/>
      <c r="BA838" s="47"/>
      <c r="BB838" s="47"/>
      <c r="BC838" s="47"/>
      <c r="BD838" s="47"/>
      <c r="BE838" s="47"/>
      <c r="BF838" s="47"/>
      <c r="BG838" s="47"/>
      <c r="BH838" s="47"/>
      <c r="BI838" s="47"/>
      <c r="BJ838" s="47"/>
      <c r="BK838" s="47"/>
      <c r="BL838" s="47"/>
    </row>
    <row r="839" ht="18.75" customHeight="1">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c r="AA839" s="47"/>
      <c r="AB839" s="47"/>
      <c r="AC839" s="47"/>
      <c r="AD839" s="47"/>
      <c r="AE839" s="47"/>
      <c r="AF839" s="47"/>
      <c r="AG839" s="47"/>
      <c r="AH839" s="47"/>
      <c r="AI839" s="47"/>
      <c r="AJ839" s="47"/>
      <c r="AK839" s="47"/>
      <c r="AL839" s="47"/>
      <c r="AM839" s="47"/>
      <c r="AN839" s="47"/>
      <c r="AO839" s="47"/>
      <c r="AP839" s="47"/>
      <c r="AQ839" s="47"/>
      <c r="AR839" s="47"/>
      <c r="AS839" s="47"/>
      <c r="AT839" s="47"/>
      <c r="AU839" s="47"/>
      <c r="AV839" s="47"/>
      <c r="AW839" s="47"/>
      <c r="AX839" s="47"/>
      <c r="AY839" s="47"/>
      <c r="AZ839" s="47"/>
      <c r="BA839" s="47"/>
      <c r="BB839" s="47"/>
      <c r="BC839" s="47"/>
      <c r="BD839" s="47"/>
      <c r="BE839" s="47"/>
      <c r="BF839" s="47"/>
      <c r="BG839" s="47"/>
      <c r="BH839" s="47"/>
      <c r="BI839" s="47"/>
      <c r="BJ839" s="47"/>
      <c r="BK839" s="47"/>
      <c r="BL839" s="47"/>
    </row>
    <row r="840" ht="18.75" customHeight="1">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c r="AA840" s="47"/>
      <c r="AB840" s="47"/>
      <c r="AC840" s="47"/>
      <c r="AD840" s="47"/>
      <c r="AE840" s="47"/>
      <c r="AF840" s="47"/>
      <c r="AG840" s="47"/>
      <c r="AH840" s="47"/>
      <c r="AI840" s="47"/>
      <c r="AJ840" s="47"/>
      <c r="AK840" s="47"/>
      <c r="AL840" s="47"/>
      <c r="AM840" s="47"/>
      <c r="AN840" s="47"/>
      <c r="AO840" s="47"/>
      <c r="AP840" s="47"/>
      <c r="AQ840" s="47"/>
      <c r="AR840" s="47"/>
      <c r="AS840" s="47"/>
      <c r="AT840" s="47"/>
      <c r="AU840" s="47"/>
      <c r="AV840" s="47"/>
      <c r="AW840" s="47"/>
      <c r="AX840" s="47"/>
      <c r="AY840" s="47"/>
      <c r="AZ840" s="47"/>
      <c r="BA840" s="47"/>
      <c r="BB840" s="47"/>
      <c r="BC840" s="47"/>
      <c r="BD840" s="47"/>
      <c r="BE840" s="47"/>
      <c r="BF840" s="47"/>
      <c r="BG840" s="47"/>
      <c r="BH840" s="47"/>
      <c r="BI840" s="47"/>
      <c r="BJ840" s="47"/>
      <c r="BK840" s="47"/>
      <c r="BL840" s="47"/>
    </row>
    <row r="841" ht="18.75" customHeight="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c r="AA841" s="47"/>
      <c r="AB841" s="47"/>
      <c r="AC841" s="47"/>
      <c r="AD841" s="47"/>
      <c r="AE841" s="47"/>
      <c r="AF841" s="47"/>
      <c r="AG841" s="47"/>
      <c r="AH841" s="47"/>
      <c r="AI841" s="47"/>
      <c r="AJ841" s="47"/>
      <c r="AK841" s="47"/>
      <c r="AL841" s="47"/>
      <c r="AM841" s="47"/>
      <c r="AN841" s="47"/>
      <c r="AO841" s="47"/>
      <c r="AP841" s="47"/>
      <c r="AQ841" s="47"/>
      <c r="AR841" s="47"/>
      <c r="AS841" s="47"/>
      <c r="AT841" s="47"/>
      <c r="AU841" s="47"/>
      <c r="AV841" s="47"/>
      <c r="AW841" s="47"/>
      <c r="AX841" s="47"/>
      <c r="AY841" s="47"/>
      <c r="AZ841" s="47"/>
      <c r="BA841" s="47"/>
      <c r="BB841" s="47"/>
      <c r="BC841" s="47"/>
      <c r="BD841" s="47"/>
      <c r="BE841" s="47"/>
      <c r="BF841" s="47"/>
      <c r="BG841" s="47"/>
      <c r="BH841" s="47"/>
      <c r="BI841" s="47"/>
      <c r="BJ841" s="47"/>
      <c r="BK841" s="47"/>
      <c r="BL841" s="47"/>
    </row>
    <row r="842" ht="18.75" customHeight="1">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c r="AA842" s="47"/>
      <c r="AB842" s="47"/>
      <c r="AC842" s="47"/>
      <c r="AD842" s="47"/>
      <c r="AE842" s="47"/>
      <c r="AF842" s="47"/>
      <c r="AG842" s="47"/>
      <c r="AH842" s="47"/>
      <c r="AI842" s="47"/>
      <c r="AJ842" s="47"/>
      <c r="AK842" s="47"/>
      <c r="AL842" s="47"/>
      <c r="AM842" s="47"/>
      <c r="AN842" s="47"/>
      <c r="AO842" s="47"/>
      <c r="AP842" s="47"/>
      <c r="AQ842" s="47"/>
      <c r="AR842" s="47"/>
      <c r="AS842" s="47"/>
      <c r="AT842" s="47"/>
      <c r="AU842" s="47"/>
      <c r="AV842" s="47"/>
      <c r="AW842" s="47"/>
      <c r="AX842" s="47"/>
      <c r="AY842" s="47"/>
      <c r="AZ842" s="47"/>
      <c r="BA842" s="47"/>
      <c r="BB842" s="47"/>
      <c r="BC842" s="47"/>
      <c r="BD842" s="47"/>
      <c r="BE842" s="47"/>
      <c r="BF842" s="47"/>
      <c r="BG842" s="47"/>
      <c r="BH842" s="47"/>
      <c r="BI842" s="47"/>
      <c r="BJ842" s="47"/>
      <c r="BK842" s="47"/>
      <c r="BL842" s="47"/>
    </row>
    <row r="843" ht="18.75" customHeight="1">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c r="AA843" s="47"/>
      <c r="AB843" s="47"/>
      <c r="AC843" s="47"/>
      <c r="AD843" s="47"/>
      <c r="AE843" s="47"/>
      <c r="AF843" s="47"/>
      <c r="AG843" s="47"/>
      <c r="AH843" s="47"/>
      <c r="AI843" s="47"/>
      <c r="AJ843" s="47"/>
      <c r="AK843" s="47"/>
      <c r="AL843" s="47"/>
      <c r="AM843" s="47"/>
      <c r="AN843" s="47"/>
      <c r="AO843" s="47"/>
      <c r="AP843" s="47"/>
      <c r="AQ843" s="47"/>
      <c r="AR843" s="47"/>
      <c r="AS843" s="47"/>
      <c r="AT843" s="47"/>
      <c r="AU843" s="47"/>
      <c r="AV843" s="47"/>
      <c r="AW843" s="47"/>
      <c r="AX843" s="47"/>
      <c r="AY843" s="47"/>
      <c r="AZ843" s="47"/>
      <c r="BA843" s="47"/>
      <c r="BB843" s="47"/>
      <c r="BC843" s="47"/>
      <c r="BD843" s="47"/>
      <c r="BE843" s="47"/>
      <c r="BF843" s="47"/>
      <c r="BG843" s="47"/>
      <c r="BH843" s="47"/>
      <c r="BI843" s="47"/>
      <c r="BJ843" s="47"/>
      <c r="BK843" s="47"/>
      <c r="BL843" s="47"/>
    </row>
    <row r="844" ht="18.75" customHeight="1">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c r="AA844" s="47"/>
      <c r="AB844" s="47"/>
      <c r="AC844" s="47"/>
      <c r="AD844" s="47"/>
      <c r="AE844" s="47"/>
      <c r="AF844" s="47"/>
      <c r="AG844" s="47"/>
      <c r="AH844" s="47"/>
      <c r="AI844" s="47"/>
      <c r="AJ844" s="47"/>
      <c r="AK844" s="47"/>
      <c r="AL844" s="47"/>
      <c r="AM844" s="47"/>
      <c r="AN844" s="47"/>
      <c r="AO844" s="47"/>
      <c r="AP844" s="47"/>
      <c r="AQ844" s="47"/>
      <c r="AR844" s="47"/>
      <c r="AS844" s="47"/>
      <c r="AT844" s="47"/>
      <c r="AU844" s="47"/>
      <c r="AV844" s="47"/>
      <c r="AW844" s="47"/>
      <c r="AX844" s="47"/>
      <c r="AY844" s="47"/>
      <c r="AZ844" s="47"/>
      <c r="BA844" s="47"/>
      <c r="BB844" s="47"/>
      <c r="BC844" s="47"/>
      <c r="BD844" s="47"/>
      <c r="BE844" s="47"/>
      <c r="BF844" s="47"/>
      <c r="BG844" s="47"/>
      <c r="BH844" s="47"/>
      <c r="BI844" s="47"/>
      <c r="BJ844" s="47"/>
      <c r="BK844" s="47"/>
      <c r="BL844" s="47"/>
    </row>
    <row r="845" ht="18.75" customHeight="1">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c r="AA845" s="47"/>
      <c r="AB845" s="47"/>
      <c r="AC845" s="47"/>
      <c r="AD845" s="47"/>
      <c r="AE845" s="47"/>
      <c r="AF845" s="47"/>
      <c r="AG845" s="47"/>
      <c r="AH845" s="47"/>
      <c r="AI845" s="47"/>
      <c r="AJ845" s="47"/>
      <c r="AK845" s="47"/>
      <c r="AL845" s="47"/>
      <c r="AM845" s="47"/>
      <c r="AN845" s="47"/>
      <c r="AO845" s="47"/>
      <c r="AP845" s="47"/>
      <c r="AQ845" s="47"/>
      <c r="AR845" s="47"/>
      <c r="AS845" s="47"/>
      <c r="AT845" s="47"/>
      <c r="AU845" s="47"/>
      <c r="AV845" s="47"/>
      <c r="AW845" s="47"/>
      <c r="AX845" s="47"/>
      <c r="AY845" s="47"/>
      <c r="AZ845" s="47"/>
      <c r="BA845" s="47"/>
      <c r="BB845" s="47"/>
      <c r="BC845" s="47"/>
      <c r="BD845" s="47"/>
      <c r="BE845" s="47"/>
      <c r="BF845" s="47"/>
      <c r="BG845" s="47"/>
      <c r="BH845" s="47"/>
      <c r="BI845" s="47"/>
      <c r="BJ845" s="47"/>
      <c r="BK845" s="47"/>
      <c r="BL845" s="47"/>
    </row>
    <row r="846" ht="18.75" customHeight="1">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c r="AA846" s="47"/>
      <c r="AB846" s="47"/>
      <c r="AC846" s="47"/>
      <c r="AD846" s="47"/>
      <c r="AE846" s="47"/>
      <c r="AF846" s="47"/>
      <c r="AG846" s="47"/>
      <c r="AH846" s="47"/>
      <c r="AI846" s="47"/>
      <c r="AJ846" s="47"/>
      <c r="AK846" s="47"/>
      <c r="AL846" s="47"/>
      <c r="AM846" s="47"/>
      <c r="AN846" s="47"/>
      <c r="AO846" s="47"/>
      <c r="AP846" s="47"/>
      <c r="AQ846" s="47"/>
      <c r="AR846" s="47"/>
      <c r="AS846" s="47"/>
      <c r="AT846" s="47"/>
      <c r="AU846" s="47"/>
      <c r="AV846" s="47"/>
      <c r="AW846" s="47"/>
      <c r="AX846" s="47"/>
      <c r="AY846" s="47"/>
      <c r="AZ846" s="47"/>
      <c r="BA846" s="47"/>
      <c r="BB846" s="47"/>
      <c r="BC846" s="47"/>
      <c r="BD846" s="47"/>
      <c r="BE846" s="47"/>
      <c r="BF846" s="47"/>
      <c r="BG846" s="47"/>
      <c r="BH846" s="47"/>
      <c r="BI846" s="47"/>
      <c r="BJ846" s="47"/>
      <c r="BK846" s="47"/>
      <c r="BL846" s="47"/>
    </row>
    <row r="847" ht="18.75" customHeight="1">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c r="AA847" s="47"/>
      <c r="AB847" s="47"/>
      <c r="AC847" s="47"/>
      <c r="AD847" s="47"/>
      <c r="AE847" s="47"/>
      <c r="AF847" s="47"/>
      <c r="AG847" s="47"/>
      <c r="AH847" s="47"/>
      <c r="AI847" s="47"/>
      <c r="AJ847" s="47"/>
      <c r="AK847" s="47"/>
      <c r="AL847" s="47"/>
      <c r="AM847" s="47"/>
      <c r="AN847" s="47"/>
      <c r="AO847" s="47"/>
      <c r="AP847" s="47"/>
      <c r="AQ847" s="47"/>
      <c r="AR847" s="47"/>
      <c r="AS847" s="47"/>
      <c r="AT847" s="47"/>
      <c r="AU847" s="47"/>
      <c r="AV847" s="47"/>
      <c r="AW847" s="47"/>
      <c r="AX847" s="47"/>
      <c r="AY847" s="47"/>
      <c r="AZ847" s="47"/>
      <c r="BA847" s="47"/>
      <c r="BB847" s="47"/>
      <c r="BC847" s="47"/>
      <c r="BD847" s="47"/>
      <c r="BE847" s="47"/>
      <c r="BF847" s="47"/>
      <c r="BG847" s="47"/>
      <c r="BH847" s="47"/>
      <c r="BI847" s="47"/>
      <c r="BJ847" s="47"/>
      <c r="BK847" s="47"/>
      <c r="BL847" s="47"/>
    </row>
    <row r="848" ht="18.75" customHeight="1">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c r="AA848" s="47"/>
      <c r="AB848" s="47"/>
      <c r="AC848" s="47"/>
      <c r="AD848" s="47"/>
      <c r="AE848" s="47"/>
      <c r="AF848" s="47"/>
      <c r="AG848" s="47"/>
      <c r="AH848" s="47"/>
      <c r="AI848" s="47"/>
      <c r="AJ848" s="47"/>
      <c r="AK848" s="47"/>
      <c r="AL848" s="47"/>
      <c r="AM848" s="47"/>
      <c r="AN848" s="47"/>
      <c r="AO848" s="47"/>
      <c r="AP848" s="47"/>
      <c r="AQ848" s="47"/>
      <c r="AR848" s="47"/>
      <c r="AS848" s="47"/>
      <c r="AT848" s="47"/>
      <c r="AU848" s="47"/>
      <c r="AV848" s="47"/>
      <c r="AW848" s="47"/>
      <c r="AX848" s="47"/>
      <c r="AY848" s="47"/>
      <c r="AZ848" s="47"/>
      <c r="BA848" s="47"/>
      <c r="BB848" s="47"/>
      <c r="BC848" s="47"/>
      <c r="BD848" s="47"/>
      <c r="BE848" s="47"/>
      <c r="BF848" s="47"/>
      <c r="BG848" s="47"/>
      <c r="BH848" s="47"/>
      <c r="BI848" s="47"/>
      <c r="BJ848" s="47"/>
      <c r="BK848" s="47"/>
      <c r="BL848" s="47"/>
    </row>
    <row r="849" ht="18.75" customHeight="1">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c r="AA849" s="47"/>
      <c r="AB849" s="47"/>
      <c r="AC849" s="47"/>
      <c r="AD849" s="47"/>
      <c r="AE849" s="47"/>
      <c r="AF849" s="47"/>
      <c r="AG849" s="47"/>
      <c r="AH849" s="47"/>
      <c r="AI849" s="47"/>
      <c r="AJ849" s="47"/>
      <c r="AK849" s="47"/>
      <c r="AL849" s="47"/>
      <c r="AM849" s="47"/>
      <c r="AN849" s="47"/>
      <c r="AO849" s="47"/>
      <c r="AP849" s="47"/>
      <c r="AQ849" s="47"/>
      <c r="AR849" s="47"/>
      <c r="AS849" s="47"/>
      <c r="AT849" s="47"/>
      <c r="AU849" s="47"/>
      <c r="AV849" s="47"/>
      <c r="AW849" s="47"/>
      <c r="AX849" s="47"/>
      <c r="AY849" s="47"/>
      <c r="AZ849" s="47"/>
      <c r="BA849" s="47"/>
      <c r="BB849" s="47"/>
      <c r="BC849" s="47"/>
      <c r="BD849" s="47"/>
      <c r="BE849" s="47"/>
      <c r="BF849" s="47"/>
      <c r="BG849" s="47"/>
      <c r="BH849" s="47"/>
      <c r="BI849" s="47"/>
      <c r="BJ849" s="47"/>
      <c r="BK849" s="47"/>
      <c r="BL849" s="47"/>
    </row>
    <row r="850" ht="18.75" customHeight="1">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c r="AA850" s="47"/>
      <c r="AB850" s="47"/>
      <c r="AC850" s="47"/>
      <c r="AD850" s="47"/>
      <c r="AE850" s="47"/>
      <c r="AF850" s="47"/>
      <c r="AG850" s="47"/>
      <c r="AH850" s="47"/>
      <c r="AI850" s="47"/>
      <c r="AJ850" s="47"/>
      <c r="AK850" s="47"/>
      <c r="AL850" s="47"/>
      <c r="AM850" s="47"/>
      <c r="AN850" s="47"/>
      <c r="AO850" s="47"/>
      <c r="AP850" s="47"/>
      <c r="AQ850" s="47"/>
      <c r="AR850" s="47"/>
      <c r="AS850" s="47"/>
      <c r="AT850" s="47"/>
      <c r="AU850" s="47"/>
      <c r="AV850" s="47"/>
      <c r="AW850" s="47"/>
      <c r="AX850" s="47"/>
      <c r="AY850" s="47"/>
      <c r="AZ850" s="47"/>
      <c r="BA850" s="47"/>
      <c r="BB850" s="47"/>
      <c r="BC850" s="47"/>
      <c r="BD850" s="47"/>
      <c r="BE850" s="47"/>
      <c r="BF850" s="47"/>
      <c r="BG850" s="47"/>
      <c r="BH850" s="47"/>
      <c r="BI850" s="47"/>
      <c r="BJ850" s="47"/>
      <c r="BK850" s="47"/>
      <c r="BL850" s="47"/>
    </row>
    <row r="851" ht="18.75" customHeight="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c r="AA851" s="47"/>
      <c r="AB851" s="47"/>
      <c r="AC851" s="47"/>
      <c r="AD851" s="47"/>
      <c r="AE851" s="47"/>
      <c r="AF851" s="47"/>
      <c r="AG851" s="47"/>
      <c r="AH851" s="47"/>
      <c r="AI851" s="47"/>
      <c r="AJ851" s="47"/>
      <c r="AK851" s="47"/>
      <c r="AL851" s="47"/>
      <c r="AM851" s="47"/>
      <c r="AN851" s="47"/>
      <c r="AO851" s="47"/>
      <c r="AP851" s="47"/>
      <c r="AQ851" s="47"/>
      <c r="AR851" s="47"/>
      <c r="AS851" s="47"/>
      <c r="AT851" s="47"/>
      <c r="AU851" s="47"/>
      <c r="AV851" s="47"/>
      <c r="AW851" s="47"/>
      <c r="AX851" s="47"/>
      <c r="AY851" s="47"/>
      <c r="AZ851" s="47"/>
      <c r="BA851" s="47"/>
      <c r="BB851" s="47"/>
      <c r="BC851" s="47"/>
      <c r="BD851" s="47"/>
      <c r="BE851" s="47"/>
      <c r="BF851" s="47"/>
      <c r="BG851" s="47"/>
      <c r="BH851" s="47"/>
      <c r="BI851" s="47"/>
      <c r="BJ851" s="47"/>
      <c r="BK851" s="47"/>
      <c r="BL851" s="47"/>
    </row>
    <row r="852" ht="18.75" customHeight="1">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c r="AA852" s="47"/>
      <c r="AB852" s="47"/>
      <c r="AC852" s="47"/>
      <c r="AD852" s="47"/>
      <c r="AE852" s="47"/>
      <c r="AF852" s="47"/>
      <c r="AG852" s="47"/>
      <c r="AH852" s="47"/>
      <c r="AI852" s="47"/>
      <c r="AJ852" s="47"/>
      <c r="AK852" s="47"/>
      <c r="AL852" s="47"/>
      <c r="AM852" s="47"/>
      <c r="AN852" s="47"/>
      <c r="AO852" s="47"/>
      <c r="AP852" s="47"/>
      <c r="AQ852" s="47"/>
      <c r="AR852" s="47"/>
      <c r="AS852" s="47"/>
      <c r="AT852" s="47"/>
      <c r="AU852" s="47"/>
      <c r="AV852" s="47"/>
      <c r="AW852" s="47"/>
      <c r="AX852" s="47"/>
      <c r="AY852" s="47"/>
      <c r="AZ852" s="47"/>
      <c r="BA852" s="47"/>
      <c r="BB852" s="47"/>
      <c r="BC852" s="47"/>
      <c r="BD852" s="47"/>
      <c r="BE852" s="47"/>
      <c r="BF852" s="47"/>
      <c r="BG852" s="47"/>
      <c r="BH852" s="47"/>
      <c r="BI852" s="47"/>
      <c r="BJ852" s="47"/>
      <c r="BK852" s="47"/>
      <c r="BL852" s="47"/>
    </row>
    <row r="853" ht="18.75" customHeight="1">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c r="AA853" s="47"/>
      <c r="AB853" s="47"/>
      <c r="AC853" s="47"/>
      <c r="AD853" s="47"/>
      <c r="AE853" s="47"/>
      <c r="AF853" s="47"/>
      <c r="AG853" s="47"/>
      <c r="AH853" s="47"/>
      <c r="AI853" s="47"/>
      <c r="AJ853" s="47"/>
      <c r="AK853" s="47"/>
      <c r="AL853" s="47"/>
      <c r="AM853" s="47"/>
      <c r="AN853" s="47"/>
      <c r="AO853" s="47"/>
      <c r="AP853" s="47"/>
      <c r="AQ853" s="47"/>
      <c r="AR853" s="47"/>
      <c r="AS853" s="47"/>
      <c r="AT853" s="47"/>
      <c r="AU853" s="47"/>
      <c r="AV853" s="47"/>
      <c r="AW853" s="47"/>
      <c r="AX853" s="47"/>
      <c r="AY853" s="47"/>
      <c r="AZ853" s="47"/>
      <c r="BA853" s="47"/>
      <c r="BB853" s="47"/>
      <c r="BC853" s="47"/>
      <c r="BD853" s="47"/>
      <c r="BE853" s="47"/>
      <c r="BF853" s="47"/>
      <c r="BG853" s="47"/>
      <c r="BH853" s="47"/>
      <c r="BI853" s="47"/>
      <c r="BJ853" s="47"/>
      <c r="BK853" s="47"/>
      <c r="BL853" s="47"/>
    </row>
    <row r="854" ht="18.75" customHeight="1">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c r="AA854" s="47"/>
      <c r="AB854" s="47"/>
      <c r="AC854" s="47"/>
      <c r="AD854" s="47"/>
      <c r="AE854" s="47"/>
      <c r="AF854" s="47"/>
      <c r="AG854" s="47"/>
      <c r="AH854" s="47"/>
      <c r="AI854" s="47"/>
      <c r="AJ854" s="47"/>
      <c r="AK854" s="47"/>
      <c r="AL854" s="47"/>
      <c r="AM854" s="47"/>
      <c r="AN854" s="47"/>
      <c r="AO854" s="47"/>
      <c r="AP854" s="47"/>
      <c r="AQ854" s="47"/>
      <c r="AR854" s="47"/>
      <c r="AS854" s="47"/>
      <c r="AT854" s="47"/>
      <c r="AU854" s="47"/>
      <c r="AV854" s="47"/>
      <c r="AW854" s="47"/>
      <c r="AX854" s="47"/>
      <c r="AY854" s="47"/>
      <c r="AZ854" s="47"/>
      <c r="BA854" s="47"/>
      <c r="BB854" s="47"/>
      <c r="BC854" s="47"/>
      <c r="BD854" s="47"/>
      <c r="BE854" s="47"/>
      <c r="BF854" s="47"/>
      <c r="BG854" s="47"/>
      <c r="BH854" s="47"/>
      <c r="BI854" s="47"/>
      <c r="BJ854" s="47"/>
      <c r="BK854" s="47"/>
      <c r="BL854" s="47"/>
    </row>
    <row r="855" ht="18.75" customHeight="1">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c r="AA855" s="47"/>
      <c r="AB855" s="47"/>
      <c r="AC855" s="47"/>
      <c r="AD855" s="47"/>
      <c r="AE855" s="47"/>
      <c r="AF855" s="47"/>
      <c r="AG855" s="47"/>
      <c r="AH855" s="47"/>
      <c r="AI855" s="47"/>
      <c r="AJ855" s="47"/>
      <c r="AK855" s="47"/>
      <c r="AL855" s="47"/>
      <c r="AM855" s="47"/>
      <c r="AN855" s="47"/>
      <c r="AO855" s="47"/>
      <c r="AP855" s="47"/>
      <c r="AQ855" s="47"/>
      <c r="AR855" s="47"/>
      <c r="AS855" s="47"/>
      <c r="AT855" s="47"/>
      <c r="AU855" s="47"/>
      <c r="AV855" s="47"/>
      <c r="AW855" s="47"/>
      <c r="AX855" s="47"/>
      <c r="AY855" s="47"/>
      <c r="AZ855" s="47"/>
      <c r="BA855" s="47"/>
      <c r="BB855" s="47"/>
      <c r="BC855" s="47"/>
      <c r="BD855" s="47"/>
      <c r="BE855" s="47"/>
      <c r="BF855" s="47"/>
      <c r="BG855" s="47"/>
      <c r="BH855" s="47"/>
      <c r="BI855" s="47"/>
      <c r="BJ855" s="47"/>
      <c r="BK855" s="47"/>
      <c r="BL855" s="47"/>
    </row>
    <row r="856" ht="18.75" customHeight="1">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c r="AA856" s="47"/>
      <c r="AB856" s="47"/>
      <c r="AC856" s="47"/>
      <c r="AD856" s="47"/>
      <c r="AE856" s="47"/>
      <c r="AF856" s="47"/>
      <c r="AG856" s="47"/>
      <c r="AH856" s="47"/>
      <c r="AI856" s="47"/>
      <c r="AJ856" s="47"/>
      <c r="AK856" s="47"/>
      <c r="AL856" s="47"/>
      <c r="AM856" s="47"/>
      <c r="AN856" s="47"/>
      <c r="AO856" s="47"/>
      <c r="AP856" s="47"/>
      <c r="AQ856" s="47"/>
      <c r="AR856" s="47"/>
      <c r="AS856" s="47"/>
      <c r="AT856" s="47"/>
      <c r="AU856" s="47"/>
      <c r="AV856" s="47"/>
      <c r="AW856" s="47"/>
      <c r="AX856" s="47"/>
      <c r="AY856" s="47"/>
      <c r="AZ856" s="47"/>
      <c r="BA856" s="47"/>
      <c r="BB856" s="47"/>
      <c r="BC856" s="47"/>
      <c r="BD856" s="47"/>
      <c r="BE856" s="47"/>
      <c r="BF856" s="47"/>
      <c r="BG856" s="47"/>
      <c r="BH856" s="47"/>
      <c r="BI856" s="47"/>
      <c r="BJ856" s="47"/>
      <c r="BK856" s="47"/>
      <c r="BL856" s="47"/>
    </row>
    <row r="857" ht="18.75" customHeight="1">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c r="AA857" s="47"/>
      <c r="AB857" s="47"/>
      <c r="AC857" s="47"/>
      <c r="AD857" s="47"/>
      <c r="AE857" s="47"/>
      <c r="AF857" s="47"/>
      <c r="AG857" s="47"/>
      <c r="AH857" s="47"/>
      <c r="AI857" s="47"/>
      <c r="AJ857" s="47"/>
      <c r="AK857" s="47"/>
      <c r="AL857" s="47"/>
      <c r="AM857" s="47"/>
      <c r="AN857" s="47"/>
      <c r="AO857" s="47"/>
      <c r="AP857" s="47"/>
      <c r="AQ857" s="47"/>
      <c r="AR857" s="47"/>
      <c r="AS857" s="47"/>
      <c r="AT857" s="47"/>
      <c r="AU857" s="47"/>
      <c r="AV857" s="47"/>
      <c r="AW857" s="47"/>
      <c r="AX857" s="47"/>
      <c r="AY857" s="47"/>
      <c r="AZ857" s="47"/>
      <c r="BA857" s="47"/>
      <c r="BB857" s="47"/>
      <c r="BC857" s="47"/>
      <c r="BD857" s="47"/>
      <c r="BE857" s="47"/>
      <c r="BF857" s="47"/>
      <c r="BG857" s="47"/>
      <c r="BH857" s="47"/>
      <c r="BI857" s="47"/>
      <c r="BJ857" s="47"/>
      <c r="BK857" s="47"/>
      <c r="BL857" s="47"/>
    </row>
    <row r="858" ht="18.75" customHeight="1">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c r="AA858" s="47"/>
      <c r="AB858" s="47"/>
      <c r="AC858" s="47"/>
      <c r="AD858" s="47"/>
      <c r="AE858" s="47"/>
      <c r="AF858" s="47"/>
      <c r="AG858" s="47"/>
      <c r="AH858" s="47"/>
      <c r="AI858" s="47"/>
      <c r="AJ858" s="47"/>
      <c r="AK858" s="47"/>
      <c r="AL858" s="47"/>
      <c r="AM858" s="47"/>
      <c r="AN858" s="47"/>
      <c r="AO858" s="47"/>
      <c r="AP858" s="47"/>
      <c r="AQ858" s="47"/>
      <c r="AR858" s="47"/>
      <c r="AS858" s="47"/>
      <c r="AT858" s="47"/>
      <c r="AU858" s="47"/>
      <c r="AV858" s="47"/>
      <c r="AW858" s="47"/>
      <c r="AX858" s="47"/>
      <c r="AY858" s="47"/>
      <c r="AZ858" s="47"/>
      <c r="BA858" s="47"/>
      <c r="BB858" s="47"/>
      <c r="BC858" s="47"/>
      <c r="BD858" s="47"/>
      <c r="BE858" s="47"/>
      <c r="BF858" s="47"/>
      <c r="BG858" s="47"/>
      <c r="BH858" s="47"/>
      <c r="BI858" s="47"/>
      <c r="BJ858" s="47"/>
      <c r="BK858" s="47"/>
      <c r="BL858" s="47"/>
    </row>
    <row r="859" ht="18.75" customHeight="1">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c r="AA859" s="47"/>
      <c r="AB859" s="47"/>
      <c r="AC859" s="47"/>
      <c r="AD859" s="47"/>
      <c r="AE859" s="47"/>
      <c r="AF859" s="47"/>
      <c r="AG859" s="47"/>
      <c r="AH859" s="47"/>
      <c r="AI859" s="47"/>
      <c r="AJ859" s="47"/>
      <c r="AK859" s="47"/>
      <c r="AL859" s="47"/>
      <c r="AM859" s="47"/>
      <c r="AN859" s="47"/>
      <c r="AO859" s="47"/>
      <c r="AP859" s="47"/>
      <c r="AQ859" s="47"/>
      <c r="AR859" s="47"/>
      <c r="AS859" s="47"/>
      <c r="AT859" s="47"/>
      <c r="AU859" s="47"/>
      <c r="AV859" s="47"/>
      <c r="AW859" s="47"/>
      <c r="AX859" s="47"/>
      <c r="AY859" s="47"/>
      <c r="AZ859" s="47"/>
      <c r="BA859" s="47"/>
      <c r="BB859" s="47"/>
      <c r="BC859" s="47"/>
      <c r="BD859" s="47"/>
      <c r="BE859" s="47"/>
      <c r="BF859" s="47"/>
      <c r="BG859" s="47"/>
      <c r="BH859" s="47"/>
      <c r="BI859" s="47"/>
      <c r="BJ859" s="47"/>
      <c r="BK859" s="47"/>
      <c r="BL859" s="47"/>
    </row>
    <row r="860" ht="18.75" customHeight="1">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c r="AA860" s="47"/>
      <c r="AB860" s="47"/>
      <c r="AC860" s="47"/>
      <c r="AD860" s="47"/>
      <c r="AE860" s="47"/>
      <c r="AF860" s="47"/>
      <c r="AG860" s="47"/>
      <c r="AH860" s="47"/>
      <c r="AI860" s="47"/>
      <c r="AJ860" s="47"/>
      <c r="AK860" s="47"/>
      <c r="AL860" s="47"/>
      <c r="AM860" s="47"/>
      <c r="AN860" s="47"/>
      <c r="AO860" s="47"/>
      <c r="AP860" s="47"/>
      <c r="AQ860" s="47"/>
      <c r="AR860" s="47"/>
      <c r="AS860" s="47"/>
      <c r="AT860" s="47"/>
      <c r="AU860" s="47"/>
      <c r="AV860" s="47"/>
      <c r="AW860" s="47"/>
      <c r="AX860" s="47"/>
      <c r="AY860" s="47"/>
      <c r="AZ860" s="47"/>
      <c r="BA860" s="47"/>
      <c r="BB860" s="47"/>
      <c r="BC860" s="47"/>
      <c r="BD860" s="47"/>
      <c r="BE860" s="47"/>
      <c r="BF860" s="47"/>
      <c r="BG860" s="47"/>
      <c r="BH860" s="47"/>
      <c r="BI860" s="47"/>
      <c r="BJ860" s="47"/>
      <c r="BK860" s="47"/>
      <c r="BL860" s="47"/>
    </row>
    <row r="861" ht="18.75" customHeight="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c r="AA861" s="47"/>
      <c r="AB861" s="47"/>
      <c r="AC861" s="47"/>
      <c r="AD861" s="47"/>
      <c r="AE861" s="47"/>
      <c r="AF861" s="47"/>
      <c r="AG861" s="47"/>
      <c r="AH861" s="47"/>
      <c r="AI861" s="47"/>
      <c r="AJ861" s="47"/>
      <c r="AK861" s="47"/>
      <c r="AL861" s="47"/>
      <c r="AM861" s="47"/>
      <c r="AN861" s="47"/>
      <c r="AO861" s="47"/>
      <c r="AP861" s="47"/>
      <c r="AQ861" s="47"/>
      <c r="AR861" s="47"/>
      <c r="AS861" s="47"/>
      <c r="AT861" s="47"/>
      <c r="AU861" s="47"/>
      <c r="AV861" s="47"/>
      <c r="AW861" s="47"/>
      <c r="AX861" s="47"/>
      <c r="AY861" s="47"/>
      <c r="AZ861" s="47"/>
      <c r="BA861" s="47"/>
      <c r="BB861" s="47"/>
      <c r="BC861" s="47"/>
      <c r="BD861" s="47"/>
      <c r="BE861" s="47"/>
      <c r="BF861" s="47"/>
      <c r="BG861" s="47"/>
      <c r="BH861" s="47"/>
      <c r="BI861" s="47"/>
      <c r="BJ861" s="47"/>
      <c r="BK861" s="47"/>
      <c r="BL861" s="47"/>
    </row>
    <row r="862" ht="18.75" customHeight="1">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c r="AA862" s="47"/>
      <c r="AB862" s="47"/>
      <c r="AC862" s="47"/>
      <c r="AD862" s="47"/>
      <c r="AE862" s="47"/>
      <c r="AF862" s="47"/>
      <c r="AG862" s="47"/>
      <c r="AH862" s="47"/>
      <c r="AI862" s="47"/>
      <c r="AJ862" s="47"/>
      <c r="AK862" s="47"/>
      <c r="AL862" s="47"/>
      <c r="AM862" s="47"/>
      <c r="AN862" s="47"/>
      <c r="AO862" s="47"/>
      <c r="AP862" s="47"/>
      <c r="AQ862" s="47"/>
      <c r="AR862" s="47"/>
      <c r="AS862" s="47"/>
      <c r="AT862" s="47"/>
      <c r="AU862" s="47"/>
      <c r="AV862" s="47"/>
      <c r="AW862" s="47"/>
      <c r="AX862" s="47"/>
      <c r="AY862" s="47"/>
      <c r="AZ862" s="47"/>
      <c r="BA862" s="47"/>
      <c r="BB862" s="47"/>
      <c r="BC862" s="47"/>
      <c r="BD862" s="47"/>
      <c r="BE862" s="47"/>
      <c r="BF862" s="47"/>
      <c r="BG862" s="47"/>
      <c r="BH862" s="47"/>
      <c r="BI862" s="47"/>
      <c r="BJ862" s="47"/>
      <c r="BK862" s="47"/>
      <c r="BL862" s="47"/>
    </row>
    <row r="863" ht="18.75" customHeight="1">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c r="AA863" s="47"/>
      <c r="AB863" s="47"/>
      <c r="AC863" s="47"/>
      <c r="AD863" s="47"/>
      <c r="AE863" s="47"/>
      <c r="AF863" s="47"/>
      <c r="AG863" s="47"/>
      <c r="AH863" s="47"/>
      <c r="AI863" s="47"/>
      <c r="AJ863" s="47"/>
      <c r="AK863" s="47"/>
      <c r="AL863" s="47"/>
      <c r="AM863" s="47"/>
      <c r="AN863" s="47"/>
      <c r="AO863" s="47"/>
      <c r="AP863" s="47"/>
      <c r="AQ863" s="47"/>
      <c r="AR863" s="47"/>
      <c r="AS863" s="47"/>
      <c r="AT863" s="47"/>
      <c r="AU863" s="47"/>
      <c r="AV863" s="47"/>
      <c r="AW863" s="47"/>
      <c r="AX863" s="47"/>
      <c r="AY863" s="47"/>
      <c r="AZ863" s="47"/>
      <c r="BA863" s="47"/>
      <c r="BB863" s="47"/>
      <c r="BC863" s="47"/>
      <c r="BD863" s="47"/>
      <c r="BE863" s="47"/>
      <c r="BF863" s="47"/>
      <c r="BG863" s="47"/>
      <c r="BH863" s="47"/>
      <c r="BI863" s="47"/>
      <c r="BJ863" s="47"/>
      <c r="BK863" s="47"/>
      <c r="BL863" s="47"/>
    </row>
    <row r="864" ht="18.75" customHeight="1">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c r="AA864" s="47"/>
      <c r="AB864" s="47"/>
      <c r="AC864" s="47"/>
      <c r="AD864" s="47"/>
      <c r="AE864" s="47"/>
      <c r="AF864" s="47"/>
      <c r="AG864" s="47"/>
      <c r="AH864" s="47"/>
      <c r="AI864" s="47"/>
      <c r="AJ864" s="47"/>
      <c r="AK864" s="47"/>
      <c r="AL864" s="47"/>
      <c r="AM864" s="47"/>
      <c r="AN864" s="47"/>
      <c r="AO864" s="47"/>
      <c r="AP864" s="47"/>
      <c r="AQ864" s="47"/>
      <c r="AR864" s="47"/>
      <c r="AS864" s="47"/>
      <c r="AT864" s="47"/>
      <c r="AU864" s="47"/>
      <c r="AV864" s="47"/>
      <c r="AW864" s="47"/>
      <c r="AX864" s="47"/>
      <c r="AY864" s="47"/>
      <c r="AZ864" s="47"/>
      <c r="BA864" s="47"/>
      <c r="BB864" s="47"/>
      <c r="BC864" s="47"/>
      <c r="BD864" s="47"/>
      <c r="BE864" s="47"/>
      <c r="BF864" s="47"/>
      <c r="BG864" s="47"/>
      <c r="BH864" s="47"/>
      <c r="BI864" s="47"/>
      <c r="BJ864" s="47"/>
      <c r="BK864" s="47"/>
      <c r="BL864" s="47"/>
    </row>
    <row r="865" ht="18.75" customHeight="1">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c r="AA865" s="47"/>
      <c r="AB865" s="47"/>
      <c r="AC865" s="47"/>
      <c r="AD865" s="47"/>
      <c r="AE865" s="47"/>
      <c r="AF865" s="47"/>
      <c r="AG865" s="47"/>
      <c r="AH865" s="47"/>
      <c r="AI865" s="47"/>
      <c r="AJ865" s="47"/>
      <c r="AK865" s="47"/>
      <c r="AL865" s="47"/>
      <c r="AM865" s="47"/>
      <c r="AN865" s="47"/>
      <c r="AO865" s="47"/>
      <c r="AP865" s="47"/>
      <c r="AQ865" s="47"/>
      <c r="AR865" s="47"/>
      <c r="AS865" s="47"/>
      <c r="AT865" s="47"/>
      <c r="AU865" s="47"/>
      <c r="AV865" s="47"/>
      <c r="AW865" s="47"/>
      <c r="AX865" s="47"/>
      <c r="AY865" s="47"/>
      <c r="AZ865" s="47"/>
      <c r="BA865" s="47"/>
      <c r="BB865" s="47"/>
      <c r="BC865" s="47"/>
      <c r="BD865" s="47"/>
      <c r="BE865" s="47"/>
      <c r="BF865" s="47"/>
      <c r="BG865" s="47"/>
      <c r="BH865" s="47"/>
      <c r="BI865" s="47"/>
      <c r="BJ865" s="47"/>
      <c r="BK865" s="47"/>
      <c r="BL865" s="47"/>
    </row>
    <row r="866" ht="18.75" customHeight="1">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c r="AA866" s="47"/>
      <c r="AB866" s="47"/>
      <c r="AC866" s="47"/>
      <c r="AD866" s="47"/>
      <c r="AE866" s="47"/>
      <c r="AF866" s="47"/>
      <c r="AG866" s="47"/>
      <c r="AH866" s="47"/>
      <c r="AI866" s="47"/>
      <c r="AJ866" s="47"/>
      <c r="AK866" s="47"/>
      <c r="AL866" s="47"/>
      <c r="AM866" s="47"/>
      <c r="AN866" s="47"/>
      <c r="AO866" s="47"/>
      <c r="AP866" s="47"/>
      <c r="AQ866" s="47"/>
      <c r="AR866" s="47"/>
      <c r="AS866" s="47"/>
      <c r="AT866" s="47"/>
      <c r="AU866" s="47"/>
      <c r="AV866" s="47"/>
      <c r="AW866" s="47"/>
      <c r="AX866" s="47"/>
      <c r="AY866" s="47"/>
      <c r="AZ866" s="47"/>
      <c r="BA866" s="47"/>
      <c r="BB866" s="47"/>
      <c r="BC866" s="47"/>
      <c r="BD866" s="47"/>
      <c r="BE866" s="47"/>
      <c r="BF866" s="47"/>
      <c r="BG866" s="47"/>
      <c r="BH866" s="47"/>
      <c r="BI866" s="47"/>
      <c r="BJ866" s="47"/>
      <c r="BK866" s="47"/>
      <c r="BL866" s="47"/>
    </row>
    <row r="867" ht="18.75" customHeight="1">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c r="AA867" s="47"/>
      <c r="AB867" s="47"/>
      <c r="AC867" s="47"/>
      <c r="AD867" s="47"/>
      <c r="AE867" s="47"/>
      <c r="AF867" s="47"/>
      <c r="AG867" s="47"/>
      <c r="AH867" s="47"/>
      <c r="AI867" s="47"/>
      <c r="AJ867" s="47"/>
      <c r="AK867" s="47"/>
      <c r="AL867" s="47"/>
      <c r="AM867" s="47"/>
      <c r="AN867" s="47"/>
      <c r="AO867" s="47"/>
      <c r="AP867" s="47"/>
      <c r="AQ867" s="47"/>
      <c r="AR867" s="47"/>
      <c r="AS867" s="47"/>
      <c r="AT867" s="47"/>
      <c r="AU867" s="47"/>
      <c r="AV867" s="47"/>
      <c r="AW867" s="47"/>
      <c r="AX867" s="47"/>
      <c r="AY867" s="47"/>
      <c r="AZ867" s="47"/>
      <c r="BA867" s="47"/>
      <c r="BB867" s="47"/>
      <c r="BC867" s="47"/>
      <c r="BD867" s="47"/>
      <c r="BE867" s="47"/>
      <c r="BF867" s="47"/>
      <c r="BG867" s="47"/>
      <c r="BH867" s="47"/>
      <c r="BI867" s="47"/>
      <c r="BJ867" s="47"/>
      <c r="BK867" s="47"/>
      <c r="BL867" s="47"/>
    </row>
    <row r="868" ht="18.75" customHeight="1">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c r="AA868" s="47"/>
      <c r="AB868" s="47"/>
      <c r="AC868" s="47"/>
      <c r="AD868" s="47"/>
      <c r="AE868" s="47"/>
      <c r="AF868" s="47"/>
      <c r="AG868" s="47"/>
      <c r="AH868" s="47"/>
      <c r="AI868" s="47"/>
      <c r="AJ868" s="47"/>
      <c r="AK868" s="47"/>
      <c r="AL868" s="47"/>
      <c r="AM868" s="47"/>
      <c r="AN868" s="47"/>
      <c r="AO868" s="47"/>
      <c r="AP868" s="47"/>
      <c r="AQ868" s="47"/>
      <c r="AR868" s="47"/>
      <c r="AS868" s="47"/>
      <c r="AT868" s="47"/>
      <c r="AU868" s="47"/>
      <c r="AV868" s="47"/>
      <c r="AW868" s="47"/>
      <c r="AX868" s="47"/>
      <c r="AY868" s="47"/>
      <c r="AZ868" s="47"/>
      <c r="BA868" s="47"/>
      <c r="BB868" s="47"/>
      <c r="BC868" s="47"/>
      <c r="BD868" s="47"/>
      <c r="BE868" s="47"/>
      <c r="BF868" s="47"/>
      <c r="BG868" s="47"/>
      <c r="BH868" s="47"/>
      <c r="BI868" s="47"/>
      <c r="BJ868" s="47"/>
      <c r="BK868" s="47"/>
      <c r="BL868" s="47"/>
    </row>
    <row r="869" ht="18.75" customHeight="1">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c r="AA869" s="47"/>
      <c r="AB869" s="47"/>
      <c r="AC869" s="47"/>
      <c r="AD869" s="47"/>
      <c r="AE869" s="47"/>
      <c r="AF869" s="47"/>
      <c r="AG869" s="47"/>
      <c r="AH869" s="47"/>
      <c r="AI869" s="47"/>
      <c r="AJ869" s="47"/>
      <c r="AK869" s="47"/>
      <c r="AL869" s="47"/>
      <c r="AM869" s="47"/>
      <c r="AN869" s="47"/>
      <c r="AO869" s="47"/>
      <c r="AP869" s="47"/>
      <c r="AQ869" s="47"/>
      <c r="AR869" s="47"/>
      <c r="AS869" s="47"/>
      <c r="AT869" s="47"/>
      <c r="AU869" s="47"/>
      <c r="AV869" s="47"/>
      <c r="AW869" s="47"/>
      <c r="AX869" s="47"/>
      <c r="AY869" s="47"/>
      <c r="AZ869" s="47"/>
      <c r="BA869" s="47"/>
      <c r="BB869" s="47"/>
      <c r="BC869" s="47"/>
      <c r="BD869" s="47"/>
      <c r="BE869" s="47"/>
      <c r="BF869" s="47"/>
      <c r="BG869" s="47"/>
      <c r="BH869" s="47"/>
      <c r="BI869" s="47"/>
      <c r="BJ869" s="47"/>
      <c r="BK869" s="47"/>
      <c r="BL869" s="47"/>
    </row>
    <row r="870" ht="18.75" customHeight="1">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c r="AA870" s="47"/>
      <c r="AB870" s="47"/>
      <c r="AC870" s="47"/>
      <c r="AD870" s="47"/>
      <c r="AE870" s="47"/>
      <c r="AF870" s="47"/>
      <c r="AG870" s="47"/>
      <c r="AH870" s="47"/>
      <c r="AI870" s="47"/>
      <c r="AJ870" s="47"/>
      <c r="AK870" s="47"/>
      <c r="AL870" s="47"/>
      <c r="AM870" s="47"/>
      <c r="AN870" s="47"/>
      <c r="AO870" s="47"/>
      <c r="AP870" s="47"/>
      <c r="AQ870" s="47"/>
      <c r="AR870" s="47"/>
      <c r="AS870" s="47"/>
      <c r="AT870" s="47"/>
      <c r="AU870" s="47"/>
      <c r="AV870" s="47"/>
      <c r="AW870" s="47"/>
      <c r="AX870" s="47"/>
      <c r="AY870" s="47"/>
      <c r="AZ870" s="47"/>
      <c r="BA870" s="47"/>
      <c r="BB870" s="47"/>
      <c r="BC870" s="47"/>
      <c r="BD870" s="47"/>
      <c r="BE870" s="47"/>
      <c r="BF870" s="47"/>
      <c r="BG870" s="47"/>
      <c r="BH870" s="47"/>
      <c r="BI870" s="47"/>
      <c r="BJ870" s="47"/>
      <c r="BK870" s="47"/>
      <c r="BL870" s="47"/>
    </row>
    <row r="871" ht="18.75" customHeight="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c r="AA871" s="47"/>
      <c r="AB871" s="47"/>
      <c r="AC871" s="47"/>
      <c r="AD871" s="47"/>
      <c r="AE871" s="47"/>
      <c r="AF871" s="47"/>
      <c r="AG871" s="47"/>
      <c r="AH871" s="47"/>
      <c r="AI871" s="47"/>
      <c r="AJ871" s="47"/>
      <c r="AK871" s="47"/>
      <c r="AL871" s="47"/>
      <c r="AM871" s="47"/>
      <c r="AN871" s="47"/>
      <c r="AO871" s="47"/>
      <c r="AP871" s="47"/>
      <c r="AQ871" s="47"/>
      <c r="AR871" s="47"/>
      <c r="AS871" s="47"/>
      <c r="AT871" s="47"/>
      <c r="AU871" s="47"/>
      <c r="AV871" s="47"/>
      <c r="AW871" s="47"/>
      <c r="AX871" s="47"/>
      <c r="AY871" s="47"/>
      <c r="AZ871" s="47"/>
      <c r="BA871" s="47"/>
      <c r="BB871" s="47"/>
      <c r="BC871" s="47"/>
      <c r="BD871" s="47"/>
      <c r="BE871" s="47"/>
      <c r="BF871" s="47"/>
      <c r="BG871" s="47"/>
      <c r="BH871" s="47"/>
      <c r="BI871" s="47"/>
      <c r="BJ871" s="47"/>
      <c r="BK871" s="47"/>
      <c r="BL871" s="47"/>
    </row>
    <row r="872" ht="18.75" customHeight="1">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c r="AA872" s="47"/>
      <c r="AB872" s="47"/>
      <c r="AC872" s="47"/>
      <c r="AD872" s="47"/>
      <c r="AE872" s="47"/>
      <c r="AF872" s="47"/>
      <c r="AG872" s="47"/>
      <c r="AH872" s="47"/>
      <c r="AI872" s="47"/>
      <c r="AJ872" s="47"/>
      <c r="AK872" s="47"/>
      <c r="AL872" s="47"/>
      <c r="AM872" s="47"/>
      <c r="AN872" s="47"/>
      <c r="AO872" s="47"/>
      <c r="AP872" s="47"/>
      <c r="AQ872" s="47"/>
      <c r="AR872" s="47"/>
      <c r="AS872" s="47"/>
      <c r="AT872" s="47"/>
      <c r="AU872" s="47"/>
      <c r="AV872" s="47"/>
      <c r="AW872" s="47"/>
      <c r="AX872" s="47"/>
      <c r="AY872" s="47"/>
      <c r="AZ872" s="47"/>
      <c r="BA872" s="47"/>
      <c r="BB872" s="47"/>
      <c r="BC872" s="47"/>
      <c r="BD872" s="47"/>
      <c r="BE872" s="47"/>
      <c r="BF872" s="47"/>
      <c r="BG872" s="47"/>
      <c r="BH872" s="47"/>
      <c r="BI872" s="47"/>
      <c r="BJ872" s="47"/>
      <c r="BK872" s="47"/>
      <c r="BL872" s="47"/>
    </row>
    <row r="873" ht="18.75" customHeight="1">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c r="AA873" s="47"/>
      <c r="AB873" s="47"/>
      <c r="AC873" s="47"/>
      <c r="AD873" s="47"/>
      <c r="AE873" s="47"/>
      <c r="AF873" s="47"/>
      <c r="AG873" s="47"/>
      <c r="AH873" s="47"/>
      <c r="AI873" s="47"/>
      <c r="AJ873" s="47"/>
      <c r="AK873" s="47"/>
      <c r="AL873" s="47"/>
      <c r="AM873" s="47"/>
      <c r="AN873" s="47"/>
      <c r="AO873" s="47"/>
      <c r="AP873" s="47"/>
      <c r="AQ873" s="47"/>
      <c r="AR873" s="47"/>
      <c r="AS873" s="47"/>
      <c r="AT873" s="47"/>
      <c r="AU873" s="47"/>
      <c r="AV873" s="47"/>
      <c r="AW873" s="47"/>
      <c r="AX873" s="47"/>
      <c r="AY873" s="47"/>
      <c r="AZ873" s="47"/>
      <c r="BA873" s="47"/>
      <c r="BB873" s="47"/>
      <c r="BC873" s="47"/>
      <c r="BD873" s="47"/>
      <c r="BE873" s="47"/>
      <c r="BF873" s="47"/>
      <c r="BG873" s="47"/>
      <c r="BH873" s="47"/>
      <c r="BI873" s="47"/>
      <c r="BJ873" s="47"/>
      <c r="BK873" s="47"/>
      <c r="BL873" s="47"/>
    </row>
    <row r="874" ht="18.75" customHeight="1">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c r="AA874" s="47"/>
      <c r="AB874" s="47"/>
      <c r="AC874" s="47"/>
      <c r="AD874" s="47"/>
      <c r="AE874" s="47"/>
      <c r="AF874" s="47"/>
      <c r="AG874" s="47"/>
      <c r="AH874" s="47"/>
      <c r="AI874" s="47"/>
      <c r="AJ874" s="47"/>
      <c r="AK874" s="47"/>
      <c r="AL874" s="47"/>
      <c r="AM874" s="47"/>
      <c r="AN874" s="47"/>
      <c r="AO874" s="47"/>
      <c r="AP874" s="47"/>
      <c r="AQ874" s="47"/>
      <c r="AR874" s="47"/>
      <c r="AS874" s="47"/>
      <c r="AT874" s="47"/>
      <c r="AU874" s="47"/>
      <c r="AV874" s="47"/>
      <c r="AW874" s="47"/>
      <c r="AX874" s="47"/>
      <c r="AY874" s="47"/>
      <c r="AZ874" s="47"/>
      <c r="BA874" s="47"/>
      <c r="BB874" s="47"/>
      <c r="BC874" s="47"/>
      <c r="BD874" s="47"/>
      <c r="BE874" s="47"/>
      <c r="BF874" s="47"/>
      <c r="BG874" s="47"/>
      <c r="BH874" s="47"/>
      <c r="BI874" s="47"/>
      <c r="BJ874" s="47"/>
      <c r="BK874" s="47"/>
      <c r="BL874" s="47"/>
    </row>
    <row r="875" ht="18.75" customHeight="1">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c r="AA875" s="47"/>
      <c r="AB875" s="47"/>
      <c r="AC875" s="47"/>
      <c r="AD875" s="47"/>
      <c r="AE875" s="47"/>
      <c r="AF875" s="47"/>
      <c r="AG875" s="47"/>
      <c r="AH875" s="47"/>
      <c r="AI875" s="47"/>
      <c r="AJ875" s="47"/>
      <c r="AK875" s="47"/>
      <c r="AL875" s="47"/>
      <c r="AM875" s="47"/>
      <c r="AN875" s="47"/>
      <c r="AO875" s="47"/>
      <c r="AP875" s="47"/>
      <c r="AQ875" s="47"/>
      <c r="AR875" s="47"/>
      <c r="AS875" s="47"/>
      <c r="AT875" s="47"/>
      <c r="AU875" s="47"/>
      <c r="AV875" s="47"/>
      <c r="AW875" s="47"/>
      <c r="AX875" s="47"/>
      <c r="AY875" s="47"/>
      <c r="AZ875" s="47"/>
      <c r="BA875" s="47"/>
      <c r="BB875" s="47"/>
      <c r="BC875" s="47"/>
      <c r="BD875" s="47"/>
      <c r="BE875" s="47"/>
      <c r="BF875" s="47"/>
      <c r="BG875" s="47"/>
      <c r="BH875" s="47"/>
      <c r="BI875" s="47"/>
      <c r="BJ875" s="47"/>
      <c r="BK875" s="47"/>
      <c r="BL875" s="47"/>
    </row>
    <row r="876" ht="18.75" customHeight="1">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c r="AA876" s="47"/>
      <c r="AB876" s="47"/>
      <c r="AC876" s="47"/>
      <c r="AD876" s="47"/>
      <c r="AE876" s="47"/>
      <c r="AF876" s="47"/>
      <c r="AG876" s="47"/>
      <c r="AH876" s="47"/>
      <c r="AI876" s="47"/>
      <c r="AJ876" s="47"/>
      <c r="AK876" s="47"/>
      <c r="AL876" s="47"/>
      <c r="AM876" s="47"/>
      <c r="AN876" s="47"/>
      <c r="AO876" s="47"/>
      <c r="AP876" s="47"/>
      <c r="AQ876" s="47"/>
      <c r="AR876" s="47"/>
      <c r="AS876" s="47"/>
      <c r="AT876" s="47"/>
      <c r="AU876" s="47"/>
      <c r="AV876" s="47"/>
      <c r="AW876" s="47"/>
      <c r="AX876" s="47"/>
      <c r="AY876" s="47"/>
      <c r="AZ876" s="47"/>
      <c r="BA876" s="47"/>
      <c r="BB876" s="47"/>
      <c r="BC876" s="47"/>
      <c r="BD876" s="47"/>
      <c r="BE876" s="47"/>
      <c r="BF876" s="47"/>
      <c r="BG876" s="47"/>
      <c r="BH876" s="47"/>
      <c r="BI876" s="47"/>
      <c r="BJ876" s="47"/>
      <c r="BK876" s="47"/>
      <c r="BL876" s="47"/>
    </row>
    <row r="877" ht="18.75" customHeight="1">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c r="AA877" s="47"/>
      <c r="AB877" s="47"/>
      <c r="AC877" s="47"/>
      <c r="AD877" s="47"/>
      <c r="AE877" s="47"/>
      <c r="AF877" s="47"/>
      <c r="AG877" s="47"/>
      <c r="AH877" s="47"/>
      <c r="AI877" s="47"/>
      <c r="AJ877" s="47"/>
      <c r="AK877" s="47"/>
      <c r="AL877" s="47"/>
      <c r="AM877" s="47"/>
      <c r="AN877" s="47"/>
      <c r="AO877" s="47"/>
      <c r="AP877" s="47"/>
      <c r="AQ877" s="47"/>
      <c r="AR877" s="47"/>
      <c r="AS877" s="47"/>
      <c r="AT877" s="47"/>
      <c r="AU877" s="47"/>
      <c r="AV877" s="47"/>
      <c r="AW877" s="47"/>
      <c r="AX877" s="47"/>
      <c r="AY877" s="47"/>
      <c r="AZ877" s="47"/>
      <c r="BA877" s="47"/>
      <c r="BB877" s="47"/>
      <c r="BC877" s="47"/>
      <c r="BD877" s="47"/>
      <c r="BE877" s="47"/>
      <c r="BF877" s="47"/>
      <c r="BG877" s="47"/>
      <c r="BH877" s="47"/>
      <c r="BI877" s="47"/>
      <c r="BJ877" s="47"/>
      <c r="BK877" s="47"/>
      <c r="BL877" s="47"/>
    </row>
    <row r="878" ht="18.75" customHeight="1">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c r="AA878" s="47"/>
      <c r="AB878" s="47"/>
      <c r="AC878" s="47"/>
      <c r="AD878" s="47"/>
      <c r="AE878" s="47"/>
      <c r="AF878" s="47"/>
      <c r="AG878" s="47"/>
      <c r="AH878" s="47"/>
      <c r="AI878" s="47"/>
      <c r="AJ878" s="47"/>
      <c r="AK878" s="47"/>
      <c r="AL878" s="47"/>
      <c r="AM878" s="47"/>
      <c r="AN878" s="47"/>
      <c r="AO878" s="47"/>
      <c r="AP878" s="47"/>
      <c r="AQ878" s="47"/>
      <c r="AR878" s="47"/>
      <c r="AS878" s="47"/>
      <c r="AT878" s="47"/>
      <c r="AU878" s="47"/>
      <c r="AV878" s="47"/>
      <c r="AW878" s="47"/>
      <c r="AX878" s="47"/>
      <c r="AY878" s="47"/>
      <c r="AZ878" s="47"/>
      <c r="BA878" s="47"/>
      <c r="BB878" s="47"/>
      <c r="BC878" s="47"/>
      <c r="BD878" s="47"/>
      <c r="BE878" s="47"/>
      <c r="BF878" s="47"/>
      <c r="BG878" s="47"/>
      <c r="BH878" s="47"/>
      <c r="BI878" s="47"/>
      <c r="BJ878" s="47"/>
      <c r="BK878" s="47"/>
      <c r="BL878" s="47"/>
    </row>
    <row r="879" ht="18.75" customHeight="1">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c r="AA879" s="47"/>
      <c r="AB879" s="47"/>
      <c r="AC879" s="47"/>
      <c r="AD879" s="47"/>
      <c r="AE879" s="47"/>
      <c r="AF879" s="47"/>
      <c r="AG879" s="47"/>
      <c r="AH879" s="47"/>
      <c r="AI879" s="47"/>
      <c r="AJ879" s="47"/>
      <c r="AK879" s="47"/>
      <c r="AL879" s="47"/>
      <c r="AM879" s="47"/>
      <c r="AN879" s="47"/>
      <c r="AO879" s="47"/>
      <c r="AP879" s="47"/>
      <c r="AQ879" s="47"/>
      <c r="AR879" s="47"/>
      <c r="AS879" s="47"/>
      <c r="AT879" s="47"/>
      <c r="AU879" s="47"/>
      <c r="AV879" s="47"/>
      <c r="AW879" s="47"/>
      <c r="AX879" s="47"/>
      <c r="AY879" s="47"/>
      <c r="AZ879" s="47"/>
      <c r="BA879" s="47"/>
      <c r="BB879" s="47"/>
      <c r="BC879" s="47"/>
      <c r="BD879" s="47"/>
      <c r="BE879" s="47"/>
      <c r="BF879" s="47"/>
      <c r="BG879" s="47"/>
      <c r="BH879" s="47"/>
      <c r="BI879" s="47"/>
      <c r="BJ879" s="47"/>
      <c r="BK879" s="47"/>
      <c r="BL879" s="47"/>
    </row>
    <row r="880" ht="18.75" customHeight="1">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c r="AA880" s="47"/>
      <c r="AB880" s="47"/>
      <c r="AC880" s="47"/>
      <c r="AD880" s="47"/>
      <c r="AE880" s="47"/>
      <c r="AF880" s="47"/>
      <c r="AG880" s="47"/>
      <c r="AH880" s="47"/>
      <c r="AI880" s="47"/>
      <c r="AJ880" s="47"/>
      <c r="AK880" s="47"/>
      <c r="AL880" s="47"/>
      <c r="AM880" s="47"/>
      <c r="AN880" s="47"/>
      <c r="AO880" s="47"/>
      <c r="AP880" s="47"/>
      <c r="AQ880" s="47"/>
      <c r="AR880" s="47"/>
      <c r="AS880" s="47"/>
      <c r="AT880" s="47"/>
      <c r="AU880" s="47"/>
      <c r="AV880" s="47"/>
      <c r="AW880" s="47"/>
      <c r="AX880" s="47"/>
      <c r="AY880" s="47"/>
      <c r="AZ880" s="47"/>
      <c r="BA880" s="47"/>
      <c r="BB880" s="47"/>
      <c r="BC880" s="47"/>
      <c r="BD880" s="47"/>
      <c r="BE880" s="47"/>
      <c r="BF880" s="47"/>
      <c r="BG880" s="47"/>
      <c r="BH880" s="47"/>
      <c r="BI880" s="47"/>
      <c r="BJ880" s="47"/>
      <c r="BK880" s="47"/>
      <c r="BL880" s="47"/>
    </row>
    <row r="881" ht="18.75" customHeight="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c r="AA881" s="47"/>
      <c r="AB881" s="47"/>
      <c r="AC881" s="47"/>
      <c r="AD881" s="47"/>
      <c r="AE881" s="47"/>
      <c r="AF881" s="47"/>
      <c r="AG881" s="47"/>
      <c r="AH881" s="47"/>
      <c r="AI881" s="47"/>
      <c r="AJ881" s="47"/>
      <c r="AK881" s="47"/>
      <c r="AL881" s="47"/>
      <c r="AM881" s="47"/>
      <c r="AN881" s="47"/>
      <c r="AO881" s="47"/>
      <c r="AP881" s="47"/>
      <c r="AQ881" s="47"/>
      <c r="AR881" s="47"/>
      <c r="AS881" s="47"/>
      <c r="AT881" s="47"/>
      <c r="AU881" s="47"/>
      <c r="AV881" s="47"/>
      <c r="AW881" s="47"/>
      <c r="AX881" s="47"/>
      <c r="AY881" s="47"/>
      <c r="AZ881" s="47"/>
      <c r="BA881" s="47"/>
      <c r="BB881" s="47"/>
      <c r="BC881" s="47"/>
      <c r="BD881" s="47"/>
      <c r="BE881" s="47"/>
      <c r="BF881" s="47"/>
      <c r="BG881" s="47"/>
      <c r="BH881" s="47"/>
      <c r="BI881" s="47"/>
      <c r="BJ881" s="47"/>
      <c r="BK881" s="47"/>
      <c r="BL881" s="47"/>
    </row>
    <row r="882" ht="18.75" customHeight="1">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c r="AA882" s="47"/>
      <c r="AB882" s="47"/>
      <c r="AC882" s="47"/>
      <c r="AD882" s="47"/>
      <c r="AE882" s="47"/>
      <c r="AF882" s="47"/>
      <c r="AG882" s="47"/>
      <c r="AH882" s="47"/>
      <c r="AI882" s="47"/>
      <c r="AJ882" s="47"/>
      <c r="AK882" s="47"/>
      <c r="AL882" s="47"/>
      <c r="AM882" s="47"/>
      <c r="AN882" s="47"/>
      <c r="AO882" s="47"/>
      <c r="AP882" s="47"/>
      <c r="AQ882" s="47"/>
      <c r="AR882" s="47"/>
      <c r="AS882" s="47"/>
      <c r="AT882" s="47"/>
      <c r="AU882" s="47"/>
      <c r="AV882" s="47"/>
      <c r="AW882" s="47"/>
      <c r="AX882" s="47"/>
      <c r="AY882" s="47"/>
      <c r="AZ882" s="47"/>
      <c r="BA882" s="47"/>
      <c r="BB882" s="47"/>
      <c r="BC882" s="47"/>
      <c r="BD882" s="47"/>
      <c r="BE882" s="47"/>
      <c r="BF882" s="47"/>
      <c r="BG882" s="47"/>
      <c r="BH882" s="47"/>
      <c r="BI882" s="47"/>
      <c r="BJ882" s="47"/>
      <c r="BK882" s="47"/>
      <c r="BL882" s="47"/>
    </row>
    <row r="883" ht="18.75" customHeight="1">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c r="AA883" s="47"/>
      <c r="AB883" s="47"/>
      <c r="AC883" s="47"/>
      <c r="AD883" s="47"/>
      <c r="AE883" s="47"/>
      <c r="AF883" s="47"/>
      <c r="AG883" s="47"/>
      <c r="AH883" s="47"/>
      <c r="AI883" s="47"/>
      <c r="AJ883" s="47"/>
      <c r="AK883" s="47"/>
      <c r="AL883" s="47"/>
      <c r="AM883" s="47"/>
      <c r="AN883" s="47"/>
      <c r="AO883" s="47"/>
      <c r="AP883" s="47"/>
      <c r="AQ883" s="47"/>
      <c r="AR883" s="47"/>
      <c r="AS883" s="47"/>
      <c r="AT883" s="47"/>
      <c r="AU883" s="47"/>
      <c r="AV883" s="47"/>
      <c r="AW883" s="47"/>
      <c r="AX883" s="47"/>
      <c r="AY883" s="47"/>
      <c r="AZ883" s="47"/>
      <c r="BA883" s="47"/>
      <c r="BB883" s="47"/>
      <c r="BC883" s="47"/>
      <c r="BD883" s="47"/>
      <c r="BE883" s="47"/>
      <c r="BF883" s="47"/>
      <c r="BG883" s="47"/>
      <c r="BH883" s="47"/>
      <c r="BI883" s="47"/>
      <c r="BJ883" s="47"/>
      <c r="BK883" s="47"/>
      <c r="BL883" s="47"/>
    </row>
    <row r="884" ht="18.75" customHeight="1">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c r="AA884" s="47"/>
      <c r="AB884" s="47"/>
      <c r="AC884" s="47"/>
      <c r="AD884" s="47"/>
      <c r="AE884" s="47"/>
      <c r="AF884" s="47"/>
      <c r="AG884" s="47"/>
      <c r="AH884" s="47"/>
      <c r="AI884" s="47"/>
      <c r="AJ884" s="47"/>
      <c r="AK884" s="47"/>
      <c r="AL884" s="47"/>
      <c r="AM884" s="47"/>
      <c r="AN884" s="47"/>
      <c r="AO884" s="47"/>
      <c r="AP884" s="47"/>
      <c r="AQ884" s="47"/>
      <c r="AR884" s="47"/>
      <c r="AS884" s="47"/>
      <c r="AT884" s="47"/>
      <c r="AU884" s="47"/>
      <c r="AV884" s="47"/>
      <c r="AW884" s="47"/>
      <c r="AX884" s="47"/>
      <c r="AY884" s="47"/>
      <c r="AZ884" s="47"/>
      <c r="BA884" s="47"/>
      <c r="BB884" s="47"/>
      <c r="BC884" s="47"/>
      <c r="BD884" s="47"/>
      <c r="BE884" s="47"/>
      <c r="BF884" s="47"/>
      <c r="BG884" s="47"/>
      <c r="BH884" s="47"/>
      <c r="BI884" s="47"/>
      <c r="BJ884" s="47"/>
      <c r="BK884" s="47"/>
      <c r="BL884" s="47"/>
    </row>
    <row r="885" ht="18.75" customHeight="1">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c r="AA885" s="47"/>
      <c r="AB885" s="47"/>
      <c r="AC885" s="47"/>
      <c r="AD885" s="47"/>
      <c r="AE885" s="47"/>
      <c r="AF885" s="47"/>
      <c r="AG885" s="47"/>
      <c r="AH885" s="47"/>
      <c r="AI885" s="47"/>
      <c r="AJ885" s="47"/>
      <c r="AK885" s="47"/>
      <c r="AL885" s="47"/>
      <c r="AM885" s="47"/>
      <c r="AN885" s="47"/>
      <c r="AO885" s="47"/>
      <c r="AP885" s="47"/>
      <c r="AQ885" s="47"/>
      <c r="AR885" s="47"/>
      <c r="AS885" s="47"/>
      <c r="AT885" s="47"/>
      <c r="AU885" s="47"/>
      <c r="AV885" s="47"/>
      <c r="AW885" s="47"/>
      <c r="AX885" s="47"/>
      <c r="AY885" s="47"/>
      <c r="AZ885" s="47"/>
      <c r="BA885" s="47"/>
      <c r="BB885" s="47"/>
      <c r="BC885" s="47"/>
      <c r="BD885" s="47"/>
      <c r="BE885" s="47"/>
      <c r="BF885" s="47"/>
      <c r="BG885" s="47"/>
      <c r="BH885" s="47"/>
      <c r="BI885" s="47"/>
      <c r="BJ885" s="47"/>
      <c r="BK885" s="47"/>
      <c r="BL885" s="47"/>
    </row>
    <row r="886" ht="18.75" customHeight="1">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c r="AA886" s="47"/>
      <c r="AB886" s="47"/>
      <c r="AC886" s="47"/>
      <c r="AD886" s="47"/>
      <c r="AE886" s="47"/>
      <c r="AF886" s="47"/>
      <c r="AG886" s="47"/>
      <c r="AH886" s="47"/>
      <c r="AI886" s="47"/>
      <c r="AJ886" s="47"/>
      <c r="AK886" s="47"/>
      <c r="AL886" s="47"/>
      <c r="AM886" s="47"/>
      <c r="AN886" s="47"/>
      <c r="AO886" s="47"/>
      <c r="AP886" s="47"/>
      <c r="AQ886" s="47"/>
      <c r="AR886" s="47"/>
      <c r="AS886" s="47"/>
      <c r="AT886" s="47"/>
      <c r="AU886" s="47"/>
      <c r="AV886" s="47"/>
      <c r="AW886" s="47"/>
      <c r="AX886" s="47"/>
      <c r="AY886" s="47"/>
      <c r="AZ886" s="47"/>
      <c r="BA886" s="47"/>
      <c r="BB886" s="47"/>
      <c r="BC886" s="47"/>
      <c r="BD886" s="47"/>
      <c r="BE886" s="47"/>
      <c r="BF886" s="47"/>
      <c r="BG886" s="47"/>
      <c r="BH886" s="47"/>
      <c r="BI886" s="47"/>
      <c r="BJ886" s="47"/>
      <c r="BK886" s="47"/>
      <c r="BL886" s="47"/>
    </row>
    <row r="887" ht="18.75" customHeight="1">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c r="AA887" s="47"/>
      <c r="AB887" s="47"/>
      <c r="AC887" s="47"/>
      <c r="AD887" s="47"/>
      <c r="AE887" s="47"/>
      <c r="AF887" s="47"/>
      <c r="AG887" s="47"/>
      <c r="AH887" s="47"/>
      <c r="AI887" s="47"/>
      <c r="AJ887" s="47"/>
      <c r="AK887" s="47"/>
      <c r="AL887" s="47"/>
      <c r="AM887" s="47"/>
      <c r="AN887" s="47"/>
      <c r="AO887" s="47"/>
      <c r="AP887" s="47"/>
      <c r="AQ887" s="47"/>
      <c r="AR887" s="47"/>
      <c r="AS887" s="47"/>
      <c r="AT887" s="47"/>
      <c r="AU887" s="47"/>
      <c r="AV887" s="47"/>
      <c r="AW887" s="47"/>
      <c r="AX887" s="47"/>
      <c r="AY887" s="47"/>
      <c r="AZ887" s="47"/>
      <c r="BA887" s="47"/>
      <c r="BB887" s="47"/>
      <c r="BC887" s="47"/>
      <c r="BD887" s="47"/>
      <c r="BE887" s="47"/>
      <c r="BF887" s="47"/>
      <c r="BG887" s="47"/>
      <c r="BH887" s="47"/>
      <c r="BI887" s="47"/>
      <c r="BJ887" s="47"/>
      <c r="BK887" s="47"/>
      <c r="BL887" s="47"/>
    </row>
    <row r="888" ht="18.75" customHeight="1">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c r="AA888" s="47"/>
      <c r="AB888" s="47"/>
      <c r="AC888" s="47"/>
      <c r="AD888" s="47"/>
      <c r="AE888" s="47"/>
      <c r="AF888" s="47"/>
      <c r="AG888" s="47"/>
      <c r="AH888" s="47"/>
      <c r="AI888" s="47"/>
      <c r="AJ888" s="47"/>
      <c r="AK888" s="47"/>
      <c r="AL888" s="47"/>
      <c r="AM888" s="47"/>
      <c r="AN888" s="47"/>
      <c r="AO888" s="47"/>
      <c r="AP888" s="47"/>
      <c r="AQ888" s="47"/>
      <c r="AR888" s="47"/>
      <c r="AS888" s="47"/>
      <c r="AT888" s="47"/>
      <c r="AU888" s="47"/>
      <c r="AV888" s="47"/>
      <c r="AW888" s="47"/>
      <c r="AX888" s="47"/>
      <c r="AY888" s="47"/>
      <c r="AZ888" s="47"/>
      <c r="BA888" s="47"/>
      <c r="BB888" s="47"/>
      <c r="BC888" s="47"/>
      <c r="BD888" s="47"/>
      <c r="BE888" s="47"/>
      <c r="BF888" s="47"/>
      <c r="BG888" s="47"/>
      <c r="BH888" s="47"/>
      <c r="BI888" s="47"/>
      <c r="BJ888" s="47"/>
      <c r="BK888" s="47"/>
      <c r="BL888" s="47"/>
    </row>
    <row r="889" ht="18.75" customHeight="1">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c r="AA889" s="47"/>
      <c r="AB889" s="47"/>
      <c r="AC889" s="47"/>
      <c r="AD889" s="47"/>
      <c r="AE889" s="47"/>
      <c r="AF889" s="47"/>
      <c r="AG889" s="47"/>
      <c r="AH889" s="47"/>
      <c r="AI889" s="47"/>
      <c r="AJ889" s="47"/>
      <c r="AK889" s="47"/>
      <c r="AL889" s="47"/>
      <c r="AM889" s="47"/>
      <c r="AN889" s="47"/>
      <c r="AO889" s="47"/>
      <c r="AP889" s="47"/>
      <c r="AQ889" s="47"/>
      <c r="AR889" s="47"/>
      <c r="AS889" s="47"/>
      <c r="AT889" s="47"/>
      <c r="AU889" s="47"/>
      <c r="AV889" s="47"/>
      <c r="AW889" s="47"/>
      <c r="AX889" s="47"/>
      <c r="AY889" s="47"/>
      <c r="AZ889" s="47"/>
      <c r="BA889" s="47"/>
      <c r="BB889" s="47"/>
      <c r="BC889" s="47"/>
      <c r="BD889" s="47"/>
      <c r="BE889" s="47"/>
      <c r="BF889" s="47"/>
      <c r="BG889" s="47"/>
      <c r="BH889" s="47"/>
      <c r="BI889" s="47"/>
      <c r="BJ889" s="47"/>
      <c r="BK889" s="47"/>
      <c r="BL889" s="47"/>
    </row>
    <row r="890" ht="18.75" customHeight="1">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c r="AA890" s="47"/>
      <c r="AB890" s="47"/>
      <c r="AC890" s="47"/>
      <c r="AD890" s="47"/>
      <c r="AE890" s="47"/>
      <c r="AF890" s="47"/>
      <c r="AG890" s="47"/>
      <c r="AH890" s="47"/>
      <c r="AI890" s="47"/>
      <c r="AJ890" s="47"/>
      <c r="AK890" s="47"/>
      <c r="AL890" s="47"/>
      <c r="AM890" s="47"/>
      <c r="AN890" s="47"/>
      <c r="AO890" s="47"/>
      <c r="AP890" s="47"/>
      <c r="AQ890" s="47"/>
      <c r="AR890" s="47"/>
      <c r="AS890" s="47"/>
      <c r="AT890" s="47"/>
      <c r="AU890" s="47"/>
      <c r="AV890" s="47"/>
      <c r="AW890" s="47"/>
      <c r="AX890" s="47"/>
      <c r="AY890" s="47"/>
      <c r="AZ890" s="47"/>
      <c r="BA890" s="47"/>
      <c r="BB890" s="47"/>
      <c r="BC890" s="47"/>
      <c r="BD890" s="47"/>
      <c r="BE890" s="47"/>
      <c r="BF890" s="47"/>
      <c r="BG890" s="47"/>
      <c r="BH890" s="47"/>
      <c r="BI890" s="47"/>
      <c r="BJ890" s="47"/>
      <c r="BK890" s="47"/>
      <c r="BL890" s="47"/>
    </row>
    <row r="891" ht="18.75" customHeight="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c r="AA891" s="47"/>
      <c r="AB891" s="47"/>
      <c r="AC891" s="47"/>
      <c r="AD891" s="47"/>
      <c r="AE891" s="47"/>
      <c r="AF891" s="47"/>
      <c r="AG891" s="47"/>
      <c r="AH891" s="47"/>
      <c r="AI891" s="47"/>
      <c r="AJ891" s="47"/>
      <c r="AK891" s="47"/>
      <c r="AL891" s="47"/>
      <c r="AM891" s="47"/>
      <c r="AN891" s="47"/>
      <c r="AO891" s="47"/>
      <c r="AP891" s="47"/>
      <c r="AQ891" s="47"/>
      <c r="AR891" s="47"/>
      <c r="AS891" s="47"/>
      <c r="AT891" s="47"/>
      <c r="AU891" s="47"/>
      <c r="AV891" s="47"/>
      <c r="AW891" s="47"/>
      <c r="AX891" s="47"/>
      <c r="AY891" s="47"/>
      <c r="AZ891" s="47"/>
      <c r="BA891" s="47"/>
      <c r="BB891" s="47"/>
      <c r="BC891" s="47"/>
      <c r="BD891" s="47"/>
      <c r="BE891" s="47"/>
      <c r="BF891" s="47"/>
      <c r="BG891" s="47"/>
      <c r="BH891" s="47"/>
      <c r="BI891" s="47"/>
      <c r="BJ891" s="47"/>
      <c r="BK891" s="47"/>
      <c r="BL891" s="47"/>
    </row>
    <row r="892" ht="18.75" customHeight="1">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c r="AA892" s="47"/>
      <c r="AB892" s="47"/>
      <c r="AC892" s="47"/>
      <c r="AD892" s="47"/>
      <c r="AE892" s="47"/>
      <c r="AF892" s="47"/>
      <c r="AG892" s="47"/>
      <c r="AH892" s="47"/>
      <c r="AI892" s="47"/>
      <c r="AJ892" s="47"/>
      <c r="AK892" s="47"/>
      <c r="AL892" s="47"/>
      <c r="AM892" s="47"/>
      <c r="AN892" s="47"/>
      <c r="AO892" s="47"/>
      <c r="AP892" s="47"/>
      <c r="AQ892" s="47"/>
      <c r="AR892" s="47"/>
      <c r="AS892" s="47"/>
      <c r="AT892" s="47"/>
      <c r="AU892" s="47"/>
      <c r="AV892" s="47"/>
      <c r="AW892" s="47"/>
      <c r="AX892" s="47"/>
      <c r="AY892" s="47"/>
      <c r="AZ892" s="47"/>
      <c r="BA892" s="47"/>
      <c r="BB892" s="47"/>
      <c r="BC892" s="47"/>
      <c r="BD892" s="47"/>
      <c r="BE892" s="47"/>
      <c r="BF892" s="47"/>
      <c r="BG892" s="47"/>
      <c r="BH892" s="47"/>
      <c r="BI892" s="47"/>
      <c r="BJ892" s="47"/>
      <c r="BK892" s="47"/>
      <c r="BL892" s="47"/>
    </row>
    <row r="893" ht="18.75" customHeight="1">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c r="AA893" s="47"/>
      <c r="AB893" s="47"/>
      <c r="AC893" s="47"/>
      <c r="AD893" s="47"/>
      <c r="AE893" s="47"/>
      <c r="AF893" s="47"/>
      <c r="AG893" s="47"/>
      <c r="AH893" s="47"/>
      <c r="AI893" s="47"/>
      <c r="AJ893" s="47"/>
      <c r="AK893" s="47"/>
      <c r="AL893" s="47"/>
      <c r="AM893" s="47"/>
      <c r="AN893" s="47"/>
      <c r="AO893" s="47"/>
      <c r="AP893" s="47"/>
      <c r="AQ893" s="47"/>
      <c r="AR893" s="47"/>
      <c r="AS893" s="47"/>
      <c r="AT893" s="47"/>
      <c r="AU893" s="47"/>
      <c r="AV893" s="47"/>
      <c r="AW893" s="47"/>
      <c r="AX893" s="47"/>
      <c r="AY893" s="47"/>
      <c r="AZ893" s="47"/>
      <c r="BA893" s="47"/>
      <c r="BB893" s="47"/>
      <c r="BC893" s="47"/>
      <c r="BD893" s="47"/>
      <c r="BE893" s="47"/>
      <c r="BF893" s="47"/>
      <c r="BG893" s="47"/>
      <c r="BH893" s="47"/>
      <c r="BI893" s="47"/>
      <c r="BJ893" s="47"/>
      <c r="BK893" s="47"/>
      <c r="BL893" s="47"/>
    </row>
    <row r="894" ht="18.75" customHeight="1">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c r="AA894" s="47"/>
      <c r="AB894" s="47"/>
      <c r="AC894" s="47"/>
      <c r="AD894" s="47"/>
      <c r="AE894" s="47"/>
      <c r="AF894" s="47"/>
      <c r="AG894" s="47"/>
      <c r="AH894" s="47"/>
      <c r="AI894" s="47"/>
      <c r="AJ894" s="47"/>
      <c r="AK894" s="47"/>
      <c r="AL894" s="47"/>
      <c r="AM894" s="47"/>
      <c r="AN894" s="47"/>
      <c r="AO894" s="47"/>
      <c r="AP894" s="47"/>
      <c r="AQ894" s="47"/>
      <c r="AR894" s="47"/>
      <c r="AS894" s="47"/>
      <c r="AT894" s="47"/>
      <c r="AU894" s="47"/>
      <c r="AV894" s="47"/>
      <c r="AW894" s="47"/>
      <c r="AX894" s="47"/>
      <c r="AY894" s="47"/>
      <c r="AZ894" s="47"/>
      <c r="BA894" s="47"/>
      <c r="BB894" s="47"/>
      <c r="BC894" s="47"/>
      <c r="BD894" s="47"/>
      <c r="BE894" s="47"/>
      <c r="BF894" s="47"/>
      <c r="BG894" s="47"/>
      <c r="BH894" s="47"/>
      <c r="BI894" s="47"/>
      <c r="BJ894" s="47"/>
      <c r="BK894" s="47"/>
      <c r="BL894" s="47"/>
    </row>
    <row r="895" ht="18.75" customHeight="1">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c r="AA895" s="47"/>
      <c r="AB895" s="47"/>
      <c r="AC895" s="47"/>
      <c r="AD895" s="47"/>
      <c r="AE895" s="47"/>
      <c r="AF895" s="47"/>
      <c r="AG895" s="47"/>
      <c r="AH895" s="47"/>
      <c r="AI895" s="47"/>
      <c r="AJ895" s="47"/>
      <c r="AK895" s="47"/>
      <c r="AL895" s="47"/>
      <c r="AM895" s="47"/>
      <c r="AN895" s="47"/>
      <c r="AO895" s="47"/>
      <c r="AP895" s="47"/>
      <c r="AQ895" s="47"/>
      <c r="AR895" s="47"/>
      <c r="AS895" s="47"/>
      <c r="AT895" s="47"/>
      <c r="AU895" s="47"/>
      <c r="AV895" s="47"/>
      <c r="AW895" s="47"/>
      <c r="AX895" s="47"/>
      <c r="AY895" s="47"/>
      <c r="AZ895" s="47"/>
      <c r="BA895" s="47"/>
      <c r="BB895" s="47"/>
      <c r="BC895" s="47"/>
      <c r="BD895" s="47"/>
      <c r="BE895" s="47"/>
      <c r="BF895" s="47"/>
      <c r="BG895" s="47"/>
      <c r="BH895" s="47"/>
      <c r="BI895" s="47"/>
      <c r="BJ895" s="47"/>
      <c r="BK895" s="47"/>
      <c r="BL895" s="47"/>
    </row>
    <row r="896" ht="18.75" customHeight="1">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c r="AA896" s="47"/>
      <c r="AB896" s="47"/>
      <c r="AC896" s="47"/>
      <c r="AD896" s="47"/>
      <c r="AE896" s="47"/>
      <c r="AF896" s="47"/>
      <c r="AG896" s="47"/>
      <c r="AH896" s="47"/>
      <c r="AI896" s="47"/>
      <c r="AJ896" s="47"/>
      <c r="AK896" s="47"/>
      <c r="AL896" s="47"/>
      <c r="AM896" s="47"/>
      <c r="AN896" s="47"/>
      <c r="AO896" s="47"/>
      <c r="AP896" s="47"/>
      <c r="AQ896" s="47"/>
      <c r="AR896" s="47"/>
      <c r="AS896" s="47"/>
      <c r="AT896" s="47"/>
      <c r="AU896" s="47"/>
      <c r="AV896" s="47"/>
      <c r="AW896" s="47"/>
      <c r="AX896" s="47"/>
      <c r="AY896" s="47"/>
      <c r="AZ896" s="47"/>
      <c r="BA896" s="47"/>
      <c r="BB896" s="47"/>
      <c r="BC896" s="47"/>
      <c r="BD896" s="47"/>
      <c r="BE896" s="47"/>
      <c r="BF896" s="47"/>
      <c r="BG896" s="47"/>
      <c r="BH896" s="47"/>
      <c r="BI896" s="47"/>
      <c r="BJ896" s="47"/>
      <c r="BK896" s="47"/>
      <c r="BL896" s="47"/>
    </row>
    <row r="897" ht="18.75" customHeight="1">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c r="AA897" s="47"/>
      <c r="AB897" s="47"/>
      <c r="AC897" s="47"/>
      <c r="AD897" s="47"/>
      <c r="AE897" s="47"/>
      <c r="AF897" s="47"/>
      <c r="AG897" s="47"/>
      <c r="AH897" s="47"/>
      <c r="AI897" s="47"/>
      <c r="AJ897" s="47"/>
      <c r="AK897" s="47"/>
      <c r="AL897" s="47"/>
      <c r="AM897" s="47"/>
      <c r="AN897" s="47"/>
      <c r="AO897" s="47"/>
      <c r="AP897" s="47"/>
      <c r="AQ897" s="47"/>
      <c r="AR897" s="47"/>
      <c r="AS897" s="47"/>
      <c r="AT897" s="47"/>
      <c r="AU897" s="47"/>
      <c r="AV897" s="47"/>
      <c r="AW897" s="47"/>
      <c r="AX897" s="47"/>
      <c r="AY897" s="47"/>
      <c r="AZ897" s="47"/>
      <c r="BA897" s="47"/>
      <c r="BB897" s="47"/>
      <c r="BC897" s="47"/>
      <c r="BD897" s="47"/>
      <c r="BE897" s="47"/>
      <c r="BF897" s="47"/>
      <c r="BG897" s="47"/>
      <c r="BH897" s="47"/>
      <c r="BI897" s="47"/>
      <c r="BJ897" s="47"/>
      <c r="BK897" s="47"/>
      <c r="BL897" s="47"/>
    </row>
    <row r="898" ht="18.75" customHeight="1">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c r="AA898" s="47"/>
      <c r="AB898" s="47"/>
      <c r="AC898" s="47"/>
      <c r="AD898" s="47"/>
      <c r="AE898" s="47"/>
      <c r="AF898" s="47"/>
      <c r="AG898" s="47"/>
      <c r="AH898" s="47"/>
      <c r="AI898" s="47"/>
      <c r="AJ898" s="47"/>
      <c r="AK898" s="47"/>
      <c r="AL898" s="47"/>
      <c r="AM898" s="47"/>
      <c r="AN898" s="47"/>
      <c r="AO898" s="47"/>
      <c r="AP898" s="47"/>
      <c r="AQ898" s="47"/>
      <c r="AR898" s="47"/>
      <c r="AS898" s="47"/>
      <c r="AT898" s="47"/>
      <c r="AU898" s="47"/>
      <c r="AV898" s="47"/>
      <c r="AW898" s="47"/>
      <c r="AX898" s="47"/>
      <c r="AY898" s="47"/>
      <c r="AZ898" s="47"/>
      <c r="BA898" s="47"/>
      <c r="BB898" s="47"/>
      <c r="BC898" s="47"/>
      <c r="BD898" s="47"/>
      <c r="BE898" s="47"/>
      <c r="BF898" s="47"/>
      <c r="BG898" s="47"/>
      <c r="BH898" s="47"/>
      <c r="BI898" s="47"/>
      <c r="BJ898" s="47"/>
      <c r="BK898" s="47"/>
      <c r="BL898" s="47"/>
    </row>
    <row r="899" ht="18.75" customHeight="1">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c r="AA899" s="47"/>
      <c r="AB899" s="47"/>
      <c r="AC899" s="47"/>
      <c r="AD899" s="47"/>
      <c r="AE899" s="47"/>
      <c r="AF899" s="47"/>
      <c r="AG899" s="47"/>
      <c r="AH899" s="47"/>
      <c r="AI899" s="47"/>
      <c r="AJ899" s="47"/>
      <c r="AK899" s="47"/>
      <c r="AL899" s="47"/>
      <c r="AM899" s="47"/>
      <c r="AN899" s="47"/>
      <c r="AO899" s="47"/>
      <c r="AP899" s="47"/>
      <c r="AQ899" s="47"/>
      <c r="AR899" s="47"/>
      <c r="AS899" s="47"/>
      <c r="AT899" s="47"/>
      <c r="AU899" s="47"/>
      <c r="AV899" s="47"/>
      <c r="AW899" s="47"/>
      <c r="AX899" s="47"/>
      <c r="AY899" s="47"/>
      <c r="AZ899" s="47"/>
      <c r="BA899" s="47"/>
      <c r="BB899" s="47"/>
      <c r="BC899" s="47"/>
      <c r="BD899" s="47"/>
      <c r="BE899" s="47"/>
      <c r="BF899" s="47"/>
      <c r="BG899" s="47"/>
      <c r="BH899" s="47"/>
      <c r="BI899" s="47"/>
      <c r="BJ899" s="47"/>
      <c r="BK899" s="47"/>
      <c r="BL899" s="47"/>
    </row>
    <row r="900" ht="18.75" customHeight="1">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c r="AA900" s="47"/>
      <c r="AB900" s="47"/>
      <c r="AC900" s="47"/>
      <c r="AD900" s="47"/>
      <c r="AE900" s="47"/>
      <c r="AF900" s="47"/>
      <c r="AG900" s="47"/>
      <c r="AH900" s="47"/>
      <c r="AI900" s="47"/>
      <c r="AJ900" s="47"/>
      <c r="AK900" s="47"/>
      <c r="AL900" s="47"/>
      <c r="AM900" s="47"/>
      <c r="AN900" s="47"/>
      <c r="AO900" s="47"/>
      <c r="AP900" s="47"/>
      <c r="AQ900" s="47"/>
      <c r="AR900" s="47"/>
      <c r="AS900" s="47"/>
      <c r="AT900" s="47"/>
      <c r="AU900" s="47"/>
      <c r="AV900" s="47"/>
      <c r="AW900" s="47"/>
      <c r="AX900" s="47"/>
      <c r="AY900" s="47"/>
      <c r="AZ900" s="47"/>
      <c r="BA900" s="47"/>
      <c r="BB900" s="47"/>
      <c r="BC900" s="47"/>
      <c r="BD900" s="47"/>
      <c r="BE900" s="47"/>
      <c r="BF900" s="47"/>
      <c r="BG900" s="47"/>
      <c r="BH900" s="47"/>
      <c r="BI900" s="47"/>
      <c r="BJ900" s="47"/>
      <c r="BK900" s="47"/>
      <c r="BL900" s="47"/>
    </row>
    <row r="901" ht="18.75" customHeight="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c r="AA901" s="47"/>
      <c r="AB901" s="47"/>
      <c r="AC901" s="47"/>
      <c r="AD901" s="47"/>
      <c r="AE901" s="47"/>
      <c r="AF901" s="47"/>
      <c r="AG901" s="47"/>
      <c r="AH901" s="47"/>
      <c r="AI901" s="47"/>
      <c r="AJ901" s="47"/>
      <c r="AK901" s="47"/>
      <c r="AL901" s="47"/>
      <c r="AM901" s="47"/>
      <c r="AN901" s="47"/>
      <c r="AO901" s="47"/>
      <c r="AP901" s="47"/>
      <c r="AQ901" s="47"/>
      <c r="AR901" s="47"/>
      <c r="AS901" s="47"/>
      <c r="AT901" s="47"/>
      <c r="AU901" s="47"/>
      <c r="AV901" s="47"/>
      <c r="AW901" s="47"/>
      <c r="AX901" s="47"/>
      <c r="AY901" s="47"/>
      <c r="AZ901" s="47"/>
      <c r="BA901" s="47"/>
      <c r="BB901" s="47"/>
      <c r="BC901" s="47"/>
      <c r="BD901" s="47"/>
      <c r="BE901" s="47"/>
      <c r="BF901" s="47"/>
      <c r="BG901" s="47"/>
      <c r="BH901" s="47"/>
      <c r="BI901" s="47"/>
      <c r="BJ901" s="47"/>
      <c r="BK901" s="47"/>
      <c r="BL901" s="47"/>
    </row>
    <row r="902" ht="18.75" customHeight="1">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c r="AA902" s="47"/>
      <c r="AB902" s="47"/>
      <c r="AC902" s="47"/>
      <c r="AD902" s="47"/>
      <c r="AE902" s="47"/>
      <c r="AF902" s="47"/>
      <c r="AG902" s="47"/>
      <c r="AH902" s="47"/>
      <c r="AI902" s="47"/>
      <c r="AJ902" s="47"/>
      <c r="AK902" s="47"/>
      <c r="AL902" s="47"/>
      <c r="AM902" s="47"/>
      <c r="AN902" s="47"/>
      <c r="AO902" s="47"/>
      <c r="AP902" s="47"/>
      <c r="AQ902" s="47"/>
      <c r="AR902" s="47"/>
      <c r="AS902" s="47"/>
      <c r="AT902" s="47"/>
      <c r="AU902" s="47"/>
      <c r="AV902" s="47"/>
      <c r="AW902" s="47"/>
      <c r="AX902" s="47"/>
      <c r="AY902" s="47"/>
      <c r="AZ902" s="47"/>
      <c r="BA902" s="47"/>
      <c r="BB902" s="47"/>
      <c r="BC902" s="47"/>
      <c r="BD902" s="47"/>
      <c r="BE902" s="47"/>
      <c r="BF902" s="47"/>
      <c r="BG902" s="47"/>
      <c r="BH902" s="47"/>
      <c r="BI902" s="47"/>
      <c r="BJ902" s="47"/>
      <c r="BK902" s="47"/>
      <c r="BL902" s="47"/>
    </row>
    <row r="903" ht="18.75" customHeight="1">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c r="AA903" s="47"/>
      <c r="AB903" s="47"/>
      <c r="AC903" s="47"/>
      <c r="AD903" s="47"/>
      <c r="AE903" s="47"/>
      <c r="AF903" s="47"/>
      <c r="AG903" s="47"/>
      <c r="AH903" s="47"/>
      <c r="AI903" s="47"/>
      <c r="AJ903" s="47"/>
      <c r="AK903" s="47"/>
      <c r="AL903" s="47"/>
      <c r="AM903" s="47"/>
      <c r="AN903" s="47"/>
      <c r="AO903" s="47"/>
      <c r="AP903" s="47"/>
      <c r="AQ903" s="47"/>
      <c r="AR903" s="47"/>
      <c r="AS903" s="47"/>
      <c r="AT903" s="47"/>
      <c r="AU903" s="47"/>
      <c r="AV903" s="47"/>
      <c r="AW903" s="47"/>
      <c r="AX903" s="47"/>
      <c r="AY903" s="47"/>
      <c r="AZ903" s="47"/>
      <c r="BA903" s="47"/>
      <c r="BB903" s="47"/>
      <c r="BC903" s="47"/>
      <c r="BD903" s="47"/>
      <c r="BE903" s="47"/>
      <c r="BF903" s="47"/>
      <c r="BG903" s="47"/>
      <c r="BH903" s="47"/>
      <c r="BI903" s="47"/>
      <c r="BJ903" s="47"/>
      <c r="BK903" s="47"/>
      <c r="BL903" s="47"/>
    </row>
    <row r="904" ht="18.75" customHeight="1">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c r="AA904" s="47"/>
      <c r="AB904" s="47"/>
      <c r="AC904" s="47"/>
      <c r="AD904" s="47"/>
      <c r="AE904" s="47"/>
      <c r="AF904" s="47"/>
      <c r="AG904" s="47"/>
      <c r="AH904" s="47"/>
      <c r="AI904" s="47"/>
      <c r="AJ904" s="47"/>
      <c r="AK904" s="47"/>
      <c r="AL904" s="47"/>
      <c r="AM904" s="47"/>
      <c r="AN904" s="47"/>
      <c r="AO904" s="47"/>
      <c r="AP904" s="47"/>
      <c r="AQ904" s="47"/>
      <c r="AR904" s="47"/>
      <c r="AS904" s="47"/>
      <c r="AT904" s="47"/>
      <c r="AU904" s="47"/>
      <c r="AV904" s="47"/>
      <c r="AW904" s="47"/>
      <c r="AX904" s="47"/>
      <c r="AY904" s="47"/>
      <c r="AZ904" s="47"/>
      <c r="BA904" s="47"/>
      <c r="BB904" s="47"/>
      <c r="BC904" s="47"/>
      <c r="BD904" s="47"/>
      <c r="BE904" s="47"/>
      <c r="BF904" s="47"/>
      <c r="BG904" s="47"/>
      <c r="BH904" s="47"/>
      <c r="BI904" s="47"/>
      <c r="BJ904" s="47"/>
      <c r="BK904" s="47"/>
      <c r="BL904" s="47"/>
    </row>
    <row r="905" ht="18.75" customHeight="1">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c r="AA905" s="47"/>
      <c r="AB905" s="47"/>
      <c r="AC905" s="47"/>
      <c r="AD905" s="47"/>
      <c r="AE905" s="47"/>
      <c r="AF905" s="47"/>
      <c r="AG905" s="47"/>
      <c r="AH905" s="47"/>
      <c r="AI905" s="47"/>
      <c r="AJ905" s="47"/>
      <c r="AK905" s="47"/>
      <c r="AL905" s="47"/>
      <c r="AM905" s="47"/>
      <c r="AN905" s="47"/>
      <c r="AO905" s="47"/>
      <c r="AP905" s="47"/>
      <c r="AQ905" s="47"/>
      <c r="AR905" s="47"/>
      <c r="AS905" s="47"/>
      <c r="AT905" s="47"/>
      <c r="AU905" s="47"/>
      <c r="AV905" s="47"/>
      <c r="AW905" s="47"/>
      <c r="AX905" s="47"/>
      <c r="AY905" s="47"/>
      <c r="AZ905" s="47"/>
      <c r="BA905" s="47"/>
      <c r="BB905" s="47"/>
      <c r="BC905" s="47"/>
      <c r="BD905" s="47"/>
      <c r="BE905" s="47"/>
      <c r="BF905" s="47"/>
      <c r="BG905" s="47"/>
      <c r="BH905" s="47"/>
      <c r="BI905" s="47"/>
      <c r="BJ905" s="47"/>
      <c r="BK905" s="47"/>
      <c r="BL905" s="47"/>
    </row>
    <row r="906" ht="18.75" customHeight="1">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c r="AA906" s="47"/>
      <c r="AB906" s="47"/>
      <c r="AC906" s="47"/>
      <c r="AD906" s="47"/>
      <c r="AE906" s="47"/>
      <c r="AF906" s="47"/>
      <c r="AG906" s="47"/>
      <c r="AH906" s="47"/>
      <c r="AI906" s="47"/>
      <c r="AJ906" s="47"/>
      <c r="AK906" s="47"/>
      <c r="AL906" s="47"/>
      <c r="AM906" s="47"/>
      <c r="AN906" s="47"/>
      <c r="AO906" s="47"/>
      <c r="AP906" s="47"/>
      <c r="AQ906" s="47"/>
      <c r="AR906" s="47"/>
      <c r="AS906" s="47"/>
      <c r="AT906" s="47"/>
      <c r="AU906" s="47"/>
      <c r="AV906" s="47"/>
      <c r="AW906" s="47"/>
      <c r="AX906" s="47"/>
      <c r="AY906" s="47"/>
      <c r="AZ906" s="47"/>
      <c r="BA906" s="47"/>
      <c r="BB906" s="47"/>
      <c r="BC906" s="47"/>
      <c r="BD906" s="47"/>
      <c r="BE906" s="47"/>
      <c r="BF906" s="47"/>
      <c r="BG906" s="47"/>
      <c r="BH906" s="47"/>
      <c r="BI906" s="47"/>
      <c r="BJ906" s="47"/>
      <c r="BK906" s="47"/>
      <c r="BL906" s="47"/>
    </row>
    <row r="907" ht="18.75" customHeight="1">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c r="AA907" s="47"/>
      <c r="AB907" s="47"/>
      <c r="AC907" s="47"/>
      <c r="AD907" s="47"/>
      <c r="AE907" s="47"/>
      <c r="AF907" s="47"/>
      <c r="AG907" s="47"/>
      <c r="AH907" s="47"/>
      <c r="AI907" s="47"/>
      <c r="AJ907" s="47"/>
      <c r="AK907" s="47"/>
      <c r="AL907" s="47"/>
      <c r="AM907" s="47"/>
      <c r="AN907" s="47"/>
      <c r="AO907" s="47"/>
      <c r="AP907" s="47"/>
      <c r="AQ907" s="47"/>
      <c r="AR907" s="47"/>
      <c r="AS907" s="47"/>
      <c r="AT907" s="47"/>
      <c r="AU907" s="47"/>
      <c r="AV907" s="47"/>
      <c r="AW907" s="47"/>
      <c r="AX907" s="47"/>
      <c r="AY907" s="47"/>
      <c r="AZ907" s="47"/>
      <c r="BA907" s="47"/>
      <c r="BB907" s="47"/>
      <c r="BC907" s="47"/>
      <c r="BD907" s="47"/>
      <c r="BE907" s="47"/>
      <c r="BF907" s="47"/>
      <c r="BG907" s="47"/>
      <c r="BH907" s="47"/>
      <c r="BI907" s="47"/>
      <c r="BJ907" s="47"/>
      <c r="BK907" s="47"/>
      <c r="BL907" s="47"/>
    </row>
    <row r="908" ht="18.75" customHeight="1">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c r="AA908" s="47"/>
      <c r="AB908" s="47"/>
      <c r="AC908" s="47"/>
      <c r="AD908" s="47"/>
      <c r="AE908" s="47"/>
      <c r="AF908" s="47"/>
      <c r="AG908" s="47"/>
      <c r="AH908" s="47"/>
      <c r="AI908" s="47"/>
      <c r="AJ908" s="47"/>
      <c r="AK908" s="47"/>
      <c r="AL908" s="47"/>
      <c r="AM908" s="47"/>
      <c r="AN908" s="47"/>
      <c r="AO908" s="47"/>
      <c r="AP908" s="47"/>
      <c r="AQ908" s="47"/>
      <c r="AR908" s="47"/>
      <c r="AS908" s="47"/>
      <c r="AT908" s="47"/>
      <c r="AU908" s="47"/>
      <c r="AV908" s="47"/>
      <c r="AW908" s="47"/>
      <c r="AX908" s="47"/>
      <c r="AY908" s="47"/>
      <c r="AZ908" s="47"/>
      <c r="BA908" s="47"/>
      <c r="BB908" s="47"/>
      <c r="BC908" s="47"/>
      <c r="BD908" s="47"/>
      <c r="BE908" s="47"/>
      <c r="BF908" s="47"/>
      <c r="BG908" s="47"/>
      <c r="BH908" s="47"/>
      <c r="BI908" s="47"/>
      <c r="BJ908" s="47"/>
      <c r="BK908" s="47"/>
      <c r="BL908" s="47"/>
    </row>
    <row r="909" ht="18.75" customHeight="1">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c r="AA909" s="47"/>
      <c r="AB909" s="47"/>
      <c r="AC909" s="47"/>
      <c r="AD909" s="47"/>
      <c r="AE909" s="47"/>
      <c r="AF909" s="47"/>
      <c r="AG909" s="47"/>
      <c r="AH909" s="47"/>
      <c r="AI909" s="47"/>
      <c r="AJ909" s="47"/>
      <c r="AK909" s="47"/>
      <c r="AL909" s="47"/>
      <c r="AM909" s="47"/>
      <c r="AN909" s="47"/>
      <c r="AO909" s="47"/>
      <c r="AP909" s="47"/>
      <c r="AQ909" s="47"/>
      <c r="AR909" s="47"/>
      <c r="AS909" s="47"/>
      <c r="AT909" s="47"/>
      <c r="AU909" s="47"/>
      <c r="AV909" s="47"/>
      <c r="AW909" s="47"/>
      <c r="AX909" s="47"/>
      <c r="AY909" s="47"/>
      <c r="AZ909" s="47"/>
      <c r="BA909" s="47"/>
      <c r="BB909" s="47"/>
      <c r="BC909" s="47"/>
      <c r="BD909" s="47"/>
      <c r="BE909" s="47"/>
      <c r="BF909" s="47"/>
      <c r="BG909" s="47"/>
      <c r="BH909" s="47"/>
      <c r="BI909" s="47"/>
      <c r="BJ909" s="47"/>
      <c r="BK909" s="47"/>
      <c r="BL909" s="47"/>
    </row>
    <row r="910" ht="18.75" customHeight="1">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c r="AA910" s="47"/>
      <c r="AB910" s="47"/>
      <c r="AC910" s="47"/>
      <c r="AD910" s="47"/>
      <c r="AE910" s="47"/>
      <c r="AF910" s="47"/>
      <c r="AG910" s="47"/>
      <c r="AH910" s="47"/>
      <c r="AI910" s="47"/>
      <c r="AJ910" s="47"/>
      <c r="AK910" s="47"/>
      <c r="AL910" s="47"/>
      <c r="AM910" s="47"/>
      <c r="AN910" s="47"/>
      <c r="AO910" s="47"/>
      <c r="AP910" s="47"/>
      <c r="AQ910" s="47"/>
      <c r="AR910" s="47"/>
      <c r="AS910" s="47"/>
      <c r="AT910" s="47"/>
      <c r="AU910" s="47"/>
      <c r="AV910" s="47"/>
      <c r="AW910" s="47"/>
      <c r="AX910" s="47"/>
      <c r="AY910" s="47"/>
      <c r="AZ910" s="47"/>
      <c r="BA910" s="47"/>
      <c r="BB910" s="47"/>
      <c r="BC910" s="47"/>
      <c r="BD910" s="47"/>
      <c r="BE910" s="47"/>
      <c r="BF910" s="47"/>
      <c r="BG910" s="47"/>
      <c r="BH910" s="47"/>
      <c r="BI910" s="47"/>
      <c r="BJ910" s="47"/>
      <c r="BK910" s="47"/>
      <c r="BL910" s="47"/>
    </row>
    <row r="911" ht="18.75" customHeight="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c r="AA911" s="47"/>
      <c r="AB911" s="47"/>
      <c r="AC911" s="47"/>
      <c r="AD911" s="47"/>
      <c r="AE911" s="47"/>
      <c r="AF911" s="47"/>
      <c r="AG911" s="47"/>
      <c r="AH911" s="47"/>
      <c r="AI911" s="47"/>
      <c r="AJ911" s="47"/>
      <c r="AK911" s="47"/>
      <c r="AL911" s="47"/>
      <c r="AM911" s="47"/>
      <c r="AN911" s="47"/>
      <c r="AO911" s="47"/>
      <c r="AP911" s="47"/>
      <c r="AQ911" s="47"/>
      <c r="AR911" s="47"/>
      <c r="AS911" s="47"/>
      <c r="AT911" s="47"/>
      <c r="AU911" s="47"/>
      <c r="AV911" s="47"/>
      <c r="AW911" s="47"/>
      <c r="AX911" s="47"/>
      <c r="AY911" s="47"/>
      <c r="AZ911" s="47"/>
      <c r="BA911" s="47"/>
      <c r="BB911" s="47"/>
      <c r="BC911" s="47"/>
      <c r="BD911" s="47"/>
      <c r="BE911" s="47"/>
      <c r="BF911" s="47"/>
      <c r="BG911" s="47"/>
      <c r="BH911" s="47"/>
      <c r="BI911" s="47"/>
      <c r="BJ911" s="47"/>
      <c r="BK911" s="47"/>
      <c r="BL911" s="47"/>
    </row>
    <row r="912" ht="18.75" customHeight="1">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c r="AA912" s="47"/>
      <c r="AB912" s="47"/>
      <c r="AC912" s="47"/>
      <c r="AD912" s="47"/>
      <c r="AE912" s="47"/>
      <c r="AF912" s="47"/>
      <c r="AG912" s="47"/>
      <c r="AH912" s="47"/>
      <c r="AI912" s="47"/>
      <c r="AJ912" s="47"/>
      <c r="AK912" s="47"/>
      <c r="AL912" s="47"/>
      <c r="AM912" s="47"/>
      <c r="AN912" s="47"/>
      <c r="AO912" s="47"/>
      <c r="AP912" s="47"/>
      <c r="AQ912" s="47"/>
      <c r="AR912" s="47"/>
      <c r="AS912" s="47"/>
      <c r="AT912" s="47"/>
      <c r="AU912" s="47"/>
      <c r="AV912" s="47"/>
      <c r="AW912" s="47"/>
      <c r="AX912" s="47"/>
      <c r="AY912" s="47"/>
      <c r="AZ912" s="47"/>
      <c r="BA912" s="47"/>
      <c r="BB912" s="47"/>
      <c r="BC912" s="47"/>
      <c r="BD912" s="47"/>
      <c r="BE912" s="47"/>
      <c r="BF912" s="47"/>
      <c r="BG912" s="47"/>
      <c r="BH912" s="47"/>
      <c r="BI912" s="47"/>
      <c r="BJ912" s="47"/>
      <c r="BK912" s="47"/>
      <c r="BL912" s="47"/>
    </row>
    <row r="913" ht="18.75" customHeight="1">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c r="AA913" s="47"/>
      <c r="AB913" s="47"/>
      <c r="AC913" s="47"/>
      <c r="AD913" s="47"/>
      <c r="AE913" s="47"/>
      <c r="AF913" s="47"/>
      <c r="AG913" s="47"/>
      <c r="AH913" s="47"/>
      <c r="AI913" s="47"/>
      <c r="AJ913" s="47"/>
      <c r="AK913" s="47"/>
      <c r="AL913" s="47"/>
      <c r="AM913" s="47"/>
      <c r="AN913" s="47"/>
      <c r="AO913" s="47"/>
      <c r="AP913" s="47"/>
      <c r="AQ913" s="47"/>
      <c r="AR913" s="47"/>
      <c r="AS913" s="47"/>
      <c r="AT913" s="47"/>
      <c r="AU913" s="47"/>
      <c r="AV913" s="47"/>
      <c r="AW913" s="47"/>
      <c r="AX913" s="47"/>
      <c r="AY913" s="47"/>
      <c r="AZ913" s="47"/>
      <c r="BA913" s="47"/>
      <c r="BB913" s="47"/>
      <c r="BC913" s="47"/>
      <c r="BD913" s="47"/>
      <c r="BE913" s="47"/>
      <c r="BF913" s="47"/>
      <c r="BG913" s="47"/>
      <c r="BH913" s="47"/>
      <c r="BI913" s="47"/>
      <c r="BJ913" s="47"/>
      <c r="BK913" s="47"/>
      <c r="BL913" s="47"/>
    </row>
    <row r="914" ht="18.75" customHeight="1">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c r="AA914" s="47"/>
      <c r="AB914" s="47"/>
      <c r="AC914" s="47"/>
      <c r="AD914" s="47"/>
      <c r="AE914" s="47"/>
      <c r="AF914" s="47"/>
      <c r="AG914" s="47"/>
      <c r="AH914" s="47"/>
      <c r="AI914" s="47"/>
      <c r="AJ914" s="47"/>
      <c r="AK914" s="47"/>
      <c r="AL914" s="47"/>
      <c r="AM914" s="47"/>
      <c r="AN914" s="47"/>
      <c r="AO914" s="47"/>
      <c r="AP914" s="47"/>
      <c r="AQ914" s="47"/>
      <c r="AR914" s="47"/>
      <c r="AS914" s="47"/>
      <c r="AT914" s="47"/>
      <c r="AU914" s="47"/>
      <c r="AV914" s="47"/>
      <c r="AW914" s="47"/>
      <c r="AX914" s="47"/>
      <c r="AY914" s="47"/>
      <c r="AZ914" s="47"/>
      <c r="BA914" s="47"/>
      <c r="BB914" s="47"/>
      <c r="BC914" s="47"/>
      <c r="BD914" s="47"/>
      <c r="BE914" s="47"/>
      <c r="BF914" s="47"/>
      <c r="BG914" s="47"/>
      <c r="BH914" s="47"/>
      <c r="BI914" s="47"/>
      <c r="BJ914" s="47"/>
      <c r="BK914" s="47"/>
      <c r="BL914" s="47"/>
    </row>
    <row r="915" ht="18.75" customHeight="1">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c r="AA915" s="47"/>
      <c r="AB915" s="47"/>
      <c r="AC915" s="47"/>
      <c r="AD915" s="47"/>
      <c r="AE915" s="47"/>
      <c r="AF915" s="47"/>
      <c r="AG915" s="47"/>
      <c r="AH915" s="47"/>
      <c r="AI915" s="47"/>
      <c r="AJ915" s="47"/>
      <c r="AK915" s="47"/>
      <c r="AL915" s="47"/>
      <c r="AM915" s="47"/>
      <c r="AN915" s="47"/>
      <c r="AO915" s="47"/>
      <c r="AP915" s="47"/>
      <c r="AQ915" s="47"/>
      <c r="AR915" s="47"/>
      <c r="AS915" s="47"/>
      <c r="AT915" s="47"/>
      <c r="AU915" s="47"/>
      <c r="AV915" s="47"/>
      <c r="AW915" s="47"/>
      <c r="AX915" s="47"/>
      <c r="AY915" s="47"/>
      <c r="AZ915" s="47"/>
      <c r="BA915" s="47"/>
      <c r="BB915" s="47"/>
      <c r="BC915" s="47"/>
      <c r="BD915" s="47"/>
      <c r="BE915" s="47"/>
      <c r="BF915" s="47"/>
      <c r="BG915" s="47"/>
      <c r="BH915" s="47"/>
      <c r="BI915" s="47"/>
      <c r="BJ915" s="47"/>
      <c r="BK915" s="47"/>
      <c r="BL915" s="47"/>
    </row>
    <row r="916" ht="18.75" customHeight="1">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c r="AA916" s="47"/>
      <c r="AB916" s="47"/>
      <c r="AC916" s="47"/>
      <c r="AD916" s="47"/>
      <c r="AE916" s="47"/>
      <c r="AF916" s="47"/>
      <c r="AG916" s="47"/>
      <c r="AH916" s="47"/>
      <c r="AI916" s="47"/>
      <c r="AJ916" s="47"/>
      <c r="AK916" s="47"/>
      <c r="AL916" s="47"/>
      <c r="AM916" s="47"/>
      <c r="AN916" s="47"/>
      <c r="AO916" s="47"/>
      <c r="AP916" s="47"/>
      <c r="AQ916" s="47"/>
      <c r="AR916" s="47"/>
      <c r="AS916" s="47"/>
      <c r="AT916" s="47"/>
      <c r="AU916" s="47"/>
      <c r="AV916" s="47"/>
      <c r="AW916" s="47"/>
      <c r="AX916" s="47"/>
      <c r="AY916" s="47"/>
      <c r="AZ916" s="47"/>
      <c r="BA916" s="47"/>
      <c r="BB916" s="47"/>
      <c r="BC916" s="47"/>
      <c r="BD916" s="47"/>
      <c r="BE916" s="47"/>
      <c r="BF916" s="47"/>
      <c r="BG916" s="47"/>
      <c r="BH916" s="47"/>
      <c r="BI916" s="47"/>
      <c r="BJ916" s="47"/>
      <c r="BK916" s="47"/>
      <c r="BL916" s="47"/>
    </row>
    <row r="917" ht="18.75" customHeight="1">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c r="AA917" s="47"/>
      <c r="AB917" s="47"/>
      <c r="AC917" s="47"/>
      <c r="AD917" s="47"/>
      <c r="AE917" s="47"/>
      <c r="AF917" s="47"/>
      <c r="AG917" s="47"/>
      <c r="AH917" s="47"/>
      <c r="AI917" s="47"/>
      <c r="AJ917" s="47"/>
      <c r="AK917" s="47"/>
      <c r="AL917" s="47"/>
      <c r="AM917" s="47"/>
      <c r="AN917" s="47"/>
      <c r="AO917" s="47"/>
      <c r="AP917" s="47"/>
      <c r="AQ917" s="47"/>
      <c r="AR917" s="47"/>
      <c r="AS917" s="47"/>
      <c r="AT917" s="47"/>
      <c r="AU917" s="47"/>
      <c r="AV917" s="47"/>
      <c r="AW917" s="47"/>
      <c r="AX917" s="47"/>
      <c r="AY917" s="47"/>
      <c r="AZ917" s="47"/>
      <c r="BA917" s="47"/>
      <c r="BB917" s="47"/>
      <c r="BC917" s="47"/>
      <c r="BD917" s="47"/>
      <c r="BE917" s="47"/>
      <c r="BF917" s="47"/>
      <c r="BG917" s="47"/>
      <c r="BH917" s="47"/>
      <c r="BI917" s="47"/>
      <c r="BJ917" s="47"/>
      <c r="BK917" s="47"/>
      <c r="BL917" s="47"/>
    </row>
    <row r="918" ht="18.75" customHeight="1">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c r="AA918" s="47"/>
      <c r="AB918" s="47"/>
      <c r="AC918" s="47"/>
      <c r="AD918" s="47"/>
      <c r="AE918" s="47"/>
      <c r="AF918" s="47"/>
      <c r="AG918" s="47"/>
      <c r="AH918" s="47"/>
      <c r="AI918" s="47"/>
      <c r="AJ918" s="47"/>
      <c r="AK918" s="47"/>
      <c r="AL918" s="47"/>
      <c r="AM918" s="47"/>
      <c r="AN918" s="47"/>
      <c r="AO918" s="47"/>
      <c r="AP918" s="47"/>
      <c r="AQ918" s="47"/>
      <c r="AR918" s="47"/>
      <c r="AS918" s="47"/>
      <c r="AT918" s="47"/>
      <c r="AU918" s="47"/>
      <c r="AV918" s="47"/>
      <c r="AW918" s="47"/>
      <c r="AX918" s="47"/>
      <c r="AY918" s="47"/>
      <c r="AZ918" s="47"/>
      <c r="BA918" s="47"/>
      <c r="BB918" s="47"/>
      <c r="BC918" s="47"/>
      <c r="BD918" s="47"/>
      <c r="BE918" s="47"/>
      <c r="BF918" s="47"/>
      <c r="BG918" s="47"/>
      <c r="BH918" s="47"/>
      <c r="BI918" s="47"/>
      <c r="BJ918" s="47"/>
      <c r="BK918" s="47"/>
      <c r="BL918" s="47"/>
    </row>
    <row r="919" ht="18.75" customHeight="1">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c r="AA919" s="47"/>
      <c r="AB919" s="47"/>
      <c r="AC919" s="47"/>
      <c r="AD919" s="47"/>
      <c r="AE919" s="47"/>
      <c r="AF919" s="47"/>
      <c r="AG919" s="47"/>
      <c r="AH919" s="47"/>
      <c r="AI919" s="47"/>
      <c r="AJ919" s="47"/>
      <c r="AK919" s="47"/>
      <c r="AL919" s="47"/>
      <c r="AM919" s="47"/>
      <c r="AN919" s="47"/>
      <c r="AO919" s="47"/>
      <c r="AP919" s="47"/>
      <c r="AQ919" s="47"/>
      <c r="AR919" s="47"/>
      <c r="AS919" s="47"/>
      <c r="AT919" s="47"/>
      <c r="AU919" s="47"/>
      <c r="AV919" s="47"/>
      <c r="AW919" s="47"/>
      <c r="AX919" s="47"/>
      <c r="AY919" s="47"/>
      <c r="AZ919" s="47"/>
      <c r="BA919" s="47"/>
      <c r="BB919" s="47"/>
      <c r="BC919" s="47"/>
      <c r="BD919" s="47"/>
      <c r="BE919" s="47"/>
      <c r="BF919" s="47"/>
      <c r="BG919" s="47"/>
      <c r="BH919" s="47"/>
      <c r="BI919" s="47"/>
      <c r="BJ919" s="47"/>
      <c r="BK919" s="47"/>
      <c r="BL919" s="47"/>
    </row>
    <row r="920" ht="18.75" customHeight="1">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c r="AA920" s="47"/>
      <c r="AB920" s="47"/>
      <c r="AC920" s="47"/>
      <c r="AD920" s="47"/>
      <c r="AE920" s="47"/>
      <c r="AF920" s="47"/>
      <c r="AG920" s="47"/>
      <c r="AH920" s="47"/>
      <c r="AI920" s="47"/>
      <c r="AJ920" s="47"/>
      <c r="AK920" s="47"/>
      <c r="AL920" s="47"/>
      <c r="AM920" s="47"/>
      <c r="AN920" s="47"/>
      <c r="AO920" s="47"/>
      <c r="AP920" s="47"/>
      <c r="AQ920" s="47"/>
      <c r="AR920" s="47"/>
      <c r="AS920" s="47"/>
      <c r="AT920" s="47"/>
      <c r="AU920" s="47"/>
      <c r="AV920" s="47"/>
      <c r="AW920" s="47"/>
      <c r="AX920" s="47"/>
      <c r="AY920" s="47"/>
      <c r="AZ920" s="47"/>
      <c r="BA920" s="47"/>
      <c r="BB920" s="47"/>
      <c r="BC920" s="47"/>
      <c r="BD920" s="47"/>
      <c r="BE920" s="47"/>
      <c r="BF920" s="47"/>
      <c r="BG920" s="47"/>
      <c r="BH920" s="47"/>
      <c r="BI920" s="47"/>
      <c r="BJ920" s="47"/>
      <c r="BK920" s="47"/>
      <c r="BL920" s="47"/>
    </row>
    <row r="921" ht="18.75" customHeight="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c r="AA921" s="47"/>
      <c r="AB921" s="47"/>
      <c r="AC921" s="47"/>
      <c r="AD921" s="47"/>
      <c r="AE921" s="47"/>
      <c r="AF921" s="47"/>
      <c r="AG921" s="47"/>
      <c r="AH921" s="47"/>
      <c r="AI921" s="47"/>
      <c r="AJ921" s="47"/>
      <c r="AK921" s="47"/>
      <c r="AL921" s="47"/>
      <c r="AM921" s="47"/>
      <c r="AN921" s="47"/>
      <c r="AO921" s="47"/>
      <c r="AP921" s="47"/>
      <c r="AQ921" s="47"/>
      <c r="AR921" s="47"/>
      <c r="AS921" s="47"/>
      <c r="AT921" s="47"/>
      <c r="AU921" s="47"/>
      <c r="AV921" s="47"/>
      <c r="AW921" s="47"/>
      <c r="AX921" s="47"/>
      <c r="AY921" s="47"/>
      <c r="AZ921" s="47"/>
      <c r="BA921" s="47"/>
      <c r="BB921" s="47"/>
      <c r="BC921" s="47"/>
      <c r="BD921" s="47"/>
      <c r="BE921" s="47"/>
      <c r="BF921" s="47"/>
      <c r="BG921" s="47"/>
      <c r="BH921" s="47"/>
      <c r="BI921" s="47"/>
      <c r="BJ921" s="47"/>
      <c r="BK921" s="47"/>
      <c r="BL921" s="47"/>
    </row>
    <row r="922" ht="18.75" customHeight="1">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c r="AA922" s="47"/>
      <c r="AB922" s="47"/>
      <c r="AC922" s="47"/>
      <c r="AD922" s="47"/>
      <c r="AE922" s="47"/>
      <c r="AF922" s="47"/>
      <c r="AG922" s="47"/>
      <c r="AH922" s="47"/>
      <c r="AI922" s="47"/>
      <c r="AJ922" s="47"/>
      <c r="AK922" s="47"/>
      <c r="AL922" s="47"/>
      <c r="AM922" s="47"/>
      <c r="AN922" s="47"/>
      <c r="AO922" s="47"/>
      <c r="AP922" s="47"/>
      <c r="AQ922" s="47"/>
      <c r="AR922" s="47"/>
      <c r="AS922" s="47"/>
      <c r="AT922" s="47"/>
      <c r="AU922" s="47"/>
      <c r="AV922" s="47"/>
      <c r="AW922" s="47"/>
      <c r="AX922" s="47"/>
      <c r="AY922" s="47"/>
      <c r="AZ922" s="47"/>
      <c r="BA922" s="47"/>
      <c r="BB922" s="47"/>
      <c r="BC922" s="47"/>
      <c r="BD922" s="47"/>
      <c r="BE922" s="47"/>
      <c r="BF922" s="47"/>
      <c r="BG922" s="47"/>
      <c r="BH922" s="47"/>
      <c r="BI922" s="47"/>
      <c r="BJ922" s="47"/>
      <c r="BK922" s="47"/>
      <c r="BL922" s="47"/>
    </row>
    <row r="923" ht="18.75" customHeight="1">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c r="AA923" s="47"/>
      <c r="AB923" s="47"/>
      <c r="AC923" s="47"/>
      <c r="AD923" s="47"/>
      <c r="AE923" s="47"/>
      <c r="AF923" s="47"/>
      <c r="AG923" s="47"/>
      <c r="AH923" s="47"/>
      <c r="AI923" s="47"/>
      <c r="AJ923" s="47"/>
      <c r="AK923" s="47"/>
      <c r="AL923" s="47"/>
      <c r="AM923" s="47"/>
      <c r="AN923" s="47"/>
      <c r="AO923" s="47"/>
      <c r="AP923" s="47"/>
      <c r="AQ923" s="47"/>
      <c r="AR923" s="47"/>
      <c r="AS923" s="47"/>
      <c r="AT923" s="47"/>
      <c r="AU923" s="47"/>
      <c r="AV923" s="47"/>
      <c r="AW923" s="47"/>
      <c r="AX923" s="47"/>
      <c r="AY923" s="47"/>
      <c r="AZ923" s="47"/>
      <c r="BA923" s="47"/>
      <c r="BB923" s="47"/>
      <c r="BC923" s="47"/>
      <c r="BD923" s="47"/>
      <c r="BE923" s="47"/>
      <c r="BF923" s="47"/>
      <c r="BG923" s="47"/>
      <c r="BH923" s="47"/>
      <c r="BI923" s="47"/>
      <c r="BJ923" s="47"/>
      <c r="BK923" s="47"/>
      <c r="BL923" s="47"/>
    </row>
    <row r="924" ht="18.75" customHeight="1">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c r="AA924" s="47"/>
      <c r="AB924" s="47"/>
      <c r="AC924" s="47"/>
      <c r="AD924" s="47"/>
      <c r="AE924" s="47"/>
      <c r="AF924" s="47"/>
      <c r="AG924" s="47"/>
      <c r="AH924" s="47"/>
      <c r="AI924" s="47"/>
      <c r="AJ924" s="47"/>
      <c r="AK924" s="47"/>
      <c r="AL924" s="47"/>
      <c r="AM924" s="47"/>
      <c r="AN924" s="47"/>
      <c r="AO924" s="47"/>
      <c r="AP924" s="47"/>
      <c r="AQ924" s="47"/>
      <c r="AR924" s="47"/>
      <c r="AS924" s="47"/>
      <c r="AT924" s="47"/>
      <c r="AU924" s="47"/>
      <c r="AV924" s="47"/>
      <c r="AW924" s="47"/>
      <c r="AX924" s="47"/>
      <c r="AY924" s="47"/>
      <c r="AZ924" s="47"/>
      <c r="BA924" s="47"/>
      <c r="BB924" s="47"/>
      <c r="BC924" s="47"/>
      <c r="BD924" s="47"/>
      <c r="BE924" s="47"/>
      <c r="BF924" s="47"/>
      <c r="BG924" s="47"/>
      <c r="BH924" s="47"/>
      <c r="BI924" s="47"/>
      <c r="BJ924" s="47"/>
      <c r="BK924" s="47"/>
      <c r="BL924" s="47"/>
    </row>
    <row r="925" ht="18.75" customHeight="1">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c r="AA925" s="47"/>
      <c r="AB925" s="47"/>
      <c r="AC925" s="47"/>
      <c r="AD925" s="47"/>
      <c r="AE925" s="47"/>
      <c r="AF925" s="47"/>
      <c r="AG925" s="47"/>
      <c r="AH925" s="47"/>
      <c r="AI925" s="47"/>
      <c r="AJ925" s="47"/>
      <c r="AK925" s="47"/>
      <c r="AL925" s="47"/>
      <c r="AM925" s="47"/>
      <c r="AN925" s="47"/>
      <c r="AO925" s="47"/>
      <c r="AP925" s="47"/>
      <c r="AQ925" s="47"/>
      <c r="AR925" s="47"/>
      <c r="AS925" s="47"/>
      <c r="AT925" s="47"/>
      <c r="AU925" s="47"/>
      <c r="AV925" s="47"/>
      <c r="AW925" s="47"/>
      <c r="AX925" s="47"/>
      <c r="AY925" s="47"/>
      <c r="AZ925" s="47"/>
      <c r="BA925" s="47"/>
      <c r="BB925" s="47"/>
      <c r="BC925" s="47"/>
      <c r="BD925" s="47"/>
      <c r="BE925" s="47"/>
      <c r="BF925" s="47"/>
      <c r="BG925" s="47"/>
      <c r="BH925" s="47"/>
      <c r="BI925" s="47"/>
      <c r="BJ925" s="47"/>
      <c r="BK925" s="47"/>
      <c r="BL925" s="47"/>
    </row>
    <row r="926" ht="18.75" customHeight="1">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c r="AA926" s="47"/>
      <c r="AB926" s="47"/>
      <c r="AC926" s="47"/>
      <c r="AD926" s="47"/>
      <c r="AE926" s="47"/>
      <c r="AF926" s="47"/>
      <c r="AG926" s="47"/>
      <c r="AH926" s="47"/>
      <c r="AI926" s="47"/>
      <c r="AJ926" s="47"/>
      <c r="AK926" s="47"/>
      <c r="AL926" s="47"/>
      <c r="AM926" s="47"/>
      <c r="AN926" s="47"/>
      <c r="AO926" s="47"/>
      <c r="AP926" s="47"/>
      <c r="AQ926" s="47"/>
      <c r="AR926" s="47"/>
      <c r="AS926" s="47"/>
      <c r="AT926" s="47"/>
      <c r="AU926" s="47"/>
      <c r="AV926" s="47"/>
      <c r="AW926" s="47"/>
      <c r="AX926" s="47"/>
      <c r="AY926" s="47"/>
      <c r="AZ926" s="47"/>
      <c r="BA926" s="47"/>
      <c r="BB926" s="47"/>
      <c r="BC926" s="47"/>
      <c r="BD926" s="47"/>
      <c r="BE926" s="47"/>
      <c r="BF926" s="47"/>
      <c r="BG926" s="47"/>
      <c r="BH926" s="47"/>
      <c r="BI926" s="47"/>
      <c r="BJ926" s="47"/>
      <c r="BK926" s="47"/>
      <c r="BL926" s="47"/>
    </row>
    <row r="927" ht="18.75" customHeight="1">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c r="AA927" s="47"/>
      <c r="AB927" s="47"/>
      <c r="AC927" s="47"/>
      <c r="AD927" s="47"/>
      <c r="AE927" s="47"/>
      <c r="AF927" s="47"/>
      <c r="AG927" s="47"/>
      <c r="AH927" s="47"/>
      <c r="AI927" s="47"/>
      <c r="AJ927" s="47"/>
      <c r="AK927" s="47"/>
      <c r="AL927" s="47"/>
      <c r="AM927" s="47"/>
      <c r="AN927" s="47"/>
      <c r="AO927" s="47"/>
      <c r="AP927" s="47"/>
      <c r="AQ927" s="47"/>
      <c r="AR927" s="47"/>
      <c r="AS927" s="47"/>
      <c r="AT927" s="47"/>
      <c r="AU927" s="47"/>
      <c r="AV927" s="47"/>
      <c r="AW927" s="47"/>
      <c r="AX927" s="47"/>
      <c r="AY927" s="47"/>
      <c r="AZ927" s="47"/>
      <c r="BA927" s="47"/>
      <c r="BB927" s="47"/>
      <c r="BC927" s="47"/>
      <c r="BD927" s="47"/>
      <c r="BE927" s="47"/>
      <c r="BF927" s="47"/>
      <c r="BG927" s="47"/>
      <c r="BH927" s="47"/>
      <c r="BI927" s="47"/>
      <c r="BJ927" s="47"/>
      <c r="BK927" s="47"/>
      <c r="BL927" s="47"/>
    </row>
    <row r="928" ht="18.75" customHeight="1">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c r="AA928" s="47"/>
      <c r="AB928" s="47"/>
      <c r="AC928" s="47"/>
      <c r="AD928" s="47"/>
      <c r="AE928" s="47"/>
      <c r="AF928" s="47"/>
      <c r="AG928" s="47"/>
      <c r="AH928" s="47"/>
      <c r="AI928" s="47"/>
      <c r="AJ928" s="47"/>
      <c r="AK928" s="47"/>
      <c r="AL928" s="47"/>
      <c r="AM928" s="47"/>
      <c r="AN928" s="47"/>
      <c r="AO928" s="47"/>
      <c r="AP928" s="47"/>
      <c r="AQ928" s="47"/>
      <c r="AR928" s="47"/>
      <c r="AS928" s="47"/>
      <c r="AT928" s="47"/>
      <c r="AU928" s="47"/>
      <c r="AV928" s="47"/>
      <c r="AW928" s="47"/>
      <c r="AX928" s="47"/>
      <c r="AY928" s="47"/>
      <c r="AZ928" s="47"/>
      <c r="BA928" s="47"/>
      <c r="BB928" s="47"/>
      <c r="BC928" s="47"/>
      <c r="BD928" s="47"/>
      <c r="BE928" s="47"/>
      <c r="BF928" s="47"/>
      <c r="BG928" s="47"/>
      <c r="BH928" s="47"/>
      <c r="BI928" s="47"/>
      <c r="BJ928" s="47"/>
      <c r="BK928" s="47"/>
      <c r="BL928" s="47"/>
    </row>
    <row r="929" ht="18.75" customHeight="1">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c r="AA929" s="47"/>
      <c r="AB929" s="47"/>
      <c r="AC929" s="47"/>
      <c r="AD929" s="47"/>
      <c r="AE929" s="47"/>
      <c r="AF929" s="47"/>
      <c r="AG929" s="47"/>
      <c r="AH929" s="47"/>
      <c r="AI929" s="47"/>
      <c r="AJ929" s="47"/>
      <c r="AK929" s="47"/>
      <c r="AL929" s="47"/>
      <c r="AM929" s="47"/>
      <c r="AN929" s="47"/>
      <c r="AO929" s="47"/>
      <c r="AP929" s="47"/>
      <c r="AQ929" s="47"/>
      <c r="AR929" s="47"/>
      <c r="AS929" s="47"/>
      <c r="AT929" s="47"/>
      <c r="AU929" s="47"/>
      <c r="AV929" s="47"/>
      <c r="AW929" s="47"/>
      <c r="AX929" s="47"/>
      <c r="AY929" s="47"/>
      <c r="AZ929" s="47"/>
      <c r="BA929" s="47"/>
      <c r="BB929" s="47"/>
      <c r="BC929" s="47"/>
      <c r="BD929" s="47"/>
      <c r="BE929" s="47"/>
      <c r="BF929" s="47"/>
      <c r="BG929" s="47"/>
      <c r="BH929" s="47"/>
      <c r="BI929" s="47"/>
      <c r="BJ929" s="47"/>
      <c r="BK929" s="47"/>
      <c r="BL929" s="47"/>
    </row>
    <row r="930" ht="18.75" customHeight="1">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c r="AA930" s="47"/>
      <c r="AB930" s="47"/>
      <c r="AC930" s="47"/>
      <c r="AD930" s="47"/>
      <c r="AE930" s="47"/>
      <c r="AF930" s="47"/>
      <c r="AG930" s="47"/>
      <c r="AH930" s="47"/>
      <c r="AI930" s="47"/>
      <c r="AJ930" s="47"/>
      <c r="AK930" s="47"/>
      <c r="AL930" s="47"/>
      <c r="AM930" s="47"/>
      <c r="AN930" s="47"/>
      <c r="AO930" s="47"/>
      <c r="AP930" s="47"/>
      <c r="AQ930" s="47"/>
      <c r="AR930" s="47"/>
      <c r="AS930" s="47"/>
      <c r="AT930" s="47"/>
      <c r="AU930" s="47"/>
      <c r="AV930" s="47"/>
      <c r="AW930" s="47"/>
      <c r="AX930" s="47"/>
      <c r="AY930" s="47"/>
      <c r="AZ930" s="47"/>
      <c r="BA930" s="47"/>
      <c r="BB930" s="47"/>
      <c r="BC930" s="47"/>
      <c r="BD930" s="47"/>
      <c r="BE930" s="47"/>
      <c r="BF930" s="47"/>
      <c r="BG930" s="47"/>
      <c r="BH930" s="47"/>
      <c r="BI930" s="47"/>
      <c r="BJ930" s="47"/>
      <c r="BK930" s="47"/>
      <c r="BL930" s="47"/>
    </row>
    <row r="931" ht="18.75" customHeight="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c r="AA931" s="47"/>
      <c r="AB931" s="47"/>
      <c r="AC931" s="47"/>
      <c r="AD931" s="47"/>
      <c r="AE931" s="47"/>
      <c r="AF931" s="47"/>
      <c r="AG931" s="47"/>
      <c r="AH931" s="47"/>
      <c r="AI931" s="47"/>
      <c r="AJ931" s="47"/>
      <c r="AK931" s="47"/>
      <c r="AL931" s="47"/>
      <c r="AM931" s="47"/>
      <c r="AN931" s="47"/>
      <c r="AO931" s="47"/>
      <c r="AP931" s="47"/>
      <c r="AQ931" s="47"/>
      <c r="AR931" s="47"/>
      <c r="AS931" s="47"/>
      <c r="AT931" s="47"/>
      <c r="AU931" s="47"/>
      <c r="AV931" s="47"/>
      <c r="AW931" s="47"/>
      <c r="AX931" s="47"/>
      <c r="AY931" s="47"/>
      <c r="AZ931" s="47"/>
      <c r="BA931" s="47"/>
      <c r="BB931" s="47"/>
      <c r="BC931" s="47"/>
      <c r="BD931" s="47"/>
      <c r="BE931" s="47"/>
      <c r="BF931" s="47"/>
      <c r="BG931" s="47"/>
      <c r="BH931" s="47"/>
      <c r="BI931" s="47"/>
      <c r="BJ931" s="47"/>
      <c r="BK931" s="47"/>
      <c r="BL931" s="47"/>
    </row>
    <row r="932" ht="18.75" customHeight="1">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c r="AA932" s="47"/>
      <c r="AB932" s="47"/>
      <c r="AC932" s="47"/>
      <c r="AD932" s="47"/>
      <c r="AE932" s="47"/>
      <c r="AF932" s="47"/>
      <c r="AG932" s="47"/>
      <c r="AH932" s="47"/>
      <c r="AI932" s="47"/>
      <c r="AJ932" s="47"/>
      <c r="AK932" s="47"/>
      <c r="AL932" s="47"/>
      <c r="AM932" s="47"/>
      <c r="AN932" s="47"/>
      <c r="AO932" s="47"/>
      <c r="AP932" s="47"/>
      <c r="AQ932" s="47"/>
      <c r="AR932" s="47"/>
      <c r="AS932" s="47"/>
      <c r="AT932" s="47"/>
      <c r="AU932" s="47"/>
      <c r="AV932" s="47"/>
      <c r="AW932" s="47"/>
      <c r="AX932" s="47"/>
      <c r="AY932" s="47"/>
      <c r="AZ932" s="47"/>
      <c r="BA932" s="47"/>
      <c r="BB932" s="47"/>
      <c r="BC932" s="47"/>
      <c r="BD932" s="47"/>
      <c r="BE932" s="47"/>
      <c r="BF932" s="47"/>
      <c r="BG932" s="47"/>
      <c r="BH932" s="47"/>
      <c r="BI932" s="47"/>
      <c r="BJ932" s="47"/>
      <c r="BK932" s="47"/>
      <c r="BL932" s="47"/>
    </row>
    <row r="933" ht="18.75" customHeight="1">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c r="AA933" s="47"/>
      <c r="AB933" s="47"/>
      <c r="AC933" s="47"/>
      <c r="AD933" s="47"/>
      <c r="AE933" s="47"/>
      <c r="AF933" s="47"/>
      <c r="AG933" s="47"/>
      <c r="AH933" s="47"/>
      <c r="AI933" s="47"/>
      <c r="AJ933" s="47"/>
      <c r="AK933" s="47"/>
      <c r="AL933" s="47"/>
      <c r="AM933" s="47"/>
      <c r="AN933" s="47"/>
      <c r="AO933" s="47"/>
      <c r="AP933" s="47"/>
      <c r="AQ933" s="47"/>
      <c r="AR933" s="47"/>
      <c r="AS933" s="47"/>
      <c r="AT933" s="47"/>
      <c r="AU933" s="47"/>
      <c r="AV933" s="47"/>
      <c r="AW933" s="47"/>
      <c r="AX933" s="47"/>
      <c r="AY933" s="47"/>
      <c r="AZ933" s="47"/>
      <c r="BA933" s="47"/>
      <c r="BB933" s="47"/>
      <c r="BC933" s="47"/>
      <c r="BD933" s="47"/>
      <c r="BE933" s="47"/>
      <c r="BF933" s="47"/>
      <c r="BG933" s="47"/>
      <c r="BH933" s="47"/>
      <c r="BI933" s="47"/>
      <c r="BJ933" s="47"/>
      <c r="BK933" s="47"/>
      <c r="BL933" s="47"/>
    </row>
    <row r="934" ht="18.75" customHeight="1">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c r="AA934" s="47"/>
      <c r="AB934" s="47"/>
      <c r="AC934" s="47"/>
      <c r="AD934" s="47"/>
      <c r="AE934" s="47"/>
      <c r="AF934" s="47"/>
      <c r="AG934" s="47"/>
      <c r="AH934" s="47"/>
      <c r="AI934" s="47"/>
      <c r="AJ934" s="47"/>
      <c r="AK934" s="47"/>
      <c r="AL934" s="47"/>
      <c r="AM934" s="47"/>
      <c r="AN934" s="47"/>
      <c r="AO934" s="47"/>
      <c r="AP934" s="47"/>
      <c r="AQ934" s="47"/>
      <c r="AR934" s="47"/>
      <c r="AS934" s="47"/>
      <c r="AT934" s="47"/>
      <c r="AU934" s="47"/>
      <c r="AV934" s="47"/>
      <c r="AW934" s="47"/>
      <c r="AX934" s="47"/>
      <c r="AY934" s="47"/>
      <c r="AZ934" s="47"/>
      <c r="BA934" s="47"/>
      <c r="BB934" s="47"/>
      <c r="BC934" s="47"/>
      <c r="BD934" s="47"/>
      <c r="BE934" s="47"/>
      <c r="BF934" s="47"/>
      <c r="BG934" s="47"/>
      <c r="BH934" s="47"/>
      <c r="BI934" s="47"/>
      <c r="BJ934" s="47"/>
      <c r="BK934" s="47"/>
      <c r="BL934" s="47"/>
    </row>
    <row r="935" ht="18.75" customHeight="1">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c r="AA935" s="47"/>
      <c r="AB935" s="47"/>
      <c r="AC935" s="47"/>
      <c r="AD935" s="47"/>
      <c r="AE935" s="47"/>
      <c r="AF935" s="47"/>
      <c r="AG935" s="47"/>
      <c r="AH935" s="47"/>
      <c r="AI935" s="47"/>
      <c r="AJ935" s="47"/>
      <c r="AK935" s="47"/>
      <c r="AL935" s="47"/>
      <c r="AM935" s="47"/>
      <c r="AN935" s="47"/>
      <c r="AO935" s="47"/>
      <c r="AP935" s="47"/>
      <c r="AQ935" s="47"/>
      <c r="AR935" s="47"/>
      <c r="AS935" s="47"/>
      <c r="AT935" s="47"/>
      <c r="AU935" s="47"/>
      <c r="AV935" s="47"/>
      <c r="AW935" s="47"/>
      <c r="AX935" s="47"/>
      <c r="AY935" s="47"/>
      <c r="AZ935" s="47"/>
      <c r="BA935" s="47"/>
      <c r="BB935" s="47"/>
      <c r="BC935" s="47"/>
      <c r="BD935" s="47"/>
      <c r="BE935" s="47"/>
      <c r="BF935" s="47"/>
      <c r="BG935" s="47"/>
      <c r="BH935" s="47"/>
      <c r="BI935" s="47"/>
      <c r="BJ935" s="47"/>
      <c r="BK935" s="47"/>
      <c r="BL935" s="47"/>
    </row>
    <row r="936" ht="18.75" customHeight="1">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c r="AA936" s="47"/>
      <c r="AB936" s="47"/>
      <c r="AC936" s="47"/>
      <c r="AD936" s="47"/>
      <c r="AE936" s="47"/>
      <c r="AF936" s="47"/>
      <c r="AG936" s="47"/>
      <c r="AH936" s="47"/>
      <c r="AI936" s="47"/>
      <c r="AJ936" s="47"/>
      <c r="AK936" s="47"/>
      <c r="AL936" s="47"/>
      <c r="AM936" s="47"/>
      <c r="AN936" s="47"/>
      <c r="AO936" s="47"/>
      <c r="AP936" s="47"/>
      <c r="AQ936" s="47"/>
      <c r="AR936" s="47"/>
      <c r="AS936" s="47"/>
      <c r="AT936" s="47"/>
      <c r="AU936" s="47"/>
      <c r="AV936" s="47"/>
      <c r="AW936" s="47"/>
      <c r="AX936" s="47"/>
      <c r="AY936" s="47"/>
      <c r="AZ936" s="47"/>
      <c r="BA936" s="47"/>
      <c r="BB936" s="47"/>
      <c r="BC936" s="47"/>
      <c r="BD936" s="47"/>
      <c r="BE936" s="47"/>
      <c r="BF936" s="47"/>
      <c r="BG936" s="47"/>
      <c r="BH936" s="47"/>
      <c r="BI936" s="47"/>
      <c r="BJ936" s="47"/>
      <c r="BK936" s="47"/>
      <c r="BL936" s="47"/>
    </row>
    <row r="937" ht="18.75" customHeight="1">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c r="AA937" s="47"/>
      <c r="AB937" s="47"/>
      <c r="AC937" s="47"/>
      <c r="AD937" s="47"/>
      <c r="AE937" s="47"/>
      <c r="AF937" s="47"/>
      <c r="AG937" s="47"/>
      <c r="AH937" s="47"/>
      <c r="AI937" s="47"/>
      <c r="AJ937" s="47"/>
      <c r="AK937" s="47"/>
      <c r="AL937" s="47"/>
      <c r="AM937" s="47"/>
      <c r="AN937" s="47"/>
      <c r="AO937" s="47"/>
      <c r="AP937" s="47"/>
      <c r="AQ937" s="47"/>
      <c r="AR937" s="47"/>
      <c r="AS937" s="47"/>
      <c r="AT937" s="47"/>
      <c r="AU937" s="47"/>
      <c r="AV937" s="47"/>
      <c r="AW937" s="47"/>
      <c r="AX937" s="47"/>
      <c r="AY937" s="47"/>
      <c r="AZ937" s="47"/>
      <c r="BA937" s="47"/>
      <c r="BB937" s="47"/>
      <c r="BC937" s="47"/>
      <c r="BD937" s="47"/>
      <c r="BE937" s="47"/>
      <c r="BF937" s="47"/>
      <c r="BG937" s="47"/>
      <c r="BH937" s="47"/>
      <c r="BI937" s="47"/>
      <c r="BJ937" s="47"/>
      <c r="BK937" s="47"/>
      <c r="BL937" s="47"/>
    </row>
    <row r="938" ht="18.75" customHeight="1">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c r="AA938" s="47"/>
      <c r="AB938" s="47"/>
      <c r="AC938" s="47"/>
      <c r="AD938" s="47"/>
      <c r="AE938" s="47"/>
      <c r="AF938" s="47"/>
      <c r="AG938" s="47"/>
      <c r="AH938" s="47"/>
      <c r="AI938" s="47"/>
      <c r="AJ938" s="47"/>
      <c r="AK938" s="47"/>
      <c r="AL938" s="47"/>
      <c r="AM938" s="47"/>
      <c r="AN938" s="47"/>
      <c r="AO938" s="47"/>
      <c r="AP938" s="47"/>
      <c r="AQ938" s="47"/>
      <c r="AR938" s="47"/>
      <c r="AS938" s="47"/>
      <c r="AT938" s="47"/>
      <c r="AU938" s="47"/>
      <c r="AV938" s="47"/>
      <c r="AW938" s="47"/>
      <c r="AX938" s="47"/>
      <c r="AY938" s="47"/>
      <c r="AZ938" s="47"/>
      <c r="BA938" s="47"/>
      <c r="BB938" s="47"/>
      <c r="BC938" s="47"/>
      <c r="BD938" s="47"/>
      <c r="BE938" s="47"/>
      <c r="BF938" s="47"/>
      <c r="BG938" s="47"/>
      <c r="BH938" s="47"/>
      <c r="BI938" s="47"/>
      <c r="BJ938" s="47"/>
      <c r="BK938" s="47"/>
      <c r="BL938" s="47"/>
    </row>
    <row r="939" ht="18.75" customHeight="1">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c r="AA939" s="47"/>
      <c r="AB939" s="47"/>
      <c r="AC939" s="47"/>
      <c r="AD939" s="47"/>
      <c r="AE939" s="47"/>
      <c r="AF939" s="47"/>
      <c r="AG939" s="47"/>
      <c r="AH939" s="47"/>
      <c r="AI939" s="47"/>
      <c r="AJ939" s="47"/>
      <c r="AK939" s="47"/>
      <c r="AL939" s="47"/>
      <c r="AM939" s="47"/>
      <c r="AN939" s="47"/>
      <c r="AO939" s="47"/>
      <c r="AP939" s="47"/>
      <c r="AQ939" s="47"/>
      <c r="AR939" s="47"/>
      <c r="AS939" s="47"/>
      <c r="AT939" s="47"/>
      <c r="AU939" s="47"/>
      <c r="AV939" s="47"/>
      <c r="AW939" s="47"/>
      <c r="AX939" s="47"/>
      <c r="AY939" s="47"/>
      <c r="AZ939" s="47"/>
      <c r="BA939" s="47"/>
      <c r="BB939" s="47"/>
      <c r="BC939" s="47"/>
      <c r="BD939" s="47"/>
      <c r="BE939" s="47"/>
      <c r="BF939" s="47"/>
      <c r="BG939" s="47"/>
      <c r="BH939" s="47"/>
      <c r="BI939" s="47"/>
      <c r="BJ939" s="47"/>
      <c r="BK939" s="47"/>
      <c r="BL939" s="47"/>
    </row>
    <row r="940" ht="18.75" customHeight="1">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c r="AA940" s="47"/>
      <c r="AB940" s="47"/>
      <c r="AC940" s="47"/>
      <c r="AD940" s="47"/>
      <c r="AE940" s="47"/>
      <c r="AF940" s="47"/>
      <c r="AG940" s="47"/>
      <c r="AH940" s="47"/>
      <c r="AI940" s="47"/>
      <c r="AJ940" s="47"/>
      <c r="AK940" s="47"/>
      <c r="AL940" s="47"/>
      <c r="AM940" s="47"/>
      <c r="AN940" s="47"/>
      <c r="AO940" s="47"/>
      <c r="AP940" s="47"/>
      <c r="AQ940" s="47"/>
      <c r="AR940" s="47"/>
      <c r="AS940" s="47"/>
      <c r="AT940" s="47"/>
      <c r="AU940" s="47"/>
      <c r="AV940" s="47"/>
      <c r="AW940" s="47"/>
      <c r="AX940" s="47"/>
      <c r="AY940" s="47"/>
      <c r="AZ940" s="47"/>
      <c r="BA940" s="47"/>
      <c r="BB940" s="47"/>
      <c r="BC940" s="47"/>
      <c r="BD940" s="47"/>
      <c r="BE940" s="47"/>
      <c r="BF940" s="47"/>
      <c r="BG940" s="47"/>
      <c r="BH940" s="47"/>
      <c r="BI940" s="47"/>
      <c r="BJ940" s="47"/>
      <c r="BK940" s="47"/>
      <c r="BL940" s="47"/>
    </row>
    <row r="941" ht="18.75" customHeight="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c r="AA941" s="47"/>
      <c r="AB941" s="47"/>
      <c r="AC941" s="47"/>
      <c r="AD941" s="47"/>
      <c r="AE941" s="47"/>
      <c r="AF941" s="47"/>
      <c r="AG941" s="47"/>
      <c r="AH941" s="47"/>
      <c r="AI941" s="47"/>
      <c r="AJ941" s="47"/>
      <c r="AK941" s="47"/>
      <c r="AL941" s="47"/>
      <c r="AM941" s="47"/>
      <c r="AN941" s="47"/>
      <c r="AO941" s="47"/>
      <c r="AP941" s="47"/>
      <c r="AQ941" s="47"/>
      <c r="AR941" s="47"/>
      <c r="AS941" s="47"/>
      <c r="AT941" s="47"/>
      <c r="AU941" s="47"/>
      <c r="AV941" s="47"/>
      <c r="AW941" s="47"/>
      <c r="AX941" s="47"/>
      <c r="AY941" s="47"/>
      <c r="AZ941" s="47"/>
      <c r="BA941" s="47"/>
      <c r="BB941" s="47"/>
      <c r="BC941" s="47"/>
      <c r="BD941" s="47"/>
      <c r="BE941" s="47"/>
      <c r="BF941" s="47"/>
      <c r="BG941" s="47"/>
      <c r="BH941" s="47"/>
      <c r="BI941" s="47"/>
      <c r="BJ941" s="47"/>
      <c r="BK941" s="47"/>
      <c r="BL941" s="47"/>
    </row>
    <row r="942" ht="18.75" customHeight="1">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c r="AA942" s="47"/>
      <c r="AB942" s="47"/>
      <c r="AC942" s="47"/>
      <c r="AD942" s="47"/>
      <c r="AE942" s="47"/>
      <c r="AF942" s="47"/>
      <c r="AG942" s="47"/>
      <c r="AH942" s="47"/>
      <c r="AI942" s="47"/>
      <c r="AJ942" s="47"/>
      <c r="AK942" s="47"/>
      <c r="AL942" s="47"/>
      <c r="AM942" s="47"/>
      <c r="AN942" s="47"/>
      <c r="AO942" s="47"/>
      <c r="AP942" s="47"/>
      <c r="AQ942" s="47"/>
      <c r="AR942" s="47"/>
      <c r="AS942" s="47"/>
      <c r="AT942" s="47"/>
      <c r="AU942" s="47"/>
      <c r="AV942" s="47"/>
      <c r="AW942" s="47"/>
      <c r="AX942" s="47"/>
      <c r="AY942" s="47"/>
      <c r="AZ942" s="47"/>
      <c r="BA942" s="47"/>
      <c r="BB942" s="47"/>
      <c r="BC942" s="47"/>
      <c r="BD942" s="47"/>
      <c r="BE942" s="47"/>
      <c r="BF942" s="47"/>
      <c r="BG942" s="47"/>
      <c r="BH942" s="47"/>
      <c r="BI942" s="47"/>
      <c r="BJ942" s="47"/>
      <c r="BK942" s="47"/>
      <c r="BL942" s="47"/>
    </row>
    <row r="943" ht="18.75" customHeight="1">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c r="AA943" s="47"/>
      <c r="AB943" s="47"/>
      <c r="AC943" s="47"/>
      <c r="AD943" s="47"/>
      <c r="AE943" s="47"/>
      <c r="AF943" s="47"/>
      <c r="AG943" s="47"/>
      <c r="AH943" s="47"/>
      <c r="AI943" s="47"/>
      <c r="AJ943" s="47"/>
      <c r="AK943" s="47"/>
      <c r="AL943" s="47"/>
      <c r="AM943" s="47"/>
      <c r="AN943" s="47"/>
      <c r="AO943" s="47"/>
      <c r="AP943" s="47"/>
      <c r="AQ943" s="47"/>
      <c r="AR943" s="47"/>
      <c r="AS943" s="47"/>
      <c r="AT943" s="47"/>
      <c r="AU943" s="47"/>
      <c r="AV943" s="47"/>
      <c r="AW943" s="47"/>
      <c r="AX943" s="47"/>
      <c r="AY943" s="47"/>
      <c r="AZ943" s="47"/>
      <c r="BA943" s="47"/>
      <c r="BB943" s="47"/>
      <c r="BC943" s="47"/>
      <c r="BD943" s="47"/>
      <c r="BE943" s="47"/>
      <c r="BF943" s="47"/>
      <c r="BG943" s="47"/>
      <c r="BH943" s="47"/>
      <c r="BI943" s="47"/>
      <c r="BJ943" s="47"/>
      <c r="BK943" s="47"/>
      <c r="BL943" s="47"/>
    </row>
    <row r="944" ht="18.75" customHeight="1">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c r="AA944" s="47"/>
      <c r="AB944" s="47"/>
      <c r="AC944" s="47"/>
      <c r="AD944" s="47"/>
      <c r="AE944" s="47"/>
      <c r="AF944" s="47"/>
      <c r="AG944" s="47"/>
      <c r="AH944" s="47"/>
      <c r="AI944" s="47"/>
      <c r="AJ944" s="47"/>
      <c r="AK944" s="47"/>
      <c r="AL944" s="47"/>
      <c r="AM944" s="47"/>
      <c r="AN944" s="47"/>
      <c r="AO944" s="47"/>
      <c r="AP944" s="47"/>
      <c r="AQ944" s="47"/>
      <c r="AR944" s="47"/>
      <c r="AS944" s="47"/>
      <c r="AT944" s="47"/>
      <c r="AU944" s="47"/>
      <c r="AV944" s="47"/>
      <c r="AW944" s="47"/>
      <c r="AX944" s="47"/>
      <c r="AY944" s="47"/>
      <c r="AZ944" s="47"/>
      <c r="BA944" s="47"/>
      <c r="BB944" s="47"/>
      <c r="BC944" s="47"/>
      <c r="BD944" s="47"/>
      <c r="BE944" s="47"/>
      <c r="BF944" s="47"/>
      <c r="BG944" s="47"/>
      <c r="BH944" s="47"/>
      <c r="BI944" s="47"/>
      <c r="BJ944" s="47"/>
      <c r="BK944" s="47"/>
      <c r="BL944" s="47"/>
    </row>
    <row r="945" ht="18.75" customHeight="1">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c r="AA945" s="47"/>
      <c r="AB945" s="47"/>
      <c r="AC945" s="47"/>
      <c r="AD945" s="47"/>
      <c r="AE945" s="47"/>
      <c r="AF945" s="47"/>
      <c r="AG945" s="47"/>
      <c r="AH945" s="47"/>
      <c r="AI945" s="47"/>
      <c r="AJ945" s="47"/>
      <c r="AK945" s="47"/>
      <c r="AL945" s="47"/>
      <c r="AM945" s="47"/>
      <c r="AN945" s="47"/>
      <c r="AO945" s="47"/>
      <c r="AP945" s="47"/>
      <c r="AQ945" s="47"/>
      <c r="AR945" s="47"/>
      <c r="AS945" s="47"/>
      <c r="AT945" s="47"/>
      <c r="AU945" s="47"/>
      <c r="AV945" s="47"/>
      <c r="AW945" s="47"/>
      <c r="AX945" s="47"/>
      <c r="AY945" s="47"/>
      <c r="AZ945" s="47"/>
      <c r="BA945" s="47"/>
      <c r="BB945" s="47"/>
      <c r="BC945" s="47"/>
      <c r="BD945" s="47"/>
      <c r="BE945" s="47"/>
      <c r="BF945" s="47"/>
      <c r="BG945" s="47"/>
      <c r="BH945" s="47"/>
      <c r="BI945" s="47"/>
      <c r="BJ945" s="47"/>
      <c r="BK945" s="47"/>
      <c r="BL945" s="47"/>
    </row>
    <row r="946" ht="18.75" customHeight="1">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c r="AA946" s="47"/>
      <c r="AB946" s="47"/>
      <c r="AC946" s="47"/>
      <c r="AD946" s="47"/>
      <c r="AE946" s="47"/>
      <c r="AF946" s="47"/>
      <c r="AG946" s="47"/>
      <c r="AH946" s="47"/>
      <c r="AI946" s="47"/>
      <c r="AJ946" s="47"/>
      <c r="AK946" s="47"/>
      <c r="AL946" s="47"/>
      <c r="AM946" s="47"/>
      <c r="AN946" s="47"/>
      <c r="AO946" s="47"/>
      <c r="AP946" s="47"/>
      <c r="AQ946" s="47"/>
      <c r="AR946" s="47"/>
      <c r="AS946" s="47"/>
      <c r="AT946" s="47"/>
      <c r="AU946" s="47"/>
      <c r="AV946" s="47"/>
      <c r="AW946" s="47"/>
      <c r="AX946" s="47"/>
      <c r="AY946" s="47"/>
      <c r="AZ946" s="47"/>
      <c r="BA946" s="47"/>
      <c r="BB946" s="47"/>
      <c r="BC946" s="47"/>
      <c r="BD946" s="47"/>
      <c r="BE946" s="47"/>
      <c r="BF946" s="47"/>
      <c r="BG946" s="47"/>
      <c r="BH946" s="47"/>
      <c r="BI946" s="47"/>
      <c r="BJ946" s="47"/>
      <c r="BK946" s="47"/>
      <c r="BL946" s="47"/>
    </row>
    <row r="947" ht="18.75" customHeight="1">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c r="AA947" s="47"/>
      <c r="AB947" s="47"/>
      <c r="AC947" s="47"/>
      <c r="AD947" s="47"/>
      <c r="AE947" s="47"/>
      <c r="AF947" s="47"/>
      <c r="AG947" s="47"/>
      <c r="AH947" s="47"/>
      <c r="AI947" s="47"/>
      <c r="AJ947" s="47"/>
      <c r="AK947" s="47"/>
      <c r="AL947" s="47"/>
      <c r="AM947" s="47"/>
      <c r="AN947" s="47"/>
      <c r="AO947" s="47"/>
      <c r="AP947" s="47"/>
      <c r="AQ947" s="47"/>
      <c r="AR947" s="47"/>
      <c r="AS947" s="47"/>
      <c r="AT947" s="47"/>
      <c r="AU947" s="47"/>
      <c r="AV947" s="47"/>
      <c r="AW947" s="47"/>
      <c r="AX947" s="47"/>
      <c r="AY947" s="47"/>
      <c r="AZ947" s="47"/>
      <c r="BA947" s="47"/>
      <c r="BB947" s="47"/>
      <c r="BC947" s="47"/>
      <c r="BD947" s="47"/>
      <c r="BE947" s="47"/>
      <c r="BF947" s="47"/>
      <c r="BG947" s="47"/>
      <c r="BH947" s="47"/>
      <c r="BI947" s="47"/>
      <c r="BJ947" s="47"/>
      <c r="BK947" s="47"/>
      <c r="BL947" s="47"/>
    </row>
    <row r="948" ht="18.75" customHeight="1">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c r="AA948" s="47"/>
      <c r="AB948" s="47"/>
      <c r="AC948" s="47"/>
      <c r="AD948" s="47"/>
      <c r="AE948" s="47"/>
      <c r="AF948" s="47"/>
      <c r="AG948" s="47"/>
      <c r="AH948" s="47"/>
      <c r="AI948" s="47"/>
      <c r="AJ948" s="47"/>
      <c r="AK948" s="47"/>
      <c r="AL948" s="47"/>
      <c r="AM948" s="47"/>
      <c r="AN948" s="47"/>
      <c r="AO948" s="47"/>
      <c r="AP948" s="47"/>
      <c r="AQ948" s="47"/>
      <c r="AR948" s="47"/>
      <c r="AS948" s="47"/>
      <c r="AT948" s="47"/>
      <c r="AU948" s="47"/>
      <c r="AV948" s="47"/>
      <c r="AW948" s="47"/>
      <c r="AX948" s="47"/>
      <c r="AY948" s="47"/>
      <c r="AZ948" s="47"/>
      <c r="BA948" s="47"/>
      <c r="BB948" s="47"/>
      <c r="BC948" s="47"/>
      <c r="BD948" s="47"/>
      <c r="BE948" s="47"/>
      <c r="BF948" s="47"/>
      <c r="BG948" s="47"/>
      <c r="BH948" s="47"/>
      <c r="BI948" s="47"/>
      <c r="BJ948" s="47"/>
      <c r="BK948" s="47"/>
      <c r="BL948" s="47"/>
    </row>
    <row r="949" ht="18.75" customHeight="1">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c r="AA949" s="47"/>
      <c r="AB949" s="47"/>
      <c r="AC949" s="47"/>
      <c r="AD949" s="47"/>
      <c r="AE949" s="47"/>
      <c r="AF949" s="47"/>
      <c r="AG949" s="47"/>
      <c r="AH949" s="47"/>
      <c r="AI949" s="47"/>
      <c r="AJ949" s="47"/>
      <c r="AK949" s="47"/>
      <c r="AL949" s="47"/>
      <c r="AM949" s="47"/>
      <c r="AN949" s="47"/>
      <c r="AO949" s="47"/>
      <c r="AP949" s="47"/>
      <c r="AQ949" s="47"/>
      <c r="AR949" s="47"/>
      <c r="AS949" s="47"/>
      <c r="AT949" s="47"/>
      <c r="AU949" s="47"/>
      <c r="AV949" s="47"/>
      <c r="AW949" s="47"/>
      <c r="AX949" s="47"/>
      <c r="AY949" s="47"/>
      <c r="AZ949" s="47"/>
      <c r="BA949" s="47"/>
      <c r="BB949" s="47"/>
      <c r="BC949" s="47"/>
      <c r="BD949" s="47"/>
      <c r="BE949" s="47"/>
      <c r="BF949" s="47"/>
      <c r="BG949" s="47"/>
      <c r="BH949" s="47"/>
      <c r="BI949" s="47"/>
      <c r="BJ949" s="47"/>
      <c r="BK949" s="47"/>
      <c r="BL949" s="47"/>
    </row>
    <row r="950" ht="18.75" customHeight="1">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c r="AA950" s="47"/>
      <c r="AB950" s="47"/>
      <c r="AC950" s="47"/>
      <c r="AD950" s="47"/>
      <c r="AE950" s="47"/>
      <c r="AF950" s="47"/>
      <c r="AG950" s="47"/>
      <c r="AH950" s="47"/>
      <c r="AI950" s="47"/>
      <c r="AJ950" s="47"/>
      <c r="AK950" s="47"/>
      <c r="AL950" s="47"/>
      <c r="AM950" s="47"/>
      <c r="AN950" s="47"/>
      <c r="AO950" s="47"/>
      <c r="AP950" s="47"/>
      <c r="AQ950" s="47"/>
      <c r="AR950" s="47"/>
      <c r="AS950" s="47"/>
      <c r="AT950" s="47"/>
      <c r="AU950" s="47"/>
      <c r="AV950" s="47"/>
      <c r="AW950" s="47"/>
      <c r="AX950" s="47"/>
      <c r="AY950" s="47"/>
      <c r="AZ950" s="47"/>
      <c r="BA950" s="47"/>
      <c r="BB950" s="47"/>
      <c r="BC950" s="47"/>
      <c r="BD950" s="47"/>
      <c r="BE950" s="47"/>
      <c r="BF950" s="47"/>
      <c r="BG950" s="47"/>
      <c r="BH950" s="47"/>
      <c r="BI950" s="47"/>
      <c r="BJ950" s="47"/>
      <c r="BK950" s="47"/>
      <c r="BL950" s="47"/>
    </row>
    <row r="951" ht="18.75" customHeight="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c r="AA951" s="47"/>
      <c r="AB951" s="47"/>
      <c r="AC951" s="47"/>
      <c r="AD951" s="47"/>
      <c r="AE951" s="47"/>
      <c r="AF951" s="47"/>
      <c r="AG951" s="47"/>
      <c r="AH951" s="47"/>
      <c r="AI951" s="47"/>
      <c r="AJ951" s="47"/>
      <c r="AK951" s="47"/>
      <c r="AL951" s="47"/>
      <c r="AM951" s="47"/>
      <c r="AN951" s="47"/>
      <c r="AO951" s="47"/>
      <c r="AP951" s="47"/>
      <c r="AQ951" s="47"/>
      <c r="AR951" s="47"/>
      <c r="AS951" s="47"/>
      <c r="AT951" s="47"/>
      <c r="AU951" s="47"/>
      <c r="AV951" s="47"/>
      <c r="AW951" s="47"/>
      <c r="AX951" s="47"/>
      <c r="AY951" s="47"/>
      <c r="AZ951" s="47"/>
      <c r="BA951" s="47"/>
      <c r="BB951" s="47"/>
      <c r="BC951" s="47"/>
      <c r="BD951" s="47"/>
      <c r="BE951" s="47"/>
      <c r="BF951" s="47"/>
      <c r="BG951" s="47"/>
      <c r="BH951" s="47"/>
      <c r="BI951" s="47"/>
      <c r="BJ951" s="47"/>
      <c r="BK951" s="47"/>
      <c r="BL951" s="47"/>
    </row>
    <row r="952" ht="18.75" customHeight="1">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c r="AA952" s="47"/>
      <c r="AB952" s="47"/>
      <c r="AC952" s="47"/>
      <c r="AD952" s="47"/>
      <c r="AE952" s="47"/>
      <c r="AF952" s="47"/>
      <c r="AG952" s="47"/>
      <c r="AH952" s="47"/>
      <c r="AI952" s="47"/>
      <c r="AJ952" s="47"/>
      <c r="AK952" s="47"/>
      <c r="AL952" s="47"/>
      <c r="AM952" s="47"/>
      <c r="AN952" s="47"/>
      <c r="AO952" s="47"/>
      <c r="AP952" s="47"/>
      <c r="AQ952" s="47"/>
      <c r="AR952" s="47"/>
      <c r="AS952" s="47"/>
      <c r="AT952" s="47"/>
      <c r="AU952" s="47"/>
      <c r="AV952" s="47"/>
      <c r="AW952" s="47"/>
      <c r="AX952" s="47"/>
      <c r="AY952" s="47"/>
      <c r="AZ952" s="47"/>
      <c r="BA952" s="47"/>
      <c r="BB952" s="47"/>
      <c r="BC952" s="47"/>
      <c r="BD952" s="47"/>
      <c r="BE952" s="47"/>
      <c r="BF952" s="47"/>
      <c r="BG952" s="47"/>
      <c r="BH952" s="47"/>
      <c r="BI952" s="47"/>
      <c r="BJ952" s="47"/>
      <c r="BK952" s="47"/>
      <c r="BL952" s="47"/>
    </row>
    <row r="953" ht="18.75" customHeight="1">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c r="AA953" s="47"/>
      <c r="AB953" s="47"/>
      <c r="AC953" s="47"/>
      <c r="AD953" s="47"/>
      <c r="AE953" s="47"/>
      <c r="AF953" s="47"/>
      <c r="AG953" s="47"/>
      <c r="AH953" s="47"/>
      <c r="AI953" s="47"/>
      <c r="AJ953" s="47"/>
      <c r="AK953" s="47"/>
      <c r="AL953" s="47"/>
      <c r="AM953" s="47"/>
      <c r="AN953" s="47"/>
      <c r="AO953" s="47"/>
      <c r="AP953" s="47"/>
      <c r="AQ953" s="47"/>
      <c r="AR953" s="47"/>
      <c r="AS953" s="47"/>
      <c r="AT953" s="47"/>
      <c r="AU953" s="47"/>
      <c r="AV953" s="47"/>
      <c r="AW953" s="47"/>
      <c r="AX953" s="47"/>
      <c r="AY953" s="47"/>
      <c r="AZ953" s="47"/>
      <c r="BA953" s="47"/>
      <c r="BB953" s="47"/>
      <c r="BC953" s="47"/>
      <c r="BD953" s="47"/>
      <c r="BE953" s="47"/>
      <c r="BF953" s="47"/>
      <c r="BG953" s="47"/>
      <c r="BH953" s="47"/>
      <c r="BI953" s="47"/>
      <c r="BJ953" s="47"/>
      <c r="BK953" s="47"/>
      <c r="BL953" s="47"/>
    </row>
    <row r="954" ht="18.75" customHeight="1">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c r="AA954" s="47"/>
      <c r="AB954" s="47"/>
      <c r="AC954" s="47"/>
      <c r="AD954" s="47"/>
      <c r="AE954" s="47"/>
      <c r="AF954" s="47"/>
      <c r="AG954" s="47"/>
      <c r="AH954" s="47"/>
      <c r="AI954" s="47"/>
      <c r="AJ954" s="47"/>
      <c r="AK954" s="47"/>
      <c r="AL954" s="47"/>
      <c r="AM954" s="47"/>
      <c r="AN954" s="47"/>
      <c r="AO954" s="47"/>
      <c r="AP954" s="47"/>
      <c r="AQ954" s="47"/>
      <c r="AR954" s="47"/>
      <c r="AS954" s="47"/>
      <c r="AT954" s="47"/>
      <c r="AU954" s="47"/>
      <c r="AV954" s="47"/>
      <c r="AW954" s="47"/>
      <c r="AX954" s="47"/>
      <c r="AY954" s="47"/>
      <c r="AZ954" s="47"/>
      <c r="BA954" s="47"/>
      <c r="BB954" s="47"/>
      <c r="BC954" s="47"/>
      <c r="BD954" s="47"/>
      <c r="BE954" s="47"/>
      <c r="BF954" s="47"/>
      <c r="BG954" s="47"/>
      <c r="BH954" s="47"/>
      <c r="BI954" s="47"/>
      <c r="BJ954" s="47"/>
      <c r="BK954" s="47"/>
      <c r="BL954" s="47"/>
    </row>
    <row r="955" ht="18.75" customHeight="1">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c r="AA955" s="47"/>
      <c r="AB955" s="47"/>
      <c r="AC955" s="47"/>
      <c r="AD955" s="47"/>
      <c r="AE955" s="47"/>
      <c r="AF955" s="47"/>
      <c r="AG955" s="47"/>
      <c r="AH955" s="47"/>
      <c r="AI955" s="47"/>
      <c r="AJ955" s="47"/>
      <c r="AK955" s="47"/>
      <c r="AL955" s="47"/>
      <c r="AM955" s="47"/>
      <c r="AN955" s="47"/>
      <c r="AO955" s="47"/>
      <c r="AP955" s="47"/>
      <c r="AQ955" s="47"/>
      <c r="AR955" s="47"/>
      <c r="AS955" s="47"/>
      <c r="AT955" s="47"/>
      <c r="AU955" s="47"/>
      <c r="AV955" s="47"/>
      <c r="AW955" s="47"/>
      <c r="AX955" s="47"/>
      <c r="AY955" s="47"/>
      <c r="AZ955" s="47"/>
      <c r="BA955" s="47"/>
      <c r="BB955" s="47"/>
      <c r="BC955" s="47"/>
      <c r="BD955" s="47"/>
      <c r="BE955" s="47"/>
      <c r="BF955" s="47"/>
      <c r="BG955" s="47"/>
      <c r="BH955" s="47"/>
      <c r="BI955" s="47"/>
      <c r="BJ955" s="47"/>
      <c r="BK955" s="47"/>
      <c r="BL955" s="47"/>
    </row>
    <row r="956" ht="18.75" customHeight="1">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c r="AA956" s="47"/>
      <c r="AB956" s="47"/>
      <c r="AC956" s="47"/>
      <c r="AD956" s="47"/>
      <c r="AE956" s="47"/>
      <c r="AF956" s="47"/>
      <c r="AG956" s="47"/>
      <c r="AH956" s="47"/>
      <c r="AI956" s="47"/>
      <c r="AJ956" s="47"/>
      <c r="AK956" s="47"/>
      <c r="AL956" s="47"/>
      <c r="AM956" s="47"/>
      <c r="AN956" s="47"/>
      <c r="AO956" s="47"/>
      <c r="AP956" s="47"/>
      <c r="AQ956" s="47"/>
      <c r="AR956" s="47"/>
      <c r="AS956" s="47"/>
      <c r="AT956" s="47"/>
      <c r="AU956" s="47"/>
      <c r="AV956" s="47"/>
      <c r="AW956" s="47"/>
      <c r="AX956" s="47"/>
      <c r="AY956" s="47"/>
      <c r="AZ956" s="47"/>
      <c r="BA956" s="47"/>
      <c r="BB956" s="47"/>
      <c r="BC956" s="47"/>
      <c r="BD956" s="47"/>
      <c r="BE956" s="47"/>
      <c r="BF956" s="47"/>
      <c r="BG956" s="47"/>
      <c r="BH956" s="47"/>
      <c r="BI956" s="47"/>
      <c r="BJ956" s="47"/>
      <c r="BK956" s="47"/>
      <c r="BL956" s="47"/>
    </row>
    <row r="957" ht="18.75" customHeight="1">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c r="AA957" s="47"/>
      <c r="AB957" s="47"/>
      <c r="AC957" s="47"/>
      <c r="AD957" s="47"/>
      <c r="AE957" s="47"/>
      <c r="AF957" s="47"/>
      <c r="AG957" s="47"/>
      <c r="AH957" s="47"/>
      <c r="AI957" s="47"/>
      <c r="AJ957" s="47"/>
      <c r="AK957" s="47"/>
      <c r="AL957" s="47"/>
      <c r="AM957" s="47"/>
      <c r="AN957" s="47"/>
      <c r="AO957" s="47"/>
      <c r="AP957" s="47"/>
      <c r="AQ957" s="47"/>
      <c r="AR957" s="47"/>
      <c r="AS957" s="47"/>
      <c r="AT957" s="47"/>
      <c r="AU957" s="47"/>
      <c r="AV957" s="47"/>
      <c r="AW957" s="47"/>
      <c r="AX957" s="47"/>
      <c r="AY957" s="47"/>
      <c r="AZ957" s="47"/>
      <c r="BA957" s="47"/>
      <c r="BB957" s="47"/>
      <c r="BC957" s="47"/>
      <c r="BD957" s="47"/>
      <c r="BE957" s="47"/>
      <c r="BF957" s="47"/>
      <c r="BG957" s="47"/>
      <c r="BH957" s="47"/>
      <c r="BI957" s="47"/>
      <c r="BJ957" s="47"/>
      <c r="BK957" s="47"/>
      <c r="BL957" s="47"/>
    </row>
    <row r="958" ht="18.75" customHeight="1">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c r="AA958" s="47"/>
      <c r="AB958" s="47"/>
      <c r="AC958" s="47"/>
      <c r="AD958" s="47"/>
      <c r="AE958" s="47"/>
      <c r="AF958" s="47"/>
      <c r="AG958" s="47"/>
      <c r="AH958" s="47"/>
      <c r="AI958" s="47"/>
      <c r="AJ958" s="47"/>
      <c r="AK958" s="47"/>
      <c r="AL958" s="47"/>
      <c r="AM958" s="47"/>
      <c r="AN958" s="47"/>
      <c r="AO958" s="47"/>
      <c r="AP958" s="47"/>
      <c r="AQ958" s="47"/>
      <c r="AR958" s="47"/>
      <c r="AS958" s="47"/>
      <c r="AT958" s="47"/>
      <c r="AU958" s="47"/>
      <c r="AV958" s="47"/>
      <c r="AW958" s="47"/>
      <c r="AX958" s="47"/>
      <c r="AY958" s="47"/>
      <c r="AZ958" s="47"/>
      <c r="BA958" s="47"/>
      <c r="BB958" s="47"/>
      <c r="BC958" s="47"/>
      <c r="BD958" s="47"/>
      <c r="BE958" s="47"/>
      <c r="BF958" s="47"/>
      <c r="BG958" s="47"/>
      <c r="BH958" s="47"/>
      <c r="BI958" s="47"/>
      <c r="BJ958" s="47"/>
      <c r="BK958" s="47"/>
      <c r="BL958" s="47"/>
    </row>
    <row r="959" ht="18.75" customHeight="1">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c r="AA959" s="47"/>
      <c r="AB959" s="47"/>
      <c r="AC959" s="47"/>
      <c r="AD959" s="47"/>
      <c r="AE959" s="47"/>
      <c r="AF959" s="47"/>
      <c r="AG959" s="47"/>
      <c r="AH959" s="47"/>
      <c r="AI959" s="47"/>
      <c r="AJ959" s="47"/>
      <c r="AK959" s="47"/>
      <c r="AL959" s="47"/>
      <c r="AM959" s="47"/>
      <c r="AN959" s="47"/>
      <c r="AO959" s="47"/>
      <c r="AP959" s="47"/>
      <c r="AQ959" s="47"/>
      <c r="AR959" s="47"/>
      <c r="AS959" s="47"/>
      <c r="AT959" s="47"/>
      <c r="AU959" s="47"/>
      <c r="AV959" s="47"/>
      <c r="AW959" s="47"/>
      <c r="AX959" s="47"/>
      <c r="AY959" s="47"/>
      <c r="AZ959" s="47"/>
      <c r="BA959" s="47"/>
      <c r="BB959" s="47"/>
      <c r="BC959" s="47"/>
      <c r="BD959" s="47"/>
      <c r="BE959" s="47"/>
      <c r="BF959" s="47"/>
      <c r="BG959" s="47"/>
      <c r="BH959" s="47"/>
      <c r="BI959" s="47"/>
      <c r="BJ959" s="47"/>
      <c r="BK959" s="47"/>
      <c r="BL959" s="47"/>
    </row>
    <row r="960" ht="18.75" customHeight="1">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c r="AA960" s="47"/>
      <c r="AB960" s="47"/>
      <c r="AC960" s="47"/>
      <c r="AD960" s="47"/>
      <c r="AE960" s="47"/>
      <c r="AF960" s="47"/>
      <c r="AG960" s="47"/>
      <c r="AH960" s="47"/>
      <c r="AI960" s="47"/>
      <c r="AJ960" s="47"/>
      <c r="AK960" s="47"/>
      <c r="AL960" s="47"/>
      <c r="AM960" s="47"/>
      <c r="AN960" s="47"/>
      <c r="AO960" s="47"/>
      <c r="AP960" s="47"/>
      <c r="AQ960" s="47"/>
      <c r="AR960" s="47"/>
      <c r="AS960" s="47"/>
      <c r="AT960" s="47"/>
      <c r="AU960" s="47"/>
      <c r="AV960" s="47"/>
      <c r="AW960" s="47"/>
      <c r="AX960" s="47"/>
      <c r="AY960" s="47"/>
      <c r="AZ960" s="47"/>
      <c r="BA960" s="47"/>
      <c r="BB960" s="47"/>
      <c r="BC960" s="47"/>
      <c r="BD960" s="47"/>
      <c r="BE960" s="47"/>
      <c r="BF960" s="47"/>
      <c r="BG960" s="47"/>
      <c r="BH960" s="47"/>
      <c r="BI960" s="47"/>
      <c r="BJ960" s="47"/>
      <c r="BK960" s="47"/>
      <c r="BL960" s="47"/>
    </row>
    <row r="961" ht="18.75" customHeight="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c r="AA961" s="47"/>
      <c r="AB961" s="47"/>
      <c r="AC961" s="47"/>
      <c r="AD961" s="47"/>
      <c r="AE961" s="47"/>
      <c r="AF961" s="47"/>
      <c r="AG961" s="47"/>
      <c r="AH961" s="47"/>
      <c r="AI961" s="47"/>
      <c r="AJ961" s="47"/>
      <c r="AK961" s="47"/>
      <c r="AL961" s="47"/>
      <c r="AM961" s="47"/>
      <c r="AN961" s="47"/>
      <c r="AO961" s="47"/>
      <c r="AP961" s="47"/>
      <c r="AQ961" s="47"/>
      <c r="AR961" s="47"/>
      <c r="AS961" s="47"/>
      <c r="AT961" s="47"/>
      <c r="AU961" s="47"/>
      <c r="AV961" s="47"/>
      <c r="AW961" s="47"/>
      <c r="AX961" s="47"/>
      <c r="AY961" s="47"/>
      <c r="AZ961" s="47"/>
      <c r="BA961" s="47"/>
      <c r="BB961" s="47"/>
      <c r="BC961" s="47"/>
      <c r="BD961" s="47"/>
      <c r="BE961" s="47"/>
      <c r="BF961" s="47"/>
      <c r="BG961" s="47"/>
      <c r="BH961" s="47"/>
      <c r="BI961" s="47"/>
      <c r="BJ961" s="47"/>
      <c r="BK961" s="47"/>
      <c r="BL961" s="47"/>
    </row>
    <row r="962" ht="18.75" customHeight="1">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c r="AA962" s="47"/>
      <c r="AB962" s="47"/>
      <c r="AC962" s="47"/>
      <c r="AD962" s="47"/>
      <c r="AE962" s="47"/>
      <c r="AF962" s="47"/>
      <c r="AG962" s="47"/>
      <c r="AH962" s="47"/>
      <c r="AI962" s="47"/>
      <c r="AJ962" s="47"/>
      <c r="AK962" s="47"/>
      <c r="AL962" s="47"/>
      <c r="AM962" s="47"/>
      <c r="AN962" s="47"/>
      <c r="AO962" s="47"/>
      <c r="AP962" s="47"/>
      <c r="AQ962" s="47"/>
      <c r="AR962" s="47"/>
      <c r="AS962" s="47"/>
      <c r="AT962" s="47"/>
      <c r="AU962" s="47"/>
      <c r="AV962" s="47"/>
      <c r="AW962" s="47"/>
      <c r="AX962" s="47"/>
      <c r="AY962" s="47"/>
      <c r="AZ962" s="47"/>
      <c r="BA962" s="47"/>
      <c r="BB962" s="47"/>
      <c r="BC962" s="47"/>
      <c r="BD962" s="47"/>
      <c r="BE962" s="47"/>
      <c r="BF962" s="47"/>
      <c r="BG962" s="47"/>
      <c r="BH962" s="47"/>
      <c r="BI962" s="47"/>
      <c r="BJ962" s="47"/>
      <c r="BK962" s="47"/>
      <c r="BL962" s="47"/>
    </row>
    <row r="963" ht="18.75" customHeight="1">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c r="AA963" s="47"/>
      <c r="AB963" s="47"/>
      <c r="AC963" s="47"/>
      <c r="AD963" s="47"/>
      <c r="AE963" s="47"/>
      <c r="AF963" s="47"/>
      <c r="AG963" s="47"/>
      <c r="AH963" s="47"/>
      <c r="AI963" s="47"/>
      <c r="AJ963" s="47"/>
      <c r="AK963" s="47"/>
      <c r="AL963" s="47"/>
      <c r="AM963" s="47"/>
      <c r="AN963" s="47"/>
      <c r="AO963" s="47"/>
      <c r="AP963" s="47"/>
      <c r="AQ963" s="47"/>
      <c r="AR963" s="47"/>
      <c r="AS963" s="47"/>
      <c r="AT963" s="47"/>
      <c r="AU963" s="47"/>
      <c r="AV963" s="47"/>
      <c r="AW963" s="47"/>
      <c r="AX963" s="47"/>
      <c r="AY963" s="47"/>
      <c r="AZ963" s="47"/>
      <c r="BA963" s="47"/>
      <c r="BB963" s="47"/>
      <c r="BC963" s="47"/>
      <c r="BD963" s="47"/>
      <c r="BE963" s="47"/>
      <c r="BF963" s="47"/>
      <c r="BG963" s="47"/>
      <c r="BH963" s="47"/>
      <c r="BI963" s="47"/>
      <c r="BJ963" s="47"/>
      <c r="BK963" s="47"/>
      <c r="BL963" s="47"/>
    </row>
    <row r="964" ht="18.75" customHeight="1">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c r="AA964" s="47"/>
      <c r="AB964" s="47"/>
      <c r="AC964" s="47"/>
      <c r="AD964" s="47"/>
      <c r="AE964" s="47"/>
      <c r="AF964" s="47"/>
      <c r="AG964" s="47"/>
      <c r="AH964" s="47"/>
      <c r="AI964" s="47"/>
      <c r="AJ964" s="47"/>
      <c r="AK964" s="47"/>
      <c r="AL964" s="47"/>
      <c r="AM964" s="47"/>
      <c r="AN964" s="47"/>
      <c r="AO964" s="47"/>
      <c r="AP964" s="47"/>
      <c r="AQ964" s="47"/>
      <c r="AR964" s="47"/>
      <c r="AS964" s="47"/>
      <c r="AT964" s="47"/>
      <c r="AU964" s="47"/>
      <c r="AV964" s="47"/>
      <c r="AW964" s="47"/>
      <c r="AX964" s="47"/>
      <c r="AY964" s="47"/>
      <c r="AZ964" s="47"/>
      <c r="BA964" s="47"/>
      <c r="BB964" s="47"/>
      <c r="BC964" s="47"/>
      <c r="BD964" s="47"/>
      <c r="BE964" s="47"/>
      <c r="BF964" s="47"/>
      <c r="BG964" s="47"/>
      <c r="BH964" s="47"/>
      <c r="BI964" s="47"/>
      <c r="BJ964" s="47"/>
      <c r="BK964" s="47"/>
      <c r="BL964" s="47"/>
    </row>
    <row r="965" ht="18.75" customHeight="1">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c r="AA965" s="47"/>
      <c r="AB965" s="47"/>
      <c r="AC965" s="47"/>
      <c r="AD965" s="47"/>
      <c r="AE965" s="47"/>
      <c r="AF965" s="47"/>
      <c r="AG965" s="47"/>
      <c r="AH965" s="47"/>
      <c r="AI965" s="47"/>
      <c r="AJ965" s="47"/>
      <c r="AK965" s="47"/>
      <c r="AL965" s="47"/>
      <c r="AM965" s="47"/>
      <c r="AN965" s="47"/>
      <c r="AO965" s="47"/>
      <c r="AP965" s="47"/>
      <c r="AQ965" s="47"/>
      <c r="AR965" s="47"/>
      <c r="AS965" s="47"/>
      <c r="AT965" s="47"/>
      <c r="AU965" s="47"/>
      <c r="AV965" s="47"/>
      <c r="AW965" s="47"/>
      <c r="AX965" s="47"/>
      <c r="AY965" s="47"/>
      <c r="AZ965" s="47"/>
      <c r="BA965" s="47"/>
      <c r="BB965" s="47"/>
      <c r="BC965" s="47"/>
      <c r="BD965" s="47"/>
      <c r="BE965" s="47"/>
      <c r="BF965" s="47"/>
      <c r="BG965" s="47"/>
      <c r="BH965" s="47"/>
      <c r="BI965" s="47"/>
      <c r="BJ965" s="47"/>
      <c r="BK965" s="47"/>
      <c r="BL965" s="47"/>
    </row>
    <row r="966" ht="18.75" customHeight="1">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c r="AA966" s="47"/>
      <c r="AB966" s="47"/>
      <c r="AC966" s="47"/>
      <c r="AD966" s="47"/>
      <c r="AE966" s="47"/>
      <c r="AF966" s="47"/>
      <c r="AG966" s="47"/>
      <c r="AH966" s="47"/>
      <c r="AI966" s="47"/>
      <c r="AJ966" s="47"/>
      <c r="AK966" s="47"/>
      <c r="AL966" s="47"/>
      <c r="AM966" s="47"/>
      <c r="AN966" s="47"/>
      <c r="AO966" s="47"/>
      <c r="AP966" s="47"/>
      <c r="AQ966" s="47"/>
      <c r="AR966" s="47"/>
      <c r="AS966" s="47"/>
      <c r="AT966" s="47"/>
      <c r="AU966" s="47"/>
      <c r="AV966" s="47"/>
      <c r="AW966" s="47"/>
      <c r="AX966" s="47"/>
      <c r="AY966" s="47"/>
      <c r="AZ966" s="47"/>
      <c r="BA966" s="47"/>
      <c r="BB966" s="47"/>
      <c r="BC966" s="47"/>
      <c r="BD966" s="47"/>
      <c r="BE966" s="47"/>
      <c r="BF966" s="47"/>
      <c r="BG966" s="47"/>
      <c r="BH966" s="47"/>
      <c r="BI966" s="47"/>
      <c r="BJ966" s="47"/>
      <c r="BK966" s="47"/>
      <c r="BL966" s="47"/>
    </row>
    <row r="967" ht="18.75" customHeight="1">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c r="AA967" s="47"/>
      <c r="AB967" s="47"/>
      <c r="AC967" s="47"/>
      <c r="AD967" s="47"/>
      <c r="AE967" s="47"/>
      <c r="AF967" s="47"/>
      <c r="AG967" s="47"/>
      <c r="AH967" s="47"/>
      <c r="AI967" s="47"/>
      <c r="AJ967" s="47"/>
      <c r="AK967" s="47"/>
      <c r="AL967" s="47"/>
      <c r="AM967" s="47"/>
      <c r="AN967" s="47"/>
      <c r="AO967" s="47"/>
      <c r="AP967" s="47"/>
      <c r="AQ967" s="47"/>
      <c r="AR967" s="47"/>
      <c r="AS967" s="47"/>
      <c r="AT967" s="47"/>
      <c r="AU967" s="47"/>
      <c r="AV967" s="47"/>
      <c r="AW967" s="47"/>
      <c r="AX967" s="47"/>
      <c r="AY967" s="47"/>
      <c r="AZ967" s="47"/>
      <c r="BA967" s="47"/>
      <c r="BB967" s="47"/>
      <c r="BC967" s="47"/>
      <c r="BD967" s="47"/>
      <c r="BE967" s="47"/>
      <c r="BF967" s="47"/>
      <c r="BG967" s="47"/>
      <c r="BH967" s="47"/>
      <c r="BI967" s="47"/>
      <c r="BJ967" s="47"/>
      <c r="BK967" s="47"/>
      <c r="BL967" s="47"/>
    </row>
    <row r="968" ht="18.75" customHeight="1">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c r="AA968" s="47"/>
      <c r="AB968" s="47"/>
      <c r="AC968" s="47"/>
      <c r="AD968" s="47"/>
      <c r="AE968" s="47"/>
      <c r="AF968" s="47"/>
      <c r="AG968" s="47"/>
      <c r="AH968" s="47"/>
      <c r="AI968" s="47"/>
      <c r="AJ968" s="47"/>
      <c r="AK968" s="47"/>
      <c r="AL968" s="47"/>
      <c r="AM968" s="47"/>
      <c r="AN968" s="47"/>
      <c r="AO968" s="47"/>
      <c r="AP968" s="47"/>
      <c r="AQ968" s="47"/>
      <c r="AR968" s="47"/>
      <c r="AS968" s="47"/>
      <c r="AT968" s="47"/>
      <c r="AU968" s="47"/>
      <c r="AV968" s="47"/>
      <c r="AW968" s="47"/>
      <c r="AX968" s="47"/>
      <c r="AY968" s="47"/>
      <c r="AZ968" s="47"/>
      <c r="BA968" s="47"/>
      <c r="BB968" s="47"/>
      <c r="BC968" s="47"/>
      <c r="BD968" s="47"/>
      <c r="BE968" s="47"/>
      <c r="BF968" s="47"/>
      <c r="BG968" s="47"/>
      <c r="BH968" s="47"/>
      <c r="BI968" s="47"/>
      <c r="BJ968" s="47"/>
      <c r="BK968" s="47"/>
      <c r="BL968" s="47"/>
    </row>
    <row r="969" ht="18.75" customHeight="1">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c r="AA969" s="47"/>
      <c r="AB969" s="47"/>
      <c r="AC969" s="47"/>
      <c r="AD969" s="47"/>
      <c r="AE969" s="47"/>
      <c r="AF969" s="47"/>
      <c r="AG969" s="47"/>
      <c r="AH969" s="47"/>
      <c r="AI969" s="47"/>
      <c r="AJ969" s="47"/>
      <c r="AK969" s="47"/>
      <c r="AL969" s="47"/>
      <c r="AM969" s="47"/>
      <c r="AN969" s="47"/>
      <c r="AO969" s="47"/>
      <c r="AP969" s="47"/>
      <c r="AQ969" s="47"/>
      <c r="AR969" s="47"/>
      <c r="AS969" s="47"/>
      <c r="AT969" s="47"/>
      <c r="AU969" s="47"/>
      <c r="AV969" s="47"/>
      <c r="AW969" s="47"/>
      <c r="AX969" s="47"/>
      <c r="AY969" s="47"/>
      <c r="AZ969" s="47"/>
      <c r="BA969" s="47"/>
      <c r="BB969" s="47"/>
      <c r="BC969" s="47"/>
      <c r="BD969" s="47"/>
      <c r="BE969" s="47"/>
      <c r="BF969" s="47"/>
      <c r="BG969" s="47"/>
      <c r="BH969" s="47"/>
      <c r="BI969" s="47"/>
      <c r="BJ969" s="47"/>
      <c r="BK969" s="47"/>
      <c r="BL969" s="47"/>
    </row>
    <row r="970" ht="18.75" customHeight="1">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c r="AA970" s="47"/>
      <c r="AB970" s="47"/>
      <c r="AC970" s="47"/>
      <c r="AD970" s="47"/>
      <c r="AE970" s="47"/>
      <c r="AF970" s="47"/>
      <c r="AG970" s="47"/>
      <c r="AH970" s="47"/>
      <c r="AI970" s="47"/>
      <c r="AJ970" s="47"/>
      <c r="AK970" s="47"/>
      <c r="AL970" s="47"/>
      <c r="AM970" s="47"/>
      <c r="AN970" s="47"/>
      <c r="AO970" s="47"/>
      <c r="AP970" s="47"/>
      <c r="AQ970" s="47"/>
      <c r="AR970" s="47"/>
      <c r="AS970" s="47"/>
      <c r="AT970" s="47"/>
      <c r="AU970" s="47"/>
      <c r="AV970" s="47"/>
      <c r="AW970" s="47"/>
      <c r="AX970" s="47"/>
      <c r="AY970" s="47"/>
      <c r="AZ970" s="47"/>
      <c r="BA970" s="47"/>
      <c r="BB970" s="47"/>
      <c r="BC970" s="47"/>
      <c r="BD970" s="47"/>
      <c r="BE970" s="47"/>
      <c r="BF970" s="47"/>
      <c r="BG970" s="47"/>
      <c r="BH970" s="47"/>
      <c r="BI970" s="47"/>
      <c r="BJ970" s="47"/>
      <c r="BK970" s="47"/>
      <c r="BL970" s="47"/>
    </row>
    <row r="971" ht="18.75" customHeight="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c r="AA971" s="47"/>
      <c r="AB971" s="47"/>
      <c r="AC971" s="47"/>
      <c r="AD971" s="47"/>
      <c r="AE971" s="47"/>
      <c r="AF971" s="47"/>
      <c r="AG971" s="47"/>
      <c r="AH971" s="47"/>
      <c r="AI971" s="47"/>
      <c r="AJ971" s="47"/>
      <c r="AK971" s="47"/>
      <c r="AL971" s="47"/>
      <c r="AM971" s="47"/>
      <c r="AN971" s="47"/>
      <c r="AO971" s="47"/>
      <c r="AP971" s="47"/>
      <c r="AQ971" s="47"/>
      <c r="AR971" s="47"/>
      <c r="AS971" s="47"/>
      <c r="AT971" s="47"/>
      <c r="AU971" s="47"/>
      <c r="AV971" s="47"/>
      <c r="AW971" s="47"/>
      <c r="AX971" s="47"/>
      <c r="AY971" s="47"/>
      <c r="AZ971" s="47"/>
      <c r="BA971" s="47"/>
      <c r="BB971" s="47"/>
      <c r="BC971" s="47"/>
      <c r="BD971" s="47"/>
      <c r="BE971" s="47"/>
      <c r="BF971" s="47"/>
      <c r="BG971" s="47"/>
      <c r="BH971" s="47"/>
      <c r="BI971" s="47"/>
      <c r="BJ971" s="47"/>
      <c r="BK971" s="47"/>
      <c r="BL971" s="47"/>
    </row>
    <row r="972" ht="18.75" customHeight="1">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c r="AA972" s="47"/>
      <c r="AB972" s="47"/>
      <c r="AC972" s="47"/>
      <c r="AD972" s="47"/>
      <c r="AE972" s="47"/>
      <c r="AF972" s="47"/>
      <c r="AG972" s="47"/>
      <c r="AH972" s="47"/>
      <c r="AI972" s="47"/>
      <c r="AJ972" s="47"/>
      <c r="AK972" s="47"/>
      <c r="AL972" s="47"/>
      <c r="AM972" s="47"/>
      <c r="AN972" s="47"/>
      <c r="AO972" s="47"/>
      <c r="AP972" s="47"/>
      <c r="AQ972" s="47"/>
      <c r="AR972" s="47"/>
      <c r="AS972" s="47"/>
      <c r="AT972" s="47"/>
      <c r="AU972" s="47"/>
      <c r="AV972" s="47"/>
      <c r="AW972" s="47"/>
      <c r="AX972" s="47"/>
      <c r="AY972" s="47"/>
      <c r="AZ972" s="47"/>
      <c r="BA972" s="47"/>
      <c r="BB972" s="47"/>
      <c r="BC972" s="47"/>
      <c r="BD972" s="47"/>
      <c r="BE972" s="47"/>
      <c r="BF972" s="47"/>
      <c r="BG972" s="47"/>
      <c r="BH972" s="47"/>
      <c r="BI972" s="47"/>
      <c r="BJ972" s="47"/>
      <c r="BK972" s="47"/>
      <c r="BL972" s="47"/>
    </row>
    <row r="973" ht="18.75" customHeight="1">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c r="AA973" s="47"/>
      <c r="AB973" s="47"/>
      <c r="AC973" s="47"/>
      <c r="AD973" s="47"/>
      <c r="AE973" s="47"/>
      <c r="AF973" s="47"/>
      <c r="AG973" s="47"/>
      <c r="AH973" s="47"/>
      <c r="AI973" s="47"/>
      <c r="AJ973" s="47"/>
      <c r="AK973" s="47"/>
      <c r="AL973" s="47"/>
      <c r="AM973" s="47"/>
      <c r="AN973" s="47"/>
      <c r="AO973" s="47"/>
      <c r="AP973" s="47"/>
      <c r="AQ973" s="47"/>
      <c r="AR973" s="47"/>
      <c r="AS973" s="47"/>
      <c r="AT973" s="47"/>
      <c r="AU973" s="47"/>
      <c r="AV973" s="47"/>
      <c r="AW973" s="47"/>
      <c r="AX973" s="47"/>
      <c r="AY973" s="47"/>
      <c r="AZ973" s="47"/>
      <c r="BA973" s="47"/>
      <c r="BB973" s="47"/>
      <c r="BC973" s="47"/>
      <c r="BD973" s="47"/>
      <c r="BE973" s="47"/>
      <c r="BF973" s="47"/>
      <c r="BG973" s="47"/>
      <c r="BH973" s="47"/>
      <c r="BI973" s="47"/>
      <c r="BJ973" s="47"/>
      <c r="BK973" s="47"/>
      <c r="BL973" s="47"/>
    </row>
    <row r="974" ht="18.75" customHeight="1">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c r="AA974" s="47"/>
      <c r="AB974" s="47"/>
      <c r="AC974" s="47"/>
      <c r="AD974" s="47"/>
      <c r="AE974" s="47"/>
      <c r="AF974" s="47"/>
      <c r="AG974" s="47"/>
      <c r="AH974" s="47"/>
      <c r="AI974" s="47"/>
      <c r="AJ974" s="47"/>
      <c r="AK974" s="47"/>
      <c r="AL974" s="47"/>
      <c r="AM974" s="47"/>
      <c r="AN974" s="47"/>
      <c r="AO974" s="47"/>
      <c r="AP974" s="47"/>
      <c r="AQ974" s="47"/>
      <c r="AR974" s="47"/>
      <c r="AS974" s="47"/>
      <c r="AT974" s="47"/>
      <c r="AU974" s="47"/>
      <c r="AV974" s="47"/>
      <c r="AW974" s="47"/>
      <c r="AX974" s="47"/>
      <c r="AY974" s="47"/>
      <c r="AZ974" s="47"/>
      <c r="BA974" s="47"/>
      <c r="BB974" s="47"/>
      <c r="BC974" s="47"/>
      <c r="BD974" s="47"/>
      <c r="BE974" s="47"/>
      <c r="BF974" s="47"/>
      <c r="BG974" s="47"/>
      <c r="BH974" s="47"/>
      <c r="BI974" s="47"/>
      <c r="BJ974" s="47"/>
      <c r="BK974" s="47"/>
      <c r="BL974" s="47"/>
    </row>
    <row r="975" ht="18.75" customHeight="1">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c r="AA975" s="47"/>
      <c r="AB975" s="47"/>
      <c r="AC975" s="47"/>
      <c r="AD975" s="47"/>
      <c r="AE975" s="47"/>
      <c r="AF975" s="47"/>
      <c r="AG975" s="47"/>
      <c r="AH975" s="47"/>
      <c r="AI975" s="47"/>
      <c r="AJ975" s="47"/>
      <c r="AK975" s="47"/>
      <c r="AL975" s="47"/>
      <c r="AM975" s="47"/>
      <c r="AN975" s="47"/>
      <c r="AO975" s="47"/>
      <c r="AP975" s="47"/>
      <c r="AQ975" s="47"/>
      <c r="AR975" s="47"/>
      <c r="AS975" s="47"/>
      <c r="AT975" s="47"/>
      <c r="AU975" s="47"/>
      <c r="AV975" s="47"/>
      <c r="AW975" s="47"/>
      <c r="AX975" s="47"/>
      <c r="AY975" s="47"/>
      <c r="AZ975" s="47"/>
      <c r="BA975" s="47"/>
      <c r="BB975" s="47"/>
      <c r="BC975" s="47"/>
      <c r="BD975" s="47"/>
      <c r="BE975" s="47"/>
      <c r="BF975" s="47"/>
      <c r="BG975" s="47"/>
      <c r="BH975" s="47"/>
      <c r="BI975" s="47"/>
      <c r="BJ975" s="47"/>
      <c r="BK975" s="47"/>
      <c r="BL975" s="47"/>
    </row>
    <row r="976" ht="18.75" customHeight="1">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c r="AA976" s="47"/>
      <c r="AB976" s="47"/>
      <c r="AC976" s="47"/>
      <c r="AD976" s="47"/>
      <c r="AE976" s="47"/>
      <c r="AF976" s="47"/>
      <c r="AG976" s="47"/>
      <c r="AH976" s="47"/>
      <c r="AI976" s="47"/>
      <c r="AJ976" s="47"/>
      <c r="AK976" s="47"/>
      <c r="AL976" s="47"/>
      <c r="AM976" s="47"/>
      <c r="AN976" s="47"/>
      <c r="AO976" s="47"/>
      <c r="AP976" s="47"/>
      <c r="AQ976" s="47"/>
      <c r="AR976" s="47"/>
      <c r="AS976" s="47"/>
      <c r="AT976" s="47"/>
      <c r="AU976" s="47"/>
      <c r="AV976" s="47"/>
      <c r="AW976" s="47"/>
      <c r="AX976" s="47"/>
      <c r="AY976" s="47"/>
      <c r="AZ976" s="47"/>
      <c r="BA976" s="47"/>
      <c r="BB976" s="47"/>
      <c r="BC976" s="47"/>
      <c r="BD976" s="47"/>
      <c r="BE976" s="47"/>
      <c r="BF976" s="47"/>
      <c r="BG976" s="47"/>
      <c r="BH976" s="47"/>
      <c r="BI976" s="47"/>
      <c r="BJ976" s="47"/>
      <c r="BK976" s="47"/>
      <c r="BL976" s="47"/>
    </row>
    <row r="977" ht="18.75" customHeight="1">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c r="AA977" s="47"/>
      <c r="AB977" s="47"/>
      <c r="AC977" s="47"/>
      <c r="AD977" s="47"/>
      <c r="AE977" s="47"/>
      <c r="AF977" s="47"/>
      <c r="AG977" s="47"/>
      <c r="AH977" s="47"/>
      <c r="AI977" s="47"/>
      <c r="AJ977" s="47"/>
      <c r="AK977" s="47"/>
      <c r="AL977" s="47"/>
      <c r="AM977" s="47"/>
      <c r="AN977" s="47"/>
      <c r="AO977" s="47"/>
      <c r="AP977" s="47"/>
      <c r="AQ977" s="47"/>
      <c r="AR977" s="47"/>
      <c r="AS977" s="47"/>
      <c r="AT977" s="47"/>
      <c r="AU977" s="47"/>
      <c r="AV977" s="47"/>
      <c r="AW977" s="47"/>
      <c r="AX977" s="47"/>
      <c r="AY977" s="47"/>
      <c r="AZ977" s="47"/>
      <c r="BA977" s="47"/>
      <c r="BB977" s="47"/>
      <c r="BC977" s="47"/>
      <c r="BD977" s="47"/>
      <c r="BE977" s="47"/>
      <c r="BF977" s="47"/>
      <c r="BG977" s="47"/>
      <c r="BH977" s="47"/>
      <c r="BI977" s="47"/>
      <c r="BJ977" s="47"/>
      <c r="BK977" s="47"/>
      <c r="BL977" s="47"/>
    </row>
    <row r="978" ht="18.75" customHeight="1">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c r="AA978" s="47"/>
      <c r="AB978" s="47"/>
      <c r="AC978" s="47"/>
      <c r="AD978" s="47"/>
      <c r="AE978" s="47"/>
      <c r="AF978" s="47"/>
      <c r="AG978" s="47"/>
      <c r="AH978" s="47"/>
      <c r="AI978" s="47"/>
      <c r="AJ978" s="47"/>
      <c r="AK978" s="47"/>
      <c r="AL978" s="47"/>
      <c r="AM978" s="47"/>
      <c r="AN978" s="47"/>
      <c r="AO978" s="47"/>
      <c r="AP978" s="47"/>
      <c r="AQ978" s="47"/>
      <c r="AR978" s="47"/>
      <c r="AS978" s="47"/>
      <c r="AT978" s="47"/>
      <c r="AU978" s="47"/>
      <c r="AV978" s="47"/>
      <c r="AW978" s="47"/>
      <c r="AX978" s="47"/>
      <c r="AY978" s="47"/>
      <c r="AZ978" s="47"/>
      <c r="BA978" s="47"/>
      <c r="BB978" s="47"/>
      <c r="BC978" s="47"/>
      <c r="BD978" s="47"/>
      <c r="BE978" s="47"/>
      <c r="BF978" s="47"/>
      <c r="BG978" s="47"/>
      <c r="BH978" s="47"/>
      <c r="BI978" s="47"/>
      <c r="BJ978" s="47"/>
      <c r="BK978" s="47"/>
      <c r="BL978" s="47"/>
    </row>
    <row r="979" ht="18.75" customHeight="1">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c r="AA979" s="47"/>
      <c r="AB979" s="47"/>
      <c r="AC979" s="47"/>
      <c r="AD979" s="47"/>
      <c r="AE979" s="47"/>
      <c r="AF979" s="47"/>
      <c r="AG979" s="47"/>
      <c r="AH979" s="47"/>
      <c r="AI979" s="47"/>
      <c r="AJ979" s="47"/>
      <c r="AK979" s="47"/>
      <c r="AL979" s="47"/>
      <c r="AM979" s="47"/>
      <c r="AN979" s="47"/>
      <c r="AO979" s="47"/>
      <c r="AP979" s="47"/>
      <c r="AQ979" s="47"/>
      <c r="AR979" s="47"/>
      <c r="AS979" s="47"/>
      <c r="AT979" s="47"/>
      <c r="AU979" s="47"/>
      <c r="AV979" s="47"/>
      <c r="AW979" s="47"/>
      <c r="AX979" s="47"/>
      <c r="AY979" s="47"/>
      <c r="AZ979" s="47"/>
      <c r="BA979" s="47"/>
      <c r="BB979" s="47"/>
      <c r="BC979" s="47"/>
      <c r="BD979" s="47"/>
      <c r="BE979" s="47"/>
      <c r="BF979" s="47"/>
      <c r="BG979" s="47"/>
      <c r="BH979" s="47"/>
      <c r="BI979" s="47"/>
      <c r="BJ979" s="47"/>
      <c r="BK979" s="47"/>
      <c r="BL979" s="47"/>
    </row>
    <row r="980" ht="18.75" customHeight="1">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c r="AA980" s="47"/>
      <c r="AB980" s="47"/>
      <c r="AC980" s="47"/>
      <c r="AD980" s="47"/>
      <c r="AE980" s="47"/>
      <c r="AF980" s="47"/>
      <c r="AG980" s="47"/>
      <c r="AH980" s="47"/>
      <c r="AI980" s="47"/>
      <c r="AJ980" s="47"/>
      <c r="AK980" s="47"/>
      <c r="AL980" s="47"/>
      <c r="AM980" s="47"/>
      <c r="AN980" s="47"/>
      <c r="AO980" s="47"/>
      <c r="AP980" s="47"/>
      <c r="AQ980" s="47"/>
      <c r="AR980" s="47"/>
      <c r="AS980" s="47"/>
      <c r="AT980" s="47"/>
      <c r="AU980" s="47"/>
      <c r="AV980" s="47"/>
      <c r="AW980" s="47"/>
      <c r="AX980" s="47"/>
      <c r="AY980" s="47"/>
      <c r="AZ980" s="47"/>
      <c r="BA980" s="47"/>
      <c r="BB980" s="47"/>
      <c r="BC980" s="47"/>
      <c r="BD980" s="47"/>
      <c r="BE980" s="47"/>
      <c r="BF980" s="47"/>
      <c r="BG980" s="47"/>
      <c r="BH980" s="47"/>
      <c r="BI980" s="47"/>
      <c r="BJ980" s="47"/>
      <c r="BK980" s="47"/>
      <c r="BL980" s="47"/>
    </row>
    <row r="981" ht="18.75" customHeight="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c r="AA981" s="47"/>
      <c r="AB981" s="47"/>
      <c r="AC981" s="47"/>
      <c r="AD981" s="47"/>
      <c r="AE981" s="47"/>
      <c r="AF981" s="47"/>
      <c r="AG981" s="47"/>
      <c r="AH981" s="47"/>
      <c r="AI981" s="47"/>
      <c r="AJ981" s="47"/>
      <c r="AK981" s="47"/>
      <c r="AL981" s="47"/>
      <c r="AM981" s="47"/>
      <c r="AN981" s="47"/>
      <c r="AO981" s="47"/>
      <c r="AP981" s="47"/>
      <c r="AQ981" s="47"/>
      <c r="AR981" s="47"/>
      <c r="AS981" s="47"/>
      <c r="AT981" s="47"/>
      <c r="AU981" s="47"/>
      <c r="AV981" s="47"/>
      <c r="AW981" s="47"/>
      <c r="AX981" s="47"/>
      <c r="AY981" s="47"/>
      <c r="AZ981" s="47"/>
      <c r="BA981" s="47"/>
      <c r="BB981" s="47"/>
      <c r="BC981" s="47"/>
      <c r="BD981" s="47"/>
      <c r="BE981" s="47"/>
      <c r="BF981" s="47"/>
      <c r="BG981" s="47"/>
      <c r="BH981" s="47"/>
      <c r="BI981" s="47"/>
      <c r="BJ981" s="47"/>
      <c r="BK981" s="47"/>
      <c r="BL981" s="47"/>
    </row>
    <row r="982" ht="18.75" customHeight="1">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c r="AA982" s="47"/>
      <c r="AB982" s="47"/>
      <c r="AC982" s="47"/>
      <c r="AD982" s="47"/>
      <c r="AE982" s="47"/>
      <c r="AF982" s="47"/>
      <c r="AG982" s="47"/>
      <c r="AH982" s="47"/>
      <c r="AI982" s="47"/>
      <c r="AJ982" s="47"/>
      <c r="AK982" s="47"/>
      <c r="AL982" s="47"/>
      <c r="AM982" s="47"/>
      <c r="AN982" s="47"/>
      <c r="AO982" s="47"/>
      <c r="AP982" s="47"/>
      <c r="AQ982" s="47"/>
      <c r="AR982" s="47"/>
      <c r="AS982" s="47"/>
      <c r="AT982" s="47"/>
      <c r="AU982" s="47"/>
      <c r="AV982" s="47"/>
      <c r="AW982" s="47"/>
      <c r="AX982" s="47"/>
      <c r="AY982" s="47"/>
      <c r="AZ982" s="47"/>
      <c r="BA982" s="47"/>
      <c r="BB982" s="47"/>
      <c r="BC982" s="47"/>
      <c r="BD982" s="47"/>
      <c r="BE982" s="47"/>
      <c r="BF982" s="47"/>
      <c r="BG982" s="47"/>
      <c r="BH982" s="47"/>
      <c r="BI982" s="47"/>
      <c r="BJ982" s="47"/>
      <c r="BK982" s="47"/>
      <c r="BL982" s="47"/>
    </row>
    <row r="983" ht="18.75" customHeight="1">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c r="AA983" s="47"/>
      <c r="AB983" s="47"/>
      <c r="AC983" s="47"/>
      <c r="AD983" s="47"/>
      <c r="AE983" s="47"/>
      <c r="AF983" s="47"/>
      <c r="AG983" s="47"/>
      <c r="AH983" s="47"/>
      <c r="AI983" s="47"/>
      <c r="AJ983" s="47"/>
      <c r="AK983" s="47"/>
      <c r="AL983" s="47"/>
      <c r="AM983" s="47"/>
      <c r="AN983" s="47"/>
      <c r="AO983" s="47"/>
      <c r="AP983" s="47"/>
      <c r="AQ983" s="47"/>
      <c r="AR983" s="47"/>
      <c r="AS983" s="47"/>
      <c r="AT983" s="47"/>
      <c r="AU983" s="47"/>
      <c r="AV983" s="47"/>
      <c r="AW983" s="47"/>
      <c r="AX983" s="47"/>
      <c r="AY983" s="47"/>
      <c r="AZ983" s="47"/>
      <c r="BA983" s="47"/>
      <c r="BB983" s="47"/>
      <c r="BC983" s="47"/>
      <c r="BD983" s="47"/>
      <c r="BE983" s="47"/>
      <c r="BF983" s="47"/>
      <c r="BG983" s="47"/>
      <c r="BH983" s="47"/>
      <c r="BI983" s="47"/>
      <c r="BJ983" s="47"/>
      <c r="BK983" s="47"/>
      <c r="BL983" s="47"/>
    </row>
    <row r="984" ht="18.75" customHeight="1">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c r="AA984" s="47"/>
      <c r="AB984" s="47"/>
      <c r="AC984" s="47"/>
      <c r="AD984" s="47"/>
      <c r="AE984" s="47"/>
      <c r="AF984" s="47"/>
      <c r="AG984" s="47"/>
      <c r="AH984" s="47"/>
      <c r="AI984" s="47"/>
      <c r="AJ984" s="47"/>
      <c r="AK984" s="47"/>
      <c r="AL984" s="47"/>
      <c r="AM984" s="47"/>
      <c r="AN984" s="47"/>
      <c r="AO984" s="47"/>
      <c r="AP984" s="47"/>
      <c r="AQ984" s="47"/>
      <c r="AR984" s="47"/>
      <c r="AS984" s="47"/>
      <c r="AT984" s="47"/>
      <c r="AU984" s="47"/>
      <c r="AV984" s="47"/>
      <c r="AW984" s="47"/>
      <c r="AX984" s="47"/>
      <c r="AY984" s="47"/>
      <c r="AZ984" s="47"/>
      <c r="BA984" s="47"/>
      <c r="BB984" s="47"/>
      <c r="BC984" s="47"/>
      <c r="BD984" s="47"/>
      <c r="BE984" s="47"/>
      <c r="BF984" s="47"/>
      <c r="BG984" s="47"/>
      <c r="BH984" s="47"/>
      <c r="BI984" s="47"/>
      <c r="BJ984" s="47"/>
      <c r="BK984" s="47"/>
      <c r="BL984" s="47"/>
    </row>
    <row r="985" ht="18.75" customHeight="1">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c r="AA985" s="47"/>
      <c r="AB985" s="47"/>
      <c r="AC985" s="47"/>
      <c r="AD985" s="47"/>
      <c r="AE985" s="47"/>
      <c r="AF985" s="47"/>
      <c r="AG985" s="47"/>
      <c r="AH985" s="47"/>
      <c r="AI985" s="47"/>
      <c r="AJ985" s="47"/>
      <c r="AK985" s="47"/>
      <c r="AL985" s="47"/>
      <c r="AM985" s="47"/>
      <c r="AN985" s="47"/>
      <c r="AO985" s="47"/>
      <c r="AP985" s="47"/>
      <c r="AQ985" s="47"/>
      <c r="AR985" s="47"/>
      <c r="AS985" s="47"/>
      <c r="AT985" s="47"/>
      <c r="AU985" s="47"/>
      <c r="AV985" s="47"/>
      <c r="AW985" s="47"/>
      <c r="AX985" s="47"/>
      <c r="AY985" s="47"/>
      <c r="AZ985" s="47"/>
      <c r="BA985" s="47"/>
      <c r="BB985" s="47"/>
      <c r="BC985" s="47"/>
      <c r="BD985" s="47"/>
      <c r="BE985" s="47"/>
      <c r="BF985" s="47"/>
      <c r="BG985" s="47"/>
      <c r="BH985" s="47"/>
      <c r="BI985" s="47"/>
      <c r="BJ985" s="47"/>
      <c r="BK985" s="47"/>
      <c r="BL985" s="47"/>
    </row>
    <row r="986" ht="18.75" customHeight="1">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c r="AA986" s="47"/>
      <c r="AB986" s="47"/>
      <c r="AC986" s="47"/>
      <c r="AD986" s="47"/>
      <c r="AE986" s="47"/>
      <c r="AF986" s="47"/>
      <c r="AG986" s="47"/>
      <c r="AH986" s="47"/>
      <c r="AI986" s="47"/>
      <c r="AJ986" s="47"/>
      <c r="AK986" s="47"/>
      <c r="AL986" s="47"/>
      <c r="AM986" s="47"/>
      <c r="AN986" s="47"/>
      <c r="AO986" s="47"/>
      <c r="AP986" s="47"/>
      <c r="AQ986" s="47"/>
      <c r="AR986" s="47"/>
      <c r="AS986" s="47"/>
      <c r="AT986" s="47"/>
      <c r="AU986" s="47"/>
      <c r="AV986" s="47"/>
      <c r="AW986" s="47"/>
      <c r="AX986" s="47"/>
      <c r="AY986" s="47"/>
      <c r="AZ986" s="47"/>
      <c r="BA986" s="47"/>
      <c r="BB986" s="47"/>
      <c r="BC986" s="47"/>
      <c r="BD986" s="47"/>
      <c r="BE986" s="47"/>
      <c r="BF986" s="47"/>
      <c r="BG986" s="47"/>
      <c r="BH986" s="47"/>
      <c r="BI986" s="47"/>
      <c r="BJ986" s="47"/>
      <c r="BK986" s="47"/>
      <c r="BL986" s="47"/>
    </row>
    <row r="987" ht="18.75" customHeight="1">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c r="AA987" s="47"/>
      <c r="AB987" s="47"/>
      <c r="AC987" s="47"/>
      <c r="AD987" s="47"/>
      <c r="AE987" s="47"/>
      <c r="AF987" s="47"/>
      <c r="AG987" s="47"/>
      <c r="AH987" s="47"/>
      <c r="AI987" s="47"/>
      <c r="AJ987" s="47"/>
      <c r="AK987" s="47"/>
      <c r="AL987" s="47"/>
      <c r="AM987" s="47"/>
      <c r="AN987" s="47"/>
      <c r="AO987" s="47"/>
      <c r="AP987" s="47"/>
      <c r="AQ987" s="47"/>
      <c r="AR987" s="47"/>
      <c r="AS987" s="47"/>
      <c r="AT987" s="47"/>
      <c r="AU987" s="47"/>
      <c r="AV987" s="47"/>
      <c r="AW987" s="47"/>
      <c r="AX987" s="47"/>
      <c r="AY987" s="47"/>
      <c r="AZ987" s="47"/>
      <c r="BA987" s="47"/>
      <c r="BB987" s="47"/>
      <c r="BC987" s="47"/>
      <c r="BD987" s="47"/>
      <c r="BE987" s="47"/>
      <c r="BF987" s="47"/>
      <c r="BG987" s="47"/>
      <c r="BH987" s="47"/>
      <c r="BI987" s="47"/>
      <c r="BJ987" s="47"/>
      <c r="BK987" s="47"/>
      <c r="BL987" s="47"/>
    </row>
    <row r="988" ht="18.75" customHeight="1">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c r="AA988" s="47"/>
      <c r="AB988" s="47"/>
      <c r="AC988" s="47"/>
      <c r="AD988" s="47"/>
      <c r="AE988" s="47"/>
      <c r="AF988" s="47"/>
      <c r="AG988" s="47"/>
      <c r="AH988" s="47"/>
      <c r="AI988" s="47"/>
      <c r="AJ988" s="47"/>
      <c r="AK988" s="47"/>
      <c r="AL988" s="47"/>
      <c r="AM988" s="47"/>
      <c r="AN988" s="47"/>
      <c r="AO988" s="47"/>
      <c r="AP988" s="47"/>
      <c r="AQ988" s="47"/>
      <c r="AR988" s="47"/>
      <c r="AS988" s="47"/>
      <c r="AT988" s="47"/>
      <c r="AU988" s="47"/>
      <c r="AV988" s="47"/>
      <c r="AW988" s="47"/>
      <c r="AX988" s="47"/>
      <c r="AY988" s="47"/>
      <c r="AZ988" s="47"/>
      <c r="BA988" s="47"/>
      <c r="BB988" s="47"/>
      <c r="BC988" s="47"/>
      <c r="BD988" s="47"/>
      <c r="BE988" s="47"/>
      <c r="BF988" s="47"/>
      <c r="BG988" s="47"/>
      <c r="BH988" s="47"/>
      <c r="BI988" s="47"/>
      <c r="BJ988" s="47"/>
      <c r="BK988" s="47"/>
      <c r="BL988" s="47"/>
    </row>
    <row r="989" ht="18.75" customHeight="1">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c r="AA989" s="47"/>
      <c r="AB989" s="47"/>
      <c r="AC989" s="47"/>
      <c r="AD989" s="47"/>
      <c r="AE989" s="47"/>
      <c r="AF989" s="47"/>
      <c r="AG989" s="47"/>
      <c r="AH989" s="47"/>
      <c r="AI989" s="47"/>
      <c r="AJ989" s="47"/>
      <c r="AK989" s="47"/>
      <c r="AL989" s="47"/>
      <c r="AM989" s="47"/>
      <c r="AN989" s="47"/>
      <c r="AO989" s="47"/>
      <c r="AP989" s="47"/>
      <c r="AQ989" s="47"/>
      <c r="AR989" s="47"/>
      <c r="AS989" s="47"/>
      <c r="AT989" s="47"/>
      <c r="AU989" s="47"/>
      <c r="AV989" s="47"/>
      <c r="AW989" s="47"/>
      <c r="AX989" s="47"/>
      <c r="AY989" s="47"/>
      <c r="AZ989" s="47"/>
      <c r="BA989" s="47"/>
      <c r="BB989" s="47"/>
      <c r="BC989" s="47"/>
      <c r="BD989" s="47"/>
      <c r="BE989" s="47"/>
      <c r="BF989" s="47"/>
      <c r="BG989" s="47"/>
      <c r="BH989" s="47"/>
      <c r="BI989" s="47"/>
      <c r="BJ989" s="47"/>
      <c r="BK989" s="47"/>
      <c r="BL989" s="47"/>
    </row>
    <row r="990" ht="18.75" customHeight="1">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c r="AA990" s="47"/>
      <c r="AB990" s="47"/>
      <c r="AC990" s="47"/>
      <c r="AD990" s="47"/>
      <c r="AE990" s="47"/>
      <c r="AF990" s="47"/>
      <c r="AG990" s="47"/>
      <c r="AH990" s="47"/>
      <c r="AI990" s="47"/>
      <c r="AJ990" s="47"/>
      <c r="AK990" s="47"/>
      <c r="AL990" s="47"/>
      <c r="AM990" s="47"/>
      <c r="AN990" s="47"/>
      <c r="AO990" s="47"/>
      <c r="AP990" s="47"/>
      <c r="AQ990" s="47"/>
      <c r="AR990" s="47"/>
      <c r="AS990" s="47"/>
      <c r="AT990" s="47"/>
      <c r="AU990" s="47"/>
      <c r="AV990" s="47"/>
      <c r="AW990" s="47"/>
      <c r="AX990" s="47"/>
      <c r="AY990" s="47"/>
      <c r="AZ990" s="47"/>
      <c r="BA990" s="47"/>
      <c r="BB990" s="47"/>
      <c r="BC990" s="47"/>
      <c r="BD990" s="47"/>
      <c r="BE990" s="47"/>
      <c r="BF990" s="47"/>
      <c r="BG990" s="47"/>
      <c r="BH990" s="47"/>
      <c r="BI990" s="47"/>
      <c r="BJ990" s="47"/>
      <c r="BK990" s="47"/>
      <c r="BL990" s="47"/>
    </row>
    <row r="991" ht="18.75" customHeight="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c r="AA991" s="47"/>
      <c r="AB991" s="47"/>
      <c r="AC991" s="47"/>
      <c r="AD991" s="47"/>
      <c r="AE991" s="47"/>
      <c r="AF991" s="47"/>
      <c r="AG991" s="47"/>
      <c r="AH991" s="47"/>
      <c r="AI991" s="47"/>
      <c r="AJ991" s="47"/>
      <c r="AK991" s="47"/>
      <c r="AL991" s="47"/>
      <c r="AM991" s="47"/>
      <c r="AN991" s="47"/>
      <c r="AO991" s="47"/>
      <c r="AP991" s="47"/>
      <c r="AQ991" s="47"/>
      <c r="AR991" s="47"/>
      <c r="AS991" s="47"/>
      <c r="AT991" s="47"/>
      <c r="AU991" s="47"/>
      <c r="AV991" s="47"/>
      <c r="AW991" s="47"/>
      <c r="AX991" s="47"/>
      <c r="AY991" s="47"/>
      <c r="AZ991" s="47"/>
      <c r="BA991" s="47"/>
      <c r="BB991" s="47"/>
      <c r="BC991" s="47"/>
      <c r="BD991" s="47"/>
      <c r="BE991" s="47"/>
      <c r="BF991" s="47"/>
      <c r="BG991" s="47"/>
      <c r="BH991" s="47"/>
      <c r="BI991" s="47"/>
      <c r="BJ991" s="47"/>
      <c r="BK991" s="47"/>
      <c r="BL991" s="47"/>
    </row>
    <row r="992" ht="18.75" customHeight="1">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c r="AA992" s="47"/>
      <c r="AB992" s="47"/>
      <c r="AC992" s="47"/>
      <c r="AD992" s="47"/>
      <c r="AE992" s="47"/>
      <c r="AF992" s="47"/>
      <c r="AG992" s="47"/>
      <c r="AH992" s="47"/>
      <c r="AI992" s="47"/>
      <c r="AJ992" s="47"/>
      <c r="AK992" s="47"/>
      <c r="AL992" s="47"/>
      <c r="AM992" s="47"/>
      <c r="AN992" s="47"/>
      <c r="AO992" s="47"/>
      <c r="AP992" s="47"/>
      <c r="AQ992" s="47"/>
      <c r="AR992" s="47"/>
      <c r="AS992" s="47"/>
      <c r="AT992" s="47"/>
      <c r="AU992" s="47"/>
      <c r="AV992" s="47"/>
      <c r="AW992" s="47"/>
      <c r="AX992" s="47"/>
      <c r="AY992" s="47"/>
      <c r="AZ992" s="47"/>
      <c r="BA992" s="47"/>
      <c r="BB992" s="47"/>
      <c r="BC992" s="47"/>
      <c r="BD992" s="47"/>
      <c r="BE992" s="47"/>
      <c r="BF992" s="47"/>
      <c r="BG992" s="47"/>
      <c r="BH992" s="47"/>
      <c r="BI992" s="47"/>
      <c r="BJ992" s="47"/>
      <c r="BK992" s="47"/>
      <c r="BL992" s="47"/>
    </row>
    <row r="993" ht="18.75" customHeight="1">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c r="AA993" s="47"/>
      <c r="AB993" s="47"/>
      <c r="AC993" s="47"/>
      <c r="AD993" s="47"/>
      <c r="AE993" s="47"/>
      <c r="AF993" s="47"/>
      <c r="AG993" s="47"/>
      <c r="AH993" s="47"/>
      <c r="AI993" s="47"/>
      <c r="AJ993" s="47"/>
      <c r="AK993" s="47"/>
      <c r="AL993" s="47"/>
      <c r="AM993" s="47"/>
      <c r="AN993" s="47"/>
      <c r="AO993" s="47"/>
      <c r="AP993" s="47"/>
      <c r="AQ993" s="47"/>
      <c r="AR993" s="47"/>
      <c r="AS993" s="47"/>
      <c r="AT993" s="47"/>
      <c r="AU993" s="47"/>
      <c r="AV993" s="47"/>
      <c r="AW993" s="47"/>
      <c r="AX993" s="47"/>
      <c r="AY993" s="47"/>
      <c r="AZ993" s="47"/>
      <c r="BA993" s="47"/>
      <c r="BB993" s="47"/>
      <c r="BC993" s="47"/>
      <c r="BD993" s="47"/>
      <c r="BE993" s="47"/>
      <c r="BF993" s="47"/>
      <c r="BG993" s="47"/>
      <c r="BH993" s="47"/>
      <c r="BI993" s="47"/>
      <c r="BJ993" s="47"/>
      <c r="BK993" s="47"/>
      <c r="BL993" s="47"/>
    </row>
    <row r="994" ht="18.75" customHeight="1">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c r="AA994" s="47"/>
      <c r="AB994" s="47"/>
      <c r="AC994" s="47"/>
      <c r="AD994" s="47"/>
      <c r="AE994" s="47"/>
      <c r="AF994" s="47"/>
      <c r="AG994" s="47"/>
      <c r="AH994" s="47"/>
      <c r="AI994" s="47"/>
      <c r="AJ994" s="47"/>
      <c r="AK994" s="47"/>
      <c r="AL994" s="47"/>
      <c r="AM994" s="47"/>
      <c r="AN994" s="47"/>
      <c r="AO994" s="47"/>
      <c r="AP994" s="47"/>
      <c r="AQ994" s="47"/>
      <c r="AR994" s="47"/>
      <c r="AS994" s="47"/>
      <c r="AT994" s="47"/>
      <c r="AU994" s="47"/>
      <c r="AV994" s="47"/>
      <c r="AW994" s="47"/>
      <c r="AX994" s="47"/>
      <c r="AY994" s="47"/>
      <c r="AZ994" s="47"/>
      <c r="BA994" s="47"/>
      <c r="BB994" s="47"/>
      <c r="BC994" s="47"/>
      <c r="BD994" s="47"/>
      <c r="BE994" s="47"/>
      <c r="BF994" s="47"/>
      <c r="BG994" s="47"/>
      <c r="BH994" s="47"/>
      <c r="BI994" s="47"/>
      <c r="BJ994" s="47"/>
      <c r="BK994" s="47"/>
      <c r="BL994" s="47"/>
    </row>
    <row r="995" ht="18.75" customHeight="1">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c r="AA995" s="47"/>
      <c r="AB995" s="47"/>
      <c r="AC995" s="47"/>
      <c r="AD995" s="47"/>
      <c r="AE995" s="47"/>
      <c r="AF995" s="47"/>
      <c r="AG995" s="47"/>
      <c r="AH995" s="47"/>
      <c r="AI995" s="47"/>
      <c r="AJ995" s="47"/>
      <c r="AK995" s="47"/>
      <c r="AL995" s="47"/>
      <c r="AM995" s="47"/>
      <c r="AN995" s="47"/>
      <c r="AO995" s="47"/>
      <c r="AP995" s="47"/>
      <c r="AQ995" s="47"/>
      <c r="AR995" s="47"/>
      <c r="AS995" s="47"/>
      <c r="AT995" s="47"/>
      <c r="AU995" s="47"/>
      <c r="AV995" s="47"/>
      <c r="AW995" s="47"/>
      <c r="AX995" s="47"/>
      <c r="AY995" s="47"/>
      <c r="AZ995" s="47"/>
      <c r="BA995" s="47"/>
      <c r="BB995" s="47"/>
      <c r="BC995" s="47"/>
      <c r="BD995" s="47"/>
      <c r="BE995" s="47"/>
      <c r="BF995" s="47"/>
      <c r="BG995" s="47"/>
      <c r="BH995" s="47"/>
      <c r="BI995" s="47"/>
      <c r="BJ995" s="47"/>
      <c r="BK995" s="47"/>
      <c r="BL995" s="47"/>
    </row>
    <row r="996" ht="18.75" customHeight="1">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c r="AA996" s="47"/>
      <c r="AB996" s="47"/>
      <c r="AC996" s="47"/>
      <c r="AD996" s="47"/>
      <c r="AE996" s="47"/>
      <c r="AF996" s="47"/>
      <c r="AG996" s="47"/>
      <c r="AH996" s="47"/>
      <c r="AI996" s="47"/>
      <c r="AJ996" s="47"/>
      <c r="AK996" s="47"/>
      <c r="AL996" s="47"/>
      <c r="AM996" s="47"/>
      <c r="AN996" s="47"/>
      <c r="AO996" s="47"/>
      <c r="AP996" s="47"/>
      <c r="AQ996" s="47"/>
      <c r="AR996" s="47"/>
      <c r="AS996" s="47"/>
      <c r="AT996" s="47"/>
      <c r="AU996" s="47"/>
      <c r="AV996" s="47"/>
      <c r="AW996" s="47"/>
      <c r="AX996" s="47"/>
      <c r="AY996" s="47"/>
      <c r="AZ996" s="47"/>
      <c r="BA996" s="47"/>
      <c r="BB996" s="47"/>
      <c r="BC996" s="47"/>
      <c r="BD996" s="47"/>
      <c r="BE996" s="47"/>
      <c r="BF996" s="47"/>
      <c r="BG996" s="47"/>
      <c r="BH996" s="47"/>
      <c r="BI996" s="47"/>
      <c r="BJ996" s="47"/>
      <c r="BK996" s="47"/>
      <c r="BL996" s="47"/>
    </row>
    <row r="997" ht="18.75" customHeight="1">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c r="AA997" s="47"/>
      <c r="AB997" s="47"/>
      <c r="AC997" s="47"/>
      <c r="AD997" s="47"/>
      <c r="AE997" s="47"/>
      <c r="AF997" s="47"/>
      <c r="AG997" s="47"/>
      <c r="AH997" s="47"/>
      <c r="AI997" s="47"/>
      <c r="AJ997" s="47"/>
      <c r="AK997" s="47"/>
      <c r="AL997" s="47"/>
      <c r="AM997" s="47"/>
      <c r="AN997" s="47"/>
      <c r="AO997" s="47"/>
      <c r="AP997" s="47"/>
      <c r="AQ997" s="47"/>
      <c r="AR997" s="47"/>
      <c r="AS997" s="47"/>
      <c r="AT997" s="47"/>
      <c r="AU997" s="47"/>
      <c r="AV997" s="47"/>
      <c r="AW997" s="47"/>
      <c r="AX997" s="47"/>
      <c r="AY997" s="47"/>
      <c r="AZ997" s="47"/>
      <c r="BA997" s="47"/>
      <c r="BB997" s="47"/>
      <c r="BC997" s="47"/>
      <c r="BD997" s="47"/>
      <c r="BE997" s="47"/>
      <c r="BF997" s="47"/>
      <c r="BG997" s="47"/>
      <c r="BH997" s="47"/>
      <c r="BI997" s="47"/>
      <c r="BJ997" s="47"/>
      <c r="BK997" s="47"/>
      <c r="BL997" s="47"/>
    </row>
    <row r="998" ht="18.75" customHeight="1">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c r="AA998" s="47"/>
      <c r="AB998" s="47"/>
      <c r="AC998" s="47"/>
      <c r="AD998" s="47"/>
      <c r="AE998" s="47"/>
      <c r="AF998" s="47"/>
      <c r="AG998" s="47"/>
      <c r="AH998" s="47"/>
      <c r="AI998" s="47"/>
      <c r="AJ998" s="47"/>
      <c r="AK998" s="47"/>
      <c r="AL998" s="47"/>
      <c r="AM998" s="47"/>
      <c r="AN998" s="47"/>
      <c r="AO998" s="47"/>
      <c r="AP998" s="47"/>
      <c r="AQ998" s="47"/>
      <c r="AR998" s="47"/>
      <c r="AS998" s="47"/>
      <c r="AT998" s="47"/>
      <c r="AU998" s="47"/>
      <c r="AV998" s="47"/>
      <c r="AW998" s="47"/>
      <c r="AX998" s="47"/>
      <c r="AY998" s="47"/>
      <c r="AZ998" s="47"/>
      <c r="BA998" s="47"/>
      <c r="BB998" s="47"/>
      <c r="BC998" s="47"/>
      <c r="BD998" s="47"/>
      <c r="BE998" s="47"/>
      <c r="BF998" s="47"/>
      <c r="BG998" s="47"/>
      <c r="BH998" s="47"/>
      <c r="BI998" s="47"/>
      <c r="BJ998" s="47"/>
      <c r="BK998" s="47"/>
      <c r="BL998" s="47"/>
    </row>
    <row r="999" ht="18.75" customHeight="1">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c r="AA999" s="47"/>
      <c r="AB999" s="47"/>
      <c r="AC999" s="47"/>
      <c r="AD999" s="47"/>
      <c r="AE999" s="47"/>
      <c r="AF999" s="47"/>
      <c r="AG999" s="47"/>
      <c r="AH999" s="47"/>
      <c r="AI999" s="47"/>
      <c r="AJ999" s="47"/>
      <c r="AK999" s="47"/>
      <c r="AL999" s="47"/>
      <c r="AM999" s="47"/>
      <c r="AN999" s="47"/>
      <c r="AO999" s="47"/>
      <c r="AP999" s="47"/>
      <c r="AQ999" s="47"/>
      <c r="AR999" s="47"/>
      <c r="AS999" s="47"/>
      <c r="AT999" s="47"/>
      <c r="AU999" s="47"/>
      <c r="AV999" s="47"/>
      <c r="AW999" s="47"/>
      <c r="AX999" s="47"/>
      <c r="AY999" s="47"/>
      <c r="AZ999" s="47"/>
      <c r="BA999" s="47"/>
      <c r="BB999" s="47"/>
      <c r="BC999" s="47"/>
      <c r="BD999" s="47"/>
      <c r="BE999" s="47"/>
      <c r="BF999" s="47"/>
      <c r="BG999" s="47"/>
      <c r="BH999" s="47"/>
      <c r="BI999" s="47"/>
      <c r="BJ999" s="47"/>
      <c r="BK999" s="47"/>
      <c r="BL999" s="47"/>
    </row>
    <row r="1000" ht="18.75" customHeight="1">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c r="AA1000" s="47"/>
      <c r="AB1000" s="47"/>
      <c r="AC1000" s="47"/>
      <c r="AD1000" s="47"/>
      <c r="AE1000" s="47"/>
      <c r="AF1000" s="47"/>
      <c r="AG1000" s="47"/>
      <c r="AH1000" s="47"/>
      <c r="AI1000" s="47"/>
      <c r="AJ1000" s="47"/>
      <c r="AK1000" s="47"/>
      <c r="AL1000" s="47"/>
      <c r="AM1000" s="47"/>
      <c r="AN1000" s="47"/>
      <c r="AO1000" s="47"/>
      <c r="AP1000" s="47"/>
      <c r="AQ1000" s="47"/>
      <c r="AR1000" s="47"/>
      <c r="AS1000" s="47"/>
      <c r="AT1000" s="47"/>
      <c r="AU1000" s="47"/>
      <c r="AV1000" s="47"/>
      <c r="AW1000" s="47"/>
      <c r="AX1000" s="47"/>
      <c r="AY1000" s="47"/>
      <c r="AZ1000" s="47"/>
      <c r="BA1000" s="47"/>
      <c r="BB1000" s="47"/>
      <c r="BC1000" s="47"/>
      <c r="BD1000" s="47"/>
      <c r="BE1000" s="47"/>
      <c r="BF1000" s="47"/>
      <c r="BG1000" s="47"/>
      <c r="BH1000" s="47"/>
      <c r="BI1000" s="47"/>
      <c r="BJ1000" s="47"/>
      <c r="BK1000" s="47"/>
      <c r="BL1000" s="47"/>
    </row>
    <row r="1001" ht="18.75" customHeight="1">
      <c r="A1001" s="47"/>
      <c r="B1001" s="47"/>
      <c r="C1001" s="47"/>
      <c r="D1001" s="47"/>
      <c r="E1001" s="47"/>
      <c r="F1001" s="47"/>
      <c r="G1001" s="47"/>
      <c r="H1001" s="47"/>
      <c r="I1001" s="47"/>
      <c r="J1001" s="47"/>
      <c r="K1001" s="47"/>
      <c r="L1001" s="47"/>
      <c r="M1001" s="47"/>
      <c r="N1001" s="47"/>
      <c r="O1001" s="47"/>
      <c r="P1001" s="47"/>
      <c r="Q1001" s="47"/>
      <c r="R1001" s="47"/>
      <c r="S1001" s="47"/>
      <c r="T1001" s="47"/>
      <c r="U1001" s="47"/>
      <c r="V1001" s="47"/>
      <c r="W1001" s="47"/>
      <c r="X1001" s="47"/>
      <c r="Y1001" s="47"/>
      <c r="Z1001" s="47"/>
      <c r="AA1001" s="47"/>
      <c r="AB1001" s="47"/>
      <c r="AC1001" s="47"/>
      <c r="AD1001" s="47"/>
      <c r="AE1001" s="47"/>
      <c r="AF1001" s="47"/>
      <c r="AG1001" s="47"/>
      <c r="AH1001" s="47"/>
      <c r="AI1001" s="47"/>
      <c r="AJ1001" s="47"/>
      <c r="AK1001" s="47"/>
      <c r="AL1001" s="47"/>
      <c r="AM1001" s="47"/>
      <c r="AN1001" s="47"/>
      <c r="AO1001" s="47"/>
      <c r="AP1001" s="47"/>
      <c r="AQ1001" s="47"/>
      <c r="AR1001" s="47"/>
      <c r="AS1001" s="47"/>
      <c r="AT1001" s="47"/>
      <c r="AU1001" s="47"/>
      <c r="AV1001" s="47"/>
      <c r="AW1001" s="47"/>
      <c r="AX1001" s="47"/>
      <c r="AY1001" s="47"/>
      <c r="AZ1001" s="47"/>
      <c r="BA1001" s="47"/>
      <c r="BB1001" s="47"/>
      <c r="BC1001" s="47"/>
      <c r="BD1001" s="47"/>
      <c r="BE1001" s="47"/>
      <c r="BF1001" s="47"/>
      <c r="BG1001" s="47"/>
      <c r="BH1001" s="47"/>
      <c r="BI1001" s="47"/>
      <c r="BJ1001" s="47"/>
      <c r="BK1001" s="47"/>
      <c r="BL1001" s="47"/>
    </row>
  </sheetData>
  <mergeCells count="417">
    <mergeCell ref="K24:R24"/>
    <mergeCell ref="Y24:AB24"/>
    <mergeCell ref="AI24:AP24"/>
    <mergeCell ref="AQ24:AV24"/>
    <mergeCell ref="AX24:BA24"/>
    <mergeCell ref="K25:R25"/>
    <mergeCell ref="Y25:AB25"/>
    <mergeCell ref="AX25:BA25"/>
    <mergeCell ref="Y26:AB26"/>
    <mergeCell ref="Y27:AB27"/>
    <mergeCell ref="Y28:AB28"/>
    <mergeCell ref="Y29:AB29"/>
    <mergeCell ref="Y30:AB30"/>
    <mergeCell ref="Y31:AB31"/>
    <mergeCell ref="Y32:AB32"/>
    <mergeCell ref="Y33:AB33"/>
    <mergeCell ref="T27:W27"/>
    <mergeCell ref="T28:W28"/>
    <mergeCell ref="T29:W29"/>
    <mergeCell ref="T30:W30"/>
    <mergeCell ref="T31:W31"/>
    <mergeCell ref="T32:W32"/>
    <mergeCell ref="T33:W33"/>
    <mergeCell ref="T24:W24"/>
    <mergeCell ref="T25:W25"/>
    <mergeCell ref="K26:R26"/>
    <mergeCell ref="T26:W26"/>
    <mergeCell ref="C27:H28"/>
    <mergeCell ref="K27:R27"/>
    <mergeCell ref="K28:R28"/>
    <mergeCell ref="AI30:AP30"/>
    <mergeCell ref="AQ30:AV30"/>
    <mergeCell ref="AX30:BA30"/>
    <mergeCell ref="AI31:AP31"/>
    <mergeCell ref="AQ31:AV31"/>
    <mergeCell ref="AX31:BA31"/>
    <mergeCell ref="AD24:AG24"/>
    <mergeCell ref="AD25:AG25"/>
    <mergeCell ref="AD26:AG26"/>
    <mergeCell ref="AD27:AG27"/>
    <mergeCell ref="AD28:AG28"/>
    <mergeCell ref="AD29:AG29"/>
    <mergeCell ref="AD30:AG30"/>
    <mergeCell ref="AD33:AG33"/>
    <mergeCell ref="AI36:AP36"/>
    <mergeCell ref="AQ36:AV36"/>
    <mergeCell ref="AX36:BA36"/>
    <mergeCell ref="K33:R33"/>
    <mergeCell ref="K34:R34"/>
    <mergeCell ref="T34:W34"/>
    <mergeCell ref="Y34:AB34"/>
    <mergeCell ref="AD34:AG34"/>
    <mergeCell ref="T35:W35"/>
    <mergeCell ref="Y35:AB35"/>
    <mergeCell ref="AD35:AG35"/>
    <mergeCell ref="C35:C36"/>
    <mergeCell ref="D35:H36"/>
    <mergeCell ref="C39:H40"/>
    <mergeCell ref="C41:C42"/>
    <mergeCell ref="D41:H42"/>
    <mergeCell ref="C29:C30"/>
    <mergeCell ref="D29:H30"/>
    <mergeCell ref="K29:R29"/>
    <mergeCell ref="K30:R30"/>
    <mergeCell ref="K31:R31"/>
    <mergeCell ref="K32:R32"/>
    <mergeCell ref="C33:H34"/>
    <mergeCell ref="K35:R35"/>
    <mergeCell ref="K36:R36"/>
    <mergeCell ref="T36:W36"/>
    <mergeCell ref="Y36:AB36"/>
    <mergeCell ref="K37:R37"/>
    <mergeCell ref="Y37:AB37"/>
    <mergeCell ref="Y38:AB38"/>
    <mergeCell ref="Y42:AB42"/>
    <mergeCell ref="Y43:AB43"/>
    <mergeCell ref="T44:W44"/>
    <mergeCell ref="Y44:AB44"/>
    <mergeCell ref="T45:W45"/>
    <mergeCell ref="Y45:AB45"/>
    <mergeCell ref="AD43:AG43"/>
    <mergeCell ref="AD44:AG44"/>
    <mergeCell ref="AD45:AG45"/>
    <mergeCell ref="AD36:AG36"/>
    <mergeCell ref="AD37:AG37"/>
    <mergeCell ref="AD38:AG38"/>
    <mergeCell ref="AD39:AG39"/>
    <mergeCell ref="AD40:AG40"/>
    <mergeCell ref="AD41:AG41"/>
    <mergeCell ref="AD42:AG42"/>
    <mergeCell ref="BH49:BK49"/>
    <mergeCell ref="BH50:BK50"/>
    <mergeCell ref="BH42:BK42"/>
    <mergeCell ref="BH43:BK43"/>
    <mergeCell ref="BH44:BK44"/>
    <mergeCell ref="BH45:BK45"/>
    <mergeCell ref="BH46:BK46"/>
    <mergeCell ref="BH47:BK47"/>
    <mergeCell ref="BH48:BK48"/>
    <mergeCell ref="BC24:BF24"/>
    <mergeCell ref="BH24:BK24"/>
    <mergeCell ref="BC25:BF25"/>
    <mergeCell ref="BH25:BK25"/>
    <mergeCell ref="BC26:BF26"/>
    <mergeCell ref="BH26:BK26"/>
    <mergeCell ref="BH27:BK27"/>
    <mergeCell ref="BC27:BF27"/>
    <mergeCell ref="BC28:BF28"/>
    <mergeCell ref="BC29:BF29"/>
    <mergeCell ref="BC30:BF30"/>
    <mergeCell ref="BC31:BF31"/>
    <mergeCell ref="BC32:BF32"/>
    <mergeCell ref="BC33:BF33"/>
    <mergeCell ref="BH28:BK28"/>
    <mergeCell ref="BH29:BK29"/>
    <mergeCell ref="BH30:BK30"/>
    <mergeCell ref="BH31:BK31"/>
    <mergeCell ref="BH32:BK32"/>
    <mergeCell ref="BH33:BK33"/>
    <mergeCell ref="BH34:BK34"/>
    <mergeCell ref="BC34:BF34"/>
    <mergeCell ref="BC35:BF35"/>
    <mergeCell ref="BC36:BF36"/>
    <mergeCell ref="BC37:BF37"/>
    <mergeCell ref="BC38:BF38"/>
    <mergeCell ref="BC39:BF39"/>
    <mergeCell ref="BC40:BF40"/>
    <mergeCell ref="BH35:BK35"/>
    <mergeCell ref="BH36:BK36"/>
    <mergeCell ref="BH37:BK37"/>
    <mergeCell ref="BH38:BK38"/>
    <mergeCell ref="BH39:BK39"/>
    <mergeCell ref="BH40:BK40"/>
    <mergeCell ref="BH41:BK41"/>
    <mergeCell ref="BC48:BF48"/>
    <mergeCell ref="BC49:BF49"/>
    <mergeCell ref="BC50:BF50"/>
    <mergeCell ref="BC41:BF41"/>
    <mergeCell ref="BC42:BF42"/>
    <mergeCell ref="BC43:BF43"/>
    <mergeCell ref="BC44:BF44"/>
    <mergeCell ref="BC45:BF45"/>
    <mergeCell ref="BC46:BF46"/>
    <mergeCell ref="BC47:BF47"/>
    <mergeCell ref="AI40:AP40"/>
    <mergeCell ref="AQ40:AV40"/>
    <mergeCell ref="AI41:AP41"/>
    <mergeCell ref="AQ41:AV41"/>
    <mergeCell ref="AI42:AP42"/>
    <mergeCell ref="AQ42:AV42"/>
    <mergeCell ref="AQ43:AV43"/>
    <mergeCell ref="AI43:AP43"/>
    <mergeCell ref="AI44:AP44"/>
    <mergeCell ref="AQ44:AV44"/>
    <mergeCell ref="AI45:AP45"/>
    <mergeCell ref="AQ45:AV45"/>
    <mergeCell ref="AI46:AP46"/>
    <mergeCell ref="AQ46:AV46"/>
    <mergeCell ref="AD31:AG31"/>
    <mergeCell ref="AD32:AG32"/>
    <mergeCell ref="AI32:AP32"/>
    <mergeCell ref="AQ32:AV32"/>
    <mergeCell ref="AX32:BA32"/>
    <mergeCell ref="AQ33:AV33"/>
    <mergeCell ref="AX33:BA33"/>
    <mergeCell ref="AI33:AP33"/>
    <mergeCell ref="AI34:AP34"/>
    <mergeCell ref="AQ34:AV34"/>
    <mergeCell ref="AX34:BA34"/>
    <mergeCell ref="AI35:AP35"/>
    <mergeCell ref="AQ35:AV35"/>
    <mergeCell ref="AX35:BA35"/>
    <mergeCell ref="AI37:AP37"/>
    <mergeCell ref="AQ37:AV37"/>
    <mergeCell ref="AX37:BA37"/>
    <mergeCell ref="AI38:AP38"/>
    <mergeCell ref="AQ38:AV38"/>
    <mergeCell ref="AI39:AP39"/>
    <mergeCell ref="AQ39:AV39"/>
    <mergeCell ref="AX38:BA38"/>
    <mergeCell ref="AX39:BA39"/>
    <mergeCell ref="AX40:BA40"/>
    <mergeCell ref="AX41:BA41"/>
    <mergeCell ref="AX42:BA42"/>
    <mergeCell ref="AX43:BA43"/>
    <mergeCell ref="AX44:BA44"/>
    <mergeCell ref="AD46:AG46"/>
    <mergeCell ref="AD47:AG47"/>
    <mergeCell ref="AD48:AG48"/>
    <mergeCell ref="AD49:AG49"/>
    <mergeCell ref="AD50:AG50"/>
    <mergeCell ref="AD51:AG51"/>
    <mergeCell ref="AD52:AG52"/>
    <mergeCell ref="AD53:AG53"/>
    <mergeCell ref="AI53:AP53"/>
    <mergeCell ref="AQ53:AV53"/>
    <mergeCell ref="BC53:BF53"/>
    <mergeCell ref="BH53:BK53"/>
    <mergeCell ref="AI50:AP50"/>
    <mergeCell ref="AI51:AP51"/>
    <mergeCell ref="AQ51:AV51"/>
    <mergeCell ref="BC51:BF51"/>
    <mergeCell ref="BH51:BK51"/>
    <mergeCell ref="BC52:BF52"/>
    <mergeCell ref="BH52:BK52"/>
    <mergeCell ref="BC23:BF23"/>
    <mergeCell ref="BH23:BK23"/>
    <mergeCell ref="K23:R23"/>
    <mergeCell ref="T23:W23"/>
    <mergeCell ref="Y23:AB23"/>
    <mergeCell ref="AD23:AG23"/>
    <mergeCell ref="AI23:AP23"/>
    <mergeCell ref="AQ23:AV23"/>
    <mergeCell ref="AX23:BA23"/>
    <mergeCell ref="AH4:AI5"/>
    <mergeCell ref="AJ4:AN5"/>
    <mergeCell ref="AS4:AT5"/>
    <mergeCell ref="AU4:AY5"/>
    <mergeCell ref="BC8:BK9"/>
    <mergeCell ref="BC11:BK12"/>
    <mergeCell ref="BC14:BK15"/>
    <mergeCell ref="BC17:BK18"/>
    <mergeCell ref="AI20:BK21"/>
    <mergeCell ref="BC2:BK3"/>
    <mergeCell ref="V3:AD3"/>
    <mergeCell ref="AG3:AO3"/>
    <mergeCell ref="AR3:AZ3"/>
    <mergeCell ref="W4:X5"/>
    <mergeCell ref="Y4:AC5"/>
    <mergeCell ref="BD4:BJ5"/>
    <mergeCell ref="B3:S4"/>
    <mergeCell ref="B5:S5"/>
    <mergeCell ref="B6:S6"/>
    <mergeCell ref="B8:I9"/>
    <mergeCell ref="B10:D10"/>
    <mergeCell ref="E10:I10"/>
    <mergeCell ref="B11:D11"/>
    <mergeCell ref="S22:W22"/>
    <mergeCell ref="X22:AB22"/>
    <mergeCell ref="AI22:AP22"/>
    <mergeCell ref="AQ22:AV22"/>
    <mergeCell ref="AW22:BA22"/>
    <mergeCell ref="BB22:BF22"/>
    <mergeCell ref="BG22:BK22"/>
    <mergeCell ref="C16:C17"/>
    <mergeCell ref="C23:C24"/>
    <mergeCell ref="D23:H24"/>
    <mergeCell ref="E11:I11"/>
    <mergeCell ref="C14:H15"/>
    <mergeCell ref="D16:H17"/>
    <mergeCell ref="K20:AG21"/>
    <mergeCell ref="C21:H22"/>
    <mergeCell ref="K22:R22"/>
    <mergeCell ref="AC22:AG22"/>
    <mergeCell ref="AI25:AP25"/>
    <mergeCell ref="AQ25:AV25"/>
    <mergeCell ref="AI26:AP26"/>
    <mergeCell ref="AQ26:AV26"/>
    <mergeCell ref="AX26:BA26"/>
    <mergeCell ref="AQ27:AV27"/>
    <mergeCell ref="AX27:BA27"/>
    <mergeCell ref="AI27:AP27"/>
    <mergeCell ref="AI28:AP28"/>
    <mergeCell ref="AQ28:AV28"/>
    <mergeCell ref="AX28:BA28"/>
    <mergeCell ref="AI29:AP29"/>
    <mergeCell ref="AQ29:AV29"/>
    <mergeCell ref="AX29:BA29"/>
    <mergeCell ref="T37:W37"/>
    <mergeCell ref="T38:W38"/>
    <mergeCell ref="T39:W39"/>
    <mergeCell ref="Y39:AB39"/>
    <mergeCell ref="T40:W40"/>
    <mergeCell ref="Y40:AB40"/>
    <mergeCell ref="Y41:AB41"/>
    <mergeCell ref="Y47:AB47"/>
    <mergeCell ref="Y48:AB48"/>
    <mergeCell ref="T41:W41"/>
    <mergeCell ref="T42:W42"/>
    <mergeCell ref="T43:W43"/>
    <mergeCell ref="T46:W46"/>
    <mergeCell ref="Y46:AB46"/>
    <mergeCell ref="T47:W47"/>
    <mergeCell ref="T48:W48"/>
    <mergeCell ref="T49:W49"/>
    <mergeCell ref="Y49:AB49"/>
    <mergeCell ref="T50:W50"/>
    <mergeCell ref="Y50:AB50"/>
    <mergeCell ref="T51:W51"/>
    <mergeCell ref="Y51:AB51"/>
    <mergeCell ref="Y52:AB52"/>
    <mergeCell ref="T59:W59"/>
    <mergeCell ref="T60:W60"/>
    <mergeCell ref="T61:W61"/>
    <mergeCell ref="T62:W62"/>
    <mergeCell ref="T63:W63"/>
    <mergeCell ref="T52:W52"/>
    <mergeCell ref="T53:W53"/>
    <mergeCell ref="T54:W54"/>
    <mergeCell ref="T55:W55"/>
    <mergeCell ref="T56:W56"/>
    <mergeCell ref="T57:W57"/>
    <mergeCell ref="T58:W58"/>
    <mergeCell ref="Y60:AB60"/>
    <mergeCell ref="Y61:AB61"/>
    <mergeCell ref="Y62:AB62"/>
    <mergeCell ref="Y63:AB63"/>
    <mergeCell ref="Y53:AB53"/>
    <mergeCell ref="Y54:AB54"/>
    <mergeCell ref="Y55:AB55"/>
    <mergeCell ref="Y56:AB56"/>
    <mergeCell ref="Y57:AB57"/>
    <mergeCell ref="Y58:AB58"/>
    <mergeCell ref="Y59:AB59"/>
    <mergeCell ref="K38:R38"/>
    <mergeCell ref="K39:R39"/>
    <mergeCell ref="K40:R40"/>
    <mergeCell ref="K41:R41"/>
    <mergeCell ref="K42:R42"/>
    <mergeCell ref="K43:R43"/>
    <mergeCell ref="K44:R44"/>
    <mergeCell ref="K45:R45"/>
    <mergeCell ref="K46:R46"/>
    <mergeCell ref="K47:R47"/>
    <mergeCell ref="K48:R48"/>
    <mergeCell ref="K49:R49"/>
    <mergeCell ref="K50:R50"/>
    <mergeCell ref="K51:R51"/>
    <mergeCell ref="K59:R59"/>
    <mergeCell ref="K60:R60"/>
    <mergeCell ref="K61:R61"/>
    <mergeCell ref="K62:R62"/>
    <mergeCell ref="K63:R63"/>
    <mergeCell ref="K52:R52"/>
    <mergeCell ref="K53:R53"/>
    <mergeCell ref="K54:R54"/>
    <mergeCell ref="K55:R55"/>
    <mergeCell ref="K56:R56"/>
    <mergeCell ref="K57:R57"/>
    <mergeCell ref="K58:R58"/>
    <mergeCell ref="AI47:AP47"/>
    <mergeCell ref="AQ47:AV47"/>
    <mergeCell ref="AI48:AP48"/>
    <mergeCell ref="AQ48:AV48"/>
    <mergeCell ref="AI49:AP49"/>
    <mergeCell ref="AQ49:AV49"/>
    <mergeCell ref="AQ50:AV50"/>
    <mergeCell ref="AI52:AP52"/>
    <mergeCell ref="AQ52:AV52"/>
    <mergeCell ref="AD54:AG54"/>
    <mergeCell ref="AI54:AP54"/>
    <mergeCell ref="AQ54:AV54"/>
    <mergeCell ref="AI55:AP55"/>
    <mergeCell ref="AQ55:AV55"/>
    <mergeCell ref="AD58:AG58"/>
    <mergeCell ref="AD59:AG59"/>
    <mergeCell ref="AD60:AG60"/>
    <mergeCell ref="AD61:AG61"/>
    <mergeCell ref="AD62:AG62"/>
    <mergeCell ref="AD63:AG63"/>
    <mergeCell ref="AD55:AG55"/>
    <mergeCell ref="AD56:AG56"/>
    <mergeCell ref="AI56:AP56"/>
    <mergeCell ref="AQ56:AV56"/>
    <mergeCell ref="AD57:AG57"/>
    <mergeCell ref="AQ57:AV57"/>
    <mergeCell ref="AQ58:AV58"/>
    <mergeCell ref="AI61:AP61"/>
    <mergeCell ref="AI62:AP62"/>
    <mergeCell ref="AQ62:AV62"/>
    <mergeCell ref="AI63:AV63"/>
    <mergeCell ref="AI57:AP57"/>
    <mergeCell ref="AI58:AP58"/>
    <mergeCell ref="AI59:AP59"/>
    <mergeCell ref="AQ59:AV59"/>
    <mergeCell ref="AI60:AP60"/>
    <mergeCell ref="AQ60:AV60"/>
    <mergeCell ref="AQ61:AV61"/>
    <mergeCell ref="AX45:BA45"/>
    <mergeCell ref="AX46:BA46"/>
    <mergeCell ref="AX47:BA47"/>
    <mergeCell ref="AX48:BA48"/>
    <mergeCell ref="AX49:BA49"/>
    <mergeCell ref="AX50:BA50"/>
    <mergeCell ref="AX51:BA51"/>
    <mergeCell ref="AX52:BA52"/>
    <mergeCell ref="AX53:BA53"/>
    <mergeCell ref="AX54:BA54"/>
    <mergeCell ref="BC54:BF54"/>
    <mergeCell ref="BH54:BK54"/>
    <mergeCell ref="BC55:BF55"/>
    <mergeCell ref="BH55:BK55"/>
    <mergeCell ref="BC57:BF57"/>
    <mergeCell ref="BC58:BF58"/>
    <mergeCell ref="BC59:BF59"/>
    <mergeCell ref="BC60:BF60"/>
    <mergeCell ref="BC61:BF61"/>
    <mergeCell ref="BC62:BF62"/>
    <mergeCell ref="BC63:BF63"/>
    <mergeCell ref="AX58:BA58"/>
    <mergeCell ref="AX59:BA59"/>
    <mergeCell ref="AX60:BA60"/>
    <mergeCell ref="AX61:BA61"/>
    <mergeCell ref="AX62:BA62"/>
    <mergeCell ref="AX63:BA63"/>
    <mergeCell ref="BH59:BK59"/>
    <mergeCell ref="BH60:BK60"/>
    <mergeCell ref="BH61:BK61"/>
    <mergeCell ref="BH62:BK62"/>
    <mergeCell ref="BH63:BK63"/>
    <mergeCell ref="AX55:BA55"/>
    <mergeCell ref="AX56:BA56"/>
    <mergeCell ref="BC56:BF56"/>
    <mergeCell ref="BH56:BK56"/>
    <mergeCell ref="AX57:BA57"/>
    <mergeCell ref="BH57:BK57"/>
    <mergeCell ref="BH58:BK58"/>
  </mergeCells>
  <dataValidations>
    <dataValidation type="list" allowBlank="1" showErrorMessage="1" sqref="AQ23:AQ62">
      <formula1>"Direct Cost,Operating Cost"</formula1>
    </dataValidation>
    <dataValidation type="custom" allowBlank="1" showDropDown="1" sqref="E10:E11 J10:K11">
      <formula1>OR(NOT(ISERROR(DATEVALUE(E10))), AND(ISNUMBER(E10), LEFT(CELL("format", E10))="D"))</formula1>
    </dataValidation>
  </dataValidations>
  <hyperlinks>
    <hyperlink display="I N C O M E    E N T R Y" location="'Income Entry'!A1" ref="BC8"/>
    <hyperlink display="E X P E N S E    E N T R Y" location="'Expense Entry'!A1" ref="BC11"/>
    <hyperlink display="M O N T H L Y    T A B" location="Monthly!A1" ref="BC14"/>
    <hyperlink display="A N N U A L    T A B" location="Annual!A1" ref="BC17"/>
  </hyperlinks>
  <drawing r:id="rId1"/>
</worksheet>
</file>