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EV" sheetId="2" r:id="rId5"/>
    <sheet state="visible" name="AC" sheetId="3" r:id="rId6"/>
  </sheets>
  <definedNames/>
  <calcPr/>
  <extLst>
    <ext uri="GoogleSheetsCustomDataVersion2">
      <go:sheetsCustomData xmlns:go="http://customooxmlschemas.google.com/" r:id="rId7" roundtripDataChecksum="s4a8iqfUZSTVI1GTq+3WMFl26U2/j0PIydkq5si8uD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1">
      <text>
        <t xml:space="preserve">======
ID#AAAASEWpK30
    (2021-11-19 22:25:07)
Work Breakdown Structure (WBS)</t>
      </text>
    </comment>
    <comment authorId="0" ref="C21">
      <text>
        <t xml:space="preserve">======
ID#AAAASEWpK3w
    (2021-11-19 22:25:07)
Total Budgeted Cost (TBC)</t>
      </text>
    </comment>
  </commentList>
  <extLst>
    <ext uri="GoogleSheetsCustomDataVersion2">
      <go:sheetsCustomData xmlns:go="http://customooxmlschemas.google.com/" r:id="rId1" roundtripDataSignature="AMtx7mjqfPVUOXpTKSYUaFIs5uBQsWqPAw=="/>
    </ext>
  </extLst>
</comments>
</file>

<file path=xl/sharedStrings.xml><?xml version="1.0" encoding="utf-8"?>
<sst xmlns="http://schemas.openxmlformats.org/spreadsheetml/2006/main" count="84" uniqueCount="62">
  <si>
    <t>OSINT</t>
  </si>
  <si>
    <t>Earned Value Analysis Report</t>
  </si>
  <si>
    <t>Prepared By:</t>
  </si>
  <si>
    <t>[Presley George]</t>
  </si>
  <si>
    <t>Date:</t>
  </si>
  <si>
    <t>[42]</t>
  </si>
  <si>
    <t>For Period:</t>
  </si>
  <si>
    <t>4/11/23 - 5/4/23</t>
  </si>
  <si>
    <t>Summary:</t>
  </si>
  <si>
    <t>This is the Planned ValueSpreadsheet used to account for the cost of time spent on each task daily</t>
  </si>
  <si>
    <t>Planned Value (PV) or Budgeted Cost of Work Scheduled (BCWS)</t>
  </si>
  <si>
    <t>WBS</t>
  </si>
  <si>
    <t>Task Name</t>
  </si>
  <si>
    <t>TBC</t>
  </si>
  <si>
    <t>wk 1</t>
  </si>
  <si>
    <t>wk 2</t>
  </si>
  <si>
    <t>wk 3</t>
  </si>
  <si>
    <t>wk 4</t>
  </si>
  <si>
    <t>wk 5</t>
  </si>
  <si>
    <t>Create a concept</t>
  </si>
  <si>
    <t>Develop Process for Intel Collection</t>
  </si>
  <si>
    <t xml:space="preserve"> </t>
  </si>
  <si>
    <t>Create Dashboard</t>
  </si>
  <si>
    <t>Create software program</t>
  </si>
  <si>
    <t>Generate report for analysis</t>
  </si>
  <si>
    <t>Present Report for analysis</t>
  </si>
  <si>
    <t>Project management</t>
  </si>
  <si>
    <t>Insert new rows above this one</t>
  </si>
  <si>
    <t>Total Budgeted Cost</t>
  </si>
  <si>
    <t>Cumulative Planned Value (PV)</t>
  </si>
  <si>
    <t>Actual Cost and Earned Value</t>
  </si>
  <si>
    <t>Cumulative Actual Cost (AC)</t>
  </si>
  <si>
    <t>Cumulative Earned Value (EV)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</si>
  <si>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</si>
  <si>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</si>
  <si>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</si>
  <si>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</si>
  <si>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</si>
  <si>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</si>
  <si>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</si>
  <si>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</si>
  <si>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</si>
  <si>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</si>
  <si>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</si>
  <si>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</si>
  <si>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</si>
  <si>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</si>
  <si>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</si>
  <si>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</si>
  <si>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</si>
  <si>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</si>
  <si>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</si>
  <si>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</si>
  <si>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</si>
  <si>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</si>
  <si>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</si>
  <si>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</si>
  <si>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Actual Cost Worksheet</t>
  </si>
  <si>
    <t>Use this worksheet to help calculate the Actual Cost (AC) of Work Performed (ACWP) by entering the costs incurred each period.</t>
  </si>
  <si>
    <t>Transfer the Cumulative Actual Cost to the Report worksheet.</t>
  </si>
  <si>
    <t>Actual Cost (AC) of Work Performed</t>
  </si>
  <si>
    <t>Total Actual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</si>
</sst>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\-yy"/>
  </numFmts>
  <fonts count="13">
    <font>
      <sz val="10.0"/>
      <color rgb="FF000000"/>
      <name val="Arial"/>
      <scheme val="minor"/>
    </font>
    <font>
      <sz val="16.0"/>
      <color theme="1"/>
      <name val="Arial"/>
    </font>
    <font>
      <sz val="10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u/>
      <sz val="10.0"/>
      <color rgb="FF0000FF"/>
      <name val="Arial"/>
    </font>
    <font>
      <sz val="8.0"/>
      <color theme="1"/>
      <name val="Arial"/>
    </font>
    <font/>
    <font>
      <sz val="6.0"/>
      <color rgb="FFFFFFFF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i/>
      <sz val="8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8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5" numFmtId="0" xfId="0" applyFont="1"/>
    <xf borderId="0" fillId="0" fontId="2" numFmtId="0" xfId="0" applyAlignment="1" applyFont="1">
      <alignment horizontal="right"/>
    </xf>
    <xf borderId="1" fillId="0" fontId="2" numFmtId="0" xfId="0" applyBorder="1" applyFont="1"/>
    <xf borderId="0" fillId="0" fontId="6" numFmtId="0" xfId="0" applyAlignment="1" applyFont="1">
      <alignment horizontal="left"/>
    </xf>
    <xf borderId="2" fillId="0" fontId="2" numFmtId="14" xfId="0" applyAlignment="1" applyBorder="1" applyFont="1" applyNumberFormat="1">
      <alignment horizontal="left"/>
    </xf>
    <xf borderId="2" fillId="0" fontId="7" numFmtId="0" xfId="0" applyBorder="1" applyFont="1"/>
    <xf borderId="0" fillId="0" fontId="8" numFmtId="0" xfId="0" applyAlignment="1" applyFont="1">
      <alignment horizontal="right"/>
    </xf>
    <xf borderId="1" fillId="0" fontId="2" numFmtId="0" xfId="0" applyAlignment="1" applyBorder="1" applyFont="1">
      <alignment horizontal="center"/>
    </xf>
    <xf borderId="1" fillId="0" fontId="7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9" numFmtId="0" xfId="0" applyFont="1"/>
    <xf borderId="3" fillId="2" fontId="10" numFmtId="0" xfId="0" applyAlignment="1" applyBorder="1" applyFill="1" applyFont="1">
      <alignment horizontal="left" vertical="center"/>
    </xf>
    <xf borderId="3" fillId="2" fontId="10" numFmtId="0" xfId="0" applyAlignment="1" applyBorder="1" applyFont="1">
      <alignment vertical="center"/>
    </xf>
    <xf borderId="3" fillId="2" fontId="10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vertical="center"/>
    </xf>
    <xf borderId="0" fillId="0" fontId="6" numFmtId="0" xfId="0" applyFont="1"/>
    <xf borderId="4" fillId="0" fontId="2" numFmtId="0" xfId="0" applyAlignment="1" applyBorder="1" applyFont="1">
      <alignment horizontal="left"/>
    </xf>
    <xf borderId="4" fillId="0" fontId="2" numFmtId="0" xfId="0" applyBorder="1" applyFont="1"/>
    <xf borderId="5" fillId="3" fontId="2" numFmtId="0" xfId="0" applyBorder="1" applyFill="1" applyFont="1"/>
    <xf borderId="6" fillId="0" fontId="2" numFmtId="0" xfId="0" applyAlignment="1" applyBorder="1" applyFont="1">
      <alignment horizontal="left"/>
    </xf>
    <xf borderId="6" fillId="0" fontId="2" numFmtId="0" xfId="0" applyBorder="1" applyFont="1"/>
    <xf borderId="5" fillId="3" fontId="11" numFmtId="0" xfId="0" applyBorder="1" applyFont="1"/>
    <xf borderId="0" fillId="0" fontId="12" numFmtId="0" xfId="0" applyAlignment="1" applyFont="1">
      <alignment horizontal="right"/>
    </xf>
    <xf borderId="7" fillId="0" fontId="12" numFmtId="0" xfId="0" applyBorder="1" applyFont="1"/>
    <xf borderId="7" fillId="0" fontId="2" numFmtId="0" xfId="0" applyBorder="1" applyFont="1"/>
    <xf borderId="0" fillId="0" fontId="2" numFmtId="2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3" fillId="2" fontId="10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/>
    </xf>
    <xf borderId="6" fillId="0" fontId="2" numFmtId="9" xfId="0" applyBorder="1" applyFont="1" applyNumberFormat="1"/>
    <xf borderId="5" fillId="4" fontId="2" numFmtId="0" xfId="0" applyBorder="1" applyFill="1" applyFon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alignment shrinkToFit="0" wrapText="0"/>
      <border/>
    </dxf>
    <dxf>
      <font>
        <color rgb="FF006500"/>
      </font>
      <fill>
        <patternFill patternType="none"/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Report!$D$22:$O$22</c:f>
              <c:numCache/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0065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Report!$D$23:$O$23</c:f>
              <c:numCache/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Report!$D$24:$O$24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Report!$D$25:$O$25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Report!$D$26:$O$26</c:f>
              <c:numCache/>
            </c:numRef>
          </c:val>
          <c:smooth val="1"/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Report!$D$27:$O$27</c:f>
              <c:numCache/>
            </c:numRef>
          </c:val>
          <c:smooth val="1"/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Report!$D$28:$O$28</c:f>
              <c:numCache/>
            </c:numRef>
          </c:val>
          <c:smooth val="1"/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Report!$D$36:$O$36</c:f>
              <c:numCache/>
            </c:numRef>
          </c:val>
          <c:smooth val="1"/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Report!$D$40:$O$40</c:f>
              <c:numCache/>
            </c:numRef>
          </c:val>
          <c:smooth val="1"/>
        </c:ser>
        <c:ser>
          <c:idx val="9"/>
          <c:order val="9"/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Report!$D$21:$O$21</c:f>
            </c:strRef>
          </c:cat>
          <c:val>
            <c:numRef>
              <c:f>Report!$D$39:$O$39</c:f>
              <c:numCache/>
            </c:numRef>
          </c:val>
          <c:smooth val="1"/>
        </c:ser>
        <c:axId val="799840664"/>
        <c:axId val="1335929649"/>
      </c:lineChart>
      <c:catAx>
        <c:axId val="7998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35929649"/>
      </c:catAx>
      <c:valAx>
        <c:axId val="1335929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9984066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5229225" cy="2419350"/>
    <xdr:graphicFrame>
      <xdr:nvGraphicFramePr>
        <xdr:cNvPr descr="Chart 0" id="96467354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0</xdr:row>
      <xdr:rowOff>85725</xdr:rowOff>
    </xdr:from>
    <xdr:ext cx="1314450" cy="295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5"/>
    <col customWidth="1" min="2" max="2" width="42.38"/>
    <col customWidth="1" min="3" max="3" width="7.88"/>
    <col customWidth="1" min="4" max="15" width="8.63"/>
    <col customWidth="1" min="16" max="16" width="8.0"/>
    <col customWidth="1" min="17" max="17" width="15.88"/>
    <col customWidth="1" min="18" max="26" width="17.38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Q1" s="2"/>
    </row>
    <row r="2" ht="15.7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ht="12.75" customHeight="1">
      <c r="A4" s="2"/>
      <c r="B4" s="6" t="s">
        <v>2</v>
      </c>
      <c r="C4" s="7" t="s">
        <v>3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Q4" s="8"/>
    </row>
    <row r="5" ht="12.75" customHeight="1">
      <c r="A5" s="2"/>
      <c r="B5" s="6" t="s">
        <v>4</v>
      </c>
      <c r="C5" s="9">
        <v>45044.0</v>
      </c>
      <c r="D5" s="10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ht="12.75" customHeight="1">
      <c r="A6" s="2"/>
      <c r="B6" s="2"/>
      <c r="C6" s="11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ht="12.75" customHeight="1">
      <c r="A7" s="2"/>
      <c r="B7" s="6" t="s">
        <v>6</v>
      </c>
      <c r="C7" s="12" t="s">
        <v>7</v>
      </c>
      <c r="D7" s="1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Q7" s="2"/>
    </row>
    <row r="8" ht="12.75" customHeight="1">
      <c r="A8" s="2"/>
      <c r="B8" s="2"/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Q8" s="2"/>
    </row>
    <row r="9" ht="12.75" customHeight="1">
      <c r="A9" s="2" t="s">
        <v>8</v>
      </c>
      <c r="B9" s="6"/>
      <c r="C9" s="1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Q9" s="2"/>
    </row>
    <row r="10" ht="12.75" customHeight="1">
      <c r="A10" s="2"/>
      <c r="B10" s="14" t="s">
        <v>9</v>
      </c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ht="12.75" customHeight="1">
      <c r="A11" s="2"/>
      <c r="F11" s="2"/>
      <c r="G11" s="2"/>
      <c r="H11" s="2"/>
      <c r="I11" s="2"/>
      <c r="J11" s="2"/>
      <c r="K11" s="2"/>
      <c r="L11" s="2"/>
      <c r="M11" s="2"/>
      <c r="N11" s="2"/>
      <c r="O11" s="2"/>
      <c r="Q11" s="2"/>
    </row>
    <row r="12" ht="12.75" customHeight="1">
      <c r="A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</row>
    <row r="13" ht="12.75" customHeight="1">
      <c r="A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</row>
    <row r="14" ht="12.75" customHeight="1">
      <c r="A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</row>
    <row r="15" ht="12.75" customHeight="1">
      <c r="A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</row>
    <row r="16" ht="12.75" customHeight="1">
      <c r="A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</row>
    <row r="17" ht="12.75" customHeight="1">
      <c r="A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ht="12.75" customHeight="1">
      <c r="A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</row>
    <row r="19" ht="12.75" customHeight="1">
      <c r="A19" s="2"/>
      <c r="B19" s="2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</row>
    <row r="20" ht="15.75" customHeight="1">
      <c r="A20" s="4" t="s">
        <v>10</v>
      </c>
      <c r="B20" s="2"/>
      <c r="C20" s="2"/>
      <c r="D20" s="1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ht="12.75" customHeight="1">
      <c r="A21" s="16" t="s">
        <v>11</v>
      </c>
      <c r="B21" s="17" t="s">
        <v>12</v>
      </c>
      <c r="C21" s="18" t="s">
        <v>13</v>
      </c>
      <c r="D21" s="19" t="s">
        <v>14</v>
      </c>
      <c r="E21" s="19" t="s">
        <v>15</v>
      </c>
      <c r="F21" s="19" t="s">
        <v>16</v>
      </c>
      <c r="G21" s="19" t="s">
        <v>17</v>
      </c>
      <c r="H21" s="19" t="s">
        <v>18</v>
      </c>
      <c r="I21" s="19"/>
      <c r="J21" s="19"/>
      <c r="K21" s="19"/>
      <c r="L21" s="19"/>
      <c r="M21" s="19"/>
      <c r="N21" s="19"/>
      <c r="O21" s="19"/>
      <c r="Q21" s="20"/>
    </row>
    <row r="22" ht="12.75" customHeight="1">
      <c r="A22" s="21">
        <v>1.1</v>
      </c>
      <c r="B22" s="22" t="s">
        <v>19</v>
      </c>
      <c r="C22" s="23">
        <f t="shared" ref="C22:C33" si="1">SUM(D22:O22)</f>
        <v>1000</v>
      </c>
      <c r="D22" s="22">
        <v>1000.0</v>
      </c>
      <c r="E22" s="22">
        <v>0.0</v>
      </c>
      <c r="F22" s="22">
        <v>0.0</v>
      </c>
      <c r="G22" s="22">
        <v>0.0</v>
      </c>
      <c r="H22" s="22">
        <v>0.0</v>
      </c>
      <c r="I22" s="22"/>
      <c r="J22" s="22"/>
      <c r="K22" s="22"/>
      <c r="L22" s="22"/>
      <c r="M22" s="22"/>
      <c r="N22" s="22"/>
      <c r="O22" s="22"/>
      <c r="P22" s="2"/>
      <c r="Q22" s="20"/>
    </row>
    <row r="23" ht="12.75" customHeight="1">
      <c r="A23" s="24">
        <v>1.2</v>
      </c>
      <c r="B23" s="25" t="s">
        <v>20</v>
      </c>
      <c r="C23" s="23">
        <f t="shared" si="1"/>
        <v>1400</v>
      </c>
      <c r="D23" s="25">
        <v>200.0</v>
      </c>
      <c r="E23" s="25">
        <v>400.0</v>
      </c>
      <c r="F23" s="25">
        <v>400.0</v>
      </c>
      <c r="G23" s="25">
        <v>400.0</v>
      </c>
      <c r="H23" s="25">
        <v>0.0</v>
      </c>
      <c r="I23" s="25"/>
      <c r="J23" s="25"/>
      <c r="K23" s="25"/>
      <c r="L23" s="25"/>
      <c r="M23" s="25"/>
      <c r="N23" s="25"/>
      <c r="O23" s="25"/>
      <c r="P23" s="2"/>
      <c r="Q23" s="2" t="s">
        <v>21</v>
      </c>
    </row>
    <row r="24" ht="12.75" customHeight="1">
      <c r="A24" s="24">
        <v>1.3</v>
      </c>
      <c r="B24" s="25" t="s">
        <v>22</v>
      </c>
      <c r="C24" s="23">
        <f t="shared" si="1"/>
        <v>1440</v>
      </c>
      <c r="D24" s="25">
        <v>0.0</v>
      </c>
      <c r="E24" s="25">
        <v>360.0</v>
      </c>
      <c r="F24" s="25">
        <v>360.0</v>
      </c>
      <c r="G24" s="25">
        <v>360.0</v>
      </c>
      <c r="H24" s="25">
        <v>360.0</v>
      </c>
      <c r="I24" s="25"/>
      <c r="J24" s="25"/>
      <c r="K24" s="25"/>
      <c r="L24" s="25"/>
      <c r="M24" s="25"/>
      <c r="N24" s="25"/>
      <c r="O24" s="25"/>
      <c r="P24" s="2"/>
      <c r="Q24" s="2"/>
    </row>
    <row r="25" ht="12.75" customHeight="1">
      <c r="A25" s="24">
        <v>1.4</v>
      </c>
      <c r="B25" s="25" t="s">
        <v>23</v>
      </c>
      <c r="C25" s="23">
        <f t="shared" si="1"/>
        <v>1200</v>
      </c>
      <c r="D25" s="25">
        <v>0.0</v>
      </c>
      <c r="E25" s="25">
        <v>300.0</v>
      </c>
      <c r="F25" s="25">
        <v>300.0</v>
      </c>
      <c r="G25" s="25">
        <v>300.0</v>
      </c>
      <c r="H25" s="25">
        <v>300.0</v>
      </c>
      <c r="I25" s="25"/>
      <c r="J25" s="25"/>
      <c r="K25" s="25"/>
      <c r="L25" s="25"/>
      <c r="M25" s="25"/>
      <c r="N25" s="25"/>
      <c r="O25" s="25"/>
      <c r="P25" s="2"/>
      <c r="Q25" s="2"/>
    </row>
    <row r="26" ht="12.75" customHeight="1">
      <c r="A26" s="24">
        <v>1.5</v>
      </c>
      <c r="B26" s="25" t="s">
        <v>24</v>
      </c>
      <c r="C26" s="23">
        <f t="shared" si="1"/>
        <v>1600</v>
      </c>
      <c r="D26" s="25">
        <v>0.0</v>
      </c>
      <c r="E26" s="25">
        <v>0.0</v>
      </c>
      <c r="F26" s="25">
        <v>400.0</v>
      </c>
      <c r="G26" s="25">
        <v>400.0</v>
      </c>
      <c r="H26" s="25">
        <v>800.0</v>
      </c>
      <c r="I26" s="25"/>
      <c r="J26" s="25"/>
      <c r="K26" s="25"/>
      <c r="L26" s="25"/>
      <c r="M26" s="25"/>
      <c r="N26" s="25"/>
      <c r="O26" s="25"/>
      <c r="P26" s="2"/>
      <c r="Q26" s="2"/>
    </row>
    <row r="27" ht="12.75" customHeight="1">
      <c r="A27" s="24">
        <v>1.6</v>
      </c>
      <c r="B27" s="25" t="s">
        <v>25</v>
      </c>
      <c r="C27" s="23">
        <f t="shared" si="1"/>
        <v>1000</v>
      </c>
      <c r="D27" s="25">
        <v>0.0</v>
      </c>
      <c r="E27" s="25">
        <v>0.0</v>
      </c>
      <c r="F27" s="25">
        <v>0.0</v>
      </c>
      <c r="G27" s="25">
        <v>0.0</v>
      </c>
      <c r="H27" s="25">
        <v>1000.0</v>
      </c>
      <c r="I27" s="25"/>
      <c r="J27" s="25"/>
      <c r="K27" s="25"/>
      <c r="L27" s="25"/>
      <c r="M27" s="25"/>
      <c r="N27" s="25"/>
      <c r="O27" s="25"/>
      <c r="P27" s="2"/>
      <c r="Q27" s="2"/>
    </row>
    <row r="28" ht="12.75" customHeight="1">
      <c r="A28" s="24">
        <v>1.7</v>
      </c>
      <c r="B28" s="25" t="s">
        <v>26</v>
      </c>
      <c r="C28" s="23">
        <f t="shared" si="1"/>
        <v>2000</v>
      </c>
      <c r="D28" s="25">
        <v>200.0</v>
      </c>
      <c r="E28" s="25">
        <v>400.0</v>
      </c>
      <c r="F28" s="25">
        <v>400.0</v>
      </c>
      <c r="G28" s="25">
        <v>400.0</v>
      </c>
      <c r="H28" s="25">
        <v>600.0</v>
      </c>
      <c r="I28" s="25"/>
      <c r="J28" s="25"/>
      <c r="K28" s="25"/>
      <c r="L28" s="25"/>
      <c r="M28" s="25"/>
      <c r="N28" s="25"/>
      <c r="O28" s="25"/>
      <c r="P28" s="2"/>
      <c r="Q28" s="2"/>
    </row>
    <row r="29" ht="12.75" customHeight="1">
      <c r="A29" s="24"/>
      <c r="B29" s="25"/>
      <c r="C29" s="23">
        <f t="shared" si="1"/>
        <v>0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"/>
      <c r="Q29" s="2"/>
    </row>
    <row r="30" ht="12.75" customHeight="1">
      <c r="A30" s="24"/>
      <c r="B30" s="25"/>
      <c r="C30" s="23">
        <f t="shared" si="1"/>
        <v>0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"/>
      <c r="Q30" s="2"/>
    </row>
    <row r="31" ht="12.75" customHeight="1">
      <c r="A31" s="24"/>
      <c r="B31" s="25"/>
      <c r="C31" s="23">
        <f t="shared" si="1"/>
        <v>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"/>
      <c r="Q31" s="2"/>
    </row>
    <row r="32" ht="12.75" customHeight="1">
      <c r="A32" s="24"/>
      <c r="B32" s="25"/>
      <c r="C32" s="23">
        <f t="shared" si="1"/>
        <v>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"/>
      <c r="Q32" s="2"/>
    </row>
    <row r="33" ht="12.75" customHeight="1">
      <c r="A33" s="24"/>
      <c r="B33" s="25"/>
      <c r="C33" s="23">
        <f t="shared" si="1"/>
        <v>0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"/>
      <c r="Q33" s="2"/>
    </row>
    <row r="34" ht="12.75" customHeight="1">
      <c r="A34" s="26" t="s">
        <v>27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"/>
      <c r="Q34" s="20"/>
    </row>
    <row r="35" ht="12.75" customHeight="1">
      <c r="A35" s="2"/>
      <c r="B35" s="27" t="s">
        <v>28</v>
      </c>
      <c r="C35" s="28">
        <f>SUM(C22:C33)</f>
        <v>9640</v>
      </c>
      <c r="D35" s="29">
        <f t="shared" ref="D35:H35" si="2">SUM(D22:D34)</f>
        <v>1400</v>
      </c>
      <c r="E35" s="29">
        <f t="shared" si="2"/>
        <v>1460</v>
      </c>
      <c r="F35" s="29">
        <f t="shared" si="2"/>
        <v>1860</v>
      </c>
      <c r="G35" s="29">
        <f t="shared" si="2"/>
        <v>1860</v>
      </c>
      <c r="H35" s="29">
        <f t="shared" si="2"/>
        <v>3060</v>
      </c>
      <c r="I35" s="29"/>
      <c r="J35" s="29"/>
      <c r="K35" s="29"/>
      <c r="L35" s="29"/>
      <c r="M35" s="29"/>
      <c r="N35" s="29"/>
      <c r="O35" s="29"/>
      <c r="P35" s="2"/>
      <c r="Q35" s="2"/>
    </row>
    <row r="36" ht="12.75" customHeight="1">
      <c r="A36" s="2"/>
      <c r="B36" s="27"/>
      <c r="C36" s="6" t="s">
        <v>29</v>
      </c>
      <c r="D36" s="2">
        <f t="shared" ref="D36:H36" si="3">IF(ISBLANK(D21),NA(),SUM($D35:D35))</f>
        <v>1400</v>
      </c>
      <c r="E36" s="2">
        <f t="shared" si="3"/>
        <v>2860</v>
      </c>
      <c r="F36" s="2">
        <f t="shared" si="3"/>
        <v>4720</v>
      </c>
      <c r="G36" s="2">
        <f t="shared" si="3"/>
        <v>6580</v>
      </c>
      <c r="H36" s="2">
        <f t="shared" si="3"/>
        <v>9640</v>
      </c>
      <c r="I36" s="2"/>
      <c r="J36" s="2"/>
      <c r="K36" s="2"/>
      <c r="L36" s="2"/>
      <c r="M36" s="2"/>
      <c r="N36" s="2"/>
      <c r="O36" s="2"/>
      <c r="P36" s="2"/>
      <c r="Q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ht="15.75" customHeight="1">
      <c r="A38" s="4" t="s">
        <v>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ht="12.75" customHeight="1">
      <c r="A39" s="2"/>
      <c r="B39" s="2"/>
      <c r="C39" s="6" t="s">
        <v>31</v>
      </c>
      <c r="D39" s="25">
        <f>AC!D24</f>
        <v>1400</v>
      </c>
      <c r="E39" s="25">
        <f>AC!E24</f>
        <v>3060</v>
      </c>
      <c r="F39" s="25">
        <f>AC!F24</f>
        <v>5120</v>
      </c>
      <c r="G39" s="25">
        <f>AC!G24</f>
        <v>7180</v>
      </c>
      <c r="H39" s="25">
        <f>AC!H24</f>
        <v>10540</v>
      </c>
      <c r="I39" s="25"/>
      <c r="J39" s="25"/>
      <c r="K39" s="25"/>
      <c r="L39" s="25"/>
      <c r="M39" s="25"/>
      <c r="N39" s="25"/>
      <c r="O39" s="25"/>
      <c r="P39" s="2"/>
      <c r="Q39" s="20"/>
    </row>
    <row r="40" ht="12.75" customHeight="1">
      <c r="A40" s="2"/>
      <c r="B40" s="2"/>
      <c r="C40" s="6" t="s">
        <v>32</v>
      </c>
      <c r="D40" s="25">
        <f>EV!D22</f>
        <v>1270</v>
      </c>
      <c r="E40" s="25">
        <f>EV!E22</f>
        <v>1590</v>
      </c>
      <c r="F40" s="25">
        <f>EV!F22</f>
        <v>3230</v>
      </c>
      <c r="G40" s="25">
        <f>EV!G22</f>
        <v>5040</v>
      </c>
      <c r="H40" s="25">
        <f>EV!H22</f>
        <v>7240</v>
      </c>
      <c r="I40" s="25"/>
      <c r="J40" s="25"/>
      <c r="K40" s="25"/>
      <c r="L40" s="25"/>
      <c r="M40" s="25"/>
      <c r="N40" s="25"/>
      <c r="O40" s="25"/>
      <c r="P40" s="2"/>
      <c r="Q40" s="20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t="15.75" customHeight="1">
      <c r="A42" s="4" t="s">
        <v>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ht="12.75" customHeight="1">
      <c r="A43" s="2"/>
      <c r="B43" s="2"/>
      <c r="C43" s="6" t="s">
        <v>34</v>
      </c>
      <c r="D43" s="6">
        <f t="shared" ref="D43:H43" si="4">IF(AND(ISBLANK(D39),ISBLANK(D40))," - ",D40-D39)</f>
        <v>-130</v>
      </c>
      <c r="E43" s="6">
        <f t="shared" si="4"/>
        <v>-1470</v>
      </c>
      <c r="F43" s="6">
        <f t="shared" si="4"/>
        <v>-1890</v>
      </c>
      <c r="G43" s="6">
        <f t="shared" si="4"/>
        <v>-2140</v>
      </c>
      <c r="H43" s="6">
        <f t="shared" si="4"/>
        <v>-3300</v>
      </c>
      <c r="I43" s="6"/>
      <c r="J43" s="6"/>
      <c r="K43" s="6"/>
      <c r="L43" s="6"/>
      <c r="M43" s="6"/>
      <c r="N43" s="6"/>
      <c r="O43" s="6"/>
      <c r="Q43" s="2"/>
    </row>
    <row r="44" ht="12.75" customHeight="1">
      <c r="A44" s="2"/>
      <c r="B44" s="2"/>
      <c r="C44" s="6" t="s">
        <v>35</v>
      </c>
      <c r="D44" s="6">
        <f t="shared" ref="D44:H44" si="5">IF(AND(ISBLANK(D39),ISBLANK(D40))," - ",D40-D36)</f>
        <v>-130</v>
      </c>
      <c r="E44" s="6">
        <f t="shared" si="5"/>
        <v>-1270</v>
      </c>
      <c r="F44" s="6">
        <f t="shared" si="5"/>
        <v>-1490</v>
      </c>
      <c r="G44" s="6">
        <f t="shared" si="5"/>
        <v>-1540</v>
      </c>
      <c r="H44" s="6">
        <f t="shared" si="5"/>
        <v>-2400</v>
      </c>
      <c r="I44" s="6"/>
      <c r="J44" s="6"/>
      <c r="K44" s="6"/>
      <c r="L44" s="6"/>
      <c r="M44" s="6"/>
      <c r="N44" s="6"/>
      <c r="O44" s="6"/>
      <c r="Q44" s="2"/>
    </row>
    <row r="45" ht="12.75" customHeight="1">
      <c r="A45" s="2"/>
      <c r="B45" s="2"/>
      <c r="C45" s="6" t="s">
        <v>36</v>
      </c>
      <c r="D45" s="30">
        <f t="shared" ref="D45:H45" si="6">IF(AND(ISBLANK(D39),ISBLANK(D40))," - ",D40/D39)</f>
        <v>0.9071428571</v>
      </c>
      <c r="E45" s="30">
        <f t="shared" si="6"/>
        <v>0.5196078431</v>
      </c>
      <c r="F45" s="30">
        <f t="shared" si="6"/>
        <v>0.630859375</v>
      </c>
      <c r="G45" s="30">
        <f t="shared" si="6"/>
        <v>0.7019498607</v>
      </c>
      <c r="H45" s="30">
        <f t="shared" si="6"/>
        <v>0.6869070209</v>
      </c>
      <c r="I45" s="30"/>
      <c r="J45" s="30"/>
      <c r="K45" s="30"/>
      <c r="L45" s="30"/>
      <c r="M45" s="30"/>
      <c r="N45" s="30"/>
      <c r="O45" s="30"/>
      <c r="Q45" s="2"/>
    </row>
    <row r="46" ht="12.75" customHeight="1">
      <c r="A46" s="2"/>
      <c r="B46" s="2"/>
      <c r="C46" s="6" t="s">
        <v>37</v>
      </c>
      <c r="D46" s="30">
        <f t="shared" ref="D46:H46" si="7">IF(AND(ISBLANK(D39),ISBLANK(D40))," - ",D40/D36)</f>
        <v>0.9071428571</v>
      </c>
      <c r="E46" s="30">
        <f t="shared" si="7"/>
        <v>0.5559440559</v>
      </c>
      <c r="F46" s="30">
        <f t="shared" si="7"/>
        <v>0.6843220339</v>
      </c>
      <c r="G46" s="30">
        <f t="shared" si="7"/>
        <v>0.7659574468</v>
      </c>
      <c r="H46" s="30">
        <f t="shared" si="7"/>
        <v>0.7510373444</v>
      </c>
      <c r="I46" s="30"/>
      <c r="J46" s="30"/>
      <c r="K46" s="30"/>
      <c r="L46" s="30"/>
      <c r="M46" s="30"/>
      <c r="N46" s="30"/>
      <c r="O46" s="30"/>
      <c r="Q46" s="2"/>
    </row>
    <row r="47" ht="12.75" customHeight="1">
      <c r="A47" s="2"/>
      <c r="B47" s="2"/>
      <c r="C47" s="6" t="s">
        <v>38</v>
      </c>
      <c r="D47" s="31">
        <f t="shared" ref="D47:H47" si="8">IF(AND(ISBLANK(D39),ISBLANK(D40))," - ",$C$35/D45)</f>
        <v>10626.77165</v>
      </c>
      <c r="E47" s="31">
        <f t="shared" si="8"/>
        <v>18552.45283</v>
      </c>
      <c r="F47" s="31">
        <f t="shared" si="8"/>
        <v>15280.74303</v>
      </c>
      <c r="G47" s="31">
        <f t="shared" si="8"/>
        <v>13733.1746</v>
      </c>
      <c r="H47" s="31">
        <f t="shared" si="8"/>
        <v>14033.92265</v>
      </c>
      <c r="I47" s="31"/>
      <c r="J47" s="31"/>
      <c r="K47" s="31"/>
      <c r="L47" s="31"/>
      <c r="M47" s="31"/>
      <c r="N47" s="31"/>
      <c r="O47" s="31"/>
      <c r="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5:D5"/>
    <mergeCell ref="C7:D7"/>
    <mergeCell ref="B10:E18"/>
  </mergeCells>
  <conditionalFormatting sqref="D45:O46">
    <cfRule type="cellIs" dxfId="0" priority="1" operator="lessThan">
      <formula>1</formula>
    </cfRule>
  </conditionalFormatting>
  <conditionalFormatting sqref="D45:O46">
    <cfRule type="cellIs" dxfId="1" priority="2" operator="greaterThanOrEqual">
      <formula>1</formula>
    </cfRule>
  </conditionalFormatting>
  <conditionalFormatting sqref="D43:O44">
    <cfRule type="cellIs" dxfId="1" priority="3" operator="greaterThanOrEqual">
      <formula>0</formula>
    </cfRule>
  </conditionalFormatting>
  <conditionalFormatting sqref="D43:O44">
    <cfRule type="cellIs" dxfId="0" priority="4" operator="less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5"/>
    <col customWidth="1" min="2" max="2" width="22.0"/>
    <col customWidth="1" min="3" max="3" width="6.5"/>
    <col customWidth="1" min="4" max="15" width="8.63"/>
    <col customWidth="1" min="16" max="16" width="8.0"/>
    <col customWidth="1" min="17" max="26" width="17.38"/>
  </cols>
  <sheetData>
    <row r="1" ht="20.25" customHeight="1">
      <c r="A1" s="1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ht="15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ht="12.75" customHeight="1">
      <c r="A3" s="15" t="s">
        <v>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 t="str">
        <f>HYPERLINK("http://www.vertex42.com/ExcelTemplates/earned-value-management.html","Earned Value Management Template")</f>
        <v>Earned Value Management Template</v>
      </c>
    </row>
    <row r="4" ht="12.75" customHeight="1">
      <c r="A4" s="15" t="s">
        <v>41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8" t="s">
        <v>42</v>
      </c>
    </row>
    <row r="5" ht="12.75" customHeight="1">
      <c r="A5" s="15" t="s">
        <v>43</v>
      </c>
      <c r="B5" s="2"/>
      <c r="C5" s="2"/>
      <c r="D5" s="1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ht="18.0" customHeight="1">
      <c r="A7" s="4" t="s">
        <v>32</v>
      </c>
      <c r="B7" s="2"/>
      <c r="C7" s="2"/>
      <c r="D7" s="15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Q7" s="2"/>
    </row>
    <row r="8" ht="12.75" customHeight="1">
      <c r="A8" s="16" t="s">
        <v>11</v>
      </c>
      <c r="B8" s="17" t="s">
        <v>12</v>
      </c>
      <c r="C8" s="18" t="s">
        <v>13</v>
      </c>
      <c r="D8" s="32" t="s">
        <v>44</v>
      </c>
      <c r="E8" s="32" t="s">
        <v>45</v>
      </c>
      <c r="F8" s="32" t="s">
        <v>46</v>
      </c>
      <c r="G8" s="32" t="s">
        <v>47</v>
      </c>
      <c r="H8" s="32" t="s">
        <v>48</v>
      </c>
      <c r="I8" s="32" t="s">
        <v>49</v>
      </c>
      <c r="J8" s="32" t="s">
        <v>50</v>
      </c>
      <c r="K8" s="32" t="s">
        <v>51</v>
      </c>
      <c r="L8" s="32" t="s">
        <v>52</v>
      </c>
      <c r="M8" s="32" t="s">
        <v>53</v>
      </c>
      <c r="N8" s="32" t="s">
        <v>54</v>
      </c>
      <c r="O8" s="32" t="s">
        <v>55</v>
      </c>
      <c r="Q8" s="2"/>
    </row>
    <row r="9" ht="12.75" customHeight="1">
      <c r="A9" s="33">
        <f>IF(ISBLANK(Report!A22)," - ",Report!A22)</f>
        <v>1.1</v>
      </c>
      <c r="B9" s="2" t="str">
        <f>IF(ISBLANK(Report!B22)," - ",Report!B22)</f>
        <v>Create a concept</v>
      </c>
      <c r="C9" s="2">
        <f>Report!C22</f>
        <v>1000</v>
      </c>
      <c r="D9" s="34">
        <v>1.0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Q9" s="2"/>
    </row>
    <row r="10" ht="12.75" customHeight="1">
      <c r="A10" s="33">
        <f>IF(ISBLANK(Report!A23)," - ",Report!A23)</f>
        <v>1.2</v>
      </c>
      <c r="B10" s="2" t="str">
        <f>IF(ISBLANK(Report!B23)," - ",Report!B23)</f>
        <v>Develop Process for Intel Collection</v>
      </c>
      <c r="C10" s="2">
        <f>Report!C23</f>
        <v>1400</v>
      </c>
      <c r="D10" s="34">
        <v>0.05</v>
      </c>
      <c r="E10" s="34">
        <v>0.35</v>
      </c>
      <c r="F10" s="34">
        <v>0.65</v>
      </c>
      <c r="G10" s="34">
        <v>1.0</v>
      </c>
      <c r="H10" s="34"/>
      <c r="I10" s="34"/>
      <c r="J10" s="34"/>
      <c r="K10" s="34"/>
      <c r="L10" s="34"/>
      <c r="M10" s="34"/>
      <c r="N10" s="34"/>
      <c r="O10" s="34"/>
      <c r="Q10" s="2"/>
    </row>
    <row r="11" ht="12.75" customHeight="1">
      <c r="A11" s="33">
        <f>IF(ISBLANK(Report!A24)," - ",Report!A24)</f>
        <v>1.3</v>
      </c>
      <c r="B11" s="2" t="str">
        <f>IF(ISBLANK(Report!B24)," - ",Report!B24)</f>
        <v>Create Dashboard</v>
      </c>
      <c r="C11" s="2">
        <f>Report!C24</f>
        <v>1440</v>
      </c>
      <c r="D11" s="34"/>
      <c r="E11" s="34">
        <v>0.25</v>
      </c>
      <c r="F11" s="34">
        <v>0.5</v>
      </c>
      <c r="G11" s="34">
        <v>0.75</v>
      </c>
      <c r="H11" s="34">
        <v>1.0</v>
      </c>
      <c r="I11" s="34"/>
      <c r="J11" s="34"/>
      <c r="K11" s="34"/>
      <c r="L11" s="34"/>
      <c r="M11" s="34"/>
      <c r="N11" s="34"/>
      <c r="O11" s="34"/>
      <c r="Q11" s="2"/>
    </row>
    <row r="12" ht="12.75" customHeight="1">
      <c r="A12" s="33">
        <f>IF(ISBLANK(Report!A25)," - ",Report!A25)</f>
        <v>1.4</v>
      </c>
      <c r="B12" s="2" t="str">
        <f>IF(ISBLANK(Report!B25)," - ",Report!B25)</f>
        <v>Create software program</v>
      </c>
      <c r="C12" s="2">
        <f>Report!C25</f>
        <v>1200</v>
      </c>
      <c r="D12" s="34"/>
      <c r="E12" s="34">
        <v>0.2</v>
      </c>
      <c r="F12" s="34">
        <v>0.4</v>
      </c>
      <c r="G12" s="34">
        <v>0.6</v>
      </c>
      <c r="H12" s="34">
        <v>1.0</v>
      </c>
      <c r="I12" s="34"/>
      <c r="J12" s="34"/>
      <c r="K12" s="34"/>
      <c r="L12" s="34"/>
      <c r="M12" s="34"/>
      <c r="N12" s="34"/>
      <c r="O12" s="34"/>
      <c r="Q12" s="2"/>
    </row>
    <row r="13" ht="12.75" customHeight="1">
      <c r="A13" s="33">
        <f>IF(ISBLANK(Report!A26)," - ",Report!A26)</f>
        <v>1.5</v>
      </c>
      <c r="B13" s="2" t="str">
        <f>IF(ISBLANK(Report!B26)," - ",Report!B26)</f>
        <v>Generate report for analysis</v>
      </c>
      <c r="C13" s="2">
        <f>Report!C26</f>
        <v>1600</v>
      </c>
      <c r="D13" s="34"/>
      <c r="E13" s="34"/>
      <c r="F13" s="34">
        <v>0.2</v>
      </c>
      <c r="G13" s="34">
        <v>0.4</v>
      </c>
      <c r="H13" s="34">
        <v>1.0</v>
      </c>
      <c r="I13" s="34"/>
      <c r="J13" s="34"/>
      <c r="K13" s="34"/>
      <c r="L13" s="34"/>
      <c r="M13" s="34"/>
      <c r="N13" s="34"/>
      <c r="O13" s="34"/>
      <c r="Q13" s="2"/>
    </row>
    <row r="14" ht="12.75" customHeight="1">
      <c r="A14" s="33">
        <f>IF(ISBLANK(Report!A27)," - ",Report!A27)</f>
        <v>1.6</v>
      </c>
      <c r="B14" s="2" t="str">
        <f>IF(ISBLANK(Report!B27)," - ",Report!B27)</f>
        <v>Present Report for analysis</v>
      </c>
      <c r="C14" s="2">
        <f>Report!C27</f>
        <v>1000</v>
      </c>
      <c r="D14" s="34"/>
      <c r="E14" s="34"/>
      <c r="F14" s="34"/>
      <c r="G14" s="34"/>
      <c r="H14" s="34">
        <v>1.0</v>
      </c>
      <c r="I14" s="34"/>
      <c r="J14" s="34"/>
      <c r="K14" s="34"/>
      <c r="L14" s="34"/>
      <c r="M14" s="34"/>
      <c r="N14" s="34"/>
      <c r="O14" s="34"/>
      <c r="Q14" s="2"/>
    </row>
    <row r="15" ht="12.75" customHeight="1">
      <c r="A15" s="33">
        <f>IF(ISBLANK(Report!A28)," - ",Report!A28)</f>
        <v>1.7</v>
      </c>
      <c r="B15" s="2" t="str">
        <f>IF(ISBLANK(Report!B28)," - ",Report!B28)</f>
        <v>Project management</v>
      </c>
      <c r="C15" s="2">
        <f>Report!C28</f>
        <v>2000</v>
      </c>
      <c r="D15" s="34">
        <v>0.1</v>
      </c>
      <c r="E15" s="34">
        <v>0.25</v>
      </c>
      <c r="F15" s="34">
        <v>0.4</v>
      </c>
      <c r="G15" s="34">
        <v>0.6</v>
      </c>
      <c r="H15" s="34">
        <v>1.0</v>
      </c>
      <c r="I15" s="34"/>
      <c r="J15" s="34"/>
      <c r="K15" s="34"/>
      <c r="L15" s="34"/>
      <c r="M15" s="34"/>
      <c r="N15" s="34"/>
      <c r="O15" s="34"/>
      <c r="Q15" s="2"/>
    </row>
    <row r="16" ht="12.75" customHeight="1">
      <c r="A16" s="33" t="str">
        <f>IF(ISBLANK(Report!A29)," - ",Report!A29)</f>
        <v> - </v>
      </c>
      <c r="B16" s="2" t="str">
        <f>IF(ISBLANK(Report!B29)," - ",Report!B29)</f>
        <v> - </v>
      </c>
      <c r="C16" s="2">
        <f>Report!C29</f>
        <v>0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Q16" s="2"/>
    </row>
    <row r="17" ht="12.75" customHeight="1">
      <c r="A17" s="33" t="str">
        <f>IF(ISBLANK(Report!A30)," - ",Report!A30)</f>
        <v> - </v>
      </c>
      <c r="B17" s="2" t="str">
        <f>IF(ISBLANK(Report!B30)," - ",Report!B30)</f>
        <v> - </v>
      </c>
      <c r="C17" s="2">
        <f>Report!C30</f>
        <v>0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Q17" s="2"/>
    </row>
    <row r="18" ht="12.75" customHeight="1">
      <c r="A18" s="33" t="str">
        <f>IF(ISBLANK(Report!A31)," - ",Report!A31)</f>
        <v> - </v>
      </c>
      <c r="B18" s="2" t="str">
        <f>IF(ISBLANK(Report!B31)," - ",Report!B31)</f>
        <v> - </v>
      </c>
      <c r="C18" s="2">
        <f>Report!C31</f>
        <v>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Q18" s="2"/>
    </row>
    <row r="19" ht="12.75" customHeight="1">
      <c r="A19" s="33" t="str">
        <f>IF(ISBLANK(Report!A32)," - ",Report!A32)</f>
        <v> - </v>
      </c>
      <c r="B19" s="2" t="str">
        <f>IF(ISBLANK(Report!B32)," - ",Report!B32)</f>
        <v> - </v>
      </c>
      <c r="C19" s="2">
        <f>Report!C32</f>
        <v>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Q19" s="2"/>
    </row>
    <row r="20" ht="12.75" customHeight="1">
      <c r="A20" s="33" t="str">
        <f>IF(ISBLANK(Report!A33)," - ",Report!A33)</f>
        <v> - </v>
      </c>
      <c r="B20" s="2" t="str">
        <f>IF(ISBLANK(Report!B33)," - ",Report!B33)</f>
        <v> - </v>
      </c>
      <c r="C20" s="2">
        <f>Report!C33</f>
        <v>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Q20" s="2"/>
    </row>
    <row r="21" ht="12.75" customHeight="1">
      <c r="A21" s="26" t="s">
        <v>27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Q21" s="2"/>
    </row>
    <row r="22" ht="12.75" customHeight="1">
      <c r="A22" s="2"/>
      <c r="B22" s="2"/>
      <c r="C22" s="27" t="s">
        <v>56</v>
      </c>
      <c r="D22" s="29">
        <f t="shared" ref="D22:O22" si="1">SUMPRODUCT(D9:D21,$C$9:$C$21)</f>
        <v>1270</v>
      </c>
      <c r="E22" s="29">
        <f t="shared" si="1"/>
        <v>1590</v>
      </c>
      <c r="F22" s="29">
        <f t="shared" si="1"/>
        <v>3230</v>
      </c>
      <c r="G22" s="29">
        <f t="shared" si="1"/>
        <v>5040</v>
      </c>
      <c r="H22" s="29">
        <f t="shared" si="1"/>
        <v>7240</v>
      </c>
      <c r="I22" s="29">
        <f t="shared" si="1"/>
        <v>0</v>
      </c>
      <c r="J22" s="29">
        <f t="shared" si="1"/>
        <v>0</v>
      </c>
      <c r="K22" s="29">
        <f t="shared" si="1"/>
        <v>0</v>
      </c>
      <c r="L22" s="29">
        <f t="shared" si="1"/>
        <v>0</v>
      </c>
      <c r="M22" s="29">
        <f t="shared" si="1"/>
        <v>0</v>
      </c>
      <c r="N22" s="29">
        <f t="shared" si="1"/>
        <v>0</v>
      </c>
      <c r="O22" s="29">
        <f t="shared" si="1"/>
        <v>0</v>
      </c>
      <c r="Q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5"/>
    <col customWidth="1" min="2" max="2" width="22.0"/>
    <col customWidth="1" min="3" max="3" width="6.5"/>
    <col customWidth="1" min="4" max="15" width="8.63"/>
    <col customWidth="1" min="16" max="16" width="8.0"/>
    <col customWidth="1" min="17" max="26" width="17.38"/>
  </cols>
  <sheetData>
    <row r="1" ht="20.25" customHeight="1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ht="15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ht="12.75" customHeight="1">
      <c r="A3" s="15" t="s">
        <v>58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ht="12.75" customHeight="1">
      <c r="A4" s="15" t="s">
        <v>41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8"/>
    </row>
    <row r="5" ht="12.75" customHeight="1">
      <c r="A5" s="15" t="s">
        <v>59</v>
      </c>
      <c r="B5" s="2"/>
      <c r="C5" s="2"/>
      <c r="D5" s="1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ht="18.0" customHeight="1">
      <c r="A7" s="4" t="s">
        <v>60</v>
      </c>
      <c r="B7" s="2"/>
      <c r="C7" s="2"/>
      <c r="D7" s="15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Q7" s="2"/>
    </row>
    <row r="8" ht="12.75" customHeight="1">
      <c r="A8" s="16" t="s">
        <v>11</v>
      </c>
      <c r="B8" s="17" t="s">
        <v>12</v>
      </c>
      <c r="C8" s="18"/>
      <c r="D8" s="32" t="s">
        <v>44</v>
      </c>
      <c r="E8" s="32" t="s">
        <v>45</v>
      </c>
      <c r="F8" s="32" t="s">
        <v>46</v>
      </c>
      <c r="G8" s="32" t="s">
        <v>47</v>
      </c>
      <c r="H8" s="32" t="s">
        <v>48</v>
      </c>
      <c r="I8" s="32" t="s">
        <v>49</v>
      </c>
      <c r="J8" s="32" t="s">
        <v>50</v>
      </c>
      <c r="K8" s="32" t="s">
        <v>51</v>
      </c>
      <c r="L8" s="32" t="s">
        <v>52</v>
      </c>
      <c r="M8" s="32" t="s">
        <v>53</v>
      </c>
      <c r="N8" s="32" t="s">
        <v>54</v>
      </c>
      <c r="O8" s="32" t="s">
        <v>55</v>
      </c>
      <c r="Q8" s="2"/>
    </row>
    <row r="9" ht="12.75" customHeight="1">
      <c r="A9" s="33">
        <f>IF(ISBLANK(Report!A22)," - ",Report!A22)</f>
        <v>1.1</v>
      </c>
      <c r="B9" s="2" t="str">
        <f>IF(ISBLANK(Report!B22)," - ",Report!B22)</f>
        <v>Create a concept</v>
      </c>
      <c r="C9" s="2"/>
      <c r="D9" s="22">
        <v>1000.0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Q9" s="2"/>
    </row>
    <row r="10" ht="12.75" customHeight="1">
      <c r="A10" s="33">
        <f>IF(ISBLANK(Report!A23)," - ",Report!A23)</f>
        <v>1.2</v>
      </c>
      <c r="B10" s="2" t="str">
        <f>IF(ISBLANK(Report!B23)," - ",Report!B23)</f>
        <v>Develop Process for Intel Collection</v>
      </c>
      <c r="C10" s="2"/>
      <c r="D10" s="25">
        <v>200.0</v>
      </c>
      <c r="E10" s="25">
        <v>400.0</v>
      </c>
      <c r="F10" s="25">
        <v>400.0</v>
      </c>
      <c r="G10" s="25">
        <v>400.0</v>
      </c>
      <c r="H10" s="25"/>
      <c r="I10" s="25"/>
      <c r="J10" s="25"/>
      <c r="K10" s="25"/>
      <c r="L10" s="25"/>
      <c r="M10" s="25"/>
      <c r="N10" s="25"/>
      <c r="O10" s="25"/>
      <c r="Q10" s="2"/>
    </row>
    <row r="11" ht="12.75" customHeight="1">
      <c r="A11" s="33">
        <f>IF(ISBLANK(Report!A24)," - ",Report!A24)</f>
        <v>1.3</v>
      </c>
      <c r="B11" s="2" t="str">
        <f>IF(ISBLANK(Report!B24)," - ",Report!B24)</f>
        <v>Create Dashboard</v>
      </c>
      <c r="C11" s="2"/>
      <c r="D11" s="25"/>
      <c r="E11" s="25">
        <v>360.0</v>
      </c>
      <c r="F11" s="25">
        <v>360.0</v>
      </c>
      <c r="G11" s="25">
        <v>360.0</v>
      </c>
      <c r="H11" s="25">
        <v>360.0</v>
      </c>
      <c r="I11" s="25"/>
      <c r="J11" s="25"/>
      <c r="K11" s="25"/>
      <c r="L11" s="25"/>
      <c r="M11" s="25"/>
      <c r="N11" s="25"/>
      <c r="O11" s="25"/>
      <c r="Q11" s="2"/>
    </row>
    <row r="12" ht="12.75" customHeight="1">
      <c r="A12" s="33">
        <f>IF(ISBLANK(Report!A25)," - ",Report!A25)</f>
        <v>1.4</v>
      </c>
      <c r="B12" s="2" t="str">
        <f>IF(ISBLANK(Report!B25)," - ",Report!B25)</f>
        <v>Create software program</v>
      </c>
      <c r="C12" s="2"/>
      <c r="D12" s="25"/>
      <c r="E12" s="25">
        <v>300.0</v>
      </c>
      <c r="F12" s="25">
        <v>300.0</v>
      </c>
      <c r="G12" s="25">
        <v>300.0</v>
      </c>
      <c r="H12" s="25">
        <v>600.0</v>
      </c>
      <c r="I12" s="25"/>
      <c r="J12" s="25"/>
      <c r="K12" s="25"/>
      <c r="L12" s="25"/>
      <c r="M12" s="25"/>
      <c r="N12" s="25"/>
      <c r="O12" s="25"/>
      <c r="Q12" s="2"/>
    </row>
    <row r="13" ht="12.75" customHeight="1">
      <c r="A13" s="33">
        <f>IF(ISBLANK(Report!A26)," - ",Report!A26)</f>
        <v>1.5</v>
      </c>
      <c r="B13" s="2" t="str">
        <f>IF(ISBLANK(Report!B26)," - ",Report!B26)</f>
        <v>Generate report for analysis</v>
      </c>
      <c r="C13" s="2"/>
      <c r="D13" s="25"/>
      <c r="E13" s="25"/>
      <c r="F13" s="25">
        <v>400.0</v>
      </c>
      <c r="G13" s="25">
        <v>400.0</v>
      </c>
      <c r="H13" s="25">
        <v>800.0</v>
      </c>
      <c r="I13" s="25"/>
      <c r="J13" s="25"/>
      <c r="K13" s="25"/>
      <c r="L13" s="25"/>
      <c r="M13" s="25"/>
      <c r="N13" s="25"/>
      <c r="O13" s="25"/>
      <c r="Q13" s="2"/>
    </row>
    <row r="14" ht="12.75" customHeight="1">
      <c r="A14" s="33">
        <f>IF(ISBLANK(Report!A27)," - ",Report!A27)</f>
        <v>1.6</v>
      </c>
      <c r="B14" s="2" t="str">
        <f>IF(ISBLANK(Report!B27)," - ",Report!B27)</f>
        <v>Present Report for analysis</v>
      </c>
      <c r="C14" s="2"/>
      <c r="D14" s="25"/>
      <c r="E14" s="25"/>
      <c r="F14" s="25"/>
      <c r="G14" s="25"/>
      <c r="H14" s="25">
        <v>1000.0</v>
      </c>
      <c r="I14" s="25"/>
      <c r="J14" s="25"/>
      <c r="K14" s="25"/>
      <c r="L14" s="25"/>
      <c r="M14" s="25"/>
      <c r="N14" s="25"/>
      <c r="O14" s="25"/>
      <c r="Q14" s="2"/>
    </row>
    <row r="15" ht="12.75" customHeight="1">
      <c r="A15" s="33">
        <f>IF(ISBLANK(Report!A28)," - ",Report!A28)</f>
        <v>1.7</v>
      </c>
      <c r="B15" s="2" t="str">
        <f>IF(ISBLANK(Report!B28)," - ",Report!B28)</f>
        <v>Project management</v>
      </c>
      <c r="C15" s="2"/>
      <c r="D15" s="25">
        <v>200.0</v>
      </c>
      <c r="E15" s="25">
        <v>600.0</v>
      </c>
      <c r="F15" s="25">
        <v>600.0</v>
      </c>
      <c r="G15" s="25">
        <v>600.0</v>
      </c>
      <c r="H15" s="25">
        <v>600.0</v>
      </c>
      <c r="I15" s="25"/>
      <c r="J15" s="25"/>
      <c r="K15" s="25"/>
      <c r="L15" s="25"/>
      <c r="M15" s="25"/>
      <c r="N15" s="25"/>
      <c r="O15" s="25"/>
      <c r="Q15" s="2"/>
    </row>
    <row r="16" ht="12.75" customHeight="1">
      <c r="A16" s="33" t="str">
        <f>IF(ISBLANK(Report!A29)," - ",Report!A29)</f>
        <v> - </v>
      </c>
      <c r="B16" s="2" t="str">
        <f>IF(ISBLANK(Report!B29)," - ",Report!B29)</f>
        <v> - </v>
      </c>
      <c r="C16" s="2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Q16" s="2"/>
    </row>
    <row r="17" ht="12.75" customHeight="1">
      <c r="A17" s="33" t="str">
        <f>IF(ISBLANK(Report!A30)," - ",Report!A30)</f>
        <v> - </v>
      </c>
      <c r="B17" s="2" t="str">
        <f>IF(ISBLANK(Report!B30)," - ",Report!B30)</f>
        <v> - </v>
      </c>
      <c r="C17" s="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Q17" s="2"/>
    </row>
    <row r="18" ht="12.75" customHeight="1">
      <c r="A18" s="33" t="str">
        <f>IF(ISBLANK(Report!A31)," - ",Report!A31)</f>
        <v> - </v>
      </c>
      <c r="B18" s="2" t="str">
        <f>IF(ISBLANK(Report!B31)," - ",Report!B31)</f>
        <v> - </v>
      </c>
      <c r="C18" s="2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Q18" s="2"/>
    </row>
    <row r="19" ht="12.75" customHeight="1">
      <c r="A19" s="33" t="str">
        <f>IF(ISBLANK(Report!A32)," - ",Report!A32)</f>
        <v> - </v>
      </c>
      <c r="B19" s="2" t="str">
        <f>IF(ISBLANK(Report!B32)," - ",Report!B32)</f>
        <v> - </v>
      </c>
      <c r="C19" s="2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Q19" s="2"/>
    </row>
    <row r="20" ht="12.75" customHeight="1">
      <c r="A20" s="33" t="str">
        <f>IF(ISBLANK(Report!A33)," - ",Report!A33)</f>
        <v> - </v>
      </c>
      <c r="B20" s="2" t="str">
        <f>IF(ISBLANK(Report!B33)," - ",Report!B33)</f>
        <v> - </v>
      </c>
      <c r="C20" s="2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Q20" s="2"/>
    </row>
    <row r="21" ht="12.75" customHeight="1">
      <c r="A21" s="26" t="s">
        <v>27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Q21" s="2"/>
    </row>
    <row r="22" ht="12.75" customHeight="1">
      <c r="A22" s="2"/>
      <c r="B22" s="2"/>
      <c r="C22" s="6" t="s">
        <v>61</v>
      </c>
      <c r="D22" s="29">
        <f t="shared" ref="D22:O22" si="1">SUM(D9:D21)</f>
        <v>1400</v>
      </c>
      <c r="E22" s="29">
        <f t="shared" si="1"/>
        <v>1660</v>
      </c>
      <c r="F22" s="29">
        <f t="shared" si="1"/>
        <v>2060</v>
      </c>
      <c r="G22" s="29">
        <f t="shared" si="1"/>
        <v>2060</v>
      </c>
      <c r="H22" s="29">
        <f t="shared" si="1"/>
        <v>3360</v>
      </c>
      <c r="I22" s="29">
        <f t="shared" si="1"/>
        <v>0</v>
      </c>
      <c r="J22" s="29">
        <f t="shared" si="1"/>
        <v>0</v>
      </c>
      <c r="K22" s="29">
        <f t="shared" si="1"/>
        <v>0</v>
      </c>
      <c r="L22" s="29">
        <f t="shared" si="1"/>
        <v>0</v>
      </c>
      <c r="M22" s="29">
        <f t="shared" si="1"/>
        <v>0</v>
      </c>
      <c r="N22" s="29">
        <f t="shared" si="1"/>
        <v>0</v>
      </c>
      <c r="O22" s="29">
        <f t="shared" si="1"/>
        <v>0</v>
      </c>
      <c r="Q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ht="12.75" customHeight="1">
      <c r="A24" s="2"/>
      <c r="B24" s="2"/>
      <c r="C24" s="27" t="s">
        <v>31</v>
      </c>
      <c r="D24" s="35">
        <f t="shared" ref="D24:O24" si="2">SUM($D22:D22)</f>
        <v>1400</v>
      </c>
      <c r="E24" s="35">
        <f t="shared" si="2"/>
        <v>3060</v>
      </c>
      <c r="F24" s="35">
        <f t="shared" si="2"/>
        <v>5120</v>
      </c>
      <c r="G24" s="35">
        <f t="shared" si="2"/>
        <v>7180</v>
      </c>
      <c r="H24" s="35">
        <f t="shared" si="2"/>
        <v>10540</v>
      </c>
      <c r="I24" s="35">
        <f t="shared" si="2"/>
        <v>10540</v>
      </c>
      <c r="J24" s="35">
        <f t="shared" si="2"/>
        <v>10540</v>
      </c>
      <c r="K24" s="35">
        <f t="shared" si="2"/>
        <v>10540</v>
      </c>
      <c r="L24" s="35">
        <f t="shared" si="2"/>
        <v>10540</v>
      </c>
      <c r="M24" s="35">
        <f t="shared" si="2"/>
        <v>10540</v>
      </c>
      <c r="N24" s="35">
        <f t="shared" si="2"/>
        <v>10540</v>
      </c>
      <c r="O24" s="35">
        <f t="shared" si="2"/>
        <v>10540</v>
      </c>
      <c r="Q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2023-04-29T02:08:55Z</dcterms:created>
  <dc:creator>presley</dc:creator>
</cp:coreProperties>
</file>