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dbsheet="http://web.wps.cn/et/2021/dbsheet">
  <fileVersion appName="xl" lastEdited="3" lowestEdited="5" rupBuild="9302"/>
  <workbookPr/>
  <bookViews>
    <workbookView windowWidth="22188" windowHeight="9000" firstSheet="2"/>
  </bookViews>
  <sheets>
    <sheet name="Alice's Spending" sheetId="1" r:id="rId1"/>
    <sheet name="Pedro's Budget" sheetId="2" r:id="rId2"/>
    <sheet name="Jana's Budget" sheetId="3" r:id="rId3"/>
    <sheet name="Tanisha and Daniel" sheetId="4"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<sst xmlns="http://schemas.openxmlformats.org/spreadsheetml/2006/main" count="67" uniqueCount="31">
  <si>
    <t>Alice's Budget This Month</t>
  </si>
  <si>
    <t>Income</t>
  </si>
  <si>
    <t>Paycheck</t>
  </si>
  <si>
    <t>Total Income:</t>
  </si>
  <si>
    <t>Expenses</t>
  </si>
  <si>
    <t>Tithing</t>
  </si>
  <si>
    <t>Taxes</t>
  </si>
  <si>
    <t>Groceries</t>
  </si>
  <si>
    <t>Cell Phone</t>
  </si>
  <si>
    <t>Entertainment</t>
  </si>
  <si>
    <t>Total Expenses:</t>
  </si>
  <si>
    <t>Cash Flow Summary</t>
  </si>
  <si>
    <t>Total Income</t>
  </si>
  <si>
    <t>Total Expenses</t>
  </si>
  <si>
    <t>Monthly Cash Flow:</t>
  </si>
  <si>
    <t>Pedro's Budget This Month</t>
  </si>
  <si>
    <t>Withdraw from Savings</t>
  </si>
  <si>
    <t>Jana's January Budget and New Monthly Goal</t>
  </si>
  <si>
    <t>January</t>
  </si>
  <si>
    <t>New Monthly Goal</t>
  </si>
  <si>
    <t>Tanisha and Daniel's Budget</t>
  </si>
  <si>
    <t>Cell Phone Plan</t>
  </si>
  <si>
    <t>Annual Amount</t>
  </si>
  <si>
    <t>Monthly Amount</t>
  </si>
  <si>
    <t>All you need (monthly plan cost)</t>
  </si>
  <si>
    <t>Unlimited 1 Month</t>
  </si>
  <si>
    <t>Unlimied 3 Months</t>
  </si>
  <si>
    <t>Unlimited 6 Months</t>
  </si>
  <si>
    <t>Unlimited 1 Year</t>
  </si>
  <si>
    <t>Which cell phone plan should they choose?</t>
  </si>
  <si>
    <r>
      <rPr>
        <sz val="12"/>
        <color theme="1"/>
        <rFont val="Calibri"/>
        <charset val="134"/>
        <scheme val="minor"/>
      </rPr>
      <t>Why we picked the '</t>
    </r>
    <r>
      <rPr>
        <b/>
        <i/>
        <sz val="12"/>
        <color theme="1"/>
        <rFont val="Calibri"/>
        <charset val="134"/>
        <scheme val="minor"/>
      </rPr>
      <t>Unlimited 1 Year' plan for Tanisha and Daniel</t>
    </r>
    <r>
      <rPr>
        <sz val="12"/>
        <color theme="1"/>
        <rFont val="Calibri"/>
        <charset val="134"/>
        <scheme val="minor"/>
      </rPr>
      <t>:
"This plan works out to $85 a month for both of their phones, which is awesome because it's less than the $92 they wanted to spend. Plus, they get all the unlimited talk, text, and data they could need. Out of all the plans that offer those 'unlimited' features and fit their budget, this one is the least expensive."</t>
    </r>
  </si>
</sst>
</file>

<file path=xl/styles.xml><?xml version="1.0" encoding="utf-8"?>
<styleSheet xmlns="http://schemas.openxmlformats.org/spreadsheetml/2006/main" xmlns:mc="http://schemas.openxmlformats.org/markup-compatibility/2006" xmlns:xr9="http://schemas.microsoft.com/office/spreadsheetml/2016/revision9" mc:Ignorable="xr9">
  <numFmts count="7">
    <numFmt numFmtId="41" formatCode="_-* #,##0_-;\-* #,##0_-;_-* &quot;-&quot;_-;_-@_-"/>
    <numFmt numFmtId="42" formatCode="_-&quot;₱&quot;* #,##0_-;\-&quot;₱&quot;* #,##0_-;_-&quot;₱&quot;* &quot;-&quot;_-;_-@_-"/>
    <numFmt numFmtId="43" formatCode="_-* #,##0.00_-;\-* #,##0.00_-;_-* &quot;-&quot;??_-;_-@_-"/>
    <numFmt numFmtId="176" formatCode="_(&quot;$&quot;* #,##0.00_);_(&quot;$&quot;* \(#,##0.00\);_(&quot;$&quot;* &quot;-&quot;??_);_(@_)"/>
    <numFmt numFmtId="177" formatCode="_([$$-409]* #,##0.00_);_([$$-409]* \(#,##0.00\);_([$$-409]* &quot;-&quot;??_);_(@_)"/>
    <numFmt numFmtId="178" formatCode="_([$€-2]\ * #,##0.00_);_([$€-2]\ * \(#,##0.00\);_([$€-2]\ * &quot;-&quot;??_);_(@_)"/>
    <numFmt numFmtId="179" formatCode="_-[$£-809]* #,##0.00_-;\-[$£-809]* #,##0.00_-;_-[$£-809]* &quot;-&quot;??_-;_-@_-"/>
  </numFmts>
  <fonts count="28">
    <font>
      <sz val="12"/>
      <color theme="1"/>
      <name val="Calibri"/>
      <charset val="134"/>
      <scheme val="minor"/>
    </font>
    <font>
      <b/>
      <sz val="18"/>
      <color theme="1"/>
      <name val="Calibri"/>
      <charset val="134"/>
      <scheme val="minor"/>
    </font>
    <font>
      <b/>
      <sz val="14"/>
      <color theme="1"/>
      <name val="Calibri"/>
      <charset val="134"/>
      <scheme val="minor"/>
    </font>
    <font>
      <i/>
      <sz val="12"/>
      <color theme="1"/>
      <name val="Calibri"/>
      <charset val="134"/>
      <scheme val="minor"/>
    </font>
    <font>
      <b/>
      <sz val="12"/>
      <color theme="1"/>
      <name val="Calibri"/>
      <charset val="134"/>
      <scheme val="minor"/>
    </font>
    <font>
      <sz val="12"/>
      <color rgb="FF0070C0"/>
      <name val="Calibri"/>
      <charset val="134"/>
      <scheme val="minor"/>
    </font>
    <font>
      <b/>
      <i/>
      <sz val="12"/>
      <color theme="1"/>
      <name val="Calibri"/>
      <charset val="134"/>
      <scheme val="minor"/>
    </font>
    <font>
      <sz val="12"/>
      <color rgb="FFFF0000"/>
      <name val="Calibri"/>
      <charset val="134"/>
      <scheme val="minor"/>
    </font>
    <font>
      <sz val="11"/>
      <color theme="1"/>
      <name val="Calibri"/>
      <charset val="134"/>
      <scheme val="minor"/>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5">
    <fill>
      <patternFill patternType="none"/>
    </fill>
    <fill>
      <patternFill patternType="gray125"/>
    </fill>
    <fill>
      <patternFill patternType="solid">
        <fgColor theme="0" tint="-0.149998474074526"/>
        <bgColor indexed="64"/>
      </patternFill>
    </fill>
    <fill>
      <patternFill patternType="solid">
        <fgColor theme="9" tint="0.599993896298105"/>
        <bgColor indexed="64"/>
      </patternFill>
    </fill>
    <fill>
      <patternFill patternType="solid">
        <fgColor theme="4" tint="0.599993896298105"/>
        <bgColor indexed="64"/>
      </patternFill>
    </fill>
    <fill>
      <patternFill patternType="solid">
        <fgColor rgb="FFFFC2C7"/>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3" fontId="8" fillId="0" borderId="0" applyFont="0" applyFill="0" applyBorder="0" applyAlignment="0" applyProtection="0">
      <alignment vertical="center"/>
    </xf>
    <xf numFmtId="176" fontId="0" fillId="0" borderId="0" applyFont="0" applyFill="0" applyBorder="0" applyAlignment="0" applyProtection="0"/>
    <xf numFmtId="9" fontId="8" fillId="0" borderId="0" applyFont="0" applyFill="0" applyBorder="0" applyAlignment="0" applyProtection="0">
      <alignment vertical="center"/>
    </xf>
    <xf numFmtId="41" fontId="8" fillId="0" borderId="0" applyFont="0" applyFill="0" applyBorder="0" applyAlignment="0" applyProtection="0">
      <alignment vertical="center"/>
    </xf>
    <xf numFmtId="42" fontId="8" fillId="0" borderId="0" applyFon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8" fillId="6" borderId="2" applyNumberFormat="0" applyFont="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3" applyNumberFormat="0" applyFill="0" applyAlignment="0" applyProtection="0">
      <alignment vertical="center"/>
    </xf>
    <xf numFmtId="0" fontId="15" fillId="0" borderId="3" applyNumberFormat="0" applyFill="0" applyAlignment="0" applyProtection="0">
      <alignment vertical="center"/>
    </xf>
    <xf numFmtId="0" fontId="16" fillId="0" borderId="4" applyNumberFormat="0" applyFill="0" applyAlignment="0" applyProtection="0">
      <alignment vertical="center"/>
    </xf>
    <xf numFmtId="0" fontId="16" fillId="0" borderId="0" applyNumberFormat="0" applyFill="0" applyBorder="0" applyAlignment="0" applyProtection="0">
      <alignment vertical="center"/>
    </xf>
    <xf numFmtId="0" fontId="17" fillId="7" borderId="5" applyNumberFormat="0" applyAlignment="0" applyProtection="0">
      <alignment vertical="center"/>
    </xf>
    <xf numFmtId="0" fontId="18" fillId="8" borderId="6" applyNumberFormat="0" applyAlignment="0" applyProtection="0">
      <alignment vertical="center"/>
    </xf>
    <xf numFmtId="0" fontId="19" fillId="8" borderId="5" applyNumberFormat="0" applyAlignment="0" applyProtection="0">
      <alignment vertical="center"/>
    </xf>
    <xf numFmtId="0" fontId="20" fillId="9" borderId="7" applyNumberFormat="0" applyAlignment="0" applyProtection="0">
      <alignment vertical="center"/>
    </xf>
    <xf numFmtId="0" fontId="21" fillId="0" borderId="8" applyNumberFormat="0" applyFill="0" applyAlignment="0" applyProtection="0">
      <alignment vertical="center"/>
    </xf>
    <xf numFmtId="0" fontId="22" fillId="0" borderId="9" applyNumberFormat="0" applyFill="0" applyAlignment="0" applyProtection="0">
      <alignment vertical="center"/>
    </xf>
    <xf numFmtId="0" fontId="23" fillId="10" borderId="0" applyNumberFormat="0" applyBorder="0" applyAlignment="0" applyProtection="0">
      <alignment vertical="center"/>
    </xf>
    <xf numFmtId="0" fontId="24" fillId="11" borderId="0" applyNumberFormat="0" applyBorder="0" applyAlignment="0" applyProtection="0">
      <alignment vertical="center"/>
    </xf>
    <xf numFmtId="0" fontId="25" fillId="12" borderId="0" applyNumberFormat="0" applyBorder="0" applyAlignment="0" applyProtection="0">
      <alignment vertical="center"/>
    </xf>
    <xf numFmtId="0" fontId="26" fillId="13" borderId="0" applyNumberFormat="0" applyBorder="0" applyAlignment="0" applyProtection="0">
      <alignment vertical="center"/>
    </xf>
    <xf numFmtId="0" fontId="27" fillId="14" borderId="0" applyNumberFormat="0" applyBorder="0" applyAlignment="0" applyProtection="0">
      <alignment vertical="center"/>
    </xf>
    <xf numFmtId="0" fontId="27" fillId="4" borderId="0" applyNumberFormat="0" applyBorder="0" applyAlignment="0" applyProtection="0">
      <alignment vertical="center"/>
    </xf>
    <xf numFmtId="0" fontId="26" fillId="15" borderId="0" applyNumberFormat="0" applyBorder="0" applyAlignment="0" applyProtection="0">
      <alignment vertical="center"/>
    </xf>
    <xf numFmtId="0" fontId="26" fillId="16" borderId="0" applyNumberFormat="0" applyBorder="0" applyAlignment="0" applyProtection="0">
      <alignment vertical="center"/>
    </xf>
    <xf numFmtId="0" fontId="27" fillId="17" borderId="0" applyNumberFormat="0" applyBorder="0" applyAlignment="0" applyProtection="0">
      <alignment vertical="center"/>
    </xf>
    <xf numFmtId="0" fontId="27" fillId="18" borderId="0" applyNumberFormat="0" applyBorder="0" applyAlignment="0" applyProtection="0">
      <alignment vertical="center"/>
    </xf>
    <xf numFmtId="0" fontId="26" fillId="19" borderId="0" applyNumberFormat="0" applyBorder="0" applyAlignment="0" applyProtection="0">
      <alignment vertical="center"/>
    </xf>
    <xf numFmtId="0" fontId="26" fillId="20" borderId="0" applyNumberFormat="0" applyBorder="0" applyAlignment="0" applyProtection="0">
      <alignment vertical="center"/>
    </xf>
    <xf numFmtId="0" fontId="27" fillId="21" borderId="0" applyNumberFormat="0" applyBorder="0" applyAlignment="0" applyProtection="0">
      <alignment vertical="center"/>
    </xf>
    <xf numFmtId="0" fontId="27" fillId="22" borderId="0" applyNumberFormat="0" applyBorder="0" applyAlignment="0" applyProtection="0">
      <alignment vertical="center"/>
    </xf>
    <xf numFmtId="0" fontId="26" fillId="23" borderId="0" applyNumberFormat="0" applyBorder="0" applyAlignment="0" applyProtection="0">
      <alignment vertical="center"/>
    </xf>
    <xf numFmtId="0" fontId="26" fillId="24" borderId="0" applyNumberFormat="0" applyBorder="0" applyAlignment="0" applyProtection="0">
      <alignment vertical="center"/>
    </xf>
    <xf numFmtId="0" fontId="27" fillId="25" borderId="0" applyNumberFormat="0" applyBorder="0" applyAlignment="0" applyProtection="0">
      <alignment vertical="center"/>
    </xf>
    <xf numFmtId="0" fontId="27" fillId="26" borderId="0" applyNumberFormat="0" applyBorder="0" applyAlignment="0" applyProtection="0">
      <alignment vertical="center"/>
    </xf>
    <xf numFmtId="0" fontId="26" fillId="27" borderId="0" applyNumberFormat="0" applyBorder="0" applyAlignment="0" applyProtection="0">
      <alignment vertical="center"/>
    </xf>
    <xf numFmtId="0" fontId="26" fillId="28" borderId="0" applyNumberFormat="0" applyBorder="0" applyAlignment="0" applyProtection="0">
      <alignment vertical="center"/>
    </xf>
    <xf numFmtId="0" fontId="27" fillId="29" borderId="0" applyNumberFormat="0" applyBorder="0" applyAlignment="0" applyProtection="0">
      <alignment vertical="center"/>
    </xf>
    <xf numFmtId="0" fontId="27" fillId="30" borderId="0" applyNumberFormat="0" applyBorder="0" applyAlignment="0" applyProtection="0">
      <alignment vertical="center"/>
    </xf>
    <xf numFmtId="0" fontId="26" fillId="31" borderId="0" applyNumberFormat="0" applyBorder="0" applyAlignment="0" applyProtection="0">
      <alignment vertical="center"/>
    </xf>
    <xf numFmtId="0" fontId="26" fillId="32" borderId="0" applyNumberFormat="0" applyBorder="0" applyAlignment="0" applyProtection="0">
      <alignment vertical="center"/>
    </xf>
    <xf numFmtId="0" fontId="27" fillId="33" borderId="0" applyNumberFormat="0" applyBorder="0" applyAlignment="0" applyProtection="0">
      <alignment vertical="center"/>
    </xf>
    <xf numFmtId="0" fontId="27" fillId="3" borderId="0" applyNumberFormat="0" applyBorder="0" applyAlignment="0" applyProtection="0">
      <alignment vertical="center"/>
    </xf>
    <xf numFmtId="0" fontId="26" fillId="34" borderId="0" applyNumberFormat="0" applyBorder="0" applyAlignment="0" applyProtection="0">
      <alignment vertical="center"/>
    </xf>
  </cellStyleXfs>
  <cellXfs count="24">
    <xf numFmtId="0" fontId="0" fillId="0" borderId="0" xfId="0"/>
    <xf numFmtId="0" fontId="1" fillId="0" borderId="0" xfId="0" applyFont="1" applyAlignment="1">
      <alignment horizontal="left"/>
    </xf>
    <xf numFmtId="0" fontId="2" fillId="2" borderId="1" xfId="0" applyFont="1" applyFill="1" applyBorder="1"/>
    <xf numFmtId="0" fontId="3" fillId="2" borderId="1" xfId="0" applyFont="1" applyFill="1" applyBorder="1" applyAlignment="1">
      <alignment horizontal="center"/>
    </xf>
    <xf numFmtId="0" fontId="0" fillId="0" borderId="1" xfId="0" applyBorder="1"/>
    <xf numFmtId="176" fontId="0" fillId="0" borderId="1" xfId="2" applyFont="1" applyFill="1" applyBorder="1"/>
    <xf numFmtId="0" fontId="4" fillId="0" borderId="1" xfId="0" applyFont="1" applyBorder="1" applyAlignment="1">
      <alignment horizontal="right"/>
    </xf>
    <xf numFmtId="0" fontId="4" fillId="0" borderId="0" xfId="0" applyFont="1" applyAlignment="1">
      <alignment horizontal="right"/>
    </xf>
    <xf numFmtId="176" fontId="0" fillId="0" borderId="0" xfId="2" applyFont="1" applyFill="1" applyBorder="1"/>
    <xf numFmtId="177" fontId="0" fillId="3" borderId="1" xfId="0" applyNumberFormat="1" applyFill="1" applyBorder="1"/>
    <xf numFmtId="0" fontId="2" fillId="2" borderId="1" xfId="0" applyFont="1" applyFill="1" applyBorder="1" applyAlignment="1">
      <alignment wrapText="1"/>
    </xf>
    <xf numFmtId="0" fontId="0" fillId="4" borderId="1" xfId="0" applyFont="1" applyFill="1" applyBorder="1" applyAlignment="1">
      <alignment wrapText="1"/>
    </xf>
    <xf numFmtId="0" fontId="3" fillId="2" borderId="1" xfId="0" applyFont="1" applyFill="1" applyBorder="1" applyAlignment="1">
      <alignment horizontal="center" wrapText="1"/>
    </xf>
    <xf numFmtId="178" fontId="0" fillId="0" borderId="1" xfId="0" applyNumberFormat="1" applyBorder="1"/>
    <xf numFmtId="178" fontId="5" fillId="0" borderId="1" xfId="0" applyNumberFormat="1" applyFont="1" applyBorder="1"/>
    <xf numFmtId="178" fontId="0" fillId="3" borderId="1" xfId="2" applyNumberFormat="1" applyFont="1" applyFill="1" applyBorder="1"/>
    <xf numFmtId="178" fontId="5" fillId="0" borderId="1" xfId="2" applyNumberFormat="1" applyFont="1" applyFill="1" applyBorder="1"/>
    <xf numFmtId="178" fontId="0" fillId="0" borderId="1" xfId="2" applyNumberFormat="1" applyFont="1" applyFill="1" applyBorder="1"/>
    <xf numFmtId="178" fontId="5" fillId="4" borderId="1" xfId="2" applyNumberFormat="1" applyFont="1" applyFill="1" applyBorder="1"/>
    <xf numFmtId="0" fontId="6" fillId="0" borderId="1" xfId="0" applyFont="1" applyBorder="1" applyAlignment="1">
      <alignment horizontal="right"/>
    </xf>
    <xf numFmtId="178" fontId="7" fillId="5" borderId="1" xfId="2" applyNumberFormat="1" applyFont="1" applyFill="1" applyBorder="1"/>
    <xf numFmtId="176" fontId="0" fillId="0" borderId="1" xfId="0" applyNumberFormat="1" applyBorder="1"/>
    <xf numFmtId="176" fontId="0" fillId="3" borderId="1" xfId="2" applyFont="1" applyFill="1" applyBorder="1"/>
    <xf numFmtId="179" fontId="0" fillId="3" borderId="1" xfId="0" applyNumberFormat="1" applyFill="1" applyBorder="1"/>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tableStyles count="0" defaultTableStyle="TableStyleMedium2" defaultPivotStyle="PivotStyleLight16"/>
  <colors>
    <mruColors>
      <color rgb="00FFC2C7"/>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tyles" Target="styles.xml"/><Relationship Id="rId6" Type="http://schemas.openxmlformats.org/officeDocument/2006/relationships/sharedStrings" Target="sharedString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C19"/>
  <sheetViews>
    <sheetView tabSelected="1" workbookViewId="0">
      <selection activeCell="H3" sqref="H3"/>
    </sheetView>
  </sheetViews>
  <sheetFormatPr defaultColWidth="11" defaultRowHeight="15.6" outlineLevelCol="2"/>
  <cols>
    <col min="1" max="1" width="2.83333333333333" customWidth="1"/>
    <col min="2" max="2" width="21.3333333333333" customWidth="1"/>
  </cols>
  <sheetData>
    <row r="2" ht="23.4" spans="2:2">
      <c r="B2" s="1" t="s">
        <v>0</v>
      </c>
    </row>
    <row r="4" ht="18" spans="2:3">
      <c r="B4" s="2" t="s">
        <v>1</v>
      </c>
      <c r="C4" s="3"/>
    </row>
    <row r="5" spans="2:3">
      <c r="B5" s="4" t="s">
        <v>2</v>
      </c>
      <c r="C5" s="23">
        <f>512*2</f>
        <v>1024</v>
      </c>
    </row>
    <row r="6" spans="2:3">
      <c r="B6" s="6" t="s">
        <v>3</v>
      </c>
      <c r="C6" s="23">
        <f>512*2</f>
        <v>1024</v>
      </c>
    </row>
    <row r="8" ht="18" spans="2:3">
      <c r="B8" s="2" t="s">
        <v>4</v>
      </c>
      <c r="C8" s="3"/>
    </row>
    <row r="9" spans="2:3">
      <c r="B9" s="4" t="s">
        <v>5</v>
      </c>
      <c r="C9" s="23">
        <f>C6*0.1</f>
        <v>102.4</v>
      </c>
    </row>
    <row r="10" spans="2:3">
      <c r="B10" s="4" t="s">
        <v>6</v>
      </c>
      <c r="C10" s="23">
        <f>C6*0.15</f>
        <v>153.6</v>
      </c>
    </row>
    <row r="11" spans="2:3">
      <c r="B11" s="4" t="s">
        <v>7</v>
      </c>
      <c r="C11" s="23">
        <f>SUM(69.88,111.38,59.31,68.27)</f>
        <v>308.84</v>
      </c>
    </row>
    <row r="12" spans="2:3">
      <c r="B12" s="4" t="s">
        <v>8</v>
      </c>
      <c r="C12" s="23">
        <f>45.77+(420/12)</f>
        <v>80.77</v>
      </c>
    </row>
    <row r="13" spans="2:3">
      <c r="B13" s="4" t="s">
        <v>9</v>
      </c>
      <c r="C13" s="23">
        <f>13+(11.25*3)+7.5+29.67</f>
        <v>83.92</v>
      </c>
    </row>
    <row r="14" spans="2:3">
      <c r="B14" s="6" t="s">
        <v>10</v>
      </c>
      <c r="C14" s="23">
        <f>SUM(C9:C13)</f>
        <v>729.53</v>
      </c>
    </row>
    <row r="16" ht="18" spans="2:3">
      <c r="B16" s="2" t="s">
        <v>11</v>
      </c>
      <c r="C16" s="3"/>
    </row>
    <row r="17" spans="2:3">
      <c r="B17" s="4" t="s">
        <v>12</v>
      </c>
      <c r="C17" s="23">
        <f>C5</f>
        <v>1024</v>
      </c>
    </row>
    <row r="18" spans="2:3">
      <c r="B18" s="4" t="s">
        <v>13</v>
      </c>
      <c r="C18" s="23">
        <f>C14</f>
        <v>729.53</v>
      </c>
    </row>
    <row r="19" spans="2:3">
      <c r="B19" s="19" t="s">
        <v>14</v>
      </c>
      <c r="C19" s="23">
        <f>C17-C18</f>
        <v>294.47</v>
      </c>
    </row>
  </sheetData>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C20"/>
  <sheetViews>
    <sheetView topLeftCell="A3" workbookViewId="0">
      <selection activeCell="C21" sqref="C21"/>
    </sheetView>
  </sheetViews>
  <sheetFormatPr defaultColWidth="11" defaultRowHeight="15.6" outlineLevelCol="2"/>
  <cols>
    <col min="1" max="1" width="2.83333333333333" customWidth="1"/>
    <col min="2" max="2" width="21.3333333333333" customWidth="1"/>
  </cols>
  <sheetData>
    <row r="2" ht="23.4" spans="2:2">
      <c r="B2" s="1" t="s">
        <v>15</v>
      </c>
    </row>
    <row r="4" ht="18" spans="2:3">
      <c r="B4" s="2" t="s">
        <v>1</v>
      </c>
      <c r="C4" s="3"/>
    </row>
    <row r="5" spans="2:3">
      <c r="B5" s="4" t="s">
        <v>2</v>
      </c>
      <c r="C5" s="21">
        <v>2750</v>
      </c>
    </row>
    <row r="6" spans="2:3">
      <c r="B6" s="4" t="s">
        <v>16</v>
      </c>
      <c r="C6" s="5">
        <v>0</v>
      </c>
    </row>
    <row r="7" spans="2:3">
      <c r="B7" s="6" t="s">
        <v>3</v>
      </c>
      <c r="C7" s="5">
        <f>SUM(C5:C6)</f>
        <v>2750</v>
      </c>
    </row>
    <row r="9" ht="18" spans="2:3">
      <c r="B9" s="2" t="s">
        <v>4</v>
      </c>
      <c r="C9" s="3"/>
    </row>
    <row r="10" spans="2:3">
      <c r="B10" s="4" t="s">
        <v>5</v>
      </c>
      <c r="C10" s="5">
        <v>275</v>
      </c>
    </row>
    <row r="11" spans="2:3">
      <c r="B11" s="4" t="s">
        <v>6</v>
      </c>
      <c r="C11" s="5">
        <v>412.5</v>
      </c>
    </row>
    <row r="12" spans="2:3">
      <c r="B12" s="4" t="s">
        <v>7</v>
      </c>
      <c r="C12" s="22">
        <f>350</f>
        <v>350</v>
      </c>
    </row>
    <row r="13" spans="2:3">
      <c r="B13" s="4" t="s">
        <v>8</v>
      </c>
      <c r="C13" s="5">
        <v>779.44</v>
      </c>
    </row>
    <row r="14" spans="2:3">
      <c r="B14" s="4" t="s">
        <v>9</v>
      </c>
      <c r="C14" s="5">
        <v>545</v>
      </c>
    </row>
    <row r="15" spans="2:3">
      <c r="B15" s="6" t="s">
        <v>10</v>
      </c>
      <c r="C15" s="22">
        <f>SUM(C10:C14)</f>
        <v>2361.94</v>
      </c>
    </row>
    <row r="17" ht="18" spans="2:3">
      <c r="B17" s="2" t="s">
        <v>11</v>
      </c>
      <c r="C17" s="3"/>
    </row>
    <row r="18" spans="2:3">
      <c r="B18" s="4" t="s">
        <v>12</v>
      </c>
      <c r="C18" s="5">
        <f>C7</f>
        <v>2750</v>
      </c>
    </row>
    <row r="19" spans="2:3">
      <c r="B19" s="4" t="s">
        <v>13</v>
      </c>
      <c r="C19" s="22">
        <f>C15</f>
        <v>2361.94</v>
      </c>
    </row>
    <row r="20" spans="2:3">
      <c r="B20" s="19" t="s">
        <v>14</v>
      </c>
      <c r="C20" s="22">
        <f>C18-C19</f>
        <v>388.06</v>
      </c>
    </row>
  </sheetData>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D20"/>
  <sheetViews>
    <sheetView workbookViewId="0">
      <selection activeCell="E19" sqref="E19"/>
    </sheetView>
  </sheetViews>
  <sheetFormatPr defaultColWidth="11" defaultRowHeight="15.6" outlineLevelCol="3"/>
  <cols>
    <col min="1" max="1" width="2.83333333333333" customWidth="1"/>
    <col min="2" max="2" width="21.3333333333333" customWidth="1"/>
    <col min="3" max="4" width="13.8333333333333" customWidth="1"/>
  </cols>
  <sheetData>
    <row r="2" ht="23.4" spans="2:2">
      <c r="B2" s="1" t="s">
        <v>17</v>
      </c>
    </row>
    <row r="4" ht="31.2" spans="2:4">
      <c r="B4" s="2" t="s">
        <v>1</v>
      </c>
      <c r="C4" s="3" t="s">
        <v>18</v>
      </c>
      <c r="D4" s="12" t="s">
        <v>19</v>
      </c>
    </row>
    <row r="5" spans="2:4">
      <c r="B5" s="4" t="s">
        <v>2</v>
      </c>
      <c r="C5" s="13">
        <v>513</v>
      </c>
      <c r="D5" s="14">
        <v>513</v>
      </c>
    </row>
    <row r="6" spans="2:4">
      <c r="B6" s="4" t="s">
        <v>16</v>
      </c>
      <c r="C6" s="15">
        <f>C15-C5</f>
        <v>125.75</v>
      </c>
      <c r="D6" s="16">
        <v>0</v>
      </c>
    </row>
    <row r="7" spans="2:4">
      <c r="B7" s="6" t="s">
        <v>3</v>
      </c>
      <c r="C7" s="17">
        <f>SUM(C5:C6)</f>
        <v>638.75</v>
      </c>
      <c r="D7" s="16">
        <f>SUM(D5:D6)</f>
        <v>513</v>
      </c>
    </row>
    <row r="9" ht="18" spans="2:4">
      <c r="B9" s="2" t="s">
        <v>4</v>
      </c>
      <c r="C9" s="3"/>
      <c r="D9" s="3"/>
    </row>
    <row r="10" spans="2:4">
      <c r="B10" s="4" t="s">
        <v>5</v>
      </c>
      <c r="C10" s="17">
        <f>C5*0.1</f>
        <v>51.3</v>
      </c>
      <c r="D10" s="16">
        <f>D5*0.1</f>
        <v>51.3</v>
      </c>
    </row>
    <row r="11" spans="2:4">
      <c r="B11" s="4" t="s">
        <v>6</v>
      </c>
      <c r="C11" s="17">
        <f>C5*0.25</f>
        <v>128.25</v>
      </c>
      <c r="D11" s="16">
        <f>D5*0.25</f>
        <v>128.25</v>
      </c>
    </row>
    <row r="12" spans="2:4">
      <c r="B12" s="4" t="s">
        <v>7</v>
      </c>
      <c r="C12" s="17">
        <v>307.09</v>
      </c>
      <c r="D12" s="16">
        <v>260</v>
      </c>
    </row>
    <row r="13" spans="2:4">
      <c r="B13" s="4" t="s">
        <v>8</v>
      </c>
      <c r="C13" s="17">
        <v>51</v>
      </c>
      <c r="D13" s="16">
        <v>45</v>
      </c>
    </row>
    <row r="14" spans="2:4">
      <c r="B14" s="4" t="s">
        <v>9</v>
      </c>
      <c r="C14" s="17">
        <v>101.11</v>
      </c>
      <c r="D14" s="18">
        <v>28.45</v>
      </c>
    </row>
    <row r="15" spans="2:4">
      <c r="B15" s="6" t="s">
        <v>10</v>
      </c>
      <c r="C15" s="17">
        <f>SUM(C10:C14)</f>
        <v>638.75</v>
      </c>
      <c r="D15" s="16">
        <f>SUM(D10:D14)</f>
        <v>513</v>
      </c>
    </row>
    <row r="17" ht="18" spans="2:4">
      <c r="B17" s="2" t="s">
        <v>11</v>
      </c>
      <c r="C17" s="3"/>
      <c r="D17" s="3"/>
    </row>
    <row r="18" spans="2:4">
      <c r="B18" s="4" t="s">
        <v>12</v>
      </c>
      <c r="C18" s="17">
        <f>C7</f>
        <v>638.75</v>
      </c>
      <c r="D18" s="16">
        <f>D7</f>
        <v>513</v>
      </c>
    </row>
    <row r="19" spans="2:4">
      <c r="B19" s="4" t="s">
        <v>13</v>
      </c>
      <c r="C19" s="17">
        <f>C15</f>
        <v>638.75</v>
      </c>
      <c r="D19" s="16">
        <f>D15</f>
        <v>513</v>
      </c>
    </row>
    <row r="20" spans="2:4">
      <c r="B20" s="19" t="s">
        <v>14</v>
      </c>
      <c r="C20" s="20">
        <f>C18-C19</f>
        <v>0</v>
      </c>
      <c r="D20" s="18">
        <f>D19-D18</f>
        <v>0</v>
      </c>
    </row>
  </sheetData>
  <pageMargins left="0.7" right="0.7"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D20"/>
  <sheetViews>
    <sheetView workbookViewId="0">
      <selection activeCell="C20" sqref="C20"/>
    </sheetView>
  </sheetViews>
  <sheetFormatPr defaultColWidth="11" defaultRowHeight="15.6" outlineLevelCol="3"/>
  <cols>
    <col min="1" max="1" width="2.83333333333333" customWidth="1"/>
    <col min="2" max="2" width="27.6666666666667" customWidth="1"/>
    <col min="3" max="4" width="17.8333333333333" customWidth="1"/>
  </cols>
  <sheetData>
    <row r="2" ht="23.4" spans="2:2">
      <c r="B2" s="1" t="s">
        <v>20</v>
      </c>
    </row>
    <row r="4" ht="18" spans="2:3">
      <c r="B4" s="2" t="s">
        <v>4</v>
      </c>
      <c r="C4" s="3"/>
    </row>
    <row r="5" spans="2:3">
      <c r="B5" s="4" t="s">
        <v>5</v>
      </c>
      <c r="C5" s="5">
        <v>102</v>
      </c>
    </row>
    <row r="6" spans="2:3">
      <c r="B6" s="4" t="s">
        <v>6</v>
      </c>
      <c r="C6" s="5">
        <v>255</v>
      </c>
    </row>
    <row r="7" spans="2:3">
      <c r="B7" s="4" t="s">
        <v>7</v>
      </c>
      <c r="C7" s="5">
        <v>300</v>
      </c>
    </row>
    <row r="8" spans="2:3">
      <c r="B8" s="4" t="s">
        <v>8</v>
      </c>
      <c r="C8" s="5">
        <v>92</v>
      </c>
    </row>
    <row r="9" spans="2:3">
      <c r="B9" s="4" t="s">
        <v>9</v>
      </c>
      <c r="C9" s="5">
        <v>150</v>
      </c>
    </row>
    <row r="10" spans="2:3">
      <c r="B10" s="6" t="s">
        <v>10</v>
      </c>
      <c r="C10" s="5">
        <f>SUM(C5:C9)</f>
        <v>899</v>
      </c>
    </row>
    <row r="11" spans="2:3">
      <c r="B11" s="7"/>
      <c r="C11" s="8"/>
    </row>
    <row r="12" ht="18" spans="2:4">
      <c r="B12" s="2" t="s">
        <v>21</v>
      </c>
      <c r="C12" s="2" t="s">
        <v>22</v>
      </c>
      <c r="D12" s="2" t="s">
        <v>23</v>
      </c>
    </row>
    <row r="13" spans="2:4">
      <c r="B13" s="4" t="s">
        <v>24</v>
      </c>
      <c r="C13" s="9">
        <f>35*2*12</f>
        <v>840</v>
      </c>
      <c r="D13" s="9">
        <f>C13/12</f>
        <v>70</v>
      </c>
    </row>
    <row r="14" spans="2:4">
      <c r="B14" s="4" t="s">
        <v>25</v>
      </c>
      <c r="C14" s="9">
        <f>50*2*12</f>
        <v>1200</v>
      </c>
      <c r="D14" s="9">
        <f>C14/12</f>
        <v>100</v>
      </c>
    </row>
    <row r="15" spans="2:4">
      <c r="B15" s="4" t="s">
        <v>26</v>
      </c>
      <c r="C15" s="9">
        <f>145*2*4</f>
        <v>1160</v>
      </c>
      <c r="D15" s="9">
        <f>C15/12</f>
        <v>96.6666666666667</v>
      </c>
    </row>
    <row r="16" spans="2:4">
      <c r="B16" s="4" t="s">
        <v>27</v>
      </c>
      <c r="C16" s="9">
        <f>260*2*2</f>
        <v>1040</v>
      </c>
      <c r="D16" s="9">
        <f>C16/12</f>
        <v>86.6666666666667</v>
      </c>
    </row>
    <row r="17" spans="2:4">
      <c r="B17" s="4" t="s">
        <v>28</v>
      </c>
      <c r="C17" s="9">
        <f>510*2</f>
        <v>1020</v>
      </c>
      <c r="D17" s="9">
        <f>C17/12</f>
        <v>85</v>
      </c>
    </row>
    <row r="20" ht="343.2" spans="2:3">
      <c r="B20" s="10" t="s">
        <v>29</v>
      </c>
      <c r="C20" s="11" t="s">
        <v>30</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4</vt:i4>
      </vt:variant>
    </vt:vector>
  </HeadingPairs>
  <TitlesOfParts>
    <vt:vector size="4" baseType="lpstr">
      <vt:lpstr>Alice's Spending</vt:lpstr>
      <vt:lpstr>Pedro's Budget</vt:lpstr>
      <vt:lpstr>Jana's Budget</vt:lpstr>
      <vt:lpstr>Tanisha and Daniel</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aresgado</cp:lastModifiedBy>
  <dcterms:created xsi:type="dcterms:W3CDTF">2023-07-03T16:24:00Z</dcterms:created>
  <dcterms:modified xsi:type="dcterms:W3CDTF">2025-07-12T02:09:30Z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11D3C774B3B3469A82B9DC5CDDCCDE2A_12</vt:lpwstr>
  </property>
  <property fmtid="{D5CDD505-2E9C-101B-9397-08002B2CF9AE}" pid="3" name="KSOProductBuildVer">
    <vt:lpwstr>1033-12.2.0.21931</vt:lpwstr>
  </property>
</Properties>
</file>