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Raja Israr\Desktop\Data X\MS Excel Dashboard Project\"/>
    </mc:Choice>
  </mc:AlternateContent>
  <xr:revisionPtr revIDLastSave="0" documentId="13_ncr:1_{81BFEB9F-2091-4B6F-936C-76280B7DEC3D}" xr6:coauthVersionLast="47" xr6:coauthVersionMax="47" xr10:uidLastSave="{00000000-0000-0000-0000-000000000000}"/>
  <bookViews>
    <workbookView xWindow="-120" yWindow="-120" windowWidth="20730" windowHeight="11160" firstSheet="3" activeTab="6" xr2:uid="{0D1EBBA8-6809-427D-96A7-B356C9E82335}"/>
  </bookViews>
  <sheets>
    <sheet name="Dashboard" sheetId="10" r:id="rId1"/>
    <sheet name="Dashboard_2" sheetId="16" r:id="rId2"/>
    <sheet name="Conditional Formatting" sheetId="14" r:id="rId3"/>
    <sheet name="pivot_1" sheetId="4" r:id="rId4"/>
    <sheet name="pivot_2" sheetId="18" r:id="rId5"/>
    <sheet name="pivot_3" sheetId="13" r:id="rId6"/>
    <sheet name="Data" sheetId="5" r:id="rId7"/>
  </sheets>
  <definedNames>
    <definedName name="_xlnm._FilterDatabase" localSheetId="2" hidden="1">'Conditional Formatting'!$C$4:$I$4</definedName>
    <definedName name="_xlchart.v5.0" hidden="1">pivot_2!$D$3</definedName>
    <definedName name="_xlchart.v5.1" hidden="1">pivot_2!$D$4:$D$9</definedName>
    <definedName name="_xlchart.v5.10" hidden="1">pivot_2!$E$3</definedName>
    <definedName name="_xlchart.v5.11" hidden="1">pivot_2!$E$4:$E$9</definedName>
    <definedName name="_xlchart.v5.2" hidden="1">pivot_2!$E$3</definedName>
    <definedName name="_xlchart.v5.3" hidden="1">pivot_2!$E$4:$E$9</definedName>
    <definedName name="_xlchart.v5.4" hidden="1">pivot_2!$D$3</definedName>
    <definedName name="_xlchart.v5.5" hidden="1">pivot_2!$D$4:$D$9</definedName>
    <definedName name="_xlchart.v5.6" hidden="1">pivot_2!$E$3</definedName>
    <definedName name="_xlchart.v5.7" hidden="1">pivot_2!$E$4:$E$9</definedName>
    <definedName name="_xlchart.v5.8" hidden="1">pivot_2!$D$3</definedName>
    <definedName name="_xlchart.v5.9" hidden="1">pivot_2!$D$4:$D$9</definedName>
    <definedName name="_xlcn.WorksheetConnection_Sheet2D3E91" hidden="1">pivot_2!$D$3:$E$9</definedName>
    <definedName name="Slicer_category">#N/A</definedName>
    <definedName name="Slicer_order_year">#N/A</definedName>
    <definedName name="Slicer_region">#N/A</definedName>
    <definedName name="Slicer_segment">#N/A</definedName>
  </definedNames>
  <calcPr calcId="191029"/>
  <pivotCaches>
    <pivotCache cacheId="0" r:id="rId8"/>
    <pivotCache cacheId="21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D$3:$E$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8" l="1"/>
  <c r="D6" i="18"/>
  <c r="D7" i="18"/>
  <c r="D8" i="18"/>
  <c r="D9" i="18"/>
  <c r="D4" i="18"/>
  <c r="H4" i="14"/>
  <c r="I15" i="14"/>
  <c r="J15" i="14" s="1"/>
  <c r="G15" i="14"/>
  <c r="I16" i="14"/>
  <c r="J16" i="14" s="1"/>
  <c r="I11" i="14"/>
  <c r="J11" i="14" s="1"/>
  <c r="I22" i="14"/>
  <c r="J22" i="14" s="1"/>
  <c r="I9" i="14"/>
  <c r="J9" i="14" s="1"/>
  <c r="I23" i="14"/>
  <c r="J23" i="14" s="1"/>
  <c r="I14" i="14"/>
  <c r="J14" i="14" s="1"/>
  <c r="I13" i="14"/>
  <c r="J13" i="14" s="1"/>
  <c r="I12" i="14"/>
  <c r="J12" i="14" s="1"/>
  <c r="I6" i="14"/>
  <c r="J6" i="14" s="1"/>
  <c r="I20" i="14"/>
  <c r="J20" i="14" s="1"/>
  <c r="I7" i="14"/>
  <c r="J7" i="14" s="1"/>
  <c r="I8" i="14"/>
  <c r="J8" i="14" s="1"/>
  <c r="I5" i="14"/>
  <c r="J5" i="14" s="1"/>
  <c r="I10" i="14"/>
  <c r="J10" i="14" s="1"/>
  <c r="I21" i="14"/>
  <c r="J21" i="14" s="1"/>
  <c r="I18" i="14"/>
  <c r="J18" i="14" s="1"/>
  <c r="I19" i="14"/>
  <c r="J19" i="14" s="1"/>
  <c r="I24" i="14"/>
  <c r="J24" i="14" s="1"/>
  <c r="I17" i="14"/>
  <c r="J17" i="14" s="1"/>
  <c r="C15" i="14"/>
  <c r="D15" i="14"/>
  <c r="E15" i="14" s="1"/>
  <c r="F15" i="14"/>
  <c r="H15" i="14"/>
  <c r="C16" i="14"/>
  <c r="D16" i="14"/>
  <c r="E16" i="14" s="1"/>
  <c r="F16" i="14"/>
  <c r="G16" i="14"/>
  <c r="H16" i="14"/>
  <c r="C11" i="14"/>
  <c r="D11" i="14"/>
  <c r="E11" i="14" s="1"/>
  <c r="F11" i="14"/>
  <c r="G11" i="14"/>
  <c r="H11" i="14"/>
  <c r="C22" i="14"/>
  <c r="D22" i="14"/>
  <c r="E22" i="14" s="1"/>
  <c r="F22" i="14"/>
  <c r="G22" i="14"/>
  <c r="H22" i="14"/>
  <c r="C9" i="14"/>
  <c r="D9" i="14"/>
  <c r="E9" i="14" s="1"/>
  <c r="F9" i="14"/>
  <c r="G9" i="14"/>
  <c r="H9" i="14"/>
  <c r="C23" i="14"/>
  <c r="D23" i="14"/>
  <c r="E23" i="14" s="1"/>
  <c r="F23" i="14"/>
  <c r="G23" i="14"/>
  <c r="H23" i="14"/>
  <c r="C14" i="14"/>
  <c r="D14" i="14"/>
  <c r="E14" i="14" s="1"/>
  <c r="F14" i="14"/>
  <c r="G14" i="14"/>
  <c r="H14" i="14"/>
  <c r="C13" i="14"/>
  <c r="D13" i="14"/>
  <c r="E13" i="14" s="1"/>
  <c r="F13" i="14"/>
  <c r="G13" i="14"/>
  <c r="H13" i="14"/>
  <c r="C12" i="14"/>
  <c r="D12" i="14"/>
  <c r="E12" i="14" s="1"/>
  <c r="F12" i="14"/>
  <c r="G12" i="14"/>
  <c r="H12" i="14"/>
  <c r="C6" i="14"/>
  <c r="D6" i="14"/>
  <c r="E6" i="14" s="1"/>
  <c r="F6" i="14"/>
  <c r="G6" i="14"/>
  <c r="H6" i="14"/>
  <c r="C20" i="14"/>
  <c r="D20" i="14"/>
  <c r="E20" i="14" s="1"/>
  <c r="F20" i="14"/>
  <c r="G20" i="14"/>
  <c r="H20" i="14"/>
  <c r="C7" i="14"/>
  <c r="D7" i="14"/>
  <c r="E7" i="14" s="1"/>
  <c r="F7" i="14"/>
  <c r="G7" i="14"/>
  <c r="H7" i="14"/>
  <c r="C8" i="14"/>
  <c r="D8" i="14"/>
  <c r="E8" i="14" s="1"/>
  <c r="F8" i="14"/>
  <c r="G8" i="14"/>
  <c r="H8" i="14"/>
  <c r="C5" i="14"/>
  <c r="D5" i="14"/>
  <c r="E5" i="14" s="1"/>
  <c r="F5" i="14"/>
  <c r="G5" i="14"/>
  <c r="H5" i="14"/>
  <c r="C10" i="14"/>
  <c r="D10" i="14"/>
  <c r="E10" i="14" s="1"/>
  <c r="F10" i="14"/>
  <c r="G10" i="14"/>
  <c r="H10" i="14"/>
  <c r="C21" i="14"/>
  <c r="D21" i="14"/>
  <c r="E21" i="14" s="1"/>
  <c r="F21" i="14"/>
  <c r="G21" i="14"/>
  <c r="H21" i="14"/>
  <c r="C18" i="14"/>
  <c r="D18" i="14"/>
  <c r="E18" i="14" s="1"/>
  <c r="F18" i="14"/>
  <c r="G18" i="14"/>
  <c r="H18" i="14"/>
  <c r="C19" i="14"/>
  <c r="D19" i="14"/>
  <c r="E19" i="14" s="1"/>
  <c r="F19" i="14"/>
  <c r="G19" i="14"/>
  <c r="H19" i="14"/>
  <c r="C24" i="14"/>
  <c r="D24" i="14"/>
  <c r="E24" i="14" s="1"/>
  <c r="F24" i="14"/>
  <c r="G24" i="14"/>
  <c r="H24" i="14"/>
  <c r="C17" i="14"/>
  <c r="D17" i="14"/>
  <c r="E17" i="14" s="1"/>
  <c r="F17" i="14"/>
  <c r="G17" i="14"/>
  <c r="H17" i="14"/>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459" i="5"/>
  <c r="W460" i="5"/>
  <c r="W461" i="5"/>
  <c r="W462" i="5"/>
  <c r="W463" i="5"/>
  <c r="W464" i="5"/>
  <c r="W465" i="5"/>
  <c r="W466" i="5"/>
  <c r="W467" i="5"/>
  <c r="W468" i="5"/>
  <c r="W469" i="5"/>
  <c r="W470" i="5"/>
  <c r="W471" i="5"/>
  <c r="W472" i="5"/>
  <c r="W473" i="5"/>
  <c r="W474" i="5"/>
  <c r="W475" i="5"/>
  <c r="W476" i="5"/>
  <c r="W477" i="5"/>
  <c r="W478" i="5"/>
  <c r="W479" i="5"/>
  <c r="W480" i="5"/>
  <c r="W481" i="5"/>
  <c r="W482" i="5"/>
  <c r="W483" i="5"/>
  <c r="W484" i="5"/>
  <c r="W485" i="5"/>
  <c r="W486" i="5"/>
  <c r="W487" i="5"/>
  <c r="W488" i="5"/>
  <c r="W489" i="5"/>
  <c r="W490" i="5"/>
  <c r="W491" i="5"/>
  <c r="W492" i="5"/>
  <c r="W493" i="5"/>
  <c r="W494" i="5"/>
  <c r="W495" i="5"/>
  <c r="W496" i="5"/>
  <c r="W497" i="5"/>
  <c r="W498" i="5"/>
  <c r="W499" i="5"/>
  <c r="W500" i="5"/>
  <c r="W501" i="5"/>
  <c r="W502" i="5"/>
  <c r="W503" i="5"/>
  <c r="W504" i="5"/>
  <c r="W505" i="5"/>
  <c r="W506" i="5"/>
  <c r="W507" i="5"/>
  <c r="W508" i="5"/>
  <c r="W509" i="5"/>
  <c r="W510" i="5"/>
  <c r="W511" i="5"/>
  <c r="W512" i="5"/>
  <c r="W513" i="5"/>
  <c r="W514" i="5"/>
  <c r="W515" i="5"/>
  <c r="W516" i="5"/>
  <c r="W517" i="5"/>
  <c r="W518" i="5"/>
  <c r="W519" i="5"/>
  <c r="W520" i="5"/>
  <c r="W521" i="5"/>
  <c r="W522" i="5"/>
  <c r="W523" i="5"/>
  <c r="W524" i="5"/>
  <c r="W525" i="5"/>
  <c r="W526" i="5"/>
  <c r="W527" i="5"/>
  <c r="W528" i="5"/>
  <c r="W529" i="5"/>
  <c r="W530" i="5"/>
  <c r="W531" i="5"/>
  <c r="W532" i="5"/>
  <c r="W533" i="5"/>
  <c r="W534" i="5"/>
  <c r="W535" i="5"/>
  <c r="W536" i="5"/>
  <c r="W537" i="5"/>
  <c r="W538" i="5"/>
  <c r="W539" i="5"/>
  <c r="W540" i="5"/>
  <c r="W541" i="5"/>
  <c r="W542" i="5"/>
  <c r="W543" i="5"/>
  <c r="W544" i="5"/>
  <c r="W545" i="5"/>
  <c r="W546" i="5"/>
  <c r="W547" i="5"/>
  <c r="W548" i="5"/>
  <c r="W549" i="5"/>
  <c r="W550" i="5"/>
  <c r="W551" i="5"/>
  <c r="W552" i="5"/>
  <c r="W553" i="5"/>
  <c r="W554" i="5"/>
  <c r="W555" i="5"/>
  <c r="W556" i="5"/>
  <c r="W557" i="5"/>
  <c r="W558" i="5"/>
  <c r="W559" i="5"/>
  <c r="W560" i="5"/>
  <c r="W561" i="5"/>
  <c r="W562" i="5"/>
  <c r="W563" i="5"/>
  <c r="W564" i="5"/>
  <c r="W565" i="5"/>
  <c r="W566" i="5"/>
  <c r="W567" i="5"/>
  <c r="W568" i="5"/>
  <c r="W569" i="5"/>
  <c r="W570" i="5"/>
  <c r="W571" i="5"/>
  <c r="W572" i="5"/>
  <c r="W573" i="5"/>
  <c r="W574" i="5"/>
  <c r="W575" i="5"/>
  <c r="W576" i="5"/>
  <c r="W577" i="5"/>
  <c r="W578" i="5"/>
  <c r="W579" i="5"/>
  <c r="W580" i="5"/>
  <c r="W581" i="5"/>
  <c r="W582" i="5"/>
  <c r="W583" i="5"/>
  <c r="W584" i="5"/>
  <c r="W585" i="5"/>
  <c r="W586" i="5"/>
  <c r="W587" i="5"/>
  <c r="W588" i="5"/>
  <c r="W589" i="5"/>
  <c r="W590" i="5"/>
  <c r="W591" i="5"/>
  <c r="W592" i="5"/>
  <c r="W593" i="5"/>
  <c r="W594" i="5"/>
  <c r="W595" i="5"/>
  <c r="W596" i="5"/>
  <c r="W597" i="5"/>
  <c r="W598" i="5"/>
  <c r="W599" i="5"/>
  <c r="W600" i="5"/>
  <c r="W601" i="5"/>
  <c r="W602" i="5"/>
  <c r="W603" i="5"/>
  <c r="W604" i="5"/>
  <c r="W605" i="5"/>
  <c r="W606" i="5"/>
  <c r="W607" i="5"/>
  <c r="W608" i="5"/>
  <c r="W609" i="5"/>
  <c r="W610" i="5"/>
  <c r="W611" i="5"/>
  <c r="W612" i="5"/>
  <c r="W613" i="5"/>
  <c r="W614" i="5"/>
  <c r="W615" i="5"/>
  <c r="W616" i="5"/>
  <c r="W617" i="5"/>
  <c r="W618" i="5"/>
  <c r="W619" i="5"/>
  <c r="W620" i="5"/>
  <c r="W621" i="5"/>
  <c r="W622" i="5"/>
  <c r="W623" i="5"/>
  <c r="W624" i="5"/>
  <c r="W625" i="5"/>
  <c r="W626" i="5"/>
  <c r="W627" i="5"/>
  <c r="W628" i="5"/>
  <c r="W629" i="5"/>
  <c r="W630" i="5"/>
  <c r="W631" i="5"/>
  <c r="W632" i="5"/>
  <c r="W633" i="5"/>
  <c r="W634" i="5"/>
  <c r="W635" i="5"/>
  <c r="W636" i="5"/>
  <c r="W637" i="5"/>
  <c r="W638" i="5"/>
  <c r="W639" i="5"/>
  <c r="W640" i="5"/>
  <c r="W641" i="5"/>
  <c r="W642" i="5"/>
  <c r="W643" i="5"/>
  <c r="W644" i="5"/>
  <c r="W645" i="5"/>
  <c r="W646" i="5"/>
  <c r="W647" i="5"/>
  <c r="W648" i="5"/>
  <c r="W649" i="5"/>
  <c r="W650" i="5"/>
  <c r="W651" i="5"/>
  <c r="W652" i="5"/>
  <c r="W653" i="5"/>
  <c r="W654" i="5"/>
  <c r="W655" i="5"/>
  <c r="W656" i="5"/>
  <c r="W657" i="5"/>
  <c r="W658" i="5"/>
  <c r="W659" i="5"/>
  <c r="W660" i="5"/>
  <c r="W661" i="5"/>
  <c r="W662" i="5"/>
  <c r="W663" i="5"/>
  <c r="W664" i="5"/>
  <c r="W665" i="5"/>
  <c r="W666" i="5"/>
  <c r="W667" i="5"/>
  <c r="W668" i="5"/>
  <c r="W669" i="5"/>
  <c r="W670" i="5"/>
  <c r="W671" i="5"/>
  <c r="W672" i="5"/>
  <c r="W673" i="5"/>
  <c r="W674" i="5"/>
  <c r="W675" i="5"/>
  <c r="W676" i="5"/>
  <c r="W677" i="5"/>
  <c r="W678" i="5"/>
  <c r="W679" i="5"/>
  <c r="W680" i="5"/>
  <c r="W681" i="5"/>
  <c r="W682" i="5"/>
  <c r="W683" i="5"/>
  <c r="W684" i="5"/>
  <c r="W685" i="5"/>
  <c r="W686" i="5"/>
  <c r="W687" i="5"/>
  <c r="W688" i="5"/>
  <c r="W689" i="5"/>
  <c r="W690" i="5"/>
  <c r="W691" i="5"/>
  <c r="W692" i="5"/>
  <c r="W693" i="5"/>
  <c r="W694" i="5"/>
  <c r="W695" i="5"/>
  <c r="W696" i="5"/>
  <c r="W697" i="5"/>
  <c r="W698" i="5"/>
  <c r="W699" i="5"/>
  <c r="W700" i="5"/>
  <c r="W701" i="5"/>
  <c r="W702" i="5"/>
  <c r="W703" i="5"/>
  <c r="W704" i="5"/>
  <c r="W705" i="5"/>
  <c r="W706" i="5"/>
  <c r="W707" i="5"/>
  <c r="W708" i="5"/>
  <c r="W709" i="5"/>
  <c r="W710" i="5"/>
  <c r="W711" i="5"/>
  <c r="W712" i="5"/>
  <c r="W713" i="5"/>
  <c r="W714" i="5"/>
  <c r="W715" i="5"/>
  <c r="W716" i="5"/>
  <c r="W717" i="5"/>
  <c r="W718" i="5"/>
  <c r="W719" i="5"/>
  <c r="W720" i="5"/>
  <c r="W721" i="5"/>
  <c r="W722" i="5"/>
  <c r="W723" i="5"/>
  <c r="W724" i="5"/>
  <c r="W725" i="5"/>
  <c r="W726" i="5"/>
  <c r="W727" i="5"/>
  <c r="W728" i="5"/>
  <c r="W729" i="5"/>
  <c r="W730" i="5"/>
  <c r="W731" i="5"/>
  <c r="W732" i="5"/>
  <c r="W733" i="5"/>
  <c r="W734" i="5"/>
  <c r="W735" i="5"/>
  <c r="W736" i="5"/>
  <c r="W737" i="5"/>
  <c r="W738" i="5"/>
  <c r="W739" i="5"/>
  <c r="W740" i="5"/>
  <c r="W741" i="5"/>
  <c r="W742" i="5"/>
  <c r="W743" i="5"/>
  <c r="W744" i="5"/>
  <c r="W745" i="5"/>
  <c r="W746" i="5"/>
  <c r="W747" i="5"/>
  <c r="W748" i="5"/>
  <c r="W749" i="5"/>
  <c r="W750" i="5"/>
  <c r="W751" i="5"/>
  <c r="W752" i="5"/>
  <c r="W753" i="5"/>
  <c r="W754" i="5"/>
  <c r="W755" i="5"/>
  <c r="W756" i="5"/>
  <c r="W757" i="5"/>
  <c r="W758" i="5"/>
  <c r="W759" i="5"/>
  <c r="W760" i="5"/>
  <c r="W761" i="5"/>
  <c r="W762" i="5"/>
  <c r="W763" i="5"/>
  <c r="W764" i="5"/>
  <c r="W765" i="5"/>
  <c r="W766" i="5"/>
  <c r="W767" i="5"/>
  <c r="W768" i="5"/>
  <c r="W769" i="5"/>
  <c r="W770" i="5"/>
  <c r="W771" i="5"/>
  <c r="W772" i="5"/>
  <c r="W773" i="5"/>
  <c r="W774" i="5"/>
  <c r="W775" i="5"/>
  <c r="W776" i="5"/>
  <c r="W777" i="5"/>
  <c r="W778" i="5"/>
  <c r="W779" i="5"/>
  <c r="W780" i="5"/>
  <c r="W781" i="5"/>
  <c r="W782" i="5"/>
  <c r="W783" i="5"/>
  <c r="W784" i="5"/>
  <c r="W785" i="5"/>
  <c r="W786" i="5"/>
  <c r="W787" i="5"/>
  <c r="W788" i="5"/>
  <c r="W789" i="5"/>
  <c r="W790" i="5"/>
  <c r="W791" i="5"/>
  <c r="W792" i="5"/>
  <c r="W793" i="5"/>
  <c r="W794" i="5"/>
  <c r="W795" i="5"/>
  <c r="W796" i="5"/>
  <c r="W797" i="5"/>
  <c r="W798" i="5"/>
  <c r="W799" i="5"/>
  <c r="W800" i="5"/>
  <c r="W801" i="5"/>
  <c r="W802" i="5"/>
  <c r="W803" i="5"/>
  <c r="W804" i="5"/>
  <c r="W805" i="5"/>
  <c r="W806" i="5"/>
  <c r="W807" i="5"/>
  <c r="W808" i="5"/>
  <c r="W809" i="5"/>
  <c r="W810" i="5"/>
  <c r="W811" i="5"/>
  <c r="W812" i="5"/>
  <c r="W813" i="5"/>
  <c r="W814" i="5"/>
  <c r="W815" i="5"/>
  <c r="W816" i="5"/>
  <c r="W817" i="5"/>
  <c r="W818" i="5"/>
  <c r="W819" i="5"/>
  <c r="W820" i="5"/>
  <c r="W821" i="5"/>
  <c r="W822" i="5"/>
  <c r="W823" i="5"/>
  <c r="W824" i="5"/>
  <c r="W825" i="5"/>
  <c r="W826" i="5"/>
  <c r="W827" i="5"/>
  <c r="W828" i="5"/>
  <c r="W829" i="5"/>
  <c r="W830" i="5"/>
  <c r="W831" i="5"/>
  <c r="W832" i="5"/>
  <c r="W833" i="5"/>
  <c r="W834" i="5"/>
  <c r="W835" i="5"/>
  <c r="W836" i="5"/>
  <c r="W837" i="5"/>
  <c r="W838" i="5"/>
  <c r="W839" i="5"/>
  <c r="W840" i="5"/>
  <c r="W841" i="5"/>
  <c r="W842" i="5"/>
  <c r="W843" i="5"/>
  <c r="W844" i="5"/>
  <c r="W845" i="5"/>
  <c r="W846" i="5"/>
  <c r="W847" i="5"/>
  <c r="W848" i="5"/>
  <c r="W849" i="5"/>
  <c r="W850" i="5"/>
  <c r="W851" i="5"/>
  <c r="W852" i="5"/>
  <c r="W853" i="5"/>
  <c r="W854" i="5"/>
  <c r="W855" i="5"/>
  <c r="W856" i="5"/>
  <c r="W857" i="5"/>
  <c r="W858" i="5"/>
  <c r="W859" i="5"/>
  <c r="W860" i="5"/>
  <c r="W861" i="5"/>
  <c r="W862" i="5"/>
  <c r="W863" i="5"/>
  <c r="W864" i="5"/>
  <c r="W865" i="5"/>
  <c r="W866" i="5"/>
  <c r="W867" i="5"/>
  <c r="W868" i="5"/>
  <c r="W869" i="5"/>
  <c r="W870" i="5"/>
  <c r="W871" i="5"/>
  <c r="W872" i="5"/>
  <c r="W873" i="5"/>
  <c r="W874" i="5"/>
  <c r="W875" i="5"/>
  <c r="W876" i="5"/>
  <c r="W877" i="5"/>
  <c r="W878" i="5"/>
  <c r="W879" i="5"/>
  <c r="W880" i="5"/>
  <c r="W881" i="5"/>
  <c r="W882" i="5"/>
  <c r="W883" i="5"/>
  <c r="W884" i="5"/>
  <c r="W885" i="5"/>
  <c r="W886" i="5"/>
  <c r="W887" i="5"/>
  <c r="W888" i="5"/>
  <c r="W889" i="5"/>
  <c r="W890" i="5"/>
  <c r="W891" i="5"/>
  <c r="W892" i="5"/>
  <c r="W893" i="5"/>
  <c r="W894" i="5"/>
  <c r="W895" i="5"/>
  <c r="W896" i="5"/>
  <c r="W897" i="5"/>
  <c r="W898" i="5"/>
  <c r="W899" i="5"/>
  <c r="W900" i="5"/>
  <c r="W901" i="5"/>
  <c r="W902" i="5"/>
  <c r="W903" i="5"/>
  <c r="W904" i="5"/>
  <c r="W905" i="5"/>
  <c r="W906" i="5"/>
  <c r="W907" i="5"/>
  <c r="W908" i="5"/>
  <c r="W909" i="5"/>
  <c r="W910" i="5"/>
  <c r="W911" i="5"/>
  <c r="W912" i="5"/>
  <c r="W913" i="5"/>
  <c r="W914" i="5"/>
  <c r="W915" i="5"/>
  <c r="W916" i="5"/>
  <c r="W917" i="5"/>
  <c r="W918" i="5"/>
  <c r="W919" i="5"/>
  <c r="W920" i="5"/>
  <c r="W921" i="5"/>
  <c r="W922" i="5"/>
  <c r="W923" i="5"/>
  <c r="W924" i="5"/>
  <c r="W925" i="5"/>
  <c r="W926" i="5"/>
  <c r="W927" i="5"/>
  <c r="W928" i="5"/>
  <c r="W929" i="5"/>
  <c r="W930" i="5"/>
  <c r="W931" i="5"/>
  <c r="W932" i="5"/>
  <c r="W933" i="5"/>
  <c r="W934" i="5"/>
  <c r="W935" i="5"/>
  <c r="W936" i="5"/>
  <c r="W937" i="5"/>
  <c r="W938" i="5"/>
  <c r="W939" i="5"/>
  <c r="W940" i="5"/>
  <c r="W941" i="5"/>
  <c r="W942" i="5"/>
  <c r="W943" i="5"/>
  <c r="W944" i="5"/>
  <c r="W945" i="5"/>
  <c r="W946" i="5"/>
  <c r="W947" i="5"/>
  <c r="W948" i="5"/>
  <c r="W949" i="5"/>
  <c r="W950" i="5"/>
  <c r="W951" i="5"/>
  <c r="W952" i="5"/>
  <c r="W953" i="5"/>
  <c r="W954" i="5"/>
  <c r="W955" i="5"/>
  <c r="W956" i="5"/>
  <c r="W957" i="5"/>
  <c r="W958" i="5"/>
  <c r="W959" i="5"/>
  <c r="W960" i="5"/>
  <c r="W961" i="5"/>
  <c r="W962" i="5"/>
  <c r="W963" i="5"/>
  <c r="W964" i="5"/>
  <c r="W965" i="5"/>
  <c r="W966" i="5"/>
  <c r="W967" i="5"/>
  <c r="W968" i="5"/>
  <c r="W969" i="5"/>
  <c r="W970" i="5"/>
  <c r="W971" i="5"/>
  <c r="W972" i="5"/>
  <c r="W973" i="5"/>
  <c r="W974" i="5"/>
  <c r="W975" i="5"/>
  <c r="W976" i="5"/>
  <c r="W977" i="5"/>
  <c r="W978" i="5"/>
  <c r="W979" i="5"/>
  <c r="W980" i="5"/>
  <c r="W981" i="5"/>
  <c r="W982" i="5"/>
  <c r="W983" i="5"/>
  <c r="W984" i="5"/>
  <c r="W985" i="5"/>
  <c r="W986" i="5"/>
  <c r="W987" i="5"/>
  <c r="W988" i="5"/>
  <c r="W989" i="5"/>
  <c r="W990" i="5"/>
  <c r="W991" i="5"/>
  <c r="W992" i="5"/>
  <c r="W993" i="5"/>
  <c r="W994" i="5"/>
  <c r="W995" i="5"/>
  <c r="W996" i="5"/>
  <c r="W997" i="5"/>
  <c r="W998" i="5"/>
  <c r="W999" i="5"/>
  <c r="W1000" i="5"/>
  <c r="A13" i="4"/>
  <c r="A16" i="4"/>
  <c r="A19" i="4"/>
  <c r="A9" i="4"/>
  <c r="E9" i="18"/>
  <c r="E8" i="18"/>
  <c r="E7" i="18"/>
  <c r="E6" i="18"/>
  <c r="E5" i="18"/>
  <c r="E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EC035C-EF95-41F7-A755-FB75E00F1DD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126197F7-84B6-4C88-848B-6686DADCB8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41D563A-FA77-42FD-8F80-89D1EF038542}" name="WorksheetConnection_Sheet2!$D$3:$E$9" type="102" refreshedVersion="8" minRefreshableVersion="5">
    <extLst>
      <ext xmlns:x15="http://schemas.microsoft.com/office/spreadsheetml/2010/11/main" uri="{DE250136-89BD-433C-8126-D09CA5730AF9}">
        <x15:connection id="Range">
          <x15:rangePr sourceName="_xlcn.WorksheetConnection_Sheet2D3E91"/>
        </x15:connection>
      </ext>
    </extLst>
  </connection>
</connections>
</file>

<file path=xl/sharedStrings.xml><?xml version="1.0" encoding="utf-8"?>
<sst xmlns="http://schemas.openxmlformats.org/spreadsheetml/2006/main" count="9115" uniqueCount="770">
  <si>
    <t>orderid</t>
  </si>
  <si>
    <t>Salesperson</t>
  </si>
  <si>
    <t>shipmentmode</t>
  </si>
  <si>
    <t>state</t>
  </si>
  <si>
    <t>discount</t>
  </si>
  <si>
    <t>Profit</t>
  </si>
  <si>
    <t>segment</t>
  </si>
  <si>
    <t>region</t>
  </si>
  <si>
    <t>subcategory</t>
  </si>
  <si>
    <t>category</t>
  </si>
  <si>
    <t>orderdate</t>
  </si>
  <si>
    <t>order destination</t>
  </si>
  <si>
    <t>order year</t>
  </si>
  <si>
    <t>shipement day</t>
  </si>
  <si>
    <t>shipment month</t>
  </si>
  <si>
    <t>shipment year</t>
  </si>
  <si>
    <t>shipmentDate</t>
  </si>
  <si>
    <t>month type</t>
  </si>
  <si>
    <t>Ayesha</t>
  </si>
  <si>
    <t>standard</t>
  </si>
  <si>
    <t>home office</t>
  </si>
  <si>
    <t>West</t>
  </si>
  <si>
    <t>Health</t>
  </si>
  <si>
    <t>Technology</t>
  </si>
  <si>
    <t>Domestic</t>
  </si>
  <si>
    <t>12/28/2020</t>
  </si>
  <si>
    <t>Usman</t>
  </si>
  <si>
    <t>Sindh</t>
  </si>
  <si>
    <t>consumer</t>
  </si>
  <si>
    <t>East</t>
  </si>
  <si>
    <t>Jwelry</t>
  </si>
  <si>
    <t>Stationary</t>
  </si>
  <si>
    <t>02/19/2020</t>
  </si>
  <si>
    <t>Ahmed</t>
  </si>
  <si>
    <t>sameday</t>
  </si>
  <si>
    <t>North</t>
  </si>
  <si>
    <t>01/28/2020</t>
  </si>
  <si>
    <t>Khan</t>
  </si>
  <si>
    <t>third class</t>
  </si>
  <si>
    <t>South</t>
  </si>
  <si>
    <t>Spareparts</t>
  </si>
  <si>
    <t>12/10/2022</t>
  </si>
  <si>
    <t>Ali</t>
  </si>
  <si>
    <t>International</t>
  </si>
  <si>
    <t>05/23/2022</t>
  </si>
  <si>
    <t>Sara</t>
  </si>
  <si>
    <t>Furniture</t>
  </si>
  <si>
    <t>06/29/2020</t>
  </si>
  <si>
    <t>Zahid</t>
  </si>
  <si>
    <t>10/25/2020</t>
  </si>
  <si>
    <t>Fahad</t>
  </si>
  <si>
    <t>02/24/2020</t>
  </si>
  <si>
    <t>Fiza</t>
  </si>
  <si>
    <t>second class</t>
  </si>
  <si>
    <t>08/16/2022</t>
  </si>
  <si>
    <t>Amaan</t>
  </si>
  <si>
    <t>basic</t>
  </si>
  <si>
    <t>12/01/2022</t>
  </si>
  <si>
    <t>Fatima</t>
  </si>
  <si>
    <t>firstclass</t>
  </si>
  <si>
    <t>10/16/2021</t>
  </si>
  <si>
    <t>01/30/2020</t>
  </si>
  <si>
    <t>05/30/2020</t>
  </si>
  <si>
    <t>08/08/2022</t>
  </si>
  <si>
    <t>03/06/2020</t>
  </si>
  <si>
    <t>Amna</t>
  </si>
  <si>
    <t>04/08/2022</t>
  </si>
  <si>
    <t>Asad</t>
  </si>
  <si>
    <t>03/04/2022</t>
  </si>
  <si>
    <t>John</t>
  </si>
  <si>
    <t>Books</t>
  </si>
  <si>
    <t>Office Supplies</t>
  </si>
  <si>
    <t>09/13/2022</t>
  </si>
  <si>
    <t>Imran</t>
  </si>
  <si>
    <t>11/23/2022</t>
  </si>
  <si>
    <t>Yasir</t>
  </si>
  <si>
    <t>08/17/2021</t>
  </si>
  <si>
    <t>02/18/2022</t>
  </si>
  <si>
    <t>09/30/2020</t>
  </si>
  <si>
    <t>Maria</t>
  </si>
  <si>
    <t>02/18/2020</t>
  </si>
  <si>
    <t>06/23/2020</t>
  </si>
  <si>
    <t>03/15/2022</t>
  </si>
  <si>
    <t>09/11/2021</t>
  </si>
  <si>
    <t>07/29/2021</t>
  </si>
  <si>
    <t>01/08/2021</t>
  </si>
  <si>
    <t>07/30/2020</t>
  </si>
  <si>
    <t>03/01/2020</t>
  </si>
  <si>
    <t>02/03/2022</t>
  </si>
  <si>
    <t>10/04/2021</t>
  </si>
  <si>
    <t>11/27/2020</t>
  </si>
  <si>
    <t>06/01/2020</t>
  </si>
  <si>
    <t>03/27/2020</t>
  </si>
  <si>
    <t>04/11/2020</t>
  </si>
  <si>
    <t>06/05/2021</t>
  </si>
  <si>
    <t>05/09/2022</t>
  </si>
  <si>
    <t>08/19/2020</t>
  </si>
  <si>
    <t>10/11/2022</t>
  </si>
  <si>
    <t>Hina</t>
  </si>
  <si>
    <t>03/06/2022</t>
  </si>
  <si>
    <t>02/09/2021</t>
  </si>
  <si>
    <t>Bilal</t>
  </si>
  <si>
    <t>01/01/2021</t>
  </si>
  <si>
    <t>01/15/2022</t>
  </si>
  <si>
    <t>Raja</t>
  </si>
  <si>
    <t>04/15/2021</t>
  </si>
  <si>
    <t>11/22/2022</t>
  </si>
  <si>
    <t>11/22/2021</t>
  </si>
  <si>
    <t>10/04/2020</t>
  </si>
  <si>
    <t>09/04/2022</t>
  </si>
  <si>
    <t>06/16/2020</t>
  </si>
  <si>
    <t>08/01/2020</t>
  </si>
  <si>
    <t>01/24/2021</t>
  </si>
  <si>
    <t>08/28/2022</t>
  </si>
  <si>
    <t>11/22/2020</t>
  </si>
  <si>
    <t>05/22/2021</t>
  </si>
  <si>
    <t>12/10/2021</t>
  </si>
  <si>
    <t>07/17/2021</t>
  </si>
  <si>
    <t>11/10/2020</t>
  </si>
  <si>
    <t>05/12/2022</t>
  </si>
  <si>
    <t>07/10/2022</t>
  </si>
  <si>
    <t>07/17/2020</t>
  </si>
  <si>
    <t>06/13/2022</t>
  </si>
  <si>
    <t>08/14/2020</t>
  </si>
  <si>
    <t>10/30/2021</t>
  </si>
  <si>
    <t>06/03/2020</t>
  </si>
  <si>
    <t>03/05/2022</t>
  </si>
  <si>
    <t>09/23/2022</t>
  </si>
  <si>
    <t>04/27/2021</t>
  </si>
  <si>
    <t>08/02/2021</t>
  </si>
  <si>
    <t>11/04/2021</t>
  </si>
  <si>
    <t>05/15/2022</t>
  </si>
  <si>
    <t>12/22/2020</t>
  </si>
  <si>
    <t>12/19/2021</t>
  </si>
  <si>
    <t>02/02/2021</t>
  </si>
  <si>
    <t>07/14/2020</t>
  </si>
  <si>
    <t>12/24/2022</t>
  </si>
  <si>
    <t>07/25/2020</t>
  </si>
  <si>
    <t>07/08/2021</t>
  </si>
  <si>
    <t>12/08/2021</t>
  </si>
  <si>
    <t>05/08/2020</t>
  </si>
  <si>
    <t>06/27/2021</t>
  </si>
  <si>
    <t>04/06/2020</t>
  </si>
  <si>
    <t>10/27/2020</t>
  </si>
  <si>
    <t>04/08/2020</t>
  </si>
  <si>
    <t>06/17/2020</t>
  </si>
  <si>
    <t>12/22/2022</t>
  </si>
  <si>
    <t>08/10/2022</t>
  </si>
  <si>
    <t>11/17/2022</t>
  </si>
  <si>
    <t>09/10/2022</t>
  </si>
  <si>
    <t>09/16/2022</t>
  </si>
  <si>
    <t>02/12/2020</t>
  </si>
  <si>
    <t>12/09/2021</t>
  </si>
  <si>
    <t>02/01/2021</t>
  </si>
  <si>
    <t>05/04/2021</t>
  </si>
  <si>
    <t>02/22/2022</t>
  </si>
  <si>
    <t>07/27/2021</t>
  </si>
  <si>
    <t>12/21/2020</t>
  </si>
  <si>
    <t>06/24/2022</t>
  </si>
  <si>
    <t>03/25/2021</t>
  </si>
  <si>
    <t>08/18/2020</t>
  </si>
  <si>
    <t>02/21/2021</t>
  </si>
  <si>
    <t>12/02/2020</t>
  </si>
  <si>
    <t>06/21/2021</t>
  </si>
  <si>
    <t>02/13/2021</t>
  </si>
  <si>
    <t>12/17/2022</t>
  </si>
  <si>
    <t>11/05/2022</t>
  </si>
  <si>
    <t>01/04/2022</t>
  </si>
  <si>
    <t>10/13/2022</t>
  </si>
  <si>
    <t>06/30/2020</t>
  </si>
  <si>
    <t>01/07/2021</t>
  </si>
  <si>
    <t>06/09/2021</t>
  </si>
  <si>
    <t>01/23/2022</t>
  </si>
  <si>
    <t>06/26/2020</t>
  </si>
  <si>
    <t>11/14/2021</t>
  </si>
  <si>
    <t>07/12/2021</t>
  </si>
  <si>
    <t>02/29/2021</t>
  </si>
  <si>
    <t>06/05/2022</t>
  </si>
  <si>
    <t>03/26/2022</t>
  </si>
  <si>
    <t>09/09/2022</t>
  </si>
  <si>
    <t>11/12/2021</t>
  </si>
  <si>
    <t>10/26/2022</t>
  </si>
  <si>
    <t>07/16/2022</t>
  </si>
  <si>
    <t>08/15/2022</t>
  </si>
  <si>
    <t>12/11/2022</t>
  </si>
  <si>
    <t>05/26/2022</t>
  </si>
  <si>
    <t>02/25/2021</t>
  </si>
  <si>
    <t>10/20/2022</t>
  </si>
  <si>
    <t>08/26/2022</t>
  </si>
  <si>
    <t>09/07/2020</t>
  </si>
  <si>
    <t>05/04/2020</t>
  </si>
  <si>
    <t>11/10/2022</t>
  </si>
  <si>
    <t>02/10/2021</t>
  </si>
  <si>
    <t>11/05/2021</t>
  </si>
  <si>
    <t>01/07/2020</t>
  </si>
  <si>
    <t>04/14/2021</t>
  </si>
  <si>
    <t>04/13/2021</t>
  </si>
  <si>
    <t>04/04/2022</t>
  </si>
  <si>
    <t>11/18/2021</t>
  </si>
  <si>
    <t>07/02/2021</t>
  </si>
  <si>
    <t>03/25/2020</t>
  </si>
  <si>
    <t>05/30/2022</t>
  </si>
  <si>
    <t>09/08/2021</t>
  </si>
  <si>
    <t>05/21/2022</t>
  </si>
  <si>
    <t>08/12/2020</t>
  </si>
  <si>
    <t>02/04/2022</t>
  </si>
  <si>
    <t>12/06/2020</t>
  </si>
  <si>
    <t>09/18/2022</t>
  </si>
  <si>
    <t>06/16/2021</t>
  </si>
  <si>
    <t>07/04/2021</t>
  </si>
  <si>
    <t>11/17/2020</t>
  </si>
  <si>
    <t>08/01/2022</t>
  </si>
  <si>
    <t>05/07/2022</t>
  </si>
  <si>
    <t>02/30/2021</t>
  </si>
  <si>
    <t>07/03/2020</t>
  </si>
  <si>
    <t>09/28/2022</t>
  </si>
  <si>
    <t>11/15/2020</t>
  </si>
  <si>
    <t>05/13/2022</t>
  </si>
  <si>
    <t>12/27/2022</t>
  </si>
  <si>
    <t>03/22/2020</t>
  </si>
  <si>
    <t>07/12/2022</t>
  </si>
  <si>
    <t>08/14/2021</t>
  </si>
  <si>
    <t>02/10/2020</t>
  </si>
  <si>
    <t>06/28/2020</t>
  </si>
  <si>
    <t>06/17/2022</t>
  </si>
  <si>
    <t>03/23/2022</t>
  </si>
  <si>
    <t>09/05/2020</t>
  </si>
  <si>
    <t>04/16/2022</t>
  </si>
  <si>
    <t>03/10/2020</t>
  </si>
  <si>
    <t>02/11/2022</t>
  </si>
  <si>
    <t>11/04/2022</t>
  </si>
  <si>
    <t>02/10/2022</t>
  </si>
  <si>
    <t>04/15/2020</t>
  </si>
  <si>
    <t>04/22/2022</t>
  </si>
  <si>
    <t>10/08/2022</t>
  </si>
  <si>
    <t>03/14/2021</t>
  </si>
  <si>
    <t>05/29/2020</t>
  </si>
  <si>
    <t>03/23/2020</t>
  </si>
  <si>
    <t>11/19/2022</t>
  </si>
  <si>
    <t>08/17/2022</t>
  </si>
  <si>
    <t>02/20/2020</t>
  </si>
  <si>
    <t>05/17/2020</t>
  </si>
  <si>
    <t>04/06/2022</t>
  </si>
  <si>
    <t>02/04/2020</t>
  </si>
  <si>
    <t>05/12/2021</t>
  </si>
  <si>
    <t>09/03/2021</t>
  </si>
  <si>
    <t>04/04/2021</t>
  </si>
  <si>
    <t>11/28/2020</t>
  </si>
  <si>
    <t>06/18/2022</t>
  </si>
  <si>
    <t>10/08/2021</t>
  </si>
  <si>
    <t>01/19/2020</t>
  </si>
  <si>
    <t>06/12/2020</t>
  </si>
  <si>
    <t>03/04/2020</t>
  </si>
  <si>
    <t>12/26/2020</t>
  </si>
  <si>
    <t>10/04/2022</t>
  </si>
  <si>
    <t>04/17/2022</t>
  </si>
  <si>
    <t>07/18/2022</t>
  </si>
  <si>
    <t>06/22/2020</t>
  </si>
  <si>
    <t>09/24/2020</t>
  </si>
  <si>
    <t>06/01/2021</t>
  </si>
  <si>
    <t>12/04/2022</t>
  </si>
  <si>
    <t>11/01/2021</t>
  </si>
  <si>
    <t>12/29/2022</t>
  </si>
  <si>
    <t>04/09/2022</t>
  </si>
  <si>
    <t>06/09/2020</t>
  </si>
  <si>
    <t>10/03/2020</t>
  </si>
  <si>
    <t>12/18/2022</t>
  </si>
  <si>
    <t>06/18/2021</t>
  </si>
  <si>
    <t>03/17/2020</t>
  </si>
  <si>
    <t>05/21/2020</t>
  </si>
  <si>
    <t>11/24/2021</t>
  </si>
  <si>
    <t>03/13/2022</t>
  </si>
  <si>
    <t>11/21/2021</t>
  </si>
  <si>
    <t>10/11/2020</t>
  </si>
  <si>
    <t>02/04/2021</t>
  </si>
  <si>
    <t>05/18/2021</t>
  </si>
  <si>
    <t>05/09/2020</t>
  </si>
  <si>
    <t>09/18/2021</t>
  </si>
  <si>
    <t>03/04/2021</t>
  </si>
  <si>
    <t>06/25/2020</t>
  </si>
  <si>
    <t>07/17/2022</t>
  </si>
  <si>
    <t>10/14/2021</t>
  </si>
  <si>
    <t>11/18/2020</t>
  </si>
  <si>
    <t>10/06/2020</t>
  </si>
  <si>
    <t>09/15/2021</t>
  </si>
  <si>
    <t>01/27/2020</t>
  </si>
  <si>
    <t>03/30/2021</t>
  </si>
  <si>
    <t>12/23/2021</t>
  </si>
  <si>
    <t>05/10/2022</t>
  </si>
  <si>
    <t>08/21/2020</t>
  </si>
  <si>
    <t>09/21/2021</t>
  </si>
  <si>
    <t>03/07/2020</t>
  </si>
  <si>
    <t>02/06/2020</t>
  </si>
  <si>
    <t>12/12/2021</t>
  </si>
  <si>
    <t>08/17/2020</t>
  </si>
  <si>
    <t>01/23/2021</t>
  </si>
  <si>
    <t>01/11/2021</t>
  </si>
  <si>
    <t>10/09/2021</t>
  </si>
  <si>
    <t>11/03/2022</t>
  </si>
  <si>
    <t>07/27/2020</t>
  </si>
  <si>
    <t>06/03/2022</t>
  </si>
  <si>
    <t>09/16/2020</t>
  </si>
  <si>
    <t>04/14/2022</t>
  </si>
  <si>
    <t>11/30/2020</t>
  </si>
  <si>
    <t>01/10/2020</t>
  </si>
  <si>
    <t>08/22/2021</t>
  </si>
  <si>
    <t>02/28/2022</t>
  </si>
  <si>
    <t>03/11/2021</t>
  </si>
  <si>
    <t>03/12/2021</t>
  </si>
  <si>
    <t>11/21/2020</t>
  </si>
  <si>
    <t>01/21/2020</t>
  </si>
  <si>
    <t>04/23/2020</t>
  </si>
  <si>
    <t>06/04/2020</t>
  </si>
  <si>
    <t>01/28/2021</t>
  </si>
  <si>
    <t>03/12/2020</t>
  </si>
  <si>
    <t>07/19/2022</t>
  </si>
  <si>
    <t>02/17/2020</t>
  </si>
  <si>
    <t>04/30/2021</t>
  </si>
  <si>
    <t>12/20/2020</t>
  </si>
  <si>
    <t>04/27/2020</t>
  </si>
  <si>
    <t>12/02/2021</t>
  </si>
  <si>
    <t>09/17/2020</t>
  </si>
  <si>
    <t>03/18/2022</t>
  </si>
  <si>
    <t>04/06/2021</t>
  </si>
  <si>
    <t>05/16/2020</t>
  </si>
  <si>
    <t>03/09/2020</t>
  </si>
  <si>
    <t>12/03/2021</t>
  </si>
  <si>
    <t>09/03/2022</t>
  </si>
  <si>
    <t>10/23/2020</t>
  </si>
  <si>
    <t>05/18/2020</t>
  </si>
  <si>
    <t>01/23/2020</t>
  </si>
  <si>
    <t>05/23/2020</t>
  </si>
  <si>
    <t>12/18/2020</t>
  </si>
  <si>
    <t>04/15/2022</t>
  </si>
  <si>
    <t>01/09/2022</t>
  </si>
  <si>
    <t>12/17/2020</t>
  </si>
  <si>
    <t>07/13/2022</t>
  </si>
  <si>
    <t>07/22/2021</t>
  </si>
  <si>
    <t>05/27/2020</t>
  </si>
  <si>
    <t>04/29/2020</t>
  </si>
  <si>
    <t>04/30/2022</t>
  </si>
  <si>
    <t>06/02/2020</t>
  </si>
  <si>
    <t>03/20/2021</t>
  </si>
  <si>
    <t>02/29/2020</t>
  </si>
  <si>
    <t>04/16/2021</t>
  </si>
  <si>
    <t>06/15/2020</t>
  </si>
  <si>
    <t>07/14/2021</t>
  </si>
  <si>
    <t>08/30/2020</t>
  </si>
  <si>
    <t>10/11/2021</t>
  </si>
  <si>
    <t>05/28/2021</t>
  </si>
  <si>
    <t>07/09/2022</t>
  </si>
  <si>
    <t>07/10/2020</t>
  </si>
  <si>
    <t>05/14/2022</t>
  </si>
  <si>
    <t>11/18/2022</t>
  </si>
  <si>
    <t>03/28/2022</t>
  </si>
  <si>
    <t>02/06/2022</t>
  </si>
  <si>
    <t>05/13/2021</t>
  </si>
  <si>
    <t>01/06/2021</t>
  </si>
  <si>
    <t>12/06/2021</t>
  </si>
  <si>
    <t>01/09/2020</t>
  </si>
  <si>
    <t>04/28/2021</t>
  </si>
  <si>
    <t>06/09/2022</t>
  </si>
  <si>
    <t>09/11/2022</t>
  </si>
  <si>
    <t>12/20/2022</t>
  </si>
  <si>
    <t>05/26/2021</t>
  </si>
  <si>
    <t>06/04/2021</t>
  </si>
  <si>
    <t>04/12/2022</t>
  </si>
  <si>
    <t>11/11/2020</t>
  </si>
  <si>
    <t>01/11/2020</t>
  </si>
  <si>
    <t>01/13/2022</t>
  </si>
  <si>
    <t>12/01/2021</t>
  </si>
  <si>
    <t>08/22/2022</t>
  </si>
  <si>
    <t>03/28/2021</t>
  </si>
  <si>
    <t>01/28/2022</t>
  </si>
  <si>
    <t>08/20/2022</t>
  </si>
  <si>
    <t>04/20/2021</t>
  </si>
  <si>
    <t>06/26/2022</t>
  </si>
  <si>
    <t>05/25/2022</t>
  </si>
  <si>
    <t>05/02/2021</t>
  </si>
  <si>
    <t>01/05/2020</t>
  </si>
  <si>
    <t>06/07/2021</t>
  </si>
  <si>
    <t>04/10/2020</t>
  </si>
  <si>
    <t>08/15/2021</t>
  </si>
  <si>
    <t>10/07/2021</t>
  </si>
  <si>
    <t>11/07/2020</t>
  </si>
  <si>
    <t>05/04/2022</t>
  </si>
  <si>
    <t>10/16/2022</t>
  </si>
  <si>
    <t>04/28/2020</t>
  </si>
  <si>
    <t>09/09/2021</t>
  </si>
  <si>
    <t>05/24/2021</t>
  </si>
  <si>
    <t>08/02/2022</t>
  </si>
  <si>
    <t>05/08/2022</t>
  </si>
  <si>
    <t>08/20/2020</t>
  </si>
  <si>
    <t>03/24/2022</t>
  </si>
  <si>
    <t>08/21/2022</t>
  </si>
  <si>
    <t>09/17/2022</t>
  </si>
  <si>
    <t>01/04/2020</t>
  </si>
  <si>
    <t>11/09/2021</t>
  </si>
  <si>
    <t>06/13/2020</t>
  </si>
  <si>
    <t>11/01/2022</t>
  </si>
  <si>
    <t>10/10/2020</t>
  </si>
  <si>
    <t>11/08/2021</t>
  </si>
  <si>
    <t>12/13/2021</t>
  </si>
  <si>
    <t>05/25/2020</t>
  </si>
  <si>
    <t>09/15/2022</t>
  </si>
  <si>
    <t>09/26/2020</t>
  </si>
  <si>
    <t>08/01/2021</t>
  </si>
  <si>
    <t>10/22/2022</t>
  </si>
  <si>
    <t>10/23/2021</t>
  </si>
  <si>
    <t>02/17/2022</t>
  </si>
  <si>
    <t>06/12/2022</t>
  </si>
  <si>
    <t>05/03/2020</t>
  </si>
  <si>
    <t>11/06/2022</t>
  </si>
  <si>
    <t>09/10/2020</t>
  </si>
  <si>
    <t>11/17/2021</t>
  </si>
  <si>
    <t>09/14/2022</t>
  </si>
  <si>
    <t>06/26/2021</t>
  </si>
  <si>
    <t>06/30/2021</t>
  </si>
  <si>
    <t>09/20/2020</t>
  </si>
  <si>
    <t>08/12/2022</t>
  </si>
  <si>
    <t>10/12/2020</t>
  </si>
  <si>
    <t>02/12/2021</t>
  </si>
  <si>
    <t>11/14/2020</t>
  </si>
  <si>
    <t>05/05/2021</t>
  </si>
  <si>
    <t>02/26/2020</t>
  </si>
  <si>
    <t>03/10/2022</t>
  </si>
  <si>
    <t>08/23/2021</t>
  </si>
  <si>
    <t>09/26/2022</t>
  </si>
  <si>
    <t>11/24/2022</t>
  </si>
  <si>
    <t>02/01/2022</t>
  </si>
  <si>
    <t>02/03/2020</t>
  </si>
  <si>
    <t>08/23/2022</t>
  </si>
  <si>
    <t>04/26/2022</t>
  </si>
  <si>
    <t>12/15/2022</t>
  </si>
  <si>
    <t>07/20/2020</t>
  </si>
  <si>
    <t>08/09/2021</t>
  </si>
  <si>
    <t>01/05/2021</t>
  </si>
  <si>
    <t>01/14/2022</t>
  </si>
  <si>
    <t>07/03/2021</t>
  </si>
  <si>
    <t>11/16/2020</t>
  </si>
  <si>
    <t>06/02/2021</t>
  </si>
  <si>
    <t>02/11/2021</t>
  </si>
  <si>
    <t>03/26/2021</t>
  </si>
  <si>
    <t>11/11/2022</t>
  </si>
  <si>
    <t>03/05/2020</t>
  </si>
  <si>
    <t>12/09/2020</t>
  </si>
  <si>
    <t>03/06/2021</t>
  </si>
  <si>
    <t>10/22/2021</t>
  </si>
  <si>
    <t>09/06/2022</t>
  </si>
  <si>
    <t>11/02/2022</t>
  </si>
  <si>
    <t>07/25/2021</t>
  </si>
  <si>
    <t>10/09/2020</t>
  </si>
  <si>
    <t>04/20/2020</t>
  </si>
  <si>
    <t>07/29/2022</t>
  </si>
  <si>
    <t>03/01/2021</t>
  </si>
  <si>
    <t>02/22/2021</t>
  </si>
  <si>
    <t>03/12/2022</t>
  </si>
  <si>
    <t>04/07/2021</t>
  </si>
  <si>
    <t>11/08/2022</t>
  </si>
  <si>
    <t>08/07/2021</t>
  </si>
  <si>
    <t>07/19/2020</t>
  </si>
  <si>
    <t>05/07/2021</t>
  </si>
  <si>
    <t>06/05/2020</t>
  </si>
  <si>
    <t>12/16/2020</t>
  </si>
  <si>
    <t>04/18/2022</t>
  </si>
  <si>
    <t>12/25/2021</t>
  </si>
  <si>
    <t>12/04/2020</t>
  </si>
  <si>
    <t>03/25/2022</t>
  </si>
  <si>
    <t>08/25/2022</t>
  </si>
  <si>
    <t>01/26/2020</t>
  </si>
  <si>
    <t>02/21/2022</t>
  </si>
  <si>
    <t>12/14/2022</t>
  </si>
  <si>
    <t>03/14/2020</t>
  </si>
  <si>
    <t>11/21/2022</t>
  </si>
  <si>
    <t>02/22/2020</t>
  </si>
  <si>
    <t>03/16/2021</t>
  </si>
  <si>
    <t>09/28/2021</t>
  </si>
  <si>
    <t>10/24/2020</t>
  </si>
  <si>
    <t>08/27/2022</t>
  </si>
  <si>
    <t>07/26/2021</t>
  </si>
  <si>
    <t>04/02/2022</t>
  </si>
  <si>
    <t>08/06/2020</t>
  </si>
  <si>
    <t>12/27/2020</t>
  </si>
  <si>
    <t>07/24/2021</t>
  </si>
  <si>
    <t>09/04/2020</t>
  </si>
  <si>
    <t>03/30/2020</t>
  </si>
  <si>
    <t>06/15/2021</t>
  </si>
  <si>
    <t>10/25/2021</t>
  </si>
  <si>
    <t>08/15/2020</t>
  </si>
  <si>
    <t>11/25/2022</t>
  </si>
  <si>
    <t>12/12/2020</t>
  </si>
  <si>
    <t>03/03/2020</t>
  </si>
  <si>
    <t>02/27/2022</t>
  </si>
  <si>
    <t>01/18/2022</t>
  </si>
  <si>
    <t>11/05/2020</t>
  </si>
  <si>
    <t>07/24/2020</t>
  </si>
  <si>
    <t>07/01/2020</t>
  </si>
  <si>
    <t>02/09/2022</t>
  </si>
  <si>
    <t>04/14/2020</t>
  </si>
  <si>
    <t>11/26/2022</t>
  </si>
  <si>
    <t>07/11/2022</t>
  </si>
  <si>
    <t>10/24/2021</t>
  </si>
  <si>
    <t>04/07/2020</t>
  </si>
  <si>
    <t>01/17/2021</t>
  </si>
  <si>
    <t>11/27/2022</t>
  </si>
  <si>
    <t>06/14/2022</t>
  </si>
  <si>
    <t>08/16/2021</t>
  </si>
  <si>
    <t>02/05/2021</t>
  </si>
  <si>
    <t>08/24/2022</t>
  </si>
  <si>
    <t>03/29/2022</t>
  </si>
  <si>
    <t>01/10/2021</t>
  </si>
  <si>
    <t>06/18/2020</t>
  </si>
  <si>
    <t>01/29/2020</t>
  </si>
  <si>
    <t>03/29/2020</t>
  </si>
  <si>
    <t>06/21/2022</t>
  </si>
  <si>
    <t>06/04/2022</t>
  </si>
  <si>
    <t>01/12/2022</t>
  </si>
  <si>
    <t>08/03/2020</t>
  </si>
  <si>
    <t>04/02/2021</t>
  </si>
  <si>
    <t>09/01/2021</t>
  </si>
  <si>
    <t>08/13/2021</t>
  </si>
  <si>
    <t>12/14/2021</t>
  </si>
  <si>
    <t>08/06/2022</t>
  </si>
  <si>
    <t>11/26/2021</t>
  </si>
  <si>
    <t>09/11/2020</t>
  </si>
  <si>
    <t>05/01/2022</t>
  </si>
  <si>
    <t>11/03/2021</t>
  </si>
  <si>
    <t>12/28/2021</t>
  </si>
  <si>
    <t>01/16/2021</t>
  </si>
  <si>
    <t>06/12/2021</t>
  </si>
  <si>
    <t>01/26/2022</t>
  </si>
  <si>
    <t>02/05/2022</t>
  </si>
  <si>
    <t>06/28/2021</t>
  </si>
  <si>
    <t>03/02/2021</t>
  </si>
  <si>
    <t>05/05/2022</t>
  </si>
  <si>
    <t>06/06/2022</t>
  </si>
  <si>
    <t>09/20/2022</t>
  </si>
  <si>
    <t>12/23/2020</t>
  </si>
  <si>
    <t>11/01/2020</t>
  </si>
  <si>
    <t>07/11/2021</t>
  </si>
  <si>
    <t>03/08/2021</t>
  </si>
  <si>
    <t>11/13/2022</t>
  </si>
  <si>
    <t>11/23/2021</t>
  </si>
  <si>
    <t>09/25/2022</t>
  </si>
  <si>
    <t>11/13/2021</t>
  </si>
  <si>
    <t>05/02/2022</t>
  </si>
  <si>
    <t>09/03/2020</t>
  </si>
  <si>
    <t>02/12/2022</t>
  </si>
  <si>
    <t>04/21/2022</t>
  </si>
  <si>
    <t>03/21/2022</t>
  </si>
  <si>
    <t>05/23/2021</t>
  </si>
  <si>
    <t>08/11/2020</t>
  </si>
  <si>
    <t>08/25/2021</t>
  </si>
  <si>
    <t>02/26/2022</t>
  </si>
  <si>
    <t>09/23/2021</t>
  </si>
  <si>
    <t>07/02/2022</t>
  </si>
  <si>
    <t>09/21/2022</t>
  </si>
  <si>
    <t>04/16/2020</t>
  </si>
  <si>
    <t>07/23/2022</t>
  </si>
  <si>
    <t>04/09/2020</t>
  </si>
  <si>
    <t>05/06/2020</t>
  </si>
  <si>
    <t>02/18/2021</t>
  </si>
  <si>
    <t>12/29/2021</t>
  </si>
  <si>
    <t>05/17/2021</t>
  </si>
  <si>
    <t>11/20/2021</t>
  </si>
  <si>
    <t>09/05/2021</t>
  </si>
  <si>
    <t>12/21/2022</t>
  </si>
  <si>
    <t>10/17/2021</t>
  </si>
  <si>
    <t>03/08/2020</t>
  </si>
  <si>
    <t>08/05/2021</t>
  </si>
  <si>
    <t>05/02/2020</t>
  </si>
  <si>
    <t>02/25/2022</t>
  </si>
  <si>
    <t>09/15/2020</t>
  </si>
  <si>
    <t>04/18/2020</t>
  </si>
  <si>
    <t>07/07/2020</t>
  </si>
  <si>
    <t>04/23/2022</t>
  </si>
  <si>
    <t>03/24/2021</t>
  </si>
  <si>
    <t>07/23/2021</t>
  </si>
  <si>
    <t>07/15/2020</t>
  </si>
  <si>
    <t>11/06/2021</t>
  </si>
  <si>
    <t>06/19/2022</t>
  </si>
  <si>
    <t>05/12/2020</t>
  </si>
  <si>
    <t>11/25/2020</t>
  </si>
  <si>
    <t>04/03/2022</t>
  </si>
  <si>
    <t>04/24/2022</t>
  </si>
  <si>
    <t>06/24/2020</t>
  </si>
  <si>
    <t>12/30/2020</t>
  </si>
  <si>
    <t>07/14/2022</t>
  </si>
  <si>
    <t>04/10/2022</t>
  </si>
  <si>
    <t>01/12/2021</t>
  </si>
  <si>
    <t>02/09/2020</t>
  </si>
  <si>
    <t>10/15/2022</t>
  </si>
  <si>
    <t>06/08/2022</t>
  </si>
  <si>
    <t>05/11/2022</t>
  </si>
  <si>
    <t>03/08/2022</t>
  </si>
  <si>
    <t>06/23/2021</t>
  </si>
  <si>
    <t>06/20/2022</t>
  </si>
  <si>
    <t>08/03/2022</t>
  </si>
  <si>
    <t>11/30/2021</t>
  </si>
  <si>
    <t>10/23/2022</t>
  </si>
  <si>
    <t>11/14/2022</t>
  </si>
  <si>
    <t>12/15/2020</t>
  </si>
  <si>
    <t>07/24/2022</t>
  </si>
  <si>
    <t>03/11/2022</t>
  </si>
  <si>
    <t>07/16/2021</t>
  </si>
  <si>
    <t>07/30/2021</t>
  </si>
  <si>
    <t>07/10/2021</t>
  </si>
  <si>
    <t>04/24/2021</t>
  </si>
  <si>
    <t>01/07/2022</t>
  </si>
  <si>
    <t>08/24/2021</t>
  </si>
  <si>
    <t>05/27/2022</t>
  </si>
  <si>
    <t>09/19/2020</t>
  </si>
  <si>
    <t>07/01/2022</t>
  </si>
  <si>
    <t>10/20/2020</t>
  </si>
  <si>
    <t>03/15/2021</t>
  </si>
  <si>
    <t>07/13/2021</t>
  </si>
  <si>
    <t>11/12/2020</t>
  </si>
  <si>
    <t>08/12/2021</t>
  </si>
  <si>
    <t>05/21/2021</t>
  </si>
  <si>
    <t>12/23/2022</t>
  </si>
  <si>
    <t>04/20/2022</t>
  </si>
  <si>
    <t>01/05/2022</t>
  </si>
  <si>
    <t>05/15/2021</t>
  </si>
  <si>
    <t>10/12/2022</t>
  </si>
  <si>
    <t>04/25/2022</t>
  </si>
  <si>
    <t>12/15/2021</t>
  </si>
  <si>
    <t>10/01/2021</t>
  </si>
  <si>
    <t>01/19/2021</t>
  </si>
  <si>
    <t>06/10/2021</t>
  </si>
  <si>
    <t>08/09/2020</t>
  </si>
  <si>
    <t>06/11/2021</t>
  </si>
  <si>
    <t>07/22/2022</t>
  </si>
  <si>
    <t>05/19/2022</t>
  </si>
  <si>
    <t>08/07/2020</t>
  </si>
  <si>
    <t>01/02/2022</t>
  </si>
  <si>
    <t>02/06/2021</t>
  </si>
  <si>
    <t>05/20/2022</t>
  </si>
  <si>
    <t>03/05/2021</t>
  </si>
  <si>
    <t>03/02/2020</t>
  </si>
  <si>
    <t>09/12/2021</t>
  </si>
  <si>
    <t>08/30/2021</t>
  </si>
  <si>
    <t>01/18/2021</t>
  </si>
  <si>
    <t>05/09/2021</t>
  </si>
  <si>
    <t>07/16/2020</t>
  </si>
  <si>
    <t>03/23/2021</t>
  </si>
  <si>
    <t>12/17/2021</t>
  </si>
  <si>
    <t>08/18/2022</t>
  </si>
  <si>
    <t>11/02/2021</t>
  </si>
  <si>
    <t>01/04/2021</t>
  </si>
  <si>
    <t>04/28/2022</t>
  </si>
  <si>
    <t>02/20/2022</t>
  </si>
  <si>
    <t>02/02/2022</t>
  </si>
  <si>
    <t>11/20/2022</t>
  </si>
  <si>
    <t>10/18/2020</t>
  </si>
  <si>
    <t>11/28/2021</t>
  </si>
  <si>
    <t>12/11/2021</t>
  </si>
  <si>
    <t>12/05/2021</t>
  </si>
  <si>
    <t>03/11/2020</t>
  </si>
  <si>
    <t>07/09/2020</t>
  </si>
  <si>
    <t>08/11/2021</t>
  </si>
  <si>
    <t>04/21/2020</t>
  </si>
  <si>
    <t>06/13/2021</t>
  </si>
  <si>
    <t>10/22/2020</t>
  </si>
  <si>
    <t>12/26/2021</t>
  </si>
  <si>
    <t>04/10/2021</t>
  </si>
  <si>
    <t>02/23/2022</t>
  </si>
  <si>
    <t>11/02/2020</t>
  </si>
  <si>
    <t>03/03/2021</t>
  </si>
  <si>
    <t>10/18/2022</t>
  </si>
  <si>
    <t>12/06/2022</t>
  </si>
  <si>
    <t>12/05/2020</t>
  </si>
  <si>
    <t>08/26/2020</t>
  </si>
  <si>
    <t>07/02/2020</t>
  </si>
  <si>
    <t>05/01/2020</t>
  </si>
  <si>
    <t>07/06/2020</t>
  </si>
  <si>
    <t>04/25/2020</t>
  </si>
  <si>
    <t>03/28/2020</t>
  </si>
  <si>
    <t>07/29/2020</t>
  </si>
  <si>
    <t>07/07/2021</t>
  </si>
  <si>
    <t>04/22/2021</t>
  </si>
  <si>
    <t>09/06/2021</t>
  </si>
  <si>
    <t>10/21/2021</t>
  </si>
  <si>
    <t>03/21/2021</t>
  </si>
  <si>
    <t>01/16/2020</t>
  </si>
  <si>
    <t>08/29/2021</t>
  </si>
  <si>
    <t>10/21/2020</t>
  </si>
  <si>
    <t>02/20/2021</t>
  </si>
  <si>
    <t>06/17/2021</t>
  </si>
  <si>
    <t>04/24/2020</t>
  </si>
  <si>
    <t>03/27/2021</t>
  </si>
  <si>
    <t>02/03/2021</t>
  </si>
  <si>
    <t>06/15/2022</t>
  </si>
  <si>
    <t>01/19/2022</t>
  </si>
  <si>
    <t>09/27/2022</t>
  </si>
  <si>
    <t>12/11/2020</t>
  </si>
  <si>
    <t>11/25/2021</t>
  </si>
  <si>
    <t>12/08/2022</t>
  </si>
  <si>
    <t>01/14/2020</t>
  </si>
  <si>
    <t>06/22/2022</t>
  </si>
  <si>
    <t>08/05/2020</t>
  </si>
  <si>
    <t>09/12/2022</t>
  </si>
  <si>
    <t>06/16/2022</t>
  </si>
  <si>
    <t>02/28/2021</t>
  </si>
  <si>
    <t>10/17/2022</t>
  </si>
  <si>
    <t>04/19/2022</t>
  </si>
  <si>
    <t>05/20/2020</t>
  </si>
  <si>
    <t>11/03/2020</t>
  </si>
  <si>
    <t>08/18/2021</t>
  </si>
  <si>
    <t>05/14/2020</t>
  </si>
  <si>
    <t>02/24/2022</t>
  </si>
  <si>
    <t>02/30/2022</t>
  </si>
  <si>
    <t>01/29/2021</t>
  </si>
  <si>
    <t>10/29/2021</t>
  </si>
  <si>
    <t>04/25/2021</t>
  </si>
  <si>
    <t>01/10/2022</t>
  </si>
  <si>
    <t>01/02/2021</t>
  </si>
  <si>
    <t>01/26/2021</t>
  </si>
  <si>
    <t>05/14/2021</t>
  </si>
  <si>
    <t>07/19/2021</t>
  </si>
  <si>
    <t>03/02/2022</t>
  </si>
  <si>
    <t>12/13/2022</t>
  </si>
  <si>
    <t>06/10/2022</t>
  </si>
  <si>
    <t>08/27/2021</t>
  </si>
  <si>
    <t>01/29/2022</t>
  </si>
  <si>
    <t>Total Sales</t>
  </si>
  <si>
    <t>Unit Sold</t>
  </si>
  <si>
    <t>Unit Price</t>
  </si>
  <si>
    <t>preparation time(in Days)</t>
  </si>
  <si>
    <t>Row Labels</t>
  </si>
  <si>
    <t>Grand Total</t>
  </si>
  <si>
    <t>Sum of Total Sales</t>
  </si>
  <si>
    <t>Sum of Profit</t>
  </si>
  <si>
    <t>Total Unit Sold</t>
  </si>
  <si>
    <t xml:space="preserve">Total Sales </t>
  </si>
  <si>
    <t>Avg Unit Price</t>
  </si>
  <si>
    <t>Total Profit</t>
  </si>
  <si>
    <t>Sum of Unit Price</t>
  </si>
  <si>
    <t>Average of Unit Price</t>
  </si>
  <si>
    <t>Percentage Profit</t>
  </si>
  <si>
    <t>Sum of Unit Sold</t>
  </si>
  <si>
    <t>Salesman Profit %</t>
  </si>
  <si>
    <t>SalesPerson</t>
  </si>
  <si>
    <t xml:space="preserve">Bar </t>
  </si>
  <si>
    <t>Total sales</t>
  </si>
  <si>
    <t>Profit %</t>
  </si>
  <si>
    <t>Jan</t>
  </si>
  <si>
    <t>Feb</t>
  </si>
  <si>
    <t>Mar</t>
  </si>
  <si>
    <t>Apr</t>
  </si>
  <si>
    <t>May</t>
  </si>
  <si>
    <t>Jun</t>
  </si>
  <si>
    <t>Jul</t>
  </si>
  <si>
    <t>Aug</t>
  </si>
  <si>
    <t>Sep</t>
  </si>
  <si>
    <t>Oct</t>
  </si>
  <si>
    <t>Nov</t>
  </si>
  <si>
    <t>Dec</t>
  </si>
  <si>
    <t>Gilgit-Baltistan</t>
  </si>
  <si>
    <t>Khyber Pakhtunkhwa</t>
  </si>
  <si>
    <t>Azad Kashmir</t>
  </si>
  <si>
    <t>Punjab</t>
  </si>
  <si>
    <t>Balochistan</t>
  </si>
  <si>
    <t>Province</t>
  </si>
  <si>
    <t>Total</t>
  </si>
  <si>
    <t>Qtr1</t>
  </si>
  <si>
    <t>Qtr2</t>
  </si>
  <si>
    <t>Qtr3</t>
  </si>
  <si>
    <t>Qtr4</t>
  </si>
  <si>
    <t xml:space="preserve"> Unit Price</t>
  </si>
  <si>
    <t xml:space="preserve">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</si>
</sst>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s-846]\ #,##0"/>
    <numFmt numFmtId="165" formatCode="[$Rs-420]\ #,##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222B35"/>
        <bgColor indexed="64"/>
      </patternFill>
    </fill>
    <fill>
      <patternFill patternType="solid">
        <fgColor rgb="FFFFC000"/>
        <bgColor indexed="64"/>
      </patternFill>
    </fill>
    <fill>
      <patternFill patternType="solid">
        <fgColor rgb="FF8497B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2" borderId="0" xfId="0" applyFill="1"/>
    <xf numFmtId="0" fontId="0" fillId="3" borderId="0" xfId="0" applyFill="1"/>
    <xf numFmtId="2" fontId="0" fillId="0" borderId="0" xfId="0" applyNumberFormat="1"/>
    <xf numFmtId="10" fontId="0" fillId="0" borderId="0" xfId="0" applyNumberFormat="1"/>
    <xf numFmtId="10" fontId="0" fillId="0" borderId="0" xfId="0" applyNumberFormat="1" applyAlignment="1">
      <alignment horizontal="center" vertical="center"/>
    </xf>
    <xf numFmtId="0" fontId="0" fillId="4" borderId="0" xfId="0" applyFill="1"/>
    <xf numFmtId="0" fontId="2" fillId="4" borderId="0" xfId="0" applyFont="1" applyFill="1"/>
    <xf numFmtId="0" fontId="2" fillId="4" borderId="0" xfId="0" applyFont="1"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NumberFormat="1"/>
  </cellXfs>
  <cellStyles count="2">
    <cellStyle name="Normal" xfId="0" builtinId="0"/>
    <cellStyle name="Per cent" xfId="1" builtinId="5"/>
  </cellStyles>
  <dxfs count="30">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9" formatCode="m/d/yyyy"/>
    </dxf>
    <dxf>
      <numFmt numFmtId="19" formatCode="m/d/yyyy"/>
    </dxf>
    <dxf>
      <numFmt numFmtId="0" formatCode="General"/>
    </dxf>
    <dxf>
      <numFmt numFmtId="2" formatCode="0.00"/>
    </dxf>
    <dxf>
      <font>
        <u val="none"/>
        <color theme="0" tint="-0.14996795556505021"/>
      </font>
      <fill>
        <patternFill>
          <bgColor theme="2"/>
        </patternFill>
      </fill>
    </dxf>
  </dxfs>
  <tableStyles count="2" defaultTableStyle="TableStyleMedium2" defaultPivotStyle="PivotStyleLight16">
    <tableStyle name="Slicer Style 1" pivot="0" table="0" count="0" xr9:uid="{58D8115A-AA7D-47ED-AA12-8DDBF41C4DE3}"/>
    <tableStyle name="Slicer Style 2" pivot="0" table="0" count="2" xr9:uid="{7B569480-DE7C-471C-BED4-7865DE8B778C}">
      <tableStyleElement type="wholeTable" dxfId="29"/>
    </tableStyle>
  </tableStyles>
  <colors>
    <mruColors>
      <color rgb="FF303D4A"/>
      <color rgb="FF222B35"/>
      <color rgb="FF8497B0"/>
    </mruColors>
  </colors>
  <extLst>
    <ext xmlns:x14="http://schemas.microsoft.com/office/spreadsheetml/2009/9/main" uri="{46F421CA-312F-682f-3DD2-61675219B42D}">
      <x14:dxfs count="1">
        <dxf>
          <fill>
            <patternFill>
              <bgColor theme="3"/>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[sales_data_1.xlsx]pivot_1!PivotTable9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pivot_1!$D$11</c:f>
              <c:strCache>
                <c:ptCount val="1"/>
                <c:pt idx="0">
                  <c:v>Total</c:v>
                </c:pt>
              </c:strCache>
            </c:strRef>
          </c:tx>
          <c:spPr>
            <a:solidFill>
              <a:srgbClr val="8497B0"/>
            </a:solidFill>
            <a:ln>
              <a:noFill/>
            </a:ln>
            <a:effectLst/>
          </c:spPr>
          <c:invertIfNegative val="0"/>
          <c:cat>
            <c:strRef>
              <c:f>pivot_1!$C$12:$C$17</c:f>
              <c:strCache>
                <c:ptCount val="5"/>
                <c:pt idx="0">
                  <c:v>Asad</c:v>
                </c:pt>
                <c:pt idx="1">
                  <c:v>Fatima</c:v>
                </c:pt>
                <c:pt idx="2">
                  <c:v>Fiza</c:v>
                </c:pt>
                <c:pt idx="3">
                  <c:v>Imran</c:v>
                </c:pt>
                <c:pt idx="4">
                  <c:v>Khan</c:v>
                </c:pt>
              </c:strCache>
            </c:strRef>
          </c:cat>
          <c:val>
            <c:numRef>
              <c:f>pivot_1!$D$12:$D$17</c:f>
              <c:numCache>
                <c:formatCode>General</c:formatCode>
                <c:ptCount val="5"/>
                <c:pt idx="0">
                  <c:v>161646</c:v>
                </c:pt>
                <c:pt idx="1">
                  <c:v>153578</c:v>
                </c:pt>
                <c:pt idx="2">
                  <c:v>158693</c:v>
                </c:pt>
                <c:pt idx="3">
                  <c:v>152310</c:v>
                </c:pt>
                <c:pt idx="4">
                  <c:v>161052</c:v>
                </c:pt>
              </c:numCache>
            </c:numRef>
          </c:val>
          <c:extLst>
            <c:ext xmlns:c16="http://schemas.microsoft.com/office/drawing/2014/chart" uri="{C3380CC4-5D6E-409C-BE32-E72D297353CC}">
              <c16:uniqueId val="{00000000-C800-46BF-A526-5969D95A9571}"/>
            </c:ext>
          </c:extLst>
        </c:ser>
        <c:dLbls>
          <c:showLegendKey val="0"/>
          <c:showVal val="0"/>
          <c:showCatName val="0"/>
          <c:showSerName val="0"/>
          <c:showPercent val="0"/>
          <c:showBubbleSize val="0"/>
        </c:dLbls>
        <c:gapWidth val="219"/>
        <c:overlap val="-27"/>
        <c:axId val="1899239215"/>
        <c:axId val="1899232495"/>
      </c:barChart>
      <c:catAx>
        <c:axId val="189923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99232495"/>
        <c:crosses val="autoZero"/>
        <c:auto val="1"/>
        <c:lblAlgn val="ctr"/>
        <c:lblOffset val="100"/>
        <c:noMultiLvlLbl val="0"/>
      </c:catAx>
      <c:valAx>
        <c:axId val="18992324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9923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[sales_data_1.xlsx]pivot_1!PivotTable8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pivot_1!$G$3</c:f>
              <c:strCache>
                <c:ptCount val="1"/>
                <c:pt idx="0">
                  <c:v>Total</c:v>
                </c:pt>
              </c:strCache>
            </c:strRef>
          </c:tx>
          <c:spPr>
            <a:solidFill>
              <a:srgbClr val="8497B0"/>
            </a:solidFill>
            <a:ln>
              <a:noFill/>
            </a:ln>
            <a:effectLst/>
          </c:spPr>
          <c:invertIfNegative val="0"/>
          <c:cat>
            <c:strRef>
              <c:f>pivot_1!$F$4:$F$8</c:f>
              <c:strCache>
                <c:ptCount val="4"/>
                <c:pt idx="0">
                  <c:v>Books</c:v>
                </c:pt>
                <c:pt idx="1">
                  <c:v>Health</c:v>
                </c:pt>
                <c:pt idx="2">
                  <c:v>Jwelry</c:v>
                </c:pt>
                <c:pt idx="3">
                  <c:v>Spareparts</c:v>
                </c:pt>
              </c:strCache>
            </c:strRef>
          </c:cat>
          <c:val>
            <c:numRef>
              <c:f>pivot_1!$G$4:$G$8</c:f>
              <c:numCache>
                <c:formatCode>General</c:formatCode>
                <c:ptCount val="4"/>
                <c:pt idx="0">
                  <c:v>667927</c:v>
                </c:pt>
                <c:pt idx="1">
                  <c:v>695167</c:v>
                </c:pt>
                <c:pt idx="2">
                  <c:v>693679</c:v>
                </c:pt>
                <c:pt idx="3">
                  <c:v>708436</c:v>
                </c:pt>
              </c:numCache>
            </c:numRef>
          </c:val>
          <c:extLst>
            <c:ext xmlns:c16="http://schemas.microsoft.com/office/drawing/2014/chart" uri="{C3380CC4-5D6E-409C-BE32-E72D297353CC}">
              <c16:uniqueId val="{00000000-FB97-4B31-86B6-FC034F835D24}"/>
            </c:ext>
          </c:extLst>
        </c:ser>
        <c:dLbls>
          <c:showLegendKey val="0"/>
          <c:showVal val="0"/>
          <c:showCatName val="0"/>
          <c:showSerName val="0"/>
          <c:showPercent val="0"/>
          <c:showBubbleSize val="0"/>
        </c:dLbls>
        <c:gapWidth val="219"/>
        <c:overlap val="-27"/>
        <c:axId val="1983135151"/>
        <c:axId val="1983147631"/>
      </c:barChart>
      <c:catAx>
        <c:axId val="1983135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3147631"/>
        <c:crosses val="autoZero"/>
        <c:auto val="1"/>
        <c:lblAlgn val="ctr"/>
        <c:lblOffset val="100"/>
        <c:noMultiLvlLbl val="0"/>
      </c:catAx>
      <c:valAx>
        <c:axId val="1983147631"/>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31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[sales_data_1.xlsx]pivot_1!PivotTable10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518851578093"/>
          <c:y val="5.8061181071532485E-2"/>
          <c:w val="0.72106098158343024"/>
          <c:h val="0.85850379144737254"/>
        </c:manualLayout>
      </c:layout>
      <c:barChart>
        <c:barDir val="bar"/>
        <c:grouping val="clustered"/>
        <c:varyColors val="0"/>
        <c:ser>
          <c:idx val="0"/>
          <c:order val="0"/>
          <c:tx>
            <c:strRef>
              <c:f>pivot_1!$G$10</c:f>
              <c:strCache>
                <c:ptCount val="1"/>
                <c:pt idx="0">
                  <c:v>Total</c:v>
                </c:pt>
              </c:strCache>
            </c:strRef>
          </c:tx>
          <c:spPr>
            <a:solidFill>
              <a:srgbClr val="8497B0"/>
            </a:solidFill>
            <a:ln>
              <a:noFill/>
            </a:ln>
            <a:effectLst/>
          </c:spPr>
          <c:invertIfNegative val="0"/>
          <c:cat>
            <c:strRef>
              <c:f>pivot_1!$F$11:$F$15</c:f>
              <c:strCache>
                <c:ptCount val="4"/>
                <c:pt idx="0">
                  <c:v>Books</c:v>
                </c:pt>
                <c:pt idx="1">
                  <c:v>Health</c:v>
                </c:pt>
                <c:pt idx="2">
                  <c:v>Jwelry</c:v>
                </c:pt>
                <c:pt idx="3">
                  <c:v>Spareparts</c:v>
                </c:pt>
              </c:strCache>
            </c:strRef>
          </c:cat>
          <c:val>
            <c:numRef>
              <c:f>pivot_1!$G$11:$G$15</c:f>
              <c:numCache>
                <c:formatCode>General</c:formatCode>
                <c:ptCount val="4"/>
                <c:pt idx="0">
                  <c:v>1243</c:v>
                </c:pt>
                <c:pt idx="1">
                  <c:v>1330</c:v>
                </c:pt>
                <c:pt idx="2">
                  <c:v>1313</c:v>
                </c:pt>
                <c:pt idx="3">
                  <c:v>1233</c:v>
                </c:pt>
              </c:numCache>
            </c:numRef>
          </c:val>
          <c:extLst>
            <c:ext xmlns:c16="http://schemas.microsoft.com/office/drawing/2014/chart" uri="{C3380CC4-5D6E-409C-BE32-E72D297353CC}">
              <c16:uniqueId val="{00000000-C510-4F9E-8F34-DAC510B7AE36}"/>
            </c:ext>
          </c:extLst>
        </c:ser>
        <c:dLbls>
          <c:showLegendKey val="0"/>
          <c:showVal val="0"/>
          <c:showCatName val="0"/>
          <c:showSerName val="0"/>
          <c:showPercent val="0"/>
          <c:showBubbleSize val="0"/>
        </c:dLbls>
        <c:gapWidth val="182"/>
        <c:axId val="8895872"/>
        <c:axId val="602337616"/>
      </c:barChart>
      <c:catAx>
        <c:axId val="889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02337616"/>
        <c:crosses val="autoZero"/>
        <c:auto val="1"/>
        <c:lblAlgn val="ctr"/>
        <c:lblOffset val="100"/>
        <c:noMultiLvlLbl val="0"/>
      </c:catAx>
      <c:valAx>
        <c:axId val="602337616"/>
        <c:scaling>
          <c:orientation val="minMax"/>
        </c:scaling>
        <c:delete val="0"/>
        <c:axPos val="b"/>
        <c:numFmt formatCode="0.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89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[sales_data_1.xlsx]pivot_2!PivotTable3</c:name>
    <c:fmtId val="2"/>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sz="1400" b="1" i="0" u="none" strike="noStrike" baseline="0"/>
              <a:t>Sales Trend Analysis</a:t>
            </a:r>
            <a:endParaRPr lang="en-US"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497B0"/>
            </a:solidFill>
            <a:round/>
          </a:ln>
          <a:effectLst/>
        </c:spPr>
        <c:marker>
          <c:symbol val="circle"/>
          <c:size val="7"/>
          <c:spPr>
            <a:solidFill>
              <a:schemeClr val="tx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76576681891435E-2"/>
          <c:y val="0.23848648648648652"/>
          <c:w val="0.85674891380889162"/>
          <c:h val="0.57512378520252538"/>
        </c:manualLayout>
      </c:layout>
      <c:lineChart>
        <c:grouping val="standard"/>
        <c:varyColors val="0"/>
        <c:ser>
          <c:idx val="0"/>
          <c:order val="0"/>
          <c:tx>
            <c:strRef>
              <c:f>pivot_2!$B$14</c:f>
              <c:strCache>
                <c:ptCount val="1"/>
                <c:pt idx="0">
                  <c:v>Total</c:v>
                </c:pt>
              </c:strCache>
            </c:strRef>
          </c:tx>
          <c:spPr>
            <a:ln w="28575" cap="rnd">
              <a:solidFill>
                <a:srgbClr val="8497B0"/>
              </a:solidFill>
              <a:round/>
            </a:ln>
            <a:effectLst/>
          </c:spPr>
          <c:marker>
            <c:symbol val="circle"/>
            <c:size val="7"/>
            <c:spPr>
              <a:solidFill>
                <a:schemeClr val="tx2"/>
              </a:solidFill>
              <a:ln w="9525">
                <a:noFill/>
              </a:ln>
              <a:effectLst/>
            </c:spPr>
          </c:marker>
          <c:cat>
            <c:strRef>
              <c:f>pivot_2!$A$15:$A$27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pivot_2!$B$15:$B$27</c:f>
              <c:numCache>
                <c:formatCode>General</c:formatCode>
                <c:ptCount val="12"/>
                <c:pt idx="0">
                  <c:v>5738</c:v>
                </c:pt>
                <c:pt idx="1">
                  <c:v>15582</c:v>
                </c:pt>
                <c:pt idx="2">
                  <c:v>13008</c:v>
                </c:pt>
                <c:pt idx="3">
                  <c:v>30012</c:v>
                </c:pt>
                <c:pt idx="4">
                  <c:v>8022</c:v>
                </c:pt>
                <c:pt idx="5">
                  <c:v>13471</c:v>
                </c:pt>
                <c:pt idx="6">
                  <c:v>17207</c:v>
                </c:pt>
                <c:pt idx="7">
                  <c:v>9958</c:v>
                </c:pt>
                <c:pt idx="8">
                  <c:v>8214</c:v>
                </c:pt>
                <c:pt idx="9">
                  <c:v>19001</c:v>
                </c:pt>
                <c:pt idx="10">
                  <c:v>17059</c:v>
                </c:pt>
                <c:pt idx="11">
                  <c:v>14887</c:v>
                </c:pt>
              </c:numCache>
            </c:numRef>
          </c:val>
          <c:smooth val="0"/>
          <c:extLst>
            <c:ext xmlns:c16="http://schemas.microsoft.com/office/drawing/2014/chart" uri="{C3380CC4-5D6E-409C-BE32-E72D297353CC}">
              <c16:uniqueId val="{00000000-368E-4EFD-904E-D7C8C4460ABE}"/>
            </c:ext>
          </c:extLst>
        </c:ser>
        <c:dLbls>
          <c:showLegendKey val="0"/>
          <c:showVal val="0"/>
          <c:showCatName val="0"/>
          <c:showSerName val="0"/>
          <c:showPercent val="0"/>
          <c:showBubbleSize val="0"/>
        </c:dLbls>
        <c:marker val="1"/>
        <c:smooth val="0"/>
        <c:axId val="2092490591"/>
        <c:axId val="1687667055"/>
      </c:lineChart>
      <c:catAx>
        <c:axId val="209249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87667055"/>
        <c:crosses val="autoZero"/>
        <c:auto val="1"/>
        <c:lblAlgn val="ctr"/>
        <c:lblOffset val="100"/>
        <c:noMultiLvlLbl val="0"/>
      </c:catAx>
      <c:valAx>
        <c:axId val="1687667055"/>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0924905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[sales_data_1.xlsx]pivot_3!PivotTable6</c:name>
    <c:fmtId val="14"/>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sz="1400" b="1" i="0" u="none" strike="noStrike" baseline="0"/>
              <a:t>Sales Performance by Quarter</a:t>
            </a:r>
            <a:endParaRPr lang="en-US" b="1"/>
          </a:p>
        </c:rich>
      </c:tx>
      <c:layout>
        <c:manualLayout>
          <c:xMode val="edge"/>
          <c:yMode val="edge"/>
          <c:x val="0.17561674653681988"/>
          <c:y val="2.7972038240199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2859454212059"/>
          <c:y val="0.15368359072870097"/>
          <c:w val="0.84936951374228908"/>
          <c:h val="0.73853889783561766"/>
        </c:manualLayout>
      </c:layout>
      <c:barChart>
        <c:barDir val="col"/>
        <c:grouping val="stacked"/>
        <c:varyColors val="0"/>
        <c:ser>
          <c:idx val="0"/>
          <c:order val="0"/>
          <c:tx>
            <c:strRef>
              <c:f>pivot_3!$B$31</c:f>
              <c:strCache>
                <c:ptCount val="1"/>
                <c:pt idx="0">
                  <c:v> Unit Price</c:v>
                </c:pt>
              </c:strCache>
            </c:strRef>
          </c:tx>
          <c:spPr>
            <a:solidFill>
              <a:schemeClr val="accent1">
                <a:shade val="76000"/>
              </a:schemeClr>
            </a:solidFill>
            <a:ln>
              <a:noFill/>
            </a:ln>
            <a:effectLst/>
          </c:spPr>
          <c:invertIfNegative val="0"/>
          <c:cat>
            <c:strRef>
              <c:f>pivot_3!$A$32:$A$35</c:f>
              <c:strCache>
                <c:ptCount val="4"/>
                <c:pt idx="0">
                  <c:v>Qtr1</c:v>
                </c:pt>
                <c:pt idx="1">
                  <c:v>Qtr2</c:v>
                </c:pt>
                <c:pt idx="2">
                  <c:v>Qtr3</c:v>
                </c:pt>
                <c:pt idx="3">
                  <c:v>Qtr4</c:v>
                </c:pt>
              </c:strCache>
            </c:strRef>
          </c:cat>
          <c:val>
            <c:numRef>
              <c:f>pivot_3!$B$32:$B$35</c:f>
              <c:numCache>
                <c:formatCode>General</c:formatCode>
                <c:ptCount val="4"/>
                <c:pt idx="0">
                  <c:v>8852</c:v>
                </c:pt>
                <c:pt idx="1">
                  <c:v>5946</c:v>
                </c:pt>
                <c:pt idx="2">
                  <c:v>8709</c:v>
                </c:pt>
                <c:pt idx="3">
                  <c:v>12247</c:v>
                </c:pt>
              </c:numCache>
            </c:numRef>
          </c:val>
          <c:extLst>
            <c:ext xmlns:c16="http://schemas.microsoft.com/office/drawing/2014/chart" uri="{C3380CC4-5D6E-409C-BE32-E72D297353CC}">
              <c16:uniqueId val="{00000000-0563-4AAB-A2B3-8AF1DF70E4A0}"/>
            </c:ext>
          </c:extLst>
        </c:ser>
        <c:ser>
          <c:idx val="1"/>
          <c:order val="1"/>
          <c:tx>
            <c:strRef>
              <c:f>pivot_3!$C$31</c:f>
              <c:strCache>
                <c:ptCount val="1"/>
                <c:pt idx="0">
                  <c:v> Total Sales</c:v>
                </c:pt>
              </c:strCache>
            </c:strRef>
          </c:tx>
          <c:spPr>
            <a:solidFill>
              <a:schemeClr val="accent1">
                <a:tint val="77000"/>
              </a:schemeClr>
            </a:solidFill>
            <a:ln>
              <a:noFill/>
            </a:ln>
            <a:effectLst/>
          </c:spPr>
          <c:invertIfNegative val="0"/>
          <c:cat>
            <c:strRef>
              <c:f>pivot_3!$A$32:$A$35</c:f>
              <c:strCache>
                <c:ptCount val="4"/>
                <c:pt idx="0">
                  <c:v>Qtr1</c:v>
                </c:pt>
                <c:pt idx="1">
                  <c:v>Qtr2</c:v>
                </c:pt>
                <c:pt idx="2">
                  <c:v>Qtr3</c:v>
                </c:pt>
                <c:pt idx="3">
                  <c:v>Qtr4</c:v>
                </c:pt>
              </c:strCache>
            </c:strRef>
          </c:cat>
          <c:val>
            <c:numRef>
              <c:f>pivot_3!$C$32:$C$35</c:f>
              <c:numCache>
                <c:formatCode>General</c:formatCode>
                <c:ptCount val="4"/>
                <c:pt idx="0">
                  <c:v>48962</c:v>
                </c:pt>
                <c:pt idx="1">
                  <c:v>27270</c:v>
                </c:pt>
                <c:pt idx="2">
                  <c:v>46233</c:v>
                </c:pt>
                <c:pt idx="3">
                  <c:v>49694</c:v>
                </c:pt>
              </c:numCache>
            </c:numRef>
          </c:val>
          <c:extLst>
            <c:ext xmlns:c16="http://schemas.microsoft.com/office/drawing/2014/chart" uri="{C3380CC4-5D6E-409C-BE32-E72D297353CC}">
              <c16:uniqueId val="{00000001-0563-4AAB-A2B3-8AF1DF70E4A0}"/>
            </c:ext>
          </c:extLst>
        </c:ser>
        <c:dLbls>
          <c:showLegendKey val="0"/>
          <c:showVal val="0"/>
          <c:showCatName val="0"/>
          <c:showSerName val="0"/>
          <c:showPercent val="0"/>
          <c:showBubbleSize val="0"/>
        </c:dLbls>
        <c:gapWidth val="150"/>
        <c:overlap val="100"/>
        <c:axId val="1137031167"/>
        <c:axId val="1137032127"/>
      </c:barChart>
      <c:catAx>
        <c:axId val="113703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37032127"/>
        <c:crosses val="autoZero"/>
        <c:auto val="1"/>
        <c:lblAlgn val="ctr"/>
        <c:lblOffset val="100"/>
        <c:noMultiLvlLbl val="0"/>
      </c:catAx>
      <c:valAx>
        <c:axId val="113703212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37031167"/>
        <c:crosses val="autoZero"/>
        <c:crossBetween val="between"/>
      </c:valAx>
      <c:spPr>
        <a:noFill/>
        <a:ln>
          <a:noFill/>
        </a:ln>
        <a:effectLst/>
      </c:spPr>
    </c:plotArea>
    <c:legend>
      <c:legendPos val="t"/>
      <c:layout>
        <c:manualLayout>
          <c:xMode val="edge"/>
          <c:yMode val="edge"/>
          <c:x val="0.69122311765823796"/>
          <c:y val="3.8204958686180526E-2"/>
          <c:w val="0.30333852104103426"/>
          <c:h val="7.8671908181233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solidFill>
                  <a:schemeClr val="bg1">
                    <a:lumMod val="75000"/>
                  </a:schemeClr>
                </a:solidFill>
              </a:defRPr>
            </a:pPr>
            <a:r>
              <a:rPr lang="en-US" sz="1400" b="1" i="0" u="none" strike="noStrike" baseline="0">
                <a:solidFill>
                  <a:schemeClr val="bg1">
                    <a:lumMod val="75000"/>
                  </a:schemeClr>
                </a:solidFill>
                <a:latin typeface="Aptos Narrow" panose="02110004020202020204"/>
                <a:ea typeface="Calibri" panose="020F0502020204030204" pitchFamily="34" charset="0"/>
                <a:cs typeface="Calibri" panose="020F0502020204030204" pitchFamily="34" charset="0"/>
              </a:rPr>
              <a:t>Regional Sales Distribution</a:t>
            </a:r>
            <a:endParaRPr lang="en-GB" sz="1400" b="1" i="0" u="none" strike="noStrike" baseline="0">
              <a:solidFill>
                <a:schemeClr val="bg1">
                  <a:lumMod val="75000"/>
                </a:schemeClr>
              </a:solidFill>
              <a:latin typeface="Aptos Narrow" panose="02110004020202020204"/>
            </a:endParaRPr>
          </a:p>
        </cx:rich>
      </cx:tx>
    </cx:title>
    <cx:plotArea>
      <cx:plotAreaRegion>
        <cx:series layoutId="regionMap" uniqueId="{F53F03E0-C9AB-4277-9B1C-6A6DBC2FD0BB}">
          <cx:tx>
            <cx:txData>
              <cx:f>_xlchart.v5.2</cx:f>
              <cx:v>Total</cx:v>
            </cx:txData>
          </cx:tx>
          <cx:dataLabels>
            <cx:txPr>
              <a:bodyPr vertOverflow="overflow" horzOverflow="overflow" wrap="square" lIns="0" tIns="0" rIns="0" bIns="0"/>
              <a:lstStyle/>
              <a:p>
                <a:pPr algn="ctr" rtl="0">
                  <a:defRPr sz="850" b="0" i="0">
                    <a:solidFill>
                      <a:schemeClr val="bg1">
                        <a:lumMod val="75000"/>
                      </a:schemeClr>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lumMod val="75000"/>
                    </a:schemeClr>
                  </a:solidFill>
                </a:endParaRPr>
              </a:p>
            </cx:txPr>
            <cx:visibility seriesName="0" categoryName="1" value="0"/>
            <cx:separator>, </cx:separator>
          </cx:dataLabels>
          <cx:dataId val="0"/>
          <cx:layoutPr>
            <cx:regionLabelLayout val="none"/>
            <cx:geography viewedRegionType="dataOnly" cultureLanguage="en-GB" cultureRegion="US" attribution="Powered by Bing">
              <cx:geoCache provider="{E9337A44-BEBE-4D9F-B70C-5C5E7DAFC167}">
                <cx:binary>1H1Zc922svVfcfn50sEM8NTJrfq49xYleYinxHFeWPJEgiMIEJx+/W3FSY4ES1YF535V5/olFe2t
ZrMbq7vRWGj98+P6j4/t5yv7aO3a3v3j4/rj42qazD9++MF9rD53V+5Jpz/awQ1fpicfh+6H4csX
/fHzD5/s1aL78geCMPvhY3Vlp8/r4//+J0grPw/Pho9Xkx76V/6z3V5/dr6d3Hc+u/OjR1efOt0f
tZus/jjhHx//v/3q06OnV67qtH386HM/6Wl7u5nPPz6+9c3Hj34I5X3z7EctqDf5T/C7lD1BUiEk
JE2//nv8qB368o+PJX0ikURUKfnXx18f/eKqg1+/qdR/PXp51YC+V/331PtduatPn+xn5+Adf//v
/XJuvdrtrz1+9HHw/XRt4BJs/ePjfz1du+Hw9bPDcP2SL5/+bpUfbnvnv/8Z/ADsFPzkhgNDoz70
0Tf+e6P7T9X3LPP3HEfEE5QiRFjKb3lMqCcKp5Ihir7+k38+86vHflfj33HVNwICH/3xnv+3nJNd
tcPH6sHF+zddpJ5QQiXjkvwFnhvYEvyJUpxSqf74OPDUDZ3+HX/dIybw2o1v/V8D1kvf11cf/lzl
/wshET1RjGDGU3ILWZI/YVgowij7iiwA3s1Y+FWP/3p00X/SV39+dJc6d4fA4NcD/7zMvnHLH88J
g93Fi/+AYJfrFlJIAqtq+l8GFeVPZCoJF0x+9QK+7ST2JE0FwVyRrx/TPz3xNfyFiv07yPqerMB9
4Ve/ceZ/ePJ6Wm0fPtvrBF9Nvm+q5bsL/O+FSShBmBJKUvFHHFS3PUqeIJUykab4Tth9q9q/49Pv
Swu8+u2X/9P9GmTlO0LVrW/8zWKSkCeUE46E+CNCBthMn1BBhZQpFJzX/8RtbD6ozd2B849fu6X4
j4//k6JjoNq/sH6zir/1pb9reLAslBiS/Rn1bhv+95oQKg2F/ygK4eNbmevOuv22Qnfb/l+vcuvb
//+L8fsL9b92O8er6er0+zbpRq3+/U//LPKDX72127r1on/a8eLTj48xhlzz1+brWsQtI99a3X99
//OVm358nEooLThJkaKE45RTcNDy+foTcB38PwbEcPiUoOtP+sFOFWzd+BOOcCqQ5Iym7PdfcoO/
/kg8kQLBD5UkEmqWFCqZP1/t5dBu5dD/ZYc//v9R77uXg+4n9+Nj9viR+fqtazUTKIUkk7B0oD41
H69ew7YXvoT/KyV6Fq5d5WniVVtl+75t7yoi1q8FyNfN1t8QD9HgpvhaJs22rL08VXa09vUidlS+
Ldd9+HLDzHfIv5Zzl/pQrt2Un3Z7o3xTiFNKuNtfGdylKKtozXGGGOpIxug4FWfff9h9trr++Q1b
OYFEvZS9OK2OKpopREubDZtQv31f/rXN73oZWGo35ct0RKZON3Hy2LDnGC+se7OgGolnm5r6NU/k
LmzWbaN5/f0H3vdCUAvffKBRyMzy+oFzm8r1cqh84Q/M+Uqfvv+A9J43goV98wFK7wuaPOWnpXFy
uRQbLcjBNI5Uz3hT1eQ59o1vDqMb+01mqGV4PEN9Ndvz7z8fo3sUuP75DZcZ2bmGu42ffFnO40ER
lUuKv5iGjkuTjeUyd5nfZPJsWErcnDwZBtVnSalI9+z7KtxtY6h+bmvQlls3t3wBEyjCD9QOXyRf
9APvd59wqKpuvt4ASF3UNvHTtjn5Kxq2IStmX/8Up3oQG1pVa+Go5aeGav0ZQf/sWZ/oxh/ixAex
YUgWbsaK81M7yfkXvIwsW4tdRkUect1BuWka2y61MWTkp2lI9v2E1mS2R2GGQUaqH0QDspZYbW0N
0WBgvj5sQqwsG0eA0jHOPkE4IPWW9IMzSd4PmxQvnXbV9Es3TckDsfO+xROg3ynk0bJyle8D7k5b
yRKbrbpx9gEDXVv623BG0gD86dCw1pOtyIdE7d3ZYrGZT+2yYX0cdcXSyMcEEKdsKNRiEplPkyfT
eS+GHp32HrfryehpWeOgpgIcj8M8FnTtVG5Is79t7Fb91EuRvv2+r++xlQqAvDSrwguUBzlJVn1q
nZX0Wcm2YXzXcNWsD5jqHo+rANCVKk2jpFG5bdl2kXQ7+iktsW2hL/FXzXNHMr5PfAjoQm8IjCNy
L0eyZqhe2XuxD+aBZHKf+ADRfpYDdLmFyOcWPDC1ZXdiPpEmUvvrx95IFV7Tfmu3WuXMzQ34YFNr
kjm06T3yAQGemzThY7qC9VPcjf2FwbxfTraW+/Iyzv4BoCXZqMPJKvLUVfoXqZx7uepy3B7Q/9qN
d+BZBXju0nnhtS9l3rVuLF7Lrhv9L3TcU3Q5JVUqX0FNSsVF3LsEqJabpdAZ5zI3lE36fNrpmmZV
0y0oDs8ywPOqt1FMxMq8caVhF64js8pqz+xDufkauneYSwaQ3sq6RN0C62ksNmOPdUmlfNkl+ywu
y6nomtNakq3/te0U/c335dI/YLl7ah4iA5S3a1nIYV8g7raqNZdV4goJlX2TQlmnpqVmU9ZP9T4f
dCVMd9aseymPgi10eDOjSfhIAwfRYCtEIlWTFHknE3+kepG5ki19YDHi61V3l3mDaMDnadUjGdOc
ot0Opx0X83Tixb635yalcvupdN3wxSRs6c7Zrnr+YqWU9M+JVKr+VTWE8wdUuScuySBwqL7mZlg0
y40sHD2IPf1s1nUZ44K2DMJGa6nA21rL3CZmycsJszYrqSo/RQFNBkHDYytUXZcsL82q3nNIpS8c
Srq4mC2DmDHSsq+TRKY5b2Enc/BYdXvmtd3cA6vsPpQFccLpceNktSqftqUgF4pZiz6sBgPiKlKh
Ieu1N11GdmHKj6bbHYlziwjiB136FhaRFblQReczMxLXZZtnSWS6EEH82NnejF5YefIjxyexzeVx
F0NyjHK7CIKEKFLU1+O6586XU773ss6ENfUDMegeSIgA+wKjKlkhNeQ10d2BTLg+FttA4haVCKAP
u55BYT3sOYF9Y4Yq/K4v2UNV632qX//8RhmAhenZ2pZ7Xspteu63HkEtMFa4jlw3AZyr2k+G2m3P
k6JLL8i8NseCKpbHuTVAMzUzN1MD0qeCsMNCpctch3Wk7gGaVU92NUtwazKR6tBQP2eikSwujooA
yjVKLFoKt+cj1u2ZS/vyMHO2n33fMteL4458wQO89gWv9h0nS74k/DNsO5v5jE2N6fNpkSLuDXgA
WTrLua+bYskpAPd1Og31CbOhiduO8wCyUw+l0LKLJR8YFxcq5f5Yb31kuOEBZPHUtYXaa5+XrmVP
ddvJ52ZtI1UPEAuJumgaTKd8HOoCHywn7iCrtaniohkPQMuL0jXJDm0e0+v1spnK6ZkvijYOVDyA
LPRHkxn7ejqzvlzcG7og1f7ErRJV5LoJUNtgPY/lTFYoCf1+aAx/v6Vb/8DCvyeg8QC0vE4aplQx
n8a2whl1nmRjmvpI1QPQUlMzUtRqBssn7y2B+q5P1yLOrSzAbGN2myRO/KE6IyPJ+CwiVWchWrkq
vKrwfEoXaBqTa+ku2jAsQGuDZlO0DqSvdVodvGp8JgSp48zOArRWjKsBEQTSGfk8ataelbqM7Gyx
AK0NsOiULkF4uvsub2VqYecl1rjagAVYXScqi3Zr5hOfiiVb8UwybIopLkWxAKtdZUg/UORP/bz3
2VLpz77ecaTVA5y63U5mqBZ/6pqKZYLx98nsSKTwAKeo4JZuVTKd5Ij6o1v1lfO7ixQewHR06VpD
JexPtUirTNS6zbwlMk46DXAqaZ2UOklB9dTj5w6OR14Wsmwvv5+57wlgNMDp6hnpGUjOdwwczmzv
leDHZEqUi1szNIAqGde086ac8411vc0SanhuFjJ9jNM/wCrWBbHD2kFmLVx7mdYOH11Tb6c46QFY
vS0MLTfu8ymlv+GavHKMvooTHSLVbXW3bcmU6yp5AeHx/UZkZK+QBjhNte4k7uWU10uljr7ib4em
GCIdGuC0b1xiU+V9nuhJH9paPpNkRJGLPcApHN8uxq0qOfXt+klv+B3h3Vdu6t88LSU0QKnSS5lA
vt5yEOumbCeuEtnmaBkXekmA07nkvmqYnXLgGaBf2QRxIHN6x3GVBgmA6seWoLYYfN4Ndj8Oq/xQ
aVPEmZ0EIC2UHuWsrc/5ZrdD1xlQvXno5PWeEEMCiKa9YNok3ZTDqXz6XLkSP2+TwryLwhEJIEom
MllggMNyrIoqo93yq1Q60qUBRnc2pHVRNT63fKYZVuv7dlQv4/QOMMoWti6aguykdm+Z355z5p7H
iQ4QOixFUU60nE6oSJJDUhfP9I4i+wMkQCjGxsg9IclJoPSnbpPvld3auNBCAogmFdTpdgCbtFX/
aiiHs6Kr4iI5DtDJzLLRFRr4p2Gfz+1CnjIel0FxAEyz8UkMBvZ2oiufqWHNe1vEHbPiAJa6ndbK
e1DadD/vsz/U8peoFYIDSLZpbc3egBNZ1Xywa/pK7SIuTuEAj36cm3VbxJRvrsZv920iee2pO8Yp
HiCS9sXa1zqdcpcAlYD0zXlapL/GyQ4Q2bTacYlRcuIaqtsEiSuW0sjEhgNMwsIexxZBSq60WDPu
WHIEOtocB5zf+/g3+mrKzXJifE5Oo3hjh6OCLnacTQJEVmU1srHaptwrIHMs1JkMj+JtlHAUYHKB
865t6wt3wpU5X1o42x9pPcWtFBTA0nqPmqQF4arlL6k3HzXbbJxVvuF1Mb6hUaXuZDv6koPs1c+x
sgNo4kVLSlcMbWMoYZ55VdaXI1tFpFUCdFaOzS3Us7BQ+C6yHdU/t6KKK7BQgM019WxpUkD+Srep
PiBWiOFIoALScaEFBQA1S8cKOKuZ8pKZq2SZ38Hhw89xSzGA50wpsoKCXbwv+XH0jc6oIjKujkBB
zrTVLKEfvYLi6/rSD+hyncdIhKIAoXUnEZMVdblq6PMWCIcnJSWJsjgO+VW+tMCN9POUI9O+Ykl7
qG0VVaQAP/P2UYDlSb+VtHM5IZwclg7bA2b1lxh3wm2u28I3OFFwqpscsBnE+9Ktl1ryN3GiA3yu
dioaRRKbb7hdsnaQ41nf1XE0DCCu3lZ84EufzsAVyuEIaT/2+/BCUvcQx+AaiN926XEaANQb4poK
LzYfgGvTZs7b5Gkyo+11nGUCeC4JhajIPHh03j45qOBWpz7EiQ7gOUHiqYwYXN6I8vVqzAXqush1
GGBzLlQj6pbZfJ/H6jQvJTkmbf8xTu8AnHpnhbNr4/K0MoeGbS869VDZeb0i7nBmSJlaEugHz0ba
vOpm7jMrRf18FGbNlpr47RClf8ic4k2/9s3Abd5q+ltbsXeJad7GiQ4gugLjsRWysID/2Z3PzuIM
zyzuqA6rAKUlqbi2lIDiDL/r5qTPWGJ+idM8wGi1jqaxqHI5J5otp536jWW9aqvmGPeAAKesKkvl
VQtLck1e6Y681WPcXhyrAKOt5iNsmEF0saWvJqR/KqiIOobCKsBoq7aiG+fN5rToSJ4oMr3C5aKj
mL445EcROSM+a1iJBdq3bLNjTlkkOw2rAKbdWiTT6iqb97NBGZrl2biUcd1hHHKhJsu8ZymYHMLj
03kjT1u+xmEoZEGlS9n6eixtLouyz+S+PU2tjjs3wyHTKYVVglbS2BwP80uKx2cWTZF6B+i0Gk4n
xJKMuRPqncb2VduMUZs4LANwFivrmtLUNhdgmSwFEno2bp2Ki4chG2mi9ZjUQzrCuU01HixpXvkk
/TkK9SEVCSHYZ/UcjXmpaVdnCzQqTh4lItIwATzrOgVWWr0BbtKtOygvxOtWoz3So2EWrbkogGs3
5ntqyQE79gIyadzpOZYBPH3Sq4GvAyyXIWWogVi7Na7KVDo3UT0cqGlvl13ABUZpufZg+7Ja5KGH
5lleFGyMO0eAO9C35W+N98p2hclV4prxMC+m++JTucRtGnFIOMIdQWxJE5PbanPHrhR1BhbiZ1Er
MyQcSbmuCs3I5L4V5IAEkNgp7H6zOOkBYqcWGHiO9iZ3TJZThnfSXDXb2peR8oNsumor7LKCbYaq
HjI9dT+vLY7LeSJMp2RYukR6sHuvzPnmkDtb2qE6j7NMANmZznQz7WLyuuD7OzQU5TmTyjSRhgkw
SyFOcrKBW9O+GN2Z9IqyjBeDGCMfEOAWDuOaoTczWJ665cJa9XM1tnG9eRxSjmTTEeAYW5NLNr3R
pXu1NNObKLuHTKOy2BbatuWYyz79rR8WnFWMPcStvV52d9TtIdFohJa5Snxncmpr9ZuEQ4Vz33Rz
3JIJiUYTStZtp3zIAalpJoD6kiVbIk9xhgmgarcEzuhbkM7nzWccm8umf4jF9Hs0v8swAU5HvQK9
TpEhn0VTFhmcFtcQbKRem0PZpWVz3plteeM7115QRxORT1U18rdwxU2OL2HIi7NvUtmJ8wbOJYfz
uumZyGSroRlfrqNCS7azerQ/LyNJ/AFtY99cDVWVjAcBhSU5Yg699pM0fvXHFkOX7CDglHq98GOi
6pzItWIXxVAv2wEj6Cb8mgCzdzvDtHbySOUKMpdWT/tZOaaVg9t2ZPdnHSHrfnRzR/vfVslY8XJi
Iqk/OMzHMVc7SefcrvC+RzPt/FSjmatDLwluDmKTpT8v8VCmz4Tq4V4YGnfyhqh0yWYi7IXRzu45
GlK1nS1dO7PjbFnJT7NcGLSw22pmh7I13QD1bJpuB2U1lVk3aIuf6l3P/JxCzWee72Dt5cBpM1/s
e9K9sP2M2JGhed6zurDF/qbF9SDjqpCQ7dWtzIvG0yEXvBqg65NkpKRpXLzhQbykrNigkGxNXonu
c8GaN4XUkXoHsXKGk5i1JaA390Xu0vay4DiqOYh5ECX5DMwUDB2kHK43rlmRpE2WtniIs0nI8rKo
pKKBQ7u8JHWdrc34RdQ2rugLOV41XG+de4mG3G/evIDbYPp8oFMXF8pCjlclNPI9ES4vbcOeMahf
gfnvp/dRoSzkeNmunOfZzEPeqNL/YtW4QzO/V1Ok2YNIOfZ6gmsi6ZCn0FTOOKmfVXsZd9MMhyQv
BBDmTJkh3wZTdMcBLXW+jkhH7nJCmhfuNd4TCitSlB1fT8T1fs9kwpvxGGf8AKhTNy5FUk1DDgdV
XxbDLnni4m50YBYg1fjFzuMmh7xCKfDIJifX9kDTmnyJ0z2A68zHnc6emLwd011lchgpnLErQuK4
GDjkey2mbzFaSygQYHJe5uVSn7TWkQVCyPcycinqvYQUDmc09gCMMnEwyYLyKOOEZK8FwVVprvsB
btW27aWgM58yMVoRx+/HNGgcuLovgcg0QBjuvbyseop+gz3tFtcKpgFo5dqNe+egXoVW1npRsMLn
Ek0ybtHToL4htPWpvs5Ote7Kg1vGMvNT18UFnJDyhS1e/Qr75DzZevq5Arb5573zXRzzE9MAsZzQ
vq7qxuRcyDm5aNIeH1CxLPyBs8N77tXh6ykdN2+GwN3WohCt6vO9xdS+NY2eh0Mhe2KOixuSt3Dh
7EWSpG19hCquSQ9lCpvRsyrhfIj0fgBsuBQskK+h/ly2sVKHpKthAEVX9aaN20aHBDGB6A57luvI
VEy4eNrpEu6dbeM2objuVEgR25G3cL2W9DmlWDfZutQLy+qGzZEFVkgTE27vbE/gAZsnQFve/Ttg
73+MCh0hS6ydum1K/d7nxvbusJb0yz7xWMUDZJfjjp1rZJdDbXvWkuaSEBfXAiABrLskQeUCE0Ty
ic3u0CQMjhqW/XWcUYL+wlS1tsTL3OeFt+rkK1JmHdeRqZIEoF4kTAXtwaO5tmvyoasX+tEmkG7i
dA8Q7WrWD6zHXQ611gs570/bsXxglsu1be/YKoY8sXKFc0Zhhz53K6kucWtVBhNOl7gkFlLFlkZo
NTe0y2mjhjKrlRovK+n7Kg6mIWGMpetARY+6XPK+PoypOm8Y3uLyQEgZs6YvyyLVfZ6yannmbMcO
cqrnV9/36TVe7jB8yBtLl2abFwz5vd3ZCCU/cmV6ahEehpOAXV0fV2OFHDK1iUIJWg458nQyWcWn
+hpaKB3icjH+BrTajXOqYW1y8sZP6HWJi7hlfz3S6mYig0kWk0IWdIfuGj9qC6383eM+0r0BZHtY
jEkDrMATlrZ4PW+JedNXPO42Ew5pZK3usUfEtdcxWL0yHeX5pLmKNHqQYA10F1DR9S0chkNXYhjV
q4SVOs4wIZfMb1O/+U23wBCAEU4HuHw4vt/bdJgj5avbboWBNEVhJtvmu5UfoHf0vJPVu++D6p5o
FrLJ2IzgtBpuCMKl1aGos9H5+fNCx7jRG/h6ZuDNBalh+9ZXxbXZjSp+86NT5yxxc1xRg4LMOpDa
r7sF5YuygrYTJiaDkSqRGSqklKVilxt30H/Dy4S3Y6+Bj3Co+76e45ovIaVMzUthoLJtc1yJ7ahK
hF4OcJ/vdZxnA7RuQkOHaxmTY4nLdbisEUYvCDHcP6D97zuTO+JxSCwTjJJVCA9LR3je/TRi3Ptz
3cyjPYONmCdnHOaCuuPI23V4lmywK3hmZD127wmm7MwLsl9Ilmw8S/fCw3SFLWman7qer+TQjeOm
D3tZFfuHodi0P+sN5NyD5/X6kXaMPZ1NPV1uuprPaOEXEAEzMKoMdZrtbysM91teNddzKt72Whl3
hA0b2+FTuxwqBMzPF7Wpkv0I33b6OSXFMMcVkiEhDniNI7m+kHwqC1y/mNMmfUY0KeMSLAopcUPS
8AG6o01OVvRZkPFVisuXMcsFhZQ42GtuXSKWJqc78Gxbwi7I4B4apHEN92+XCgopcd4nXbm7tclH
A7M6Lqzb2+WYbsB6OC6wQygvRCraKqq7htIg5uAxhfHDM2/yxCTixJqlPdtNW/4cZ6cg5lRb4WGP
SJt8Hlh1TIr93VSTh+x0LeQuOwWlAUal9o31TS5ar98Aq5r9pKpyvVprnDzQ2bzvEUGJgIpUlsSM
zcmttBHHahrtqLPZQrP9Qi9wo+2BTfV9Lg/CD9ATSj+LtjzBpOmmOfN8xcAOS9qT7nZFDsDojusq
oXAaWVlB76SwLRitJwkQ3cQ7CERxCQxm9t9OYAkMHIFGQN/kGI7jJrqcTRQ/EKDv8URIopMUuJw7
3ME9NuUop4u0dfxsUCmc+4tyblEUuwB9w6ID2UJrmcCYDhgkCHfdy1/TUcZdbUXh3DG3paPWm61z
Kfl0BpxrlRUVjtusoJBIN2toRVKPq1wzxc7MvHVHleqofRxSAZCRMLhtZVsc8awvUUEzNohImwcw
3ihq3TCB6H1npyIdzzpNovaHMHH29nrcYOqadmlTHBtNnkqePB1FXBcPxtXeFg20QiRhrRRHUy/j
Ze3clCecvokKmyGFruCymjeawGLHpTsZY1m2pS2LKgRRyKFDaWMLjhKdS+3MU2C9vhvLLW44LAo5
dKWQZTITr/N2I+2ZT6f+HI1tHBUV/prLbasn2wrnKZ3Vua7r8Wgq9SyR1p2irB7S6NYajd7RIT1O
HdPrGSHLz8Y2TVxTEckg01ZDOo0t69NjP48vmnbIazvEJfGQSrdV61p2JRRS7eR11vseHfaWPxB5
7970oJBJNwM7f4cbfgAiNw8ZsMYORsBE4TibBwjdYUiPmyej4dZStx360gxjVtg+jSOkoXCsV9pt
cOei4SlctBp2kqm2sE+HtdFx9yBRONjLi77o5UjTY7fscGb7ClgAD1jm9w7HHeVNyKVjYscwnKqs
crwldH6KdMfhglEJg0PfwqSkIdc83Wkmx7njJwHdteUwTg2fYRynEdvZ6FM0nnaDS3LVSU7mvFBU
y6gOPApZeGsyYpi7MV1vl+xUXmiKlD9VrnH9MWpdhDS8XutJKFzJ42orAQFqq31/qLjA9GPcA+Tt
SGKnxu9zYfzJD5U5dYotR5OyqE4zzOK8LRxKNk4N7fwJX8/9WvgIN7WZjOJXo3Dsl5Ezc8UEwmcP
s5tbx8ZsaEkcxw+JIBuzysNteN/7E6mxOdAG1xl0JD7EGT1A+9Ao+GsJtJhOM6m6TCUJXOBaGYrL
a4LctnoJXFPEEjqdBmDWZENjyxetpNMvcboHTXK2GEOxGKdTksKpB2v28qQ3HmmYoHDWdsEDHMRO
J5hRSV723dp8EGiXcWVQSMDbebWMk5/dqe9Fe4DJ1TARhhVxU09QyMFr04nuVHF30nK1Z7yYYL54
0sSdscOk09tOpQuhe9tM7kSXrgLG1fQWrlevD8TYe1JbyMHzywgjs+TmTpvEe9agxh5kE1mr8KBk
5o0XCR3B6nsH41qWafuCbBV3lxCFk76S3XRj0VJ/KuH2zDFdquoA8Tju8B6F3K8drkEUeobCShry
wXX0TVeRuOvVKKR+VR20lAfD/Ekji7LVkOJUFECj+z5K79km8gClLW5G0gxUnYmi5fPLyne6O9sE
ae0Zsway4Pcfc9/CCfBazLRguIaX4EQlx5nw8tCvPo4JhkImmKkKOU0CpJdlr48KaGCHdNg+Rake
UsGaGsIB8BntyaxmO+hurI+uK+ISX8gESw1DU8e5Pc2Nn8+6SpEMBhjvcZkvZIJtHRVit4s9TdXe
nmHX/Lzjmse5NJz2tVcd2wfo9ZyMquSha9f6AJTUONo/ColgvdzkJFVhTkmX2EO9mz6jZoub3AR/
DeV2kCwYay2uhTnpaawOO+/ag4Ix+ce4FRPkVY83aDnbUp3Vdb+/3ZFZf6lR/9Dc+nugFLLACros
2ANZ+cQthvso1wWHgb95FhfhWQBUhjG0q7c0PWMJtM7n5OPQ9m+jzBKyvxpMcAF/P0OewZyvos3m
HdiJU7W6X+PEB1td3A502JFNz7jpeiDg1quongnc9ioOqyEDzDjloYo36VnqcFan5LJFkZVYSP6C
QVzjtBEQ3TFIf9d8iD6OkIhC5hf8MQhdVHJMz/br0UfNgtmBVWqJWy4h86tGbTXt28COMIXrvLfm
5f9w9qU9kuNWtn/F6O/yUKJIUcDYwEiKyIjcq3Kp5YtQS5ZWShQXUdSvnxNtvwe70O0eNNyAkZWV
UZEKLveeexaEyf7BzfQ76/xn2hdhIBVRKdOKg/7QT9FtOnV/MOv/vZf+aYMy2Ai1mk5plXAn46tU
jdBdt166lz+3FH+6VCcVL/3o5uyYzvEGC/XUpNcXqd4f+Qlearnf6HR/9vvqokGlwtf8KFVkTrZe
V3lvMtI0B+hUs/rcyN23d3av/w/N9a8VwW/8oz9zvLKQ1NPaLyPa1s1PWxmP3ZiowzBg143Htt6G
sVhmibiaYqIL7vatD3rKzvOoeCuPaKz7QRbjPqzh3NYhqr9Q6kG7mwgorUNB+7B7X6DIUcvtwGOh
7lZT+5iftyjNlqHQ+9hEXUFo3tGm0DZTKIRmjo+uYPkyN1+UbqWLi3TIOnmm+wC75yqgoc+aKiyr
1+UQaL89wULOr13BBkT8wOY7dJuZijh3EU+LPMAafjjFauCwvpfALK0soCsYHd6gyebpRSUSjUyf
9eKHVBJ/rN2SrhUH3ZcWDk9oKNfVJ93VHtyG1KWBUDN9mQHaZq7YdExiXzDBm/bT1KVD/k02DkE/
EHLus5YF3L768PFC0jupXYatmGAaZUrvOxMPVQbhZH3YMbJJDlFSb6asBVZaXq7cByarZN0ZuYnF
yvNjx9wuoQtb5nBCSsBUZlyt/K4nrhMV6ainZZvxBVWYkKISEga4xbY0fJnA3+zntqlsjn4/K4GQ
bM2Md7ZMOitEwjPoRtbuqk4zlI04S7h01/i05rYrtEBlV+RxNMrKySn5vFjJKx/2Lfvmuj3Qo9Iz
G+53nQj+2i7IILintqb0dq9b4Zpq3KFRSY+5dzEcEXaeufEOCg2Bz0t1ncKba8ieN+5I4GqMakyS
eR9OgdPNf12E7OamnFeAwecMCqT8Od6yzYRynFIkiTUiuthAjm6cfAQVyw7SFhx0Mre6Q8BnOc/n
hAFIS858mERbDHzIj3xop3Lmm5caaEoAueBSWa7mhjgzHLzGGXXP58b1z9uWNBOSIJppTs4r22la
zk2bJnCJbcNYoa9pxSdh6TTf5NuOxq9lxG268MoCzC9ygaRgVFDWUkpLpMDR/l08CM2PMFgZtpsp
8TFQbWLhrbZjzGzXBtotEgy3YHJymKyR0X1NxgiaGb1mqXrKmIxF1daG9V/R+4gRm0am81qZns3m
fnCk4c+gZy3y2IcMMqF8JjO73lmUDLdx64f9ezeNs4NiRkdzer9g07aHSbUhOSsZ98uHNpKCJDje
hoazIpNpru6JtUP8Ne3rWoSibnLZXHm/ruya6C6dP/aeB1bC855Ajd54GuewdmZ8/FZb3wxNMSyD
+MooX9QHqMv3tsR0CXcXdB5zuAOrzwj88Byl3+Zer/tZJiqE52EncVyqFjvpW59imZ+aIdnvbU6a
I0kW0T8I7TJ+IKJT7ftlaLf90UPgkUSYRMM3QFQXJ2J+Nt5O048Bk5v2pucLDVfz3I/11YKMIn3j
FkTPlj0SgJNPgiN7+3vsh/oeEvLoGmOk/RukLbLoPWuqBgZBUbV1u/DXyJBY9xPMg+jHMe/SvFIj
lI7vstCO033c1F189nPnwiFa2n475UETfpXxbSAfCK+H+n275I0qVbARPBF7khuIaCQ36/W6G6bv
DNktOVPF1fiC4I56fnAsz9ojaYc5q+zWrzg7PRO6PYI/Heu7JV/5txGeAFNZAzL0D+1GNI6Sdt78
gbPZ6qYimFatN0MPg+Nj3TgFeU2Urc1zK0yenqVSihe2jjT/2rZ5r8pmMoPtCzHFNUHQUUq3sxml
sZX1CYkqa6YkLqZx9+oTtTneQcVIE8POcMO76KLG6KLfIjMdposlTwFDu324XzyEaQemtP+ckOA5
4tUaRDqWiILgdyiXmrcaWzgr+7FNZMmlZ/OHsFDGYHAkJSzPCjrse3f2FirZ54B8Ol0X7WKzDef9
rvw8F73FNe0LIN6r+TbE1jbv13bPb5DDoXErDLCsyd+PeKnLp6ms0weWc4w7D5NPJCsgAJ3Y1ZjH
+XBY14aOoWhiK/Ybv5kG0MWGLKv8ROqAQhFytrY9G0StRcWuuy564mzQSdWm3EWVIWucV1nY9/5V
k532p9XuPr9yco7qavFJHW4pEnMeSWz67gnwURKGohtHmx9hHd/Y63xAG3MfgIuJYzp0uPRsXbMF
ZO+03W5lQ/qhnHcd2zJVOosgXtCm7jwkdLuJ31sySCgyptTax27DWOA0Y27c38+wu+uWYg0pUnRg
Ll4sXufxGdIOYx+YWaLpS9JtYrzlIzVYaFMrx/Y7HcWO5SDh22YOcyO69YjfbOsPTA6peeHD2tbX
pul6eoaSlo93TidI+TrgTBp5hXAmWr/t8EuGsblpe3Yyc9c0IDhDhoWFImCmdN32NqiT6iUFcTgB
kZgcjEL0YbHaMCVPU5SL61WO+atIBgC+sEln9XMat2P0A1T7pwvp9QQrlSQcbdDZE+if24/ZLMRX
cYQLsFz7afihIK55lZBhsBPH8RwXa74M4RT76cOg076CHXL3Hl0NPJJ2EiGQcNS7zMp8S7D0JUFg
w/2qtrVUBsXa45BgbHhsbJRUvu+qBK6e73g2rf5u3JOQVl3XG/Yk80VEx3aOVNluc1IgTYJgGUg/
lsSx3XzWfYK2TPQwUiktesG73kL3+dimcFOsQHOqbzz+4G5vxqbqUDsBW0gGulV9qsPHQevGlhLS
tnALS0D6pdV6K9Ke37VyIOfVmIheQWer6HkBA+uUZyJ92mMJM5g2x65/JjH2YpEn0Yr1MLIySXDv
k7zvpgqnjlnu98iJwyryqXSkvlV9JF/g2bs+ZA5HfMVGSatumb/tpF2KIOvuM7JV+tvUB7ide4OR
yGngOqSoOOw2h4poRu2HJW4gH0WhtTPYF1o4DsKrb8A6KGYfpc8JsmKSqvMqnr6JleK8j6Ddu1G9
AWW9B2m4ucmp3dYf4NfYrsgxZd0rEiUruxGZ3bfv2ST9sVktqMtFC4P+B7FY3pbLFrXqXTviMPxM
Z1kX2kSKtqUcgoOjSt2k41wMOlPN9Z7EVlfgHFl35Q2Xd16iGPwx2eyR2l3G1dTHjcSjaiGpH/No
qR8TpertCGLkNL0HZ832TzBP4Lct6er1Si4hhPsM7g2q0hsG8+cUVjlrIV3ik4Juy9J+dJNuyOeu
petDT5PlUWm9t4WHBbtZMYTYN/5tjrslfrIIZIw+UozCog8px0kK2yZrGVS06chZKLNOr0nZKCTQ
XrfdrstlcRnwbu5cXWY7W4/Cur6/QnOyqzsPTsxjjss208XqJahWDbtPcjmVIUNioq5By8P57Yqo
dzXox60rE71nh43n3TnIrqz99EkivqzIts6fPXh0/Tx9ABsvlIHOaZm06cBhbuIRl6DnfMT1BUGX
6GsCkzYXqmZMFSp7o5A7uObxLZJro1C1uiUn5sG/DTWGounE7SGG7rccR70UHWUwjtB8ekHV+5kP
7MHFCGaILbZoGi5MbJlsqD/5x6bL71aal/MSY2fEMblqh3Gdyr3vMT2KSPoUS7+cgbwPuoj7kV4N
qcpLB4nroyGjuI76bNIlaeZ79Bl2vUrGjPEVnxmRy71qlxby9RhWsEeV9+N8R6XyEe4KOCzc5Lyh
VT8vdjuyuEvXh3giGobOGNznz6mYfHtcR0QvPS5JSz8Kg9igyqQ1sCXRRZbfh0nV2ZHo3icPGGjS
6b2xfH9g6TjGV2qc52grzAW+mFKcuFBcgAMprtZYoTfZpya/qXFkqq0Uado8BjCronLj2L3vze4X
CO5HGie+hE1mPZRZHnfqYTDAMPHwmnE50ADd9niEBDI+iJpOU6VJnagy7toxvkuduiQFc3MprgWo
u21T5mJlSSXdQmKHF4FmfJI2O/RihDVXsUtIY58VFJT0tTF8vtWTQ1lftk0flXEP60EsXbGtReY5
DonEwVvj1HCvUFRmG0Ev2FhMcuEToD0ylmga2XOHN0PeuRkbs0wYX6ohtG66GjbcJ58Y0X49Jtkw
xsjA0TDXi9OOiipkY/stX1lTGBrvRyfc9nGa6jZBy8Pq3tw7sPVw4mmU9N017ZTH7L8ODyJcgnd3
vdMbI8RADgLJSRvKN5S6ld5Tyl79uEbNeeATs89urOP1/aRdXGI2tySfw1j7tWRbF1VqaF/yzbli
VdFbGKDimjHpKfTWt6fWKhi7pND1o9ij5b7bXBUZGvIFtN/hyWqSnJIh8Vfb7PKDlxm9GRAZ/mFE
QVVuof/awMj6IQak9djGCW8QU2CfmF+v5xk3w7XwTfgeqz5+XSYm2lPStZAX7L3Z87slSvQj8fAf
hv09u4NzqCsED3BRcWS/QtmyvDaAnPTjGikQzO2WlS4C5aKO2KsQkynCLO4whoTHADJ3qS4MaW5w
xK3noEXygtO9OQxJz4dCys2Ce4Owk4T5qGw8EiCqAVsHz8d5nBl1d+pc1hywMBAYxptwvXPxXYjG
vkuTNL3mZMCCo6MuO8LfjUzLl3gftwfBVf+uIcqASOXGYViKjXS5N0WD/i0cA8IXw4mvSfPK401d
2z6IvOqnhZdyd/t2nHTPrgMIuemLj0T21IyeImggsVMWnWqZrX4sauwVAeOH0JLvna2DfWGM81Cs
ndwEyMnx6kPVXRwuzmPYdhgBCR0HhazoZTFYZVtH575q+BpH12ucwl8AQmlPrnUb1/m9iTZjjyuc
K8jrzseEl3lIV3vjUsWaz+jF5ILQjCRKTqpTXXrbb+uI+OJmWnG0xkqLV+pGRR4W6qg6wHgkTDDZ
MLw9z9Gaj58i7EyEsLHQsa7yws+uCADO60NuXdaVekTV7YuaRpSORWDBdd82wehyu27zun9FzJpH
gd9awXB7j9jITBU9JHD9Ab5QdXKlxdj177YYaNZhnlIqjzbDwVehR2+y83IhlB6WTCb0ATKxnt2A
EU7jKs43lp9jCAG3Hx1uUfngjBWKlCFv1vbaLIYSXsAiR6D+2/tkDO8A9mQJcB2QkPcbY0aDk6id
MtRQSmLrPw2AX/yngQ35OZ0x9KVG+uxTbOgQfZagDAD42WaGDFGMVdoSqwOVf1G7dUACjHZbtcpG
iw8cLhX2VfiWiI/GLHnSVyxbIhQr9cSi9Yn7vd+aIkqSjKLKqbUs85qOyb3ZxRZ+pHWfj991B33m
QfQI4nwfxnbLYaHBZv2I1HI2bIdphV/xVd5FyfzIsT9xBhOqLwUC4pEywN/tBKH+qaek9Sc6tAOR
VbrrTc/FyDlvEGwwo6NG+9IvZUCRisIadY/173qLEtFf5UMz6NfRRPN6nPvI5mdjcsfwie2519WS
jNv6ecgZ1HW8HXLz2fphWY+qITIq88HBiWNpal4uoHbY29D3aYOPJOsgbzWYG5VarQs6rIXDIOnV
7WkuIPlf6tu5SZYrX2/i/UKTYE1h2b6rhzCOY6GRdltA5tg4isQ80c/H4AXKF4GOxZ96svFDwvc0
KtrcZYWxHkV0YZ315l0W+6z9sSKxRxz2gZC24h6eXnPRGESnnHYu2deA/MeuL+gc5fU1UsZTnpZm
3PsIHVYg0dW2YxlfZQmLs2uL66X/ku9dW4UJ7icPc2L0oYuW3YEqENXRGR0btSUBPI6jUWC3lHAN
oy90taBVrr5t1DlvL3cUHpmNYVo8z12Ji1DJV4bJFDn2bTvZSkWs84d1gz4HWEYE2eietXF3L3pP
gAN1YbiHvMGdx7rjU+FY7a5nAvzuLk8am5xRdI+fRd/O/n4avLm2SzaNbSVC2ErGcHoAYWzqz3Bz
QUfSSBypXa+HO2tJDoUE7HX8ecxEW6o9IG4HoiZy6jJNx7vFUjPe6dqZG6fU3H9J9CaGwywG/Qws
hR5kRFGK4f1wcQ57lupy3FL/yuCx86YTTkjRwlWmw0pGtVOMPpNHijB1Vy5oWOdSYF6/IvFRbBha
4PA0qEn1Vo4OQEgJ76h8KyHkCk0Rt1jBSxiSsVTgf4F5Dtuc5G7OJwvU0EZ7Lq8zv7L24+bXZb/d
U9x4L3CvmZNbyTvXmdLSVXU3swA7DM6A21YR3uOMq9f0IUEyZ7XO2dbDDqFGAvWEyiJ7F7cUmExt
0OwXHImO13tfRxtYs8u4VwMm6SgVagtt3Ld6QuLMORmAIxY1LCfE22yBreE+Q/eCxMmNgEixW5xx
d5HIZ/uEmVuibz3cDFD8eiSh3qcOJlOlEFr5B4mR6Nd0R3v7eWqYbT+0cwPJ3GCVGsEGlOmzTHK0
OAghRicwICkFQBASIXEArupD2wH6ANBsjoNxIS5wUGx1V+wApFk1ZLxtx5vgM6AnBVRm8Wdt1ETL
GfjK+hBUs/t3RC1R9tHXy+Qe3Nrl3bVoc/Q1B+nqoTuvTbvFLQ7dhP0YPArbz0NovFwPe67glT3M
y/6C8YEEBW4FziS3YsM9r09bbzy2d7K8JrSlR0x64htYLOA2EQxG58XkuctesB/8eMhb26JzEfG0
3XrhpuGTl4BkCjSyLr2Lo4RPb6rP86Ea5lonz1Gyy/U+ENGv9/WMnLd3Arhq8iua5O6VoXT6wSaT
Z6ctbkZSpinssm9xmzW4sZuNJb6qebYJVSIpC+Tfco9BgXla4W1Erjl8msgNg23OeI2KaVMI7iPb
dJcroKwFV9TD7Vy1+g2cka69T/Z6AquoJsN0gu18lDxC9ZjxuUSG0+4xvZmCOiJ90esjeGpKlpiJ
MPd18tJEiDfcrThHI3CQj2SUC7oIjvKxinWuejQwKGrlvQP6N5RQR1jjCjipxMkN4QlD6c5sNJ0i
ZMG2Xyc15Bt+K17bK990wleaKTUcRkrFUiXIk7FDsWgZ2iOqqRFtQQrzNFAnx0u4F7LO5qpvu3y7
ri0oxyVUHk3OKvgoEANX9FpiGo1B5txc83WjewlMTKUnnJMzZu0L7rECKGo8FJB77n21yMmNx3Rz
8fKWdWwYI9RJcWop0mphQfJDDXKEGmvAfMuacpW4E9MyGnV+xROVhO08wAtWvDqNHJbby5rbFH7x
Lu3Tso83Oj+wrBu3DxF+mxxXAzq+2R0vXtQo8lexr+m9u/QnN3U0DxsuGrBdYQ8V6qZ5CDI2KMy0
g3/CisESwKasxKSEeVsQI/PpWxdwZIOZFzJJ3rRdo+Xo4NyJ4hDbHAAAsmZmfW3y2YkH1vZrg2tR
9Pv3ocUs4XPf+3k4pk06RWiGF0UnJClz3b1LUdrgakjyLGVHhaN9eWtVyrwoLLyvw73PUieeYwBr
HcJbgN7brznMWIdXFbk5epwbjGverXm/GPgNBDEmZbYucCWG6E3p8dxKTK2wSFJFjzpDkccPSEF0
yw30ew3z5Y4J0CzhsaazLqsI41bceIU50C0qCcFvB5em5mka+0FfZw318zlyiFX/TAlBj86njUOS
M8vIFWOW+Oh2JvCWehc547qP0Y5UwTJHFTAdgpNC33fGQqYiGcnW530EIbEUxGBE09FxgkGMbiL7
TXCj6mcKgKhMJqQT9Ot+He0I39YVhSvhePaqoaFArdHvZZxt1p3CPOX0pIGR+6tx4Dt5jVvL2HU3
YI5XKiIxvj9ADUw0GrwJMD3Ae7Ox6LjoJHEl5bKPCuy5O67MBY+aGMwtjiQGMXo5dlGMaQ2fMKAJ
xYiANFGEZVOs0m3G0pPdXL6fVLpFZIIhW+JdXgy0QdIZOrC4v2WxNuaVGXiiv2VN6uQtAbKdHUfW
uvzJewxWqrEBxgdtIehkj900jfymbsZpePICD+YmJGIw18QhEAdoBfjlyCMPO3vsXSab663X+fCC
ohZQEmBDHroFsIKQwJtTOKx1pHTYzCoq4dzBg6owxctEfhxA5rsYEGefFg4BfFzmOewr5UFikGPc
OZNe48HarFf6cdN4aJh4YiUgkjzJ8vBE8dghjcpZO+wvmH0A3Vqxk4/5vme3DF1XdJNENWDEghN4
zyWXIZxIrkjPuboa+mxht/s4QzcdJ2G2n3zncuB3g4Pxx9EiZjq0RewBxGJCmYAyRaD3XWFxp6X5
LNdUJI8zTBNMcrwYtcbo3zaGaHah93zty1x6P1RB6ksenDX8nuk6nc4pdLj+tEzK0apZg5puEwOX
mWKrBxKf010xehuZOI6OmC3arhpFk6O4VotRgMeo7OiXLUP6+029N/32HqhyagGXt7Xev9OJ0ear
GmYyngmFRPFMOh+WO6j9tX0eYSXdvswTS7fbGKrl8CMsrFe33epkdtgdEwBAcsyoCwzqHGYinTEg
6S02vXNEGl/agMDPs8Zb6Cu3J8lQgtPOMetO0wstdhXHHIzk+3FFou8L8UNj7rTd4+k6Q1wdKgLA
3jU0CrkNSHQ3Wdp/BXISAX5iIlIGECFKsNJMWOfygGHSALQBR+ilmfGXSiSP9ErLEEWxxjYRi4bM
QbHLs8sVevWmAHKbP5hsHSPYBHRZ991dbsbvmQPYBg04a87LnKMIITjpxieqdWJdmTaA73XhxhRG
DJ4i3ykDHkoqmrAIrBjaLPV90mbWH3F+wsJwHadufbP9prbbec8k+4AqgKdb0S+9uw4AJLcPIpNq
fcB13dCTQZ1SSHjULAUyfJqtmigAely2mDs+oirOs2vTQiBwj9GGhE4dqQU7+vdlQGvOihhnsP3i
XLSIAnqgxAPTVANQC72078FuiJtqXZGl/L4HIREXIqIxYLmYr6LOXzMFbaEqJ4IxFGCuWi+zLTrI
9NJiFhj/0xIja+3e0C03wMTQlRL7BS3Z3kUFtyBA9AXD8Wr3ohlniDQKeMsr3xw3qDqR6TNtKW8/
QRgNZLpwHtkzy5VEr9H1pV9g++2v0Q1vLK40bcHAqP4U0eVnWx4e0knOkxkPJP/Yp8/8z0nvyc9u
PGyk62bQoB9o916g5+nYn9Sf/OzFM8PqMK+7LDviliLoV/OV3Bkcln+UK/87bk/k59A2dN2JBZ0L
dXeETbC0c2dvpI9mGAgaUFuAia09PPWzfEkeNwOUqEQWbkRKQLPoOf7zx3KRTfwWVefCe/qXzKRm
A9DWRTo7zogCHasOipA7MO+WEuUSxnYYuYk/kOn/DhMp+YlIqRcTTEopP0JNv2RPNsy1q1TT8RTS
a3RigMHbaERRuIXpDyTGv0Pe+tnapwe5Cod5wo5cINDCwrPlsADW+oNf6Pde/SfqlkIcnsnanIF2
Ib8OOn71QtV/jtH2s7cPquRFqqZmR8y6UK/rcO7cSP/ci/9s7WPj2E6z4+wIuOsA1iMw1hj4xn9e
UL/zVH729ak3DDJY3vFjQyKDK3Wt0Xfj8v1zr35ZXP+yXJNBUVBr8FzQqcHY1uaIaNznp//84r+z
Qn/29eEa0xq19VgubZYn383USV8SHhKE8ohEqkI5UJlPUAgx9aey7cjPHj+taHwGwxN2RJYo+5Au
2tz3MdCZ//wL/foyv7G7f3b4yfpA+Rqa9ChF3gLnyqfggePif28htvw1ReGLP5nSeOJXneqf+717
jrHS2Kk2nWvRKjTtAdGG37eVtiopbIaK6B/v7r/+LYvU/P2/8fW3WQXdNa396cu/P88S//335Wf+
/9/595/4+9XbfP9Fvpmf/9K//Qxe95//bvXFfvm3Lw4oi2145950eP9m3Gh/ff3mbb78zf/rN//y
9uurPAf19rdfvnyXmFWj59DdN/vLP791/v63XzIMCXDX/MuHdPk3/vkXLr/E3375n/3L97/cfDGt
7PRv/ujbF2PxSuyvCRc0i5lICCZm0GL4t1+/Qf9Kc2hTREY4/o9f5PQTokPbv/1C2V9BqmCxyGiG
dZpfFIRmdr9+K/lrxjLBQT8iyO/ORfrL/3sKj/9YL//4YPBU/vn1XyYnH2eMRQ1e+Fcbp5/XFWfp
z2oBI9W2RJz5KwcMsNrIjjatC/KEenLPCtgiAgjlWQraWWagxLftQB+jfqVAoyk4OkPr4pfERZgU
tPOK4SKIHeY2qUE5Q31YL7c03cSTjAHGuFlZ0G6N6nnRzsqjW3Soc27VFlt20PCJQApSst1sY0pf
0EllNwAyTFYSCF1/9A3n5NxNApbC8yD3K7pg6Njl04iht+/J+wXkhv1FTWK7ytKpuXUomj8SxaZv
MY3ybwp3EUCWpPHzJQnWvAd80X4GU5+BENXL6d0wD+Z2JcgADRuyNQ8i69v4hLqpBSSBfn4qGuYy
jPF+hZH07Jau7OHDAoB0gfkMWDSGdJcJJ+aQDjOZqm+60cMSje7Pyej9g+bZ8kOD3XBHmkHEh9iz
eqiooPOrSnn9tGA03VeR42YuKcy7v84QpFFcqKSNC2niFs8WlfwpDaap4OIB8KvjpMluErbWe+mj
eH8aSIjegGOuoFtMrb+rf0XNIof0gUJmXfrVh4ReoHOhA0rhND2ZbYWNsjEYWgLrxKzxzrOUDgcZ
Z/77OK1NwS6IHL1gc/EFpVtlr19zuKaBr3UB8RTn9lJ79tmtgUN5ivn/1GDG3u4LJsobgLyXdF0A
L+QYAb8xrhcKVEeMNzrNSA4+GUzCy96C7VvVQ9OdtnpWh5B0QZVsjieMjjTaz0L53aDJEKNzp15E
5HvNovBlb/f4hdaRYNUcxfQHyb3YixZ2sEu1wvoU+AoVJCooJPw1iFujXe/kOglajRjfo00cMRCp
thXNe87kWh+TCNSXR7AhVFelWM5AKy6KAlR0roVuXGj2BHnw4CFLiS54KQPH7dDHixiLZHPkDZ0e
YBHbxaSwoAxjZNJM2SV7s2bXQGyQwROPF3LZtn1LyJqeQzyzb+m0jydCRvt+a5i63VwzVHu8pI/p
2OQpLixISbb/5e47luTGtW2/CCdAwpCcMpPljcqo1OoJQ5YGNKADSXz9W9lx7gsVpOqKi+GNnqlD
EHITG9jYWIbUxRfO4ATcylFdakBazsdwYcBWyzm5j1QSPjV6gv44s2XIDu1qEjzj5818HdR27Y8w
Qq5MusP9TgPBapeLpCTFUxLqBQhinaA73wNsvM14xEqiqvxa2Xr9WuS1OZNDvt9ZXaxoSEzkagbo
+EOdCDGnBSCiwNEFO/+bjLCjxZnCWqw0S/ubBh/pCFxG8TcGaS/qEkpUuHzxw8qTv1WndNZAf+nG
4i4H85ZRZJUBoGzemfg75kVUg5+PnkA01YD/zvlSZXDptYeq1Mqc6C/VfgDqWFzCo6W/avH43hzj
6PTV5ijMb+o62gAQruKsHFuqsw1KYTdiCproMBIILaDNGU06Q3ToF6F58lGyBfddPHY99rZ52Ltu
PcDaUKdoMHRnuITuXbrBF/MZ0vrJdaubDSAaXn3rAVq5Aj5rz6hZKByctubS1KzKxATxamZ7hXdz
0HfR4VkzSOSvAPVFIyx7VwYMuoqOuNiTK1ls/HNTTAASViWM28QKIIram+qOgEB721IZ3CcwKT+W
IjdHik7+o4hr/gHwtvzYjX28HcyihnO5lvyDXLh6DiZS/gjg9lDizVbBdicOk2vbbvUF1Giqi6XD
ft/xglzppBQXfA3xdghw6AaxiLWtbwvRrioL2Gq/FiSZ4D3QVo8tKevLdZsfEgt0zhFPRzBlTQAf
+Iw7ZnLdj2pqUiF2+QDu05SaqVjxRJPQ9iqe0V255/kMRtTWlz8BqSkel5rlz6E+8QcIXZOvxTrV
BzKNHPDYcPyytq389M+p/H+/OPmGV+f5VOpA87P7tcLAy9a/FSYfvihUNF9+/yv/LUii/6AcgfwK
mpdQZkFN8j8ViaT/iWMeQhwHcJ4kCU/Xiv+pSKL/nBRbAHjFR2UMcmv/vyIJ2X8iykKZJCJGB43i
f/0vKpI/XTqkjFy9T2xWJdq2ncygnBAfmqTM0xUn/S9x+EO589bgp6vzL3cOCQmsTeUYPCDtS5jw
jyHSzW9oh8c894yrOoHIBIeUN1gwOUFyWOk5+ukH/TJxhUdIADB6eKHK7R4b1jVONB+S9Cni7PXY
+x7LuDSFzBYDwMMmwLbAvuEXlfD12OUKy5x8ISLrQ/7UbOrLtC6e39K5sxecDNxurcwii862WnNx
XAE09Zy4w4hkZiIrD7FSIJLZHIqov4RGio9pMSLuansyLaLd9LnIIkgJH9ZF/AQIR3vcq0+DO4zI
JFnXBc9pIsNjCznYFi/US0f8gk5P9+1f1mEU4gkpnnOe4TWQPJiZxpe8XWYfLcLT3J38BHxemngD
4ES0y+ccNSbeUj3YeaehnfzsVzviroOho3ZHU3Ueblo+eLSPTmM72dmMDVgO4SQyrQud2jAXeJee
f3ilkKvomUOPFK41Pb5n0H2vm+EGZPQPfkM72YlVkoCLgz0LrUsUQzGU6fN3pPpOYf3tWomQONlp
uZZTSGt4ALGZpDMr7X1RFeM1tl8PcZ1T0J0MLVlJ6gDgtCwM6GVEyXWxfvcJC86z14vc8jGxKy0F
rmjyCq3BLxrueX5DO8lpDJADgOiLLGnpiuI1V9dLEHpQlQHnchUx5V5D7ILmW2YYv5G2vWihw+I3
bycxwdEUtD/lPTcqK8PwSgF75Te0k5gBantAnGKAzOBAdVVEZPqZsKj+6De6k5ockk5U1xgdyKxP
fBnv0APxjIlzboagQO45rcDhouF30HZwVSbBZ79pO5lZKjhn4h64ZyvAgWcCF7RjyIBo9BvdSU5Y
+0ncHaYta4T8kCfi3FbDs9/QTlaSbrag0G08q3T4Ea2E71Ue10evsV1xy4bjMX2pwA+qBnHNG3Fn
lPFQV0TquIqW4JYtpME7bbZUYPTmc33XrInfduLqWe4MCPeerjzr0E5NY2POBVu++IXEycuQAook
q23DfsIBlouSn6S1njFxEnMa1173s9mzka4/QDl/KZiHTOYp2k5StnwLbFIj2mjToy243NGCvCcI
dxrj94MHDdfXm3dQM/Ay1Lhlg5rb666Sy/MS9oXf/u3qWUo4BuLhQm/ZyuJvjeBPYE68c2K+NXEn
Kcce+mdqBSU0BJ0LjKHgClwDHwesU8SdtDQ2qFhg+i2DsPV5MIWPU7cdvZagK2WpgNolS6L3jJHw
gQFbLfPSb3W7OpYNXEKHsRhwoEULeiOiukEbrvCct1PKwgwnl0KPe6Yr9RcUv64DABr9QuJkZREn
RROfVonq8AwKynF8iDvhI5KDb+nKWOZ4mpxyrMQsLkyYLmUD4Fpt/FLTlbFkXdjGasBCMQtBu539
VdSeNUTkZGZBlOEkwAJXHIDCsdvKA2uUVykrXQXLWolugKgdjjSNtn8PZvpCqYeg0ingTmY2gy3R
rMaW0o8bFKwidrSV8jzUXP3KoUftPMCkMwMi63EuwO9T0m8ZuvKTdYAX2xJxzsAHEI9kqsynuhn9
titXenJgTPEYHkcZAI/PYpOPtvRBayDervnzBu2HKQJMGOc8tEN2E//gwu9TupKTHCDFGQiTLYtW
dtUmHO149uyV9K7gZMmw6y4hWBqT6AQU29pnAOI8x+avD7VCCU0CsIaAtK8s5GsD0Bv79sxv4k5e
ohI8vYAq1D5j9LPe5iDFM4mPA8vpWzqF7DqbCAisCmswxFuSLLovQ7c/+E3cycsyHKDYSBFxwHtv
ocF56rr71d/SOS+ThbKmBOY4qyz5sa3JN06tX+K4MpNlLwA14dMOORlDjxCyZOlAqkevkLgqkwb0
sRlATJwN3f6oEnRQAO70ADjgS7oak2MD3Y0qwNHAeTicbUKulyEwTge/mTtnJrwigIQDcg6qdTTJ
inVpjjvpKr/jwVWZjFRNALiCJ+pqN/q5CebkSw63P6/+D26Qr9OzlmCxxROcRW0vPuL59TGa/XLT
lZiEMcAC1phAV5nMZ7BSAPeTEb9umxRObk5jM9DRIiih5ieW3BHWae/cHU5f7Q9VuCswScLawO4W
tgOgxmYaMg10Xr/iTecYVNXRb8E4KcqrBtjnpbfZNoCwICD6Egd+a9FVlpQiT5aCYPYg6ODxVi8f
V3RUvKbtCktCxamItO33LFpAfMT73pYaQX74De7UtIqOuwT1wGawLX6pAc8YtN/Fx4WJ5OBChyYE
6oOtzfdmjn7gLlv7tSNcTUkwJsVYgyKd0bb/3If5B1p+9YuHk5g7KJcUTkA42uoZr8+QG7CF5xpx
Ts0GykZDhyfVbCogD7Ulkzjuo2dPjDuZCQm8Zodhgs1stT8VnX6ic+xXFLpCklEJumikyQ5NJ4B8
Ovk0ce23Wf2mItlqGWNHCbNhJqiwcrlmoe+8XR1JMxNgBQ1ychhCWGvQ52T3LMFdC+HSgl4DEv+e
CWs+oWi+kjP3WyWuemTf0BhqShofso2egGH6YvvIc5dy5SNlhT5bVMktG8kG1peEMAfgAx+9MscV
kCxszZWiOoQSExBZMX2wyeLVuJeueuRejbqCAvmetUw/kwFEkmIxwjPgTlrWfTFwvYV7tvfVbRyE
F6SYH/1C4iQl6FBVD4DangVd+FfFt6eYtz5yz6itXLfgqky4ArslBKcGUvgS/ccoXj75zds5KA2d
mOSg/mZ9tX9rtP0ck8ZHZ/RU3TtPJQl0sWDBhT51sqv7voCm4Y6Lj9e8XZoBXDh5Bxu1ECdlc9bl
5gIiPO/sVKfz8A/lics0kLHqrJYn2A6UXL5WJj90Y3ARQfEwQuoDqumZRi7xIATelkw9Op0Raz6v
4XJs5vy7X3jE66Izn0NFLSSkQNNpDnLjHyF88Zff0M6xGdFp22Fuh/qnnB8VHApJn3gO7eRnIReo
RMXoFhZ0uS9kcmy6wXNoJz9rXu3TBL1JNPT0euhFjf5S79cWC52r5jhH01RCFDyrag1RLch1XHY9
2d+plk9x/dNydDK0mQpg36IROyLZ5881VOhuoZE1vbPY3xjd5QiACQrtggIXzk4G34q5LlJu5Bev
leJSBHgroGR5qpTB/npYNnjDQinOb99ykUAbT6JNJnjORJ+zTBsITaQUUiJ+Ez9dXH4BMkwzqSm0
F5CYJroNtTkUjPmdby4RAJoeuYQQB97umvxmN1JDQEw9+03bycy1AXFxSUoUtM1TFw9f2jnx63i4
KCCc9zDVYAWUvGhU3PG9Kz7ncrbvxOQU1j+s8MDJzZCvHWUa4Q4Z8OwHA8b3GbQSt3t4aULzbi/N
/N0vQk6m7rqH+0WMt818gEmxof03uOj67TD/sL9+WTQzlW0zrGgyh3Q+r4P4LGTv9clOu/YfAuRC
guB5DEmIHgdpPNX9JdQsD6bc0kiS3G+PcWFBSz/Kptpr9Gt79VSG5KPdY7+Q/wYKitQGdaIOL0Dd
Ii45M8WBVMXmd/N0MUHQE+SFbtBobsrpR1IJSIrYzvMl3EUF8RVaN3mC2woFuzfNbfcRkpnvrPlT
Tv7pkzq5OtUx25v9tBKr5GFtxvP8JA3ttcpdUNBGIDi8S+wxCSEtWFny2yqhsec3uJusUE2K4FSz
ZW25Q/Boq8/ayRMRKF1gELjifVDs6GLnNRMp1B3OhwkipH4zdw7SkiSzKRXWCjRDzGFqAUY3jHgt
ROHCguoVFjhQg7OZiKGZsMefAh17Dh2/Po1KzUbUiaXN5j34QkZyV++hV9cWIsCvh56gVtMbiT1r
pftFcaL1j+aDT7QBCX499EpryNtHWIQh1UB6L1dG1S9+QzvFrWxMWFUG9ZYlc3kQEmx3G5ZeHfh/
IMy/nv2zYit8alFYjLm6j+bpDnJ+XrusSNzytilF03WI9iDrrwGqlYCKB7+QOFkJOF1cJQNmDeOb
8w0fEwwLr/61cN1uA9XtfR+tWwYmx8dwX64Bc/AMiJORElowUd0FyEhuz/JJ3S11cuYVEBcO1J9o
jSBm2CwirINsCbs2UeM3bRcPBM14ICMrsaO5bA7tlj9N5XvU1D8fC8KFA+WgcnEaINchoxNfRLkt
L2NIGfrFxEnJHtpds4YmadYKcq735GKAlKLf0E5KDrrfkhHMqAzSe/puYRCZghCNj6UI3pZcSFAJ
8WtIY+EZfNlJmU7QnEg7iOb7Td3JSlwjILMexSj2h+AWdMLrvB89o+Jk5QYxt3AYGeo26KCkQNH/
hLOz12kmXH/buGayngcsQr2Ku7k6CcW+Z/jzD/v89+JEuIAgOFGWctZoHgooZFiIIzczxG6CKrmC
K9P0ZHhDbyGjET+QYD/IvVlvg3ixn2BtsF7TpAs/6dou+xmUnvhyvplO367hOt2DCgT1vXGm+SU6
5OXDvlLSe8FbhQs0SiL4htgSDz5yzW9gW3ZVJME7X/G0hv8QDRdohGdkPcwUkY7JBCl2gu0wnYY4
AKuvAx3RaxW6xrn9PE9bEJyWSsQ+8TC/FtpHHeH0MuukfZgbOQKuZ0BFbF7Ccb7MFdwl/KZ9itkv
l5691J1u2D9qbl/1IB9m63eZFS7WaA3wSD2TE92zDeASuUKDrL7wm7ST8Q3ERxcVQJgt6tSNHhja
2NKvNHGRRsRUncw3tK9XIuG+Aq/yVEXrk9+8ndsrNG6QL5MFNTGahgOHf0cK5o8fi0i4WKOqXItZ
zYgK1MvaM5vD8iFW77mIn9baH3LIRRuFTU6DvMXX3ABDf0x68yme94MKo7MWsm1er6fCRR1NUT70
wF9CeX+dK5qt+ZzcoQsK+qhX/F3oUb4n4LiGgwaTY96P0DmXELba/SCH0Pp9nUo9bA+4EqOGUJOq
oJI2n/dN9ew3czdN7S6CUGHmdCHnioaQLx3+9hvauchaswbVBu0r6Dk2ab9MV2TwEc3AxiWdPG1J
UUHSP8HG1UyiSaMx4WW6AVvrN3PndM5HQXpMnANtGEGbBu3sQ0tCduY3upOsQ1VIOB0B2M329VNY
bxB3gS2f39hO3WyV7aAFCWqOpSN8ecY4tZT7fU8XgbQXWsRdrEBXUkudmRJiqM0mPAd3rrKcqmGf
x05ksKGGEmtlb0fR+91TXARSEfHNRDGCAgL7t8l0l1EV+228rsftwNmgVGxBhSLQumlWSAes0+7H
JhS/wY9aCJBXE0avQpWRvb6CFZdf68DFHvVVbiFFtwswQ+NPpZQ38ebHlhUu+AjaG9HGYbYGE5Bl
gqpC8iOPcFJ7LXAXfFSD0hZAhUJgvyouozmCnqFnXrrgozEPJsUUuJtsDEk21C1MzyCt6DdvJzF5
M8xLa7TMJmvjC1qFTyvfG7+guMAjZcMN2Iwag2v9spjgk+2MX0Xk4o7MENZ61UCS2bV6HiTMBhK/
Bw8oj7w+1qpKGsoqrBPZtdVxN/yMi8avpQd5nNeDcxvJsJ1A4AKR2B4Y3GzDXo5+H9NFHgkLSwaZ
R1iEBb2LO3pmCfX8lM6hCT8WKcRgobG69RNcnKLoIKYy9NtlXStbfEyohxSY+JabF3T2P+lRfvRa
4C72qDRih0VGiKHXCMLyPZwTxsjvPHbBR3HcQM8T7jNZ1etrug/XzRB5xtvJy3WP63qC0Vy2REGR
mVE9zA28m7xi4oKPCrU1i+kRE2XJdRWZKdWc+l1rf0MfUQE8+oKJ09iqI0XHHWZhfmRw4eKPogri
4LbaRLZvywG2U3ei7T/4xcRJzHkRsi0qIzKy9je5JRkcOB/9hhavc74kKpcWQOYM1pT5+WlDKYLd
DwAnXPjRXDTNVEJqORPr+JJDtSUcW78WrWteK/Wy75ytIgNHp4MK/WEz2keMD5Uyc0rZaKGhWiHt
mcWwfXhoa/piylb/5Rdwp5LNV3hiNBG+5bg1G0xSG5qOevZc4E5mxgHpzKbAvIeA6m27J8+rpxyB
cOFHsKCJ+7aFkHW79Od1XX2o4tivuHfRR6SKKAHU+qQXoKHgJAJo3MD4q7zyiriLQCqKcpnr0xLf
+XwmNtpkpAj8WIrCRR1tJIBW2465c/ICrdEyTQj0Yf0m7uQmHIGGCn4JmHjOv2wK7WXTJn5AehE6
h6aIZ0gBnZbKQlb7XFVCnlNaaL/T3pUtxZm2UdhKgdcfbHeMN7fW8wHFVScNNoAykEQ47Mflyu7r
RT5rv7rNRR7BnLCfWL3IjDfhLfyIMoDTPOPhJCbFK1sVn3onEZf9Rcim6mzcBr97iYs66rdwDidb
yqwJi+scVrkQtPILiQs6aguI0UVzhfpekHum1J5CUGo6eK1vF3UUnNiPOXTXs6iy1XkyFfCkGiO/
iLuypCdLERJCbRZQrK05tP1Wfd0rqBP6Td1JzRLCYHHJofyidYlqEz5GH/D2lnt+UCc39cnUvKCI
egBnzLMc7b77BX5tX/3mzl4f+bBT4usCHAN0A1h4mGIFO4d98usbuOijfN/KbVowOLxBvm0RXOda
2Cn7Tdw5OnWIZ6qqwJUt7NctXeHxAW6heO/Wdvp0f2iquoijjcPSciyxIbaclbe2qgswflvGTLpJ
o/0qORd7NGg+4DeAdqry8q4cxhQuAH4vby7qSEI5DofFaRcYRXBox8IcVrnbzCv2LvAoDHv0fjWW
ZFOiPFT50ByWzXK/CsAFHukOg8+BRNE/wj9ils9bF3mB7YQLO1JtEe2jQFiYkfyulK1+mdVaPvmF
xcnUGlyrpFFYkjAM/mw6e667yQ9N4uKOatKgaOmgFTaPCyQDqxDVInyg/GoL6ta4m4YtBkNYwKDd
DvmsYKslrWfMnUQd+8bAWxafc8kXcdQhdNp5bEu/3dFVIyJjF0ZQekTbsxY3qGNgHeyHI+Mu7qhZ
K7IyOLZm4tRVCUrYuOodvsk+iwWOa6833nUrRph5oqcqod1acRvCk7vIvT4oALuvB+eNzVVXoBBN
Cl4c8zD4AlfdF7+JO/fPkyyrlRvu5PlurgMItOX7e+zFU6L8vuvyxD1IiVj+u1SS9gxy2T+pMY9+
s3Zys9mSguQhZq1k3p5FZfWti6GH7De4c4gOBVwo4KKAlTLby6QCgDTg/c9/H/vPJxFPnNyE2m7b
AtcMIaWtLF+07fIbnE7VWW+Mn0gJd2FIG5yyZdwhNnAJEmmoIvibj/PoVTXyk3Tmr+/YEI6WMNSh
iPyS38Ed/HJ71w/hjfXiIpHKATYpxGLomEYgv8Vf69Z4gUhhkvR61kEEGBzsK/FJJ3pr0OiLcq28
Shfoj78em3KtugVGzxl8aNTVutn4TKjOTwSFx05+lpDjKKESKrKGxC9bh0ZIAmS530qPnQyFC14r
wN/Bg0qzN5d9COwr7jLv2Xm89T2dJE3qnEOIHEFP4PRTqHUEjzEc/NahK1C08jKGOwgGL+P5WM3s
OlbvQcveyFFXnUhXS1FAn5VnhWIsghdAOH3bOhL3KZvhfuMZe+cg3bd8yMMJ/8pa1DXcmYk5QPfY
TyWGu8Ckvq/HoQ6xKDe274fFyPVYhOKdSveNALkQoj6KFG1HbJArMd3jXn6LanmENy1/Z/w3Fo6L
I2pg92N4fpp8sTxJPVzSwI+fwV30ENxGSVuYU29Rh2PaD+ElTLH/69/wyr7hVxuAt+bt5OpYBHAn
DgqRzRouhr29KFn88O/nxltDO5kKkDccBiTmXXU1A6gKRlnoA3q1FrmLIIKVVAKLGfRyc+DVsraj
Vx2xfqAq7uoVQdV9hpksPubS97dz0N3LJvHje3IXRERDbkjPCTThkupO8uIi8lOb465YkW0mS2d6
2tRj/riI9jbuIuWX+S5+KAyKeOIcbeKthBFavQyftn3xK/65ix/ayDiCr4+QwBX7Cb4Fl0mv/ZqW
3IUNCU70sBNMfNpsCuvlJ7g++q1vFzEUBBz6HCt2w6gLT9hYewajaj9RFO4ChhjPu8JEkmdxDOUp
SUm26Mn6fU1XsCgohy3OYYABGHz5YNrlXpfBR6+kl84Bipsz78WIvAQY4XGnFNaNoAgd/33wNzZx
FzOkVAs4AgAraBKHn3I4e4MQd96O1u98dhWLgM4uzThCJVSW8w7hhW5+hKGr8mpFcekcnvMwGJ3P
+KIzjJGPpkgA2CrD1qvdwl3ZIiJpp+gpNK0aHgVjl5L6PVhwFzREumkdVI4UUgpWGnUpPhQmif2W
oitblBQooKsVt2czNFd117zY0g+8xl3MENkAWYZjOc+WNtFpZVd92CLjl/wuaqjjphmDEbWcXgm8
HPprOCH6fUoXMiRJj9tchFKF9TD6Y1OtDrXYf/x7Cr1xKLugoQZOhTSBu2IWJuq2GP7qOPPqPXEX
M6RgmWvr0x0uruZj1AsLmOPqB4iHdq9zYYkZiQL0KTIdkNu2e9m4fvYLiJOW2GOpjCKGkRP5tR6j
H6uNvvoN7dw7TdDwdYQqaQZyWpIyNZvMeOqUcRcw1MQM7pg9P9Xi0SNeoc6mavTT7ocN1utoL/C6
LvspxEZoOgpsjwpTAPC9ACzcxQyViTGbXBCVQsB8u5vvu0X6beAuYmgOYR4cwoE2s7DRTNU8Pkzb
7PVsy13AEC3LEY5NiHc113uqNUt31rd+93HunJo8XhQsy04njxrGh1qx5jne59x3eKc7RIwK5lwj
LnXLDpUKb9vErxEP/bfXS2U0xdIGwD5gP9n7ICXwNbiOV8AG/c4HFzc0JQR6cJzyDM7od3wqj0kZ
++2zrmhRMHKrYjbiSW4hfdrb8lvJ9hev1HdhQ1YkeE9liDhMf+8M3N+u46CXfkvRxQ2ZIYCXz4aJ
LzK6m0n8BAXyzG/eTmMInl0hHRcAm82sDJysimG5hKMSvO39xneum0LuhYCpcZRFk3lpwrbEC3Tr
uVZc5SIrAZ1uS6ARtzzOBlbc5aufdht3oUNQfyUdH/A2rAcTXskFtucBb/d30v+NutZFD81EqnnV
I88EXKUOSa3ZjyKs+ipNZniP+UXeSdRyGaHqBGMQqADAVn6I1tSQqH/nB7xRVbgiRrTcLe6aQEHQ
ZuC3PYEwMQgnfnRPzpxztI93iI0sCA/aZ9e7Yl+Toe38Zu7iiKZA1lU14QV0EGN8oCq+HOveHL1i
7iKJKN4/26RBcbtP8giT8PrAlTR+qeTiiAQ8NeKSnhgO8ETT8LKvwEdaitVvd3SRRO00mXYIB/g+
LNUZLdona/2oPNy1TNYmICskdfCUmMcqLaq2T/PdT2SVu0Ai1TZFgE0XgJxknw9xY6fjFFe+X9Q5
SeVGN7NGcMOQUXFIxuSeSr8Hc/4bkmhAe1ipAO0y2cDwMZDf19lzqTg1bjusShUr4CFtnQypbWqV
NQXxewCFedjrEmAv5JBscYSdha9lymh1TebFT6aDu2CirlHRXgRUZh3Upu9g77lkoyxGv+x38URB
OC1MbAFGD2FlSStz1w/jo1fyu3Ai2221hpyyBEpu364iO8dptVWjXw3g4okGUbKatacSffwW1slf
TexnQMJdEaNh62QBv0Ls5Xv+pZHlhNZZ6adIxX/zMqZJO9i+Qc+ssADKRtU+3hC5JR/9Yu6kZwJr
TjXifQj0QIBZ6CwuoN2h/bLIxRJpCZO3Lh9OTwjsHKql2fIug/KN8zNwEjTXcdfg1QyX0EXkt7ad
v8YsV363IhdJNKO4UMGCWpQtA8lov/yc+tl6oR/4bwgimD3O+ajQZFmSKqvlUAO9kfjp0XAXRKSG
TY1JjNG7djqqmu/p2nvSm/lvGKK57Hf8h9aTDea0DthnVhovtAx3EUR9v6hELrjQ6ZleqyH8EhfK
M+KnIvIXVnYAX6BEnPqIQZ5/OA0NC+czr/Rx3cySIunoPGAnn7fkGGvYgXLt1/104UMN6yQRa4yr
eW5muNPWh6Shg9827qKH+qldBjvMWCaq/pB3w+363j3ujcrc1SwqiimRtraozCtGM3jUia/LRNDN
seWaPPtF3T0/+5wSgitWBsjDZT4xlVbog/qMzVwEEfxVW63aEl+0VPNDo2xwDjhU9059e+oH/Y6W
YS6CqGsHwfIOl/Mm3+qbTo/5sxgNAJYgWhBYxDZhdNPAQfznpiXza04xF1k0t7mpB1Pgaj21N/bU
g8mhzfbOHp+88Yuc++koGYzaKhyrIA/T53YULXRwAfJQaWh4tMDEdxMk7UYLq+48jzhUDxmZvBYC
3N9fZ3a/twnMgwmDZHARHeC0+jLMgr3zrfgbv+z0579sG7QCpdi0+FY6lJ/gQa8OQZD76T8zV/yI
LWPDkyJn2TatKrURD49NskRe6c1cABIe1km171jEoqb3XNvwQu4D99qYmAs9gkTzliczpj7s46XR
wHvmgdfBy1zc0bZ1vCNBfXrxQYMJy3V9AF64eUcQ4Y3kc6FHEl68ia6nONtAbOiyKg7ij1T1ePI1
cwVfThyZdDiLugZ+6tvSxqPX0cZcXBKdeniLx2jhJAsXcAzhJLnJg26ifgv1N2wS3iPh5oEsgJm9
TjsdrCkJlN9+6EKTbDLNNMqbKGO6DZ8NX+r7yox17bdSXXASq2ihSIXFFMnyMBWxTScd+D2VMVco
KdRzuBYFAtOsa33cS3ali9Kvm4BO9uvtQUqSNPGOwYOkHs4oab/MdvfDDTEXnYQ7FhkNOW1sZZyf
N93LxPrOqxxirlSSAaxElzuOgzyZHnrVtveBooEXBo+5kKTptLlXRQMvU2pQe8r47xMP59+P5j+X
FsxFJG19sDeKJsD3lcPyFW5ENU1RmA/sOOtmf/r3f+SNXd+FJU1Kl4oSREeR7QUF9JwGXeB1wYWf
+OslQyfQiHaDbZnKUR3aCsDkrhGeq90VNpK0TfptwuYJRmSR9tC9PBvDtn4n+G/FxTlqN9ZWcoaP
FSqX9WuYqxtIpb+zfwXBP7SyP9RFLjipSGJLC4NGNJghcX5TTHKa0yquQ5Iu81JEaTW28rEqFlUe
AtmL/qLr2dbr89DMi7Gp3i2UVQFXqfcAf7YBa1/zoLyslmj/uVddlKTAtKpjUSTLpenncD8rBVHz
Ue8dMKI73McXKGAv0PASK+mgfLJUUZpL3b70tpZxlqzV1h5ra3J1CJcu/yrMrrtjpdT6caNaFbcA
hUVLmsdDORz23SyP625s9DNUbV5C1qdW41XXt+v9Dsc1fleXKpY3kBiyxY0Vco6vFenKAg6jduxe
8CYUrdf7Wvd9m66BmHObxuOoN3hUU3i1RdvcQswP3jzxdgbXY6uAWuwDwLpYk88XcNBU1Xm/oi3x
adrDPTmHcXkTHsZpzIuPsNgbPrQ9yvF7G4umSRWTXXWVUF7Tu64eA3ZINHqMN6Qv2/WDGIduY2kJ
sRKBZRX0CVpVDYw020OjGmZuljHZqr/XIAz0ZbEruQSg9sixeiAMBig3ZWgXaOEEC436h4UvhcZj
WgDwbBouqwkexoV20yXqrCJO262PJ5ixNLs9g/En/JCPYsybKeNl0Yu/546sQ5SO9RI2+3Gi0RTH
EKNW0wox+qVVybdVD3nwEyL44/DMIuBRbnQj1u6e8Igk1+NKkvZ+ia3BB4gN3NZTGOqaThxAot7t
aZJ4XGkPEbDm5bOpF9HfF7WIa37gA9yQdNrOQT/fQOZdxi8qHPEcsEzK5uVFTRFlIPer4iwubd7r
VAJ781gsIljv57bF1TDqSlMf1nbtpu9Jv+bjks1DB9l1Ng7TNfCn8cxQ84hYUpBQN/PU5TW6vZDO
aYLnJi9ZeNR9ER/HSdP6SGwb4KsLTmGg1vG+PFC71hZN83a+G6JwuCtMxaFTV7TJ55zHuriScTSi
/p7yYrT4QaRuUJEPvD/IuD0FR5/3iEJwZME6TsdZieoTtX0/nbOkJVfoE40EzbOypdk+av4hGNrg
co7/H2df2iQnrqb7V270d85ICJAUMX0iLlCZWftil5f+Qthum00gQAghfv082J577Owz7bkV0dHl
rKxMQOur932WhY1Z3+kmTKnvLD9oVrYilRGcflMxKtgXyigudLosChlDBeX9913dO5+KUpQ07QJU
EVpDpqOAf8EBwlj8PQi5qKQN06azvpprlUeFm3xKRTccp8Gxd25KfJyaeBhawEdr4XLY0Jb2OMQR
+zPyfHreXPURLmrkCWYibQPT3mYr8phHpT7pcUD+fJm2MiVLLF8zH5u8l4lbDwZCFNXdWsrgEEB4
v78E8Mu8H0daXtW2qj6ELcWdtS2E2DLlEscuZ1nU+mkI4LCUVRRqJ/mmulGmdOjk9Dh60T4qDQZz
OrmCPqxFK6rcNISIPFGigbFWpy+13IbHYggQRvs4KJZ87s2TMmNy8hwGSPnKuJsOQdf74TBP1LsL
xDVxm0IEwX6eyp6RW1K1ukqBDRib67KzqG5oUHfcZd+0OpuKQPUnthW9uaCaeXMLvOZlL9z0mW6l
1seubHITLGWJtWZkl62m85u+ivDnyCWPc9Ygg/9YgSctUpyK2UNipFJXsMeJUaUtGxMfWLSKV+1I
W3sdmQEkjUoPrj1Yu9XBjVaNNSfYgazXvYKbbSoG6OVkS8lC9xCyBuptbNzUoZv8usKYl/jteejF
euTIXt/UUdX0OWWgfsYRjps3cksUydbEa/DYdGtuVOKS/svkFGQ2y9jyNZWtmMI00H29Po6yQpa6
ZFuH/0fgkqI20woKw/K4aHPf9QuwGqustycdV47lEHgF54nYaXuKoN8SwAFADu17K2dIL8OwbGF5
3VfutgDuEqVHMa/qwvmQ+UzUEOlJW5u09lgrBevRNGaLShk4uNeUVeywdM30RnpYzTk/iek0tsBa
Xk3e++nBdf1QoBoA+GXyOGjf2FvsR0V8a2bpn70caH0INlBijw1k4GesWSODaxU8RJIvJU8MmL2S
sAJErbqVV8pCNu2yh25q26ZNObIhtzP0iW7npZY1XHsoaa4xosbbStQ1CMeuK1EXg5PKhR8r6h77
3cTqnsWNZpltB/pHxKEJhkRLV0KyfFe0eBYDHyt1zUrB4xwCf6SooYcw07wGVP1i1uWXZgjmN0il
bjloAhjolZRjFnCojCFwi/ijQjXhbWL08kluah1T2lgus0IW8eVQswGa7m69jQyxT3UD1kSmJ4i1
DW3Drs2yLH0aOd1d4yxdZjMIThkdFLmMTC+vV73NJHcigdGcwB817wdTDX9EYFY+tHqo1iaNiiHR
eaQx7p8A3THRaWIb6dOVG1IdGtXKJmucWuJ8DG3ynhYyQc4zmNctw6yOglSHdqRvMKlska+yDcab
Um0VxM2aTR9aU9TREQCYZkgx9My1igwUtslGm8uKwd81C4SFSTlE0fhJV802ZxAJmKqTaCW/hcnX
aFNdB2o9xlVTR1esXuhgs2md/OzSiXjD7oe24lHmevjJ5LJV5aMaYVaeD4bUr8twMiolhWNzZho1
p72FW1M6JUnr7oJGcpvVRraXulddd71yvqnjzNvAPIUh3WwGoAQKMaxEGFIKX7ODEEOgT3XTcJzJ
bdSlUGD5s6NL3x+mOG5MLuOSXrWrbuqjgL3IeKEdqXOVCJOxaEFIZdpYv11gPruks8E+kHqq3isx
yesaXN0UKp8PTTvCZ7RmTYjVHuSGNq9WKswhRNSRrpiMRco8xUa9ENHcrarq0pq0jsCqeTnNbRke
uKM8ZZqyFFfS+SSL+9XW7/wAV1e2xuy01ovA+XhIUI1kM/YyGzXQRg1WIIYfZ2K7+KqwVVxmyzoY
eztvU7FkiSnhdzOMVZAc2DCC+FeCfBXaFIFM6S4p6fmYqblr2nQNt7U9DCKZxzu2VNZm89yx8qS3
Fmqvay0rfjVzxCTpOA6L/eJDFcs02hSc1xZllMtN4YTKx7GE+UNNET9AGXsl01tRFYHJRyoKm+sS
Poq4odW8RgZjqLMNqsA3E/TelhOLi+VPZwWUQ3RUkDpzLUbTdcJHeYdc2VYcgxgB1lFpE/vXcppU
jLEcOpL15ey7h7Fa2LshHkLMER9oRCmyCMZMQFyzQ8Uy1HVuDMS3jiwAP/zAChnRS1j1KZnjPFiW
TyVYKeSuk/HGU4QE5anraRCiBbpwvhMhKbq8cq6Q2aAkfWt5sLbIitRJ258CCxPEtK8Ru2Yyrjt2
p1A7rrK2NmBELKtp75dwRoGqikCvT5MNIKpTLKtWXY+VoK+RNV14hnWzP/KQivtm9WTOm2SozdNG
J/eE+yYfmSggV6dBR68vyQYt+RTym2L5tC1ehBcwW0YGZe1m5/OG14a/Ae0zmU4Jer/l2cSpLD/a
boZx5VajfpaWay9fx0KvDeRqq4RcBPAsrTMfzKQ/lD10Q3M7zdZfQ/3HTllU9uGYKwuNsQyBP7mp
y35dEAEb1V93UCB6Cw0LQdIAobhPoYPAsXzyYf0gw36lFcr/zvUns2CBPhk19/rCTC14S7jXRcL+
u4krwNaw9V5YNgbqHut4u77SFuyP681XQZ2Gq2+7y3WNZZhPHJY6eQGXeZHTOYyibKPJGJ1qFwqs
N0tYQUt5nv18olsC2UnXIKx6gz5n8TWMnrvp89BjCz3GSbSNH9oQxI+MJbRcH3xcefrIlsBWFxBw
KUTeN6Q7JOBhvNMhne8qhr0/D+loY5wYuhnIdAa6Z66isdhy2WtrT4NZG5aLqOmDS1kBB/WIYJTZ
DD6I9fQsum0YblvocCHiWvoVh9Jqng4E33zXFxuCzK6rmHpuwrizN00PoeR3Aazo9bsl7EhyT9fZ
iZOngr1eWMwGjDM13OtliuvTNNdVnCO0pm02Qom9v1gtxJwzwNKJ/MwYUF86renmAMjyNrgJeFLM
V9GAhHS2qVENmDGD3tKxiSWwlRxgKH6FUS/R/pBWCe5rUhTBA2x7EA40RYAZlI5DUyUKRBf004F5
4h2S2pClSmkyWwIkeTS9jmaVYNCB0bvq94O2jfskIQ9YfJrbgm5/ygUj13wJQ0xUslvpqQnHVCmS
IrMqJDb1XK/swoy7g1ddS3dtWzM1uVqxe6XtVOKAW9Zz/SHqkuTdCn+lPV86lCSBmzfHDED+3pUH
22HP9DkL8LOAPHtr3XpdRG7U/oHCgLDymVxYuww51oKqR6daAbGKBgcnnYeNwQlmrnwIwTRUh+QF
BFhNm7O69SaDQn1IUmAkygGrwgr9hgUH7jdLCzow0oMgjXU8R9hIoMKd8AIwzVQsykfvaNgwjkhD
0yCLKlWX9wt1rPyMZXbscycxlg6VHbm4FPEyQAc/lusk38tqCs2TrZAleOo1H1Rm4qQvcdIoLXxe
FcPix7GOFhcxpWUtAb2Z2XaLbk3q6w0+Gq/CPqmbI13YMt4HhtEwX7DCNFdaj+4V/ClhqDn0tooe
h7pdEJ0iX0A+W8ht0QtOQPo6AW6ybNmEkHt5ZbwhSxpvXaeuvHHFcqwMZShAbOEXYC4cSZ0u1w8E
8O5XwpYWQP1gMBM0J6Eznytto+GaO1d/7ntfmCE1IVSfEMLrFqOQwoGuPThFeIOnFOlSmuGuG4Q+
YRLadxVRhUjZYsUpTDbxpSEcR9aEKB5nHmlsc8HamqvbGb0yNGk7WuQPUz93WqVb4xh6wm7xA8yJ
QUfyW7SmAme/IbWhW5E3icfwIZFz2F8zVFIYgh/sb2mp+ngCtk7ZEKqwBrsenAklO4Qj5C4v5BCy
9tNKy95eQPLRRLCfq6jE5EKEnQ3DhJT3HBDg/tdYxfehhP3YQwzLEZ0xZAj7bMNJWeX1Npvqelvr
2GCBUxVLgWMFf7fGIXS+ZNDWvvXWlk0KmyInbkzkJxyiAs1qk8L1M3kbKyP+ZGtA5veEGrPeVxwk
qQPybdD7DHVc4BHWPr5XMYBDVZbAKPwRXzHGN4sIxIyFiFKLNofAF6Reu7FpTyRxHQytrdAJyyAr
QN9QgvRTukIF4FVLOVIzcNsocNRcEy0useGA6RUBx3KJpKdOjp1tmURSB+z4jDAj7H1NW8fzdlpW
nAOSgUT5WGhAjGxXjsX1RPsNTtGUF2GGM554ctUoeUqkE302CFO/S6BXdTnrYgqzMuzEc2EFgKzj
IKvXYzkmb1vL2zijpK0/gJmzvRIQ8EfWxBOIw/nhiONPJNOlYvIhWYr6D06sonng2v4SF/IPzLPg
Aqtr+9iWzRwiYlpdl9lCmGNcrjO57BoPgGskMDyyoY3hJ9EscNc5JGFEytwhFE5yM1lYGrkC6+ZV
MDldvSp3XOYfQzsg1gmRKI++gDVZVq86oJ+RQafYqpC4ETg/1AUybnetnNWN8TG5aGwAlZUaTTJe
TFPTiidolhKX8SDE0ltg6+ptjupmXOSTRYQ/YpAFFDm1QE1pvCKdlG1r1UETGGmSNIZ1eyv1XRhz
/+zC1p5KJYi/nkvdT5/MSgrsGN08l1eBNx1IakTUTC5pA8bDw0oYU5lsx25Mwa8Mggc2+up2ZpUg
mUC1+HqxrlBXpl8hz6zboqyfuxIOZw/I5Flx0/BQyMzWZflIeAhbn5pt9nXHYzsfEDKXD2FkrL1S
hfa3K87Yl2x047UvwshmOEpBDiYusK/OOKG1D30UiY+0U6rOW45AJdVxLV8xeEFeoWY5QG/ILhOC
zqVe3yBt0yOgDsBIxEmn0fN1MPEEFbTJ+beVDZubaut6nSpZNHfDorsvinI+9khLUCwehVdbd90t
OP9dL5OQTWo3atfMtyuO/XGvAqj4xOi9o2jUYqoUeid18YrH5SCugyaor9TQKpdNUbsGV2Fh7YB2
5fPnoSgancL8KVQ53SI/HiOoAb23Yl2XDGFdcV+HLryJCvlobQWUH5TJxJpjFd1uDauH8EahGvkZ
jGf+KMAUf+8FzhpXfUVVcZqoIvGRRIm3R9hxTHM6j65+isEje4zmohrTqeD+Pfhl/F3Yu/6qnVl/
Qfrl4CukXuL+k2OYHGlkjHtHkPxMAWNA8IayKhZSTe5KHDfvGVLisGYyqOVeLIim3lR0Wy9HbKWP
IDuY4LJLVmRNVVK4R6hQbFeL4XGd+kKqq3I4fho2l84eRlprRFzOj7OEBkCW7Mnhijblq1CV1Tsq
MMxqUfcAmUSxPcLpD/ypCTizIZu7Fl3RwC/mzpcqvEvKzX8okPd77uLC3PtBzvQke/pGEp96N32J
y+X1phRFrnkuy6sm3toBWcC4uo7HqrpExwTpYGCOCsCD63w+m8l1KZo/fi6CbV3yBLH0lNlA1QB1
IOX2hW2IgDEvGNLS8N2TTxJn6PtaWnEfsKYz2IR8aVKKYYsZa7x6bIhbl8M2sKi9qGqPVOxCovE9
7DZIiI2cMSTsu+CRymC+pIzM8OAoXP8pijf/WfhlIMhJ+njEBtGJLz0kq/6M4qXBR5NxabMCq3CB
NAiy9UhOVuGrsETOGlwoZ9+PYd+FqesZWOdqmuYi15I3UxqWcbEiVvTrjV3XuslipOxfA67AVkim
BH2JM6pxfyBjOPSHJRnFZ0ys8JQk210fsO5ONrS9Zdu0tGkyMHs/JrK8xeLNP7YdrKN/UR7/nyo8
ZwVNCPDOZohr4Jf5El6CZOgzBgTLywq9PPy59qUIMh1h26O0jyEeLIi+VBi8f1nN7gwMWNZDPS4N
Kl/IrpyaBcsRDd3LPD3YX4jcBVzRBMS9L5aVZjAIvdNl9CJIKjuncXMKRqRm+31vBNSFGvmLrTAv
E9DD4vxzi8+R0VwrIK/VxlwqgBulvnhZmfecya03gkWrAZM7mM1ruG3da45z5Yt685zI3W19gnxF
t5MX2gBKpeKiLuyv4LRfcbP/ptJ4zuTe6nlu6iUCN7dDuuRkS+J4GsgqiI4d0i8PPdITPtUS9f1M
VDV/DqBvsuQ0hk53OnZtZXMLiYb986oLD24owpcpbMNo+ucOG5eo1gZmwhfruq9UAxzF680GL6In
sHMqOGXaVwXCtwvIb1JxqhOyXYUGw+9FUEh2zgUHgL2RGqXNC+eSJ1LchLJ597IBcTa9vW+Q46s2
ALEik25l8hAk4cvWvHMSOCqb4ID0WJXKsvg4uO49ncSvsH7/w3p6zgK3PVcFq/DdcVm8NWLLGv4y
Vz52zgGvTa3iZsUUqYL+j7hDEbVc/nhRY59zwIHJ8gxiAdA462HuELuEoQL/+WXffYYVZPNYSaQj
wNPuws8bqntypOvLVo1zDjjqluDIjDtjkwcf4Rs357RU0ctwaecccByp147F4GxCEKfJG2Ru3qB+
O75sG4jPNl4WeWSuzT4ILS1uKHJkA9te+uVn+26FeMF1rQY+05q7xDdZOJgXKcqwc+8IyEei4pOA
TxXN6xvktOGsXr192Ug5Q/iKGUXagIJLVUyePdRtFaVuK+3LFpRzJjhq8oncqgrE+wA1RDcGl7yp
XibKxM6p4LEjBFJeA7S8GIoCKJphv0BC50Xtck4FX8q14BsUvYDGk2+WEcVQZIZf+N1ns7NbIdaP
Egv29Ck8KW4vVE9ftvecU8GXZBsLLnDbKCIcXN/8IVv94WUtcrZpTlDUhFcS+pIzu2WOtf5UG7Pl
L/v2s6kpPFAtZQHFx8ZKAyPxKafwqfjFjrnDvv5NKHLOBI+RQISKL+gxylmcUkpWwFt1IiswP2wA
IAH51KYdTl1C1++uWv/xk3qV+ed/4vUnPSBXBbums5f/fK07/Pef+2f+39/8/Il/Hj/ruw/dZ3P+
Rz99Bt/7/br5h/nDTy/gHQzg7CNQCP7ps4Ev4tfvLz/r/S//t2/+n89fv+W1Hz7//tsnjRc9fvPb
919f/vn7byHdWaj/8eOXf393v/vff/u/psZo+vY1//r7zx/M/PtvAeb6P2JJQk4k5qVkHMg293l/
K0z+QZIEBSkaRcDM7TYCPXDe1e+/cf4PQSkVBJJFEPwmEqPOaLu/FVDyDxZxAl9SngAcjUPlb/99
Yw/fev1bR6AVvr/+UWXsK0fqX4MjSlgE7zNo3yQhwwGBnxOF4aE+dKTaSJOqRY2mPvYTlcl4qAj1
bLla9FjglW4Jh2vKHEF7pj6q2fRjeQGIBAzsnrjt9TYd/IKiGgFr15mu+QWU9Csw+8e7FDzkaD6Z
sITTECjmn0PXMl4xBqHl9AUTnTX+kqoV6aOUAVUgeIan6p1MdWKiEnXAUizBqzGoXfBKewanhpuE
hYFHFUTPDVIWOEoDd/mxaNseT4gEMMGnprWv8F4xe6RzgUbTSYuM7dzy8TAV3WL0QWJNnKYcKDmJ
FIJPfIX3EoGqpUrjZd5vZOIxzB/fbKGD4eFjsyfcGfIn8zCgZbwFcgsHJTZgwb7w2kTjR6CPKnyu
FCpYZDrGlowfWRmi3HvwkDrDW03lFJ6tnZr9qhbEblxulqbA84QWph/PZSzNkilbsxGmkJbs789I
YU9ZFfcFeu1bU4woHOMtWzCAGC81xOy5vV7D1gzVYyKB5HSHAMxOMOjGCXUbe9UjiYWejON+MzK+
LBYawWEAUlIQ7kkNlFQwBMjWAueXNh0tpzmXwCnhvdnZ/UHXESLo9XH+dsuRqiY8tmyQTX2l9RaN
c156qS0/fvtdEHYlXoxr1ODp28jut/79l0lU722WLO3eOcVCwvFj+/WBObJCwSsbAW7iscsG+6go
RgLu9RH4m6i9hQrRjI8ODcYvvg8TEQ0Tfesu4IYYXjUBYe2tHse9hX9YB/7N9NpRq/8atxiqLKRE
cuTlEpSD6Tl1U/UYd4oNwHzNw+zj6wA6/EF30a4LMSEKZkvrf2XIth+7f7okZnMCMCWLGCYMP+es
tEJZOKqo+h4oBZwP0oEOIS45F2TFj23swAg8+KZ1uIEeOentTTyqCu3190/+lTP+w30ALoN1K+FY
+GSYJOycKWgGN+7YoR7K1yvBlffcHq5SGV+17WlYZo8fHpg/DISkAX9hzgszoxx/vUNhZ/q4K2qg
ycp1mPFxVtUWH0gK6XH/XdtUGHCgxu4jLfCbxMfjEL05otZX6gSVF3go7O9VgEDpS4n5QtShTaYO
Od4eq2FUHvvZ7pdFcTTBj79//rNuEEhdYXGOKCc4ugtU2X5esSbgq4wZavVQhetm83YRiNfSrg2W
as341o7J3VRCAuKDJkGzvSl5VCD99vf38PPGz1H7wu7B4C0aJlCrZV/R0D8wjEKOE4oH5uTeSwIv
zaMu1FrBvb2HXKBOI+DLwvkYoegUvyMc5bFfxO1nTUApZ5BpghEywRaDf5wt2gT5OLusktyg2rEP
/u9zwC8NRJeOqGtA1THXhdgwEsu5H9DLZOJh+yuu6ley7g9DMQ4ByxRCSBJHEW7pHNgfz6jWIs0b
v+ZD54tMhduMtHFVR/t+h5We78NTu15Ej3Wrgo1ldN5QFiqhvdJ0t2C774O0KSPAkX9xJvuZ1sY5
ERIjJIT1OCcx/QvDDICYCsWLCsqNzTh7DNSi9xj/xy5kkAc5sQD2du7wfdZq3W8Y/N9HdglJTLTc
/9eQQREH3RWFFJiaOOF/6TNNR+n4MlVvEtUVeGiKbBZmkZaVwu1sSWn2yRSLEVcOmpr+8ga+nkZ/
6CyOzJHEsgnCCzRzEgzbnydO1w7tUsdB/ewWw/D1IuawgzzF3q94lVCQeVCk+fZKTME+lGK4A+C9
Hg73+MGsLtBKAxcU9woIidtXkQ057jrji9/wy8TpPY5pVoV147mr/TDF79U8a0D30w0nUTeAevx1
wfn+QQcsOEaJxYDHd09Fsi9NK1BNuGA9GYsfG4IL/Mn3Ad3IJcar7yvUroGF1oxAVsGz+Br4teaA
3WNffriSC/6SilVgsM3QPsMv4X3b4S+HZdl7Ifr2uOMw7G2A4D3Ej6WYdcuynjkM/ZS6ZeU6nXlR
riqPabx/fK1Zi94DZIDs4+bbCINk1v6d3+/s+33+/Sg6n3FYdTgTCZQn4BuE9e986tsiBl4rdNsb
O3UjdVerYtv6rm0Cji12F+7BalTKZV+8WxS+O3NUKIxOfdqFxRjeV+sagh+RwOEIOP5f3Bti5x83
SA6lsIQgso6loCSMzyNe0gFx3/Y8eLeBfdk0qRwY1WU2lJ0i5WnibYT7AK4MAaB2vuR71bQXFOVU
6cuRQu+3iZcnGpRxBKlYhIu3QTUm4zMJQ/YrafqzJZTHCFxIglMAQB2JYOdZJ9K5IjZ8rT65Mhyx
+Kg42AcQm0WE0TybWGIygL8d1mGGsLmZMcS1mjGO/r7R/rKT8Bi4TIl+BULqO6/mh51EGEhQACJd
38fBEgIUPyRq5lOK8pZHhwKNscdRFsy65Kqq5+JXulpfKxU/LAoi4jLC0sT43hxYxvf7++H64xRV
fRI5fi9oMVt5AfHBoflChOLJVYHFaX2OJLbcJmVgIof3etxc8RmA5EZ/UShJm/WkYWbF51SaZtp3
whZYtHuyUJR10mUEwOy+QFHZGgiwsh4/yqqZmi87HRHrhB0wm55RlGi2L7IuRPyuK2qDz0dd1fqs
m2WpgwxgehadKuqD6aIgKAkiwI2hLvQkqn4K7+UKDMdFPMcg4AB3ZBGbsoCWybuwtsTfWSgFd3c4
Un09ofi6cM+2ifdnDYXGeBOuBtguq2HYNsHCYQKdO9Nj5IoDLED2YTyRSYfABDk03ymUlcWYhsxO
lbwr6IQv2KCqJHU2aLOsf8TDNnuKwwDRzRdbDHF7W0dA1UYZFl/c06iiaHlyhVni6IAFFP0aFJtM
rgzkV/HIVYgUbpIOs1LNlzaqm/A5YWUEdkawRwNgIwy48Cqxo5W/2KG+Rk4/jQVBeciwsCCsCclf
BGhgMUHFxlb/EAEXRG5NPC8BoIIzHz8GAx6cwPULAVZzsLTZ76VMAAErDoCmri7KwhFYBH0Iy0Et
XQrOE1qLVGJSz1hMQ309jaIrjsUCadg3dJq6iORRAJmBp6gHRQbHxaAFnypNADDG9Cf7BpJHY7l3
KvzMHCbFfiAkPJW9W0Et2QIMrCsSRj26Mp5UizauI5TQp0zvg+QjUuyQ58qI2cT8zApA426579Gv
fz+D9+zaz62G4wdmMZQzJSV/WfUG66x1Dgimyda488Juvfb5RMYK/PC4bWus1RT8h19wks93AhFj
D495whGCIvxOzuWCbCvKreyT+S6p3Dh2h8WJLsKeiWAnifJNA5HxptfzihHccQ3Yfyp4guGmtd8n
VSLdiqadHEUX/H2LfD18/dgkCfATX7cokiA8RLv8vKioZgFHYGm6Yy36DjuRHWOcotPNr43VOYQ8
6uGdmtx+QIdDMtvP1cg+YJTRxODs+/3Q3phyP3JvHv5QPIPEEADVR99bUcNTJATNb/xFT361mfvp
vnGu3KNqsR9oEDae3TcQjcBnrUJf2SThvnvUvOvQl7YKAY/PsYzswVDtQeNAQF0Cwimy0aqk/aSC
CjmgA1n7hXVXok2qJEyHTYxFDAjQKNqPRVOpBtBxT4ahTMHmqhLAGwKncJkCDkz+uotAWUKWCPwH
wJXixZmJ/mLMnMXEAs4cODXi+Ioc179JSUmJEcBksBxmRT3O7i3TSFBk3aIsrsUDopAn6AUmPOKk
r/mEiSZ7buN/19zka03qxwbfxwaJ9vMDdiAcJM5CUoCpcM4OG31U0IhevzA9R+5t1ZUAfCJaBHZH
p2CgMSA9WtvZqE4ZA/eTgGBRT5G7mUKc/dtLAfdHIPcK2W3NkNParjY5Dus8Ln/Cl6eoaoxDFGrc
4zL1W1fcG0i+xvzQg4QSDB9A+SzqPrNV4MRwA0p+36gc2n6IYzPmt3AgN2EVSxe8Ddt4gtqn5yFI
ptkyV0rBZA0QS/jlBstibHSyHRbmJKUo2aJGHdRQWmDHjdO+AFcJ2VBfX9mViHV7AnRPhjYrNmi2
2wsAV4G5vgDDBttERoMOis5X2jow3jK+gv3ETpEm2g+3YQWRanrN5hXoMUxmhSU5pyAcLkuZJt/y
NC3xAJilK5ElckiFjBVeMWawGY1F2+F3OMq3yDAKB8uPj1CqnJGrMgFYR/wonKu4y0fs0Gq4aRTc
HjEodLkPmKJZ9lwTAbMRv4woSLNzjlPHjFffL8PHaD/X+D5ocB0zAEoLflLdznN7GE1k1+oQ95Wq
+ivB6VTVhz6UwGlcjMFq8NVBKRssC66VlAcnQoto6zI9F6rdDThik3wkUHVdWfbfF2glqZKTNNKE
7RsRMjQBwKWwY92ObK7Cgd6AVhMAjZsS6y3uJYzKfenwjlW4axDqEMCkYKQa5LkwcbtgPtTQu4+3
iy3gLBSHhfoWKZGlq2I8bQeQPXarZJJ7EnEZwjl4tQhfFlP2PT0XS+WQAdTfMobLLMe+OtB6Axg1
awFmwkHZVHoDtXZFPgUXKGc02SNu2oBH2QcjpeqiczhJ1SkeaxyDQzJPZODX4E7Qas7BBKtGe4ya
aQxO3EOGgQAQjqQ33L0BQNdZNG0woUYXLthA8s5XFRyAEflDvC5HowCKlC8uKJhEzXIeARk2fE/H
KgyhAFyQZE7+i7Dz6o0b2bbwLyJAFvNrd6tbwbItB3nsF2J8zgxjkcUcfv39tkhf3OMLzMEAI0ju
Zqiwa4e11ka2ndLp5H0CoLkO07mB5uKVpwHvChyFUjCwcMsA0U1nvWiO83PTW74pbq7dczrTQjr3
bIg3/jxM/hmPL7YcTmyP5OMJDLcL06HxMlhS175rLLu/sXnWogIRzdoCWexCsl2vIM/aGRhrMrgj
pMKEGCe/Ckeptu9n2hy6E8iCbEhxqJrWRvAzjxIv+JENbe8CBusaT7WgZJMAIZs83PL0Z+WHm7yH
M4X6RxvkM9BqH06qrS6NF0geb8/ppnOIyb/Hl6xq654F6lfv/bBIkuHZjCkn0FmvfWRbp5A9EPwI
1jIMfmyV27d/pvAsiBcLIBXcvZcY9DNjgdN12T9GP69NlHUgDqnikgA4LtAqaAit1EVtoVvFj7lt
gmSDjNSPwUTIOvvwK7tklQidXrcRP3SUyWtFbm+G+LkK7JxOO5reL/lwD0Ivm/VDhuBLvLKhe1rL
A6ObjV2eDaXCBiCXJj2tHkKg8kl1Wvs1jsx9b8y8EepaJgxeo9XtHJ2etkTBwDyPnOQmvKt67UZf
bDXn7vBU1oVOs+d9yEA658nP0TYcgWdWstb5XUimNPgKSTKrPEGoJm1+CtBoZHYg4Y3W5yEHo2uB
rcW5teDFxqCv73y7BAd7yqxNRctpTQuczKnv0q58j8lJGv88rnDb46urDSTaU+2y/ayznSwVPZ1r
B0J/cSGX26X0vak6+aMzVW5SvPPGjTT9rVJ+xVC0GqJb8JrYoTehWGiSUiC3k8rn4U4FWTX/FQAD
Z7CgBDfZ+1jPtBw7N7qUQQoCoOr11c9UviTnxumHAbL5Zo3OcjOw2JESrVRFgrpdIUS7520MDScD
jLnRBSvQr1sWPnRdnPIgSldymzK2vII1g8+XlE+wD6qquo/sLe3m8xz1vfbPkwqI2H6E+djaLgpa
hHTVXeU1eOSXDc5o10GJ1eE6nbPmrbZSNltgogsq1UXic3TVxA9gEasm7M6mt/oIvk2qBxM8awpt
bKGaFtm9+pkVK1ICAMHJrk6PhIkNbJRyTWQFToqmVNAo54U0wKXE+2Q+8YaUPDuCEPxI9y0Iik2+
t6IuxR9t2DzBD39q+X9UaYoNFxPlq/XZwLuSVYAwXYa8T7XOTUISx8m87LRRFBoeoFRJSalM/bS3
TkEfJQqajvFb29Bx29G9C/4f2XKbWGFt4FqtZT4l3tmeM3liDWGM5yCjInuygDbBmwKX1/zxrV+y
vstBVcvX9eLwERhLHftfd0MQ/FhJrzAkpcFV8c8xfhmfGJph4PO/VvMGu+J95CV8PIUZ3yVXGJFQ
0K4QInIXamQW54UPPgSiGloCJIc894z8D63IP649fLrmRv4NQselsMq6HXjmwmzcrsNoM1AIY8gP
H7wJdz2KVpETSNpno5E8+xw9eEQbP8WO6XgtDe2GN6f3ydqnJ8dpOdxJr+0mBAILA0CpKuQjFrUG
nte2mab6Yhsdcc3MyXMG3MnMtn1eumWe9GVeVMffYjJ+3G70y4ZHcRqI4R2MgIYBcA1HAawlp+25
friphgvn1E0YME1HihH1kU2NZfuFhW9Mci69tA/VHfXRFJKrFUyR37/Dc/Na79pPBSX1ez+1K1O9
D+cqQ8kLhkoeLXcJGK0JxHRLlLhY106P4p4MaUG24tx1WeMUnwze/madJvIfkX1bq6kNs3saESaz
+TTAccKv1Sw0zvQx6KqaOr7XNpV/cUtbgkjfG6X22fsV/eNuyMtIwm+xGvF1ypDy7vSusVly06NG
woJ/g8DyVqrcI5o0dgq8DQQiO37sJrJD5KIpbya0rBnaq1riOny/qaHB7/eQBuAVgq55K5pSAeIZ
HKiLlCOd3d9aoDtxTKdZTVVt3N2RqQQ8ld5RaGvxOY73cYJUHj2uaykepmRGeFfjeSWfNG6qkZY3
c8WldJhSF53LxA/WE7z8OuofGESKR6/p1HvO8syZ5zdIdzStCyD9g9+ygqtbFTqAt68eCRAQGyRY
xH0YTaOCW+YuG86kRatAe/sT96bA581h45XjI4lDm2vOUya+01yu0FJum5mkmpmiBjMWAGo3WKJP
VZKuZvt8lMwButNB/qeF+ARf71toap87GK68Yz6Oufhv6yTl23x/1bCdZBBN34vx6puKGXqCtCBO
8Zo3UgS28BpJQ7q9hDd7YdvPlo0ZOOrCcVfCLL5D4EbzdNOYaDXfHJSjSueyTvWEt3gUnG16iuE3
p1Y+mB4kM5spfCqrSMa+wGf3uptAXPycEG8LqPkf1damjaRu18VxygPBdKi5X9u24je3kRp41cOH
tPJcStU6bDviNGibstj7Kin5etigMpB8QVdCTEHrb1Kp3zSWqL22epHFQe1bImhhM/JI+RpIagXe
fJuh9Vf3rklutUXQmd6VBu2U8GYvq1ys30EJiNS8WZn9mnuNWHuVDBzmWgKBab8BCEEJ2Eu1iYfs
9ikKg+9sKis8rXaoF49Ppo0EA7EWvkz98XxHVBFMFCLyW28A0hH2a8x6BQ3kLR440gSqooNwfDom
BW5rQh0dSrxbwR3uwp5Xt1G4YXHRW1dW+1wvMhDRMkPvvMVoQ3DNbF8lkYplc1G1pTJwPkAEHIUk
IjTaAswJuRs29c3TMzHxbdwRG3VWBu1PhXoNr3UMgBqFaXkHlkJGSmdw5RgVjnUe4fjIrCwxqBoR
dn5Q60iC8SnPahl21i4VsLuOHNPq8T2Ckp85/hnvsRR9xZPbe7UoikiEodRB3QwjFgMdYpGYvbAf
QFueiQHhc4Wr+4Hjf6y998KtZ1SypqwxWDC7pUrfoFchwUtDh0CsWIWDpm/4YH71DmfLYuNBGN5Y
atGeZgmsTiLIAyOxQzi8EmxvfEJmQuK1Aj6S49zTcLhYeWU7FJN2xFZTXrVdfVfXUZX417KbxZBM
4ZLzQMcK2M0jJlm+dthmL81k582FXhgiquJOgbect73/w4xr6TzB1JSnmhwlUa69L890x30coViR
2UzCKU2mlWvU+/Y7zHWXL1LpJnaTgDjOlLxHj94AC9Pd15m7ecwEAi9vEe3USfh4QDEq44t5qAF7
YJnS8Q3cQvm1tz4fW/EwScFYy3l6/HHD8WDxBLZAJ8o2abn1AZ458i66c8Qq0CMhSJPhNAWDkRmf
Y7Fva4T8iPMeuQwP+7Oly8S/jYio8Oiru8lBxUEtxtjLNazWR735YvQ6xo5PdnmCA/BFgVTg9qmb
JSyfckAfgDJXzcGqv7jQzVEzKqZQEgN7FvaY42O8620aGIcUkXzMyBxtpsr/ffzWpf2C8T/mGPUJ
OTOPLFMDQ4gXo4AQLcGHttmM8r81e7JphZvDE82NJ8YvLd+cPTtL5Ous0oEV3Oy3rZOl5GWrGGJY
8uVXmQQRCJ7F2g/g3inE3JkmAx/ykuWpbDHo1GIY4SBakXrxPTZVUD3SbSVZ16/b2MZqgpQ4KkbX
ivEnsUOJ7VPuUSGiLTXM2HZzuj+RZJYjRalRfiy+Fh8rqBP55PE9O0QDyn86YCEhD0xUSSAjUA1n
KuWVauVBlz0TZlfb6wG8AHRD2gcp/7ebe7bGgz2DMiwn+zmMFhjXpxa9Lv54rEDf8jGwjwvBMX88
JidIbY+rrKhVpANO4zZt0FWXWarbR6m0hXjEC5FCl5cNPWBIC+HM/g6BRe1+uHR1IwVfSEry1Hor
682BwQ2NihoZVDansS6mHcj73Fse4gv+k0EKkaumYZ6h23RC5yxMh3fUjw25JN5s9mIYdHAk0uxS
lBNqZy8IPAgIIHGhYoQvczuMNHKc/DGl0x1GGeDpyxT1UlwePG0z+DZN67hHFTTWmn9UNFJcvM+F
TxqJSfMsVNY/GjYP5gtyANFWdnLStG6Kj7PPoc9LZpqsQvNgNfQGKK6DBEX62d2HujXoiuVU3N42
+zHU2V7czqdxlcxvVkXMbLS7VZs3Sr529tBlUpyVaHi9qh0Z5BDH8U8hghPcpw9nSlIdBwxrzEcX
kiXTW6msqmO4pyQWHERuanzT76EdCrAGWaHiJy3jIhoLbjuaJ5V0XXElTOzxfV2nL1f7HLpNF/tP
Bf7N9mpXlTyNt/YtE5fZcNKKqz/WcoaUJEe4i4YTxUdccH/bq5sEHr84iY7hNaOvICAR/KuqDT7F
w7gN3gURirdtSJsWlq6/xbPj31QI8aY+HzV8QWJyldVYCsfo1IB5acqPqMT1dXWbxcmiQHjshG2/
1UBSk1vR9m3k0dj1Mip+hzpMef/rCbth4OmBqs8Mx7HXMnCKHNoZvh+fDOQsJgM5zgP3bzAsoA5+
4V/2SzddDnsT8bStKXj+/fCyIksgIV1eT/xw1kz2dprZiB1/m6YVp5aNQS2iuNZInLAQjzlpKktm
dC499BPuHNC7XJJQVoKIcCBXXH88YmQyAHnZXNk27ZbcrbqUiSvKPBmYATtFvO2hAluZ8377lDWG
kwFYCLU5fvwC9tQUxV6jcAPQ8zVJQR4APVjXkg13IB5GZWTZFgiq8ccihQ8L9CflDtvnkcwWj1nv
4Ba8PcPXuzpNu+Ja7p802zjyvR2uFmSpbuuP47g0fDAFjsiV59IVrwyvH/bp2dsREjW1Nzadhv7J
a01jQBvs077OKfbKxOrU1dsrUFExkNhvAXAc41Xt3+omtG4xcaU2voLBOuCyvgBMqZgKBitK4+Fu
BxAW+5xv8Lnz9lu8jRUzMnIIMvjHFB5GBGqHH5HPmnwAojRuBPrFsfZIotQk8QLbf67b7tlTONDF
FbiGxlaQH6oYgmOGs7IVIA4SGmIAJw5VxhMV4BZPCw/apr772aGW3mhkA9ZOPPCS4pxM7j4Fx5Ic
E3i4zvtyhzb9mjMqox3WfxLrcNjYeFtarNCxww/LcSCirLKhOP1tU0QRIG120NTxm0vEO1SISI1+
kdxC0MFdcGph8NrdH/ih8mD/e7G3RdGhA8CWObA8h507gE9EDbK0PPi3vPVhlTjJ3+AzRV/LXtkR
gQnqZLI49mcpu1JMeJv1ZYrk42HVynnBpn/fj7d0RJu5uEZBnnD3sCSJjkmsyT8iN/Ufv5HpnznQ
xskWIw2AaeaTOZ0omO3jNM0OwNibrSPmVvK0u0WtqWKwrpWmEsyRt6IgMD0eW0bqa1n4YTYIU24f
E7uT4zrzVcdkTvvtEI+V3QGWSU5TVYTiqwzRJiNwnAJ+VbRMwzFvZAs7sR2sbz55ODfO4SzsV0kM
OSUeaT8UDhsQ7ENdDNQ943eod4WVucJL1FxsHDqxo8cBv4l3g5kIYiV7GoEtnoXargBcHZOJGdyN
/gGMGjH5qXct/QAs7t0A7kTGfT+sCtMh/XRuQ3SWkBt0pjXNbwF+Vjp+7SZo0/Mp3/Gjzj6AJPNm
vnAgOMGOi91LqI1trxsM7U1fnDIu1+hszW9m4oDOhXnq8sG5aqRWcmDKjmkudmyuPdRTY39WKEAM
xf1oasOg0v1L3u5YF8c1rR2qhRMZtWwlnHimhr4H4raHO9AMoZBkfPUpUmbmYaoVkJWnMO+Quft8
GGJlo/P5uuzDFpF44a18nxbdIFIycCzuDQAn8sQnaJVS3rXWVua8tv2S38p9Jo+D9FgPx3FznDNI
/4sd09YsaMdGh3LMlGHhKPt9NsZRbh6sWoekjFdT2M4LCDwx9IfRTFfE5DiiZyOr9zBqJIXFeQds
KzvvgBsfYUvmdHLoHBi+Ol/lxN7XwWFfD1+8nbuQK4+5EiQffcQS3I9j+cxZGnHldUcdMg4pmdYD
z7ymOuivJGlhVHz95R52Y+/x9cMnDvcT7xgV5PAEbD3bncsphaZE5raPiZX1nk3+MNNMr0034xlh
GIUSbfd0uKxBtMhQTftKO4KFw6saaiQO/ScAhPJ6eS7FsPM4NroeLgeUddnPVMS0/PL5MAxVNPsm
uSPT101/WKaRfMfhcdkHMHvfRq5tkJi5w+1PEoeaiJ6Zu8PNO46UbM7jFCiQp8jcnlQ7A8/6nnsx
BGNa03ejTqxvlT+iuPu5A/zreOZC6q5G0kccxXFDFt1KmpXc4GnQxqLfCOyBoPXX9FJjbJW1nDpd
bVFUnCungFBknTa/IiJHZpPMP6j5E+o8fVG8lrqZbMRnOFnB7rfvk96rkHAk709UUyUIzYYFcP2T
MqgfB2Rl2nCw1oVF6Kot+pcehyEq+pOnN9XF/wKNZta5RwBHG6Upf2V2HdAwGLnOoXCrO1JAkcuL
Q+Nzx/HPLs+CYfwzKZuIZl3nrd8yL6S1ST6607WNMydLPoOwJD6n7upQs2hv04zgZP9I0gRawQVB
zcTz/rKcpUpyRJKiuYjeIdVtg9oOet0M3T2Jlcb5K+BURmKB3n0+KjI1YV5S3rKG9MF26lwz18hh
xEk3mEs9JpP3o1+WWGfIzRQrCIIwR+JKtB+M3/+bPBa9CwGjz1ZBZYLKX/kQ23WXj39NqkXW5103
wAlZr9YI0MJ5sII6tsx9NIE6RIZjTTq3vFCItOvoma48g/ejyd1Kj18qM7YByqKlaoL3VVY6zfjg
kqUMGlLsCJ7N3xRgAfVlkZwmtQLLy/DfRuaxey1dktvXrEshMKLfRD3+ur4xKSyvm5fgblRe0H1E
CnTQL8tAwnP6EK2dH6YXAlGQ5MMKtsehdI8U4HBayjRq3Jesb0E0DZuri79RU43tl6M+YSHVZaH+
HMzexBJBnLh6j5iIQ52lKAuf5Z68ITzQA5GySU8Fk5OBBgEJ1ZY+RWLD8P4zFR0SueG/qyDMJueS
eUxAwppxCoAx9aAydjAOWQrWqe7LN+7FG9ipmwVXFDVDOKYnUyVF+G4oHBY2Us1YDzhRkcBcgkbj
JromoHErbiKwTZQEfTna5jjnAos7THwsG5xy+mBcPdXht6rdwtpC6icrQOUsiWo7c5cVdrdwLJSj
sr9YiepbB7koBJO6U+REKTrVDVp034dm29DRcsZMwqR49E3wflv6tvxzB+EUahC2ALfO5Y2KJqS2
PA9g+fbPEi5RtrhHAQftm1DOrvYG5JighqyfQ6V3bjdEloDUKEJ7kiPyKmpp5zF4SFN4F8lXf1qz
orrV9RAN1UMSAvIgA4i7QVoD/ZlqedHbZL5ne8y5dquj0ddRkscya8gQI7PpkgcCh+3Kd3RddgFy
gDjMLTJAeCn8MQhS1lrZx6b/jiiiFGWmrNV8eSnIUn/vOPqH71GWhnVxBZfFr5eCTk7T+7XRLnIu
jQ5088GuVtJAdmQWgyZpRMCPZJay0JGjK1AcRM+2h2zWs+NSxcwRtKKqivMkvTq+k+iSBxlKGI4+
YSMqYxDJdv/DdmjP85qZqM2XczYldnDreCfSZNvUpdiMrF0XELdJlsmRHFduqUI6+mWLni/dxqps
RSvfN/az3plGS7lK7aVniTXimDdgFuyijkp1VSYf2idXZ3V9mgE6JP/24aLZ6oR2WOheG7JNw8+q
LarmfqmhsbxUFDn672CpJOeOolbPQ1b+Ctb0hHeTZOuFcN2AnWvCUVLUx8kyWRM8jEvUAeGhDSYM
rOaDYLg02sm9hESFrismYKT8XT4fzDq1Jm85zLR23E+Aa+vyz372CcAulC9llSftAjZsBjkAHLRL
thq1biTI1vQENIJc58X0FE2d07RFslEKWm/r7p4qXMn+ZHiz5Ac9ataVkmzjoNJ+iVFhZWWWCPB1
1xnOGOqF5PDLPruLm0QAk5mFz6TOZpt4mnoF2IR/uwakR2gLQc/J9c7Gypd/kgVkImAwoNCNO7h4
ufV3CI2B+3uVjddxo1wDwuzcbVLavKYkIXLmdk3d/psVVOLqsrdARuZGVSPY1qWNcufUd6HmMaKk
Rkv9lhS6+N+tOFqL3B/8UIoekZpIO/TnYQgzazjbWhPmXYFWrLZztWMjvyUQwlR+0pNplvncqmBd
Pm3+KoOTKhILSCxX3ODvyYZzSEkqdsBVnUpKZHVySsmzyHgoICqch0pTP77fJ+QYYLrMLu2/WqQX
tH2KYqvBjgT1wKfHHngmjL1MyuOnMej9ESk5Kiqcy4B3xCyYSosJdDQCf9Cp5oZ52a8RVzF2qW9s
gNboRaYazdzRXeJopQCZZMVH3BxCrkupEkw1tDxZI3EXe8OKhUYW9O8YpAM+WURKrfg75HDgDp5j
kupTWODs/93mlMnn+7LfuqZArJY8l/0zxWXOetI/+BXJZZwCFa5PK3X99F/o/SORjMA672Fd4mEA
sHFX+ImOoG/mtDkcPvVWAYb881TV2TrBQVBILuM/o3c73Qr8hOabOEvBH5ymtirukyhKg/ABtook
IDp4fhw/SWhL4LpsStIzuFoTEJtsA4HkXaCuuJT5B2/Jl5c9jVMMWYFxGcwiLn4Swfv6UADHw+31
lkpqsh4ZlvxTPsWLmk6hrc1Iq+HDw01smaHaB+wCzHCuUA09WTGQ9+zSErtaIUrvc6Pci0KNd3io
KBG0jFEYZR82cFnLo6cGObyaCAlQBKKzkNMZk5IjkOsXlN2xXAjnYdUOZ93YtZhWVaOi8XFOZpf7
NhO4b3XKfepNN5yjt/q110iU8ivgUW4yZzTAyCX8GfecMae1xBAzdd9Voq2omH9QDqqz7gK6VZi5
3Vwu23BBYozs0f0MR1QKP96Km0dhOJFX7zu0215sMDTba1eF8C5OIEDL5SWYCwnfDmudWoHDcbMz
t8bRyBu5qhZTH7p1E/gXFB0pQt6GJqZcAqNB4psQgWjm0IxjlbsvDcsnel7DFr/C2/2lQlcTl13n
secSzaqox7qa71J9Mx7/MjrUuC8jlGJKA67t+8vPZFwLVBHTqcLKnpkE6fhEjkmShwB2SScg4gWy
8QXNNRlCz0doUbBpM0W9MholhTWQPeJvKhjMRi+DcJnMV8cBd5WdjjRkllfg0s9dox19T71fQI4k
ZrnswTIlOSWLJbNpNfbiQHnrXvftW/kKSTkOz7cgkCN5Y4ppz817QPoWv+9glvRFLIW4AlVfVlYH
T/zVtueZgVjexqidcsVXjTWy8sqetmD6bnEJsH5WWSIptaN6hXIsfR0f8KNletHDod3wZZ9EAenw
QRPi8f7sO7VycdMqmcoOtHKEVgGopgADPsX4vTcbhNX4MGw0bh0uZT6Lea5m8krrFbVPeZqdGIx2
qBxZ/s6cIs5vtgeOnjF5F5QBiW4DxJH+R3PaDCtEiR5N6KsaVFL/XOMxQ7J6X0i7h2L29yx05PXX
LYjFkd5na4i9pfQuAB8nOootNcJynyhYTbzFkYQkPCYbsRSz/C3fOXu6K4vlJYI2FIZoHaar25zb
Pcu7Jy9QCk3WGqlL6gyPbVrIHgyS1JVcHRYGs3wYEMQRs/FB73/7VV2H992WT/GRQPKo8wrJGST4
d9ft6lydEMjlmQx+7vaqR1uVz2BWmYIzJWoO/6vJZgbZD1BFgvsHD6V8Hiw1s185lGRLzxT2eB2g
xszaMcb0VZPlhhKRXl4Om4fUN+tRYdiYnyPJ0w6l2CPfY00FQe/Jq2nwrA+tzSvKehXufQ4rf3yo
FiDimD3fkdRtDCipaL+BNBYrjEKOJNZ6NGtZF3luuGq5eNycViC4lQGgsOXliL871K5CUio56bPX
eXSon3+qTGD45rGd9vkskAXGslq+Bdj1bgtbO/0rCTMvTQA42yNA0hbcP3WC0kdbcXpokiUc0cXc
swMgg6q5OFlwyFBZPFl2unbx/TCWK34Ynipt4a5JWmXFpzrNUPm/gJaiHeS72LGInNIIwwLMowgU
rWAWijh1Dk7BW6aivrlkddf4nGs/nNozB2JH64FhJfvhssiBYOExQJlw2+cgMpLoT+gTwF3dfFD8
8JdReE9rZBewmwBqz/yxo8+D+kAi3/fXE8D3znqN6xhoGUdtmyMbvZWdGr6DOFnMy+TChvNPY4fl
HGDLrdqlLQr6orXEY03pBTQRBaFkXctoNW364HPc9sUpFDzC45hHG+dOMM4c3+fhrda01gWMotTQ
4+VTVZMe9C5+r+jU+pSnmPvocSsDg1FNnCzclo9JSD3SeY9mMfyVboPn+LVodejQwgl5qmG77JiP
zZRE9FcnqgOIakUOw6MQCfU81u8JVqD3ThALvSrpzzUKiQPoLJWIWgJF6jF1kdCdp+4pRtY1Ad3X
rjMCpil5/yaGDujgf9/ZfYAw8WVG0HrK7+YlEferXkv0iD9Rtp2gPAHrC6EHrflCNdcrYa4J4rFf
Ypd5ncyAsn+sBU9E2njr51v4ZpPIVrQpmuLd4hmbIsag6BBuEQL17+e6qgWyNgUL+65cnZG6Mg0B
ZMeVeWaL819QbuJsDCkwhbdlICSjDU+UzcB8IeV5PvKCyDuPf9E6AkngU1LMm0+7H/o7DNtVp01s
PbgLwYx/OlJtpHvFiHNW0V/wBMfdS/6ArYnpoHGQJAJnik9E5UdKbusDwXMZB9jy+NQCTSbezBHu
yzt0kJUcXRQIJdxSyg5iD+o10IXyVgbBADrBbhapCg3ZbFXRBQoViNV3FennaAIEWSosSJtY8zR+
QJu/W/xHy64Jc98TtOFXpT2WLbmfgIB05tSWSwoqUaP5WTB9ThNShKDzCezGs84B4G4PnT8MXXae
7VnOCVeXNLsBxCqxapA0QXcuw5muXHd4BgsED6cLk+HlIM0uq5cW251XAK54rudQbFSdGJwCMkqO
umUAcpD57UDAtD9DBfr7CexfOX7o8DsZInDQpvlQWvDxX1AwgcLGoTgDVcKwNgXBupXRiqQ/wfqU
auay0UTsTucpfIuLPRfGpqJEKj791IOxX9fz5G9uT1T95mEC+OHiIeKsiIWCidHz+xh4DY84L6Ez
krcLw+gJKvfnpaT7348lpb706kBe4I4D8rQj2urtnLYUpgbox6R9k7wD+Av4h3zgiXpNE30l/Szp
hP24Wndw4LxsLZ1P+oyosrxQLaB024fILeMy5w2HCOCqgQ0ddxtAWWLQsSbutxrxGAke3uCMhSUO
Md3HiOuZoLfoC3TQ+BAK/nA5103PWIRR7FvhHeGwOJ2j73PKwKtxxr/0Oig2czKwA7PLNLWKSIkW
LhK8bKj3slzVkHLfQHXshSPtGi9EQMCE6Cqln2hrhj7qeV8SrpPiKtAPQoeA22OXnPTPRHCCz92B
tRTtlKe8HQikV8vx5u4Sju2eMvY5bsH4Wg4/5iIkBZZZGrLq9pYps5YsWMJL7aQx7BGVVz38YwAc
efBHvtVrBZQVNkD7WnmOM7R3gwfmEB32t+PRIP7Q/gSoEeML2FSup0/KyaM+uuiyAj8MgPAN1TKk
cTx/rUB+YpWWmcXiQHoRuztw5IgVyGic9JOEhhwWSzLxjGu6oAUBXqAhuw8LD3duf+wQohjB/rCg
LAXtFknk52gOyDqh8iAnnBX14moMGd5wedF1n0wfTelsWQrSQlX6K2jD2P8Dg7bIE75dGXifBKKw
0BzfnOYB/u/nnZVJw8HAaFqXTLWdMTwBWbdhJG8aXfY3qFMzY9sXDVKkvCPWW2Rl1IZbtNXAXEgn
rXT9PCLZB42NdhdlU5zqNqrmp830EFRHeBH+H0jtApWjb5GQeR1gzcXfhw8SEdp9ovvQG7O4Rbnj
6waqkTclz8jxswOvVlWXvMFA7zuIs9YyMsRe3MNhPL7Z0U0FD6uwC1S4OOaa8l1j5Q4tkxzbeG4P
KGwYsxbScMMZd1akAHt1i9QWuPnJpvDQflpX9OHH60RxiiUwpH1J/gjru87APOnatnxtAaQEj4vu
Qg6/IHGEy7vt/OYo2FY6soWwBWnwvSjY5gs9S1JkkG6FT3dRc+6pPNNgrlIjmbQ7kgJ0qHxYnBDs
PZQUDHH5X+RRfhPGgUTn2UiD2K4Lxc+zf6fU4dLjqtGK9z6pu9jBDNeLNQG7sl0jDj2UJuzOP/M9
1W9k+ihW8FAxuY7vRqKH8pski03ibyGsX98VU4wxqpQqbKhcASoT9LrJGsUWOZynFIiISq5Vje/R
fakIDlkaruuy1pd1FJtcORbrERAR3RLo4wTehPaCA63CPqEn4NMyHI33eWWz2Gb0sEe+4hA6Qy2o
4SrCcHBkk/5it745MxQqUwdAV0w54ItTTNS3ztDZZUel/cSd/3k4ApFf+b+sxjhGQgxthsDjuHXR
HvlP+quCMwq+JIfSiZvFTi+GUnCNq/Yl7W55gwC9kr3imblvukWHnoS3BwbO0EuNU+3IJDxRgYRA
QoD+dMtR26FQfRT+COD9MKcB2za4lHeLSrRN2l3bgkNYHKF+rwMesiOHA1LCxCFdvg2GoBgzV0eS
M9mD+rLO0Cm9FbkvRbEDUcbyp/DzF9kx04SPdpg5K1a0SJHUfKZguA7eOxQICWO3vc62ZxWO2qhL
fYlxWBoaxBRXuhLUEbE5mTqVkSCG6lQ850jZq+Q8kVF38TJC+h5kp6Nc+wtS4/mC8jmGKtprpD08
dgYn7FLRYmrpt8mRl+wAL92S99s+uxTLZPh3u21BEaBMGe0pkH+e+d/FHJh433Uc5Bwcz4GL99vE
e9FGdylW9FOzz0DsAuRAFGlX4gl07RGrqx0f6DoVTvfyXzj8v5HRuT8E5ljFCuKHDST2N2WgaYEj
gc7/9FRntVNCm3Lj1A/fH/DDY5T8niZn4cs/v7vz+63Z/ug1wu8RQSI/8n7j8tKLFAINnuaDZTu2
gHBiu31bf/YqtWayl3PWPGcmcXNIn55uS/0MwFCkWY5sEhGrpJ3SsXVHeikuiN/Vr/MWWXrFnS8D
CtAh8TorPOyWEYTJf3kDZAH/776Nkd+w4YKEtHmwSVL8Tv8GZ0ymfIqtxzKvFwIiac3NgnN92qkW
l9xueekTmD+vAc2Xx0l/yVhtTXmulSnyFDBbCWvzHlYkWpNn6EUZbvA/P+NvK4xHDOwwcOzA8Zli
bPx/mhZnof1KBQPsyTQTKdJLpGjCpcF8JBuNYULftXjuKI3KyZtPB9jmn5/gN/3tUB4Bw2YDcvII
jT31m2IILdGqfBiX5LGEBbQ4d0ShPXL4c0czhvkh0hMJhTsGWmwW4FqvGe6LudVxck+yinii2rfx
4YK2yyw8iWOn17up+y9P/Js9hinsRcwrBaGI26IZ95+DNtFPOKdqutGp9+30O+CKWr0pQfXkkMlA
H8jeYv/IEoxiJeDxE5M5JIXBxR3ImH9+uN+OTp4tcEI7sB3y2z4CWr89W5zULS1SvfLpwFcZBNjE
9O+gywPswWkiID/70DoKAFH8N1W1/z+tIbvXRxog9EVh6PdpDcKitUD0d09VHPssogPqSB1pYfeS
3JZ45XgeqsOSWlSblgMNJjbTCvcs4GtZtUhCiRKPIP4oPAnWdC61JBj+eeT8/7ddUfhSorLJfzjq
0W8LscMeGR9cyiNUFFpt3A6AjGUpOW2Pg64P3Jq505UxqNTZvQmody1dLh74IWQFE09y9ZVLKZMi
pov1sc9Q9Ud21GG6D1nBrmulHpnOueAqh20TeFc6NzbrZ951COs9YQgggwygikhucwIfdg03V26w
n8e+N72xTzYSNO2F3rskAM8HqKzf7+OVJgRv7NJZjKtYFLi5a5Uuknk/kpV1A9IquGc9/A9z57Ed
N5K26VuZM3v0gTeL2SAdM2llKEra4Khk4L3H1f9PEKguEuTJnO7ZTPeiqlsiAwiE+cxrugEHkBli
X9fP6kW9owv0Ly/0DK2an3aRuLLL9jkc9Gil9bcNxaUo3y4/bsy4nEVWkHIcAMULEeP6rlA1wkU0
U8CacFVxZ77ekSCydBUZceXUdKmPkjh/M/CVzdKXUGe8elgOEpDB86vm2Qb+RXDmqByJmkKUaqE5
wRG6uqON2C6zuDa0TzlHJhFglSdkFzSNyMykuq7QcbHQsht3QCXq+BiACCDtSBGcxNlKdipgzDuH
wpq3p8YnWP+wJuixgTekX0muUpLYAHttHe1IBaoTuaaU5GFwXNhUEDoC/myq8PJT3CjEUI3EfiDB
TzeEFrY2bFAFaNPwAaAItcvSB69/WsqLUo/P1NcwI936k9UB/VXXhuZORrJwqIocWAl+gJ0ioJQJ
njXRH1xhC/7G8JzN5ADS+JOuRJ+bH1bDlD9qw/A5b6RMxkIbDSp88s6wbAODNysFjq5cgXUdsTkq
smoMABEY04DqDtIaIkhvuwAZpgK8HFxCOsT8Rp8ed19uqirt0p9zPjpjebMcpgJFFpJ+3rvgmDW+
osMhujRz0VSGRNs/Qp4Vr1hUKemBEyFAa29VWzZJwXh35J5gokrRCA9kEIIUvTIK4bMiaciyo6gY
eKqF65TZhUjNQ1LY6A+cKKP7aExKRKJxfmGt9XgIunRUuEwbxCduOG+U2fQgkIOw6KtHPJtERdhq
EZlBu2vWmqozuhQIg0BQIJeGj8N7FwhUquij1Z0sBwffUETbm/QA5afzz7aOGkQqqFmq85yTWKz8
19utDOvBBvQ0faQNkIUNhGHa718hyJFK04HRxIPZuoAblLAOeIjzw6srYThH3GwsF8tGsoUbZi1a
V2QT3RuUpx4BNAuZJpCqBYpFoH7sLNrayKpoJHyUaF0KXHp9g1pSHGs4+KVhGN+bTR4Oj3lYtmTo
cppTgnQrG6mUdg8hlFdQqYPrV7Oy1gBf3PgKYFRoevVKCNSoGKg04TOfVehibmZ9KRxqRSkfIunI
y59/XcVe30y6rqHRShgB8lvW3oRI+Cp7Ad3L/IPlp9QOYIOg0rKVUSjBONAs8yz6o6RywzHQRSYb
GhFkUScfnJYdVBbls87ZJJa+Z6tD9ZhEoxEFVCvFuw2pxBpuOoQK7r3Ooc9Q5Gj1ZiAZNGnQN5UJ
WRXX38jLsBC1fG+sdpXVPiuZdaKSSn9PiIfJgSRKHm1eVfwDd9mufepoT0A6SyqqOMgxJM8V3Mgv
RF4OnqwZflrj2PSfLWiMfMcMgTYlxqs38e17JzAa52cWUkJGi6HtlYIeybPA14Q+Gnu199rn88ym
uqVD4uaRO/TNxs9xVrX63+cZn6qOS9drhx4BHviHufLDApSb4mNqjaKlSPs2VND1KqKBB68GLaIO
a1WVBgmwAyPHq6lqFgK+yHpqY9tIg8jxR6hmZP2GL5fkPyuegefXferV8BoLWdShdHaF2AkhWMZT
GwFf6CCOQsUB9dink19ijEl/4necZr1EnwFFSORd+zia6g1dGt2nANiGoo6XGBkMD5ceu6Qe5wsm
pEmPlxqgGyu593T4m49YE9XsArMOQuVbWIxRTf8EA1PjSqMwbp6W62MpxsGVFjMGM/5Z1Gzmg871
PNgeEg5wIFRDrKNNGBWUOyXTy/pp7wRpo2H+ypWnXznqCA5q29hhlJ3gD4hT23JEG8fUfTEFAHUQ
HN76VR4YfzIKb2VxpQGACoutVKKZ9F33LSF/Z1j9pHbk7qnCGL0HJKnf+FJgGLcJECsuESdtO8++
NsISV/YtaN6s+AKuSRzMlS9WQJpazXA3kEgbT2Meeujowe/gbOy0qrdSN8J8DR2HXE/jLN8T4hGQ
uT22VuB4/HbqjdultGoUKY7LV6EBq9c5+oEPtXuHJIFeIdxBW0Z5on5rSU+Tr/V8UR/5AeML0FA7
wPEwStlL5rxKkewHLYosZagpN3UShk73zVGgSYVuX8LGNjaohBZy8zCOgoDtkp7J/kdYRpTkcM4l
VcLuV8oMtApDH6ExiMBS37BE81AmXFiqsjwlnzGgwsg/YMo7crtnaeipvbVpzXQfAx4sjmhSpWZ1
lwxkLH8RpYnaJ9jEiUCCpghFtkLx6C4nrVz0+TUlBRaUr9cT/6OGhapZu9HLcsQr9THgby8HHVaI
uLvTVC1EaRhfUN6+rFATxgctsP3GvlCMFMHUP8GWULxF3QvQqS0Dz7DfFCMNFOVBmpfGHuAWleBc
TTILGRw4sW178OOOSrttFULnnbNNkDYpHYjgvaDvASry0rm8fhrLImMgAhSidEjhrq7ByfM8GyEP
E95Jmnt/Rgwd8VGeZu7pQvsvHB3gMZHY83OkGcqUAmyviH49Wg9hP4CWq5H4cWeBtIUgsbChZ/Y4
PhkCF0jTWPyUIlugAC8kP28m1tFopSqmKLe+UwegaSQHQWgHVzE28NB9ZwI15OWU4E5Rwyr72UKW
bzp3pqtb8G/IGReO8fl5tV9H88Q8CmqvaAeqVFZJtd+UnM1WRZfE9g72aAo0CpJfAk+xQLA4zQUv
ThfC5PlxYQwG9Jp4Hp96WSNtLcqdcobt63OhbkkhlwRunJkbVlHZuB9mg9x13dEBoZR6uwhoAb9z
SeSRXmY/3y4q2EuBVMo0QeipfGqq4cG25D6UvngNZsbmZiltLtn1UhXwEBPiby7kBHhOZGGwS/Mo
NE+ohIgKJGooIgGnOPJMqZhVt/34ua6YEwvjSVrrTUhnYCmDLJlpPWdiC+Ujr0axLjKU39imtQIX
vPxGqit+NY0tWyafU7FPLDaRElkYimMcaSXyBwyhxUsv/CgoKeKT6yDSwnify50cB1t0dpFecR3k
QpgQ2A1CO8c32hILS9VWsjg4LDVVY5YzXvTarVktPs/NoDVuCz2MJUhhWpw7ISIfzzVp8NoiHQT+
LFL/5ceXX+b4nWhFD00khq2A4BBijbN4MxB3QbV8XdH1DHqu6S3psXjpeqwFyUjqKaBDkyM9S0L9
9/m1Kvw9Xp1IlOgQ+6UnYOL14fBvr0PhZgKK6TmWf7TNmh3xCFRN8L6MtHBYpLioi7AwavBUoDs7
M4IW/s2ycgvDEsjKAR9SiIrpTA+VqHnwAzEQLf4MKrcjXusZHrgUSWqOV5aVlGVD3R7ztsP8d+el
oaDoqHBlWFYjk1Erd0uR4W+kgObpyJyhaqeBA0lh9w3adZTpapJ8+JuQNtN3FpeRMeW/0mHAZT5A
9Ya9O0qgSXR8JTDfzZCcU3d+HIr2r2NLMVgUS3L4jqDZ6xisR4w6hg9FBQ2uTN97ja942T6JCr1u
ngi0kSHaWno96PIBKrwJcxPFfSx5iZR8gR3K7SJBujCw8sI2P3KZ1sF0nyjQy39hgqsjGpMGspP7
+A14QNm+QIiVZWnfK3RxvUevksNQd40mwOjeNbsUVsd9wtNq/kmzOq8VMl15UmKSGxpKU+2oKTtt
fZUhblN096GHkTh9hrnSj6mz6H8vqwsp+MwMdhp21Wm1awIk9GD1z9W+ZY12dKD4HEuPbKldmWMh
ugcR6o19/3Poyme2e1sX4gvnlBDwdzYcp/ixHLHDXE3KxyiV01uvhiGBxFLwrIhvOwN4+M2iDG7M
u+38Ahfr9+WNC8SA1oOpqNxzMqXO1fomr0b4RFaz40KyYvNCU3jo9dIrQhCOxAQUq86P+VwzeTWo
cJEBKqaZMuEhid7rTdUOmJvE7Sj/TWBcDuSkpTKm4E0/E/+8WKWUv1uYp+pUjA64pQkAU3hq5r2/
FMWCGcy3/E18jGtmbSl8aXHipcYvh05g3u+XE3mcO0soLAv2/3I+Z8I/pN2W+iCr+oesdHw6DvTe
PbpoC7m5tA3BPlzAJ2GBl318Fc/tOifQOL8eO68w2egGzrNiAqFg17GTbhZOoz2T/+y5LYGUjybO
Br0RP3l+kl/n8DbHuWVCAAK9q9ugLdc5PEZCsmKXI5WjeQmOICoZayEfL2iLhba8nM7nH2AdctiO
wqSqgEpYY9TQVoWzoEenEB63c/R0RbRFlubW0tCfnT6WsuKyAYu5G7d4Apx/mud69Ks1R8EFowFm
lKqCzlO9XnMTrYRO13v/FLeeV1ZXSBz6OO4qequQ880y4Aj3UxhAFQBx6A1yjCJfrJ9bwj0SePx/
YNPJn+f6FUgbP/qiIRih/oiUCsDJrZIaIjf2+iEhXE6d9BnZb1Gqq64axxAsbg4ucctx4xjx765E
kiFGtFMRmtRWGFMYjFBbIHZ3okbkWecn4U3kZdNtYx4QR6QdZLzpHpjkhFpGr/GYoG7OybeAle1c
job+Zzl3IaE5CLCZPBe9ezZhjkpinY+VfViUSHpyN27gYeYrWZHdsFGX1gxqTOIYxaFeBFJILInC
/tKocWaCDiUk0dJeKs2CbccvI0oRM2PN1OE0grkI576CYG5s2HVyPFF3VAW5BFo2KUpr4tqi3EUA
PGhO0gBW2Moov4qG7gKEDVNyedx9ZvTS3E6a4M7xY7BoRXGdsooARWHnTLWF3OdZtMCeOeto40ZK
DX4H3qOMtr8TltoGeEbYKX//yi72Bs6DIY4EZ72JwDxN0jZKEToPD+riKjE7XfQjQrLaAdY/4L2N
1+Ntj3TC/GQYN9LqOdadL9v9Pp4ZCT02FmBsi7lGvxxVS8RuzYTapir8Jt2hEgckFvE3ipa0naAj
Z/a1jLF9mezYWjUf2mueWfXK/EjZPLlBDjsROtfsRLQcCcEA0KreQde05MZtZ20Hi/4e85Nqpmju
lFHo0E0tldho0ew2ij70L6zUlRuayAGx7SEFdjCnwb3HWFX8pcnPa5kW6qlwpAAt30mrgu47p51A
Gi/c9sWvY8kNoIUJkkJjVmIFDHItFAOW3sT/Vfd+fcA55OT8x1QN4Cw85eoRVTRuJA+FgFNUt4J4
T1Qg4lhzprQHVSXUJ5ZZXdK+YvJgP99VRVkF8cP5zb1C1TBlQAjw1aESgZ+GBaLn9QnnVfYIEVyb
TujDCaRxGkK0vqW+z2bRw8oR5draqnXj06R5jRERiTlUAQp4m9QegIxRIJRRWMaRh+XVdMjhwBcp
/4LBQS0oMHNqTMCLW46qwc9KcTaGVcdZ1dtmUEOwLHK7QhXJKqsEDnNYN53y5FhwKIJj6SAVXdEW
MQtxMiqhQOqCuaL5QWGjoLJ5YTLWcY1DbR1ADU1Sg2I2Kfzryej8Uc0TBFWvkQsJdJTMCKl6Y5tk
OP/4B58IsVE2fammnbVtRK2t3dYUsPBtsO0WdkHrlnPJF3y30NphikLaMy54uqS8Rc0x6h5LSTdk
IWjsdIOPjqzdjk8mRhRRtVcy9LXzG/LLcrJcv5C7Ydp1KcTmK5pzRfa1U7SuAnmStGJezr/8+up3
VMrmiqYTWcEKeaP0jxNxUHLMh6clzCB0VcryG2TAVs+OdZuh6QuWddaFWbQTzj+Buk7xQXiJZYgu
qGjbOeZq+qElwe/2bLJIcqN0uEVYvHM+jUHSkQ9AJC8JrWf6wdIlX47qGAgyewiUkyghL3oxcRiK
T7CwZLwJHzPjupu7lRr1Nqihkq+wA+2KMjDWHAFSL6DEdPhOApDEIgYhPfdbl1BneeulWZkbRVZO
n87PwdspEMgWgg2Z8NpW1/iWwASy0rP0TkiGQUq8XdQ1l7dYigjLLXl+5NcYAdY9vRta3AB7uOKp
PK3Cax/sJym8rZ6W+Vua0tEcJS8KRQNy2GAh50B4Eao5/xhvzkedFJPulsoSwKlyjW7KdGMIzSAz
MKJ5zmayUtNT9TBgJSQ/JCjtqBnRlQYbcr/IeSAGDjJgScDOP8ybr6GDNaT6hSgxATGQhNfnAVIC
DiYGg3PKZjmrWXxo0QuzkSJnpSyCI+cHVt7sRpIqRLdkwwbdx65cfY0A8dIgd5LyuvF9BMi2ox9D
Pt/3iLF7ybeiIoYIWxf5IQF+WiojCwFQnxVklgLXEqzLJmhG/AOXiv4isxPZZu9sUXObMmfjdzUN
swtH6psT9dn2SNzHvAbGYqv3gEuuoAsU+tdei9wXEAnCZxSbZv25ZTeen7o3M0dKioQluCHwcSDS
xQJ74TWkdl0Vg7CSrlOnfIauN4FIyZbCyhzOZZMtVIoQvhOYh/Pjv9lH7CBb16GXqjY5yvrLNRAT
E4xayxs0zIlQH9t+FAZogOMECK0FK16H16jgRKp2taAtlu93/jlW8yD2sEH1WRYpHVibNc6sixN/
QsxbuV4iymmGxyzKaHOffJFiUmfLtfPjr2pgjE+sp8Cl40hXhZPl6+/gyDqKcaS1136SCzSdMkB2
oO3Xzpov5wdb5ygUQIAhKwJUZOniElmNBt5In/w6Mm8VXdif2hsfzkT3tYRvA4RUReok9bcUFWNK
MrCrgYpbu1rFftL5WsICqbpjij+CHRxZwmoqcL8oCk/31LUH4rFlgoLaoaZ/BMwQ9f+W7WpsGxDX
ljvE4B9yAgMelQ0NBq8Nz+tZDo7YBqeXTYigcTE9uzYRXBdz3lTWhcBKQ5WNUoi33AypdNPhGpG1
x0VDyo+ezeS6AJgLKul5K7SxQlsR2lMoAInAdQnKFwm0RftrqTstUWTEDLABG2ALIhqPLQWokuej
+hRcpVw25EHqc9SXFpH4zaMVKmaE8uCY1s6hVSzh+zkjjoY5kStmpchFPmdeURThgzS/RjS1CcuN
NCcQS2V63vvQ4UQ6xp0tDqRkFnvPbOyvum99iORF/LRUbEHyG15yIw0AM5prRRnFRC2iWbMSYjOn
dovgZY3oNltsESTLcLEgy1oEpxY9rQVujMiuuPnzPGxFuWXh9lYDWFcEIBGQHIcf/Tja1eLu+h8Z
a9+GP6u8zv80a9vsV07b//95a//4lYZQ1OqmCn82L/2yacxQlDPlF1tWGHi/8th2fyTtTxDdzY/s
/R+d7bYt+V+i9kOPRyMEwjWP+2R22zblf3ETq8CNOVlY6CIwWOy2NfVfstj4jqrTfaHyzh/Vs922
qvNTBtbdhJR09SxM1P8Dt23Dfn24c7BzF8vYsXC2g9zlSnt9qMmgz7FDGPTdGA9RtvUSIO3oAJZS
9KNVKnw7vKTX7U/RiOzKYVBVP7s3R7XR9gl27vXW7pUu/BzVUKE3sdn7yjbiJtRuk1wv48/E59CZ
Nz4+zSUtLHzbDXQvUilD0qSWjek2oIWqbXlLE8iYX4XjSULZ2S7RpMRpaR81WTI9hWWTGdsO7mF0
TXBQdluUDVLvCOiM51CzQvVvBtS9bNXNqcR593lE0XubVI7R/0jB2OjboZKm8Aa6bpLWGzDIabUP
jK79bEpTMO3ojdk4drRJFneIdUmG5d2Efmf7bhTo4z2KLE6+TSUTHSIUftXhQIBVdde5TBXzHiEV
u34MwWKjhqwhiHnAO6Eebjw56sqt3qHHvUemyW7wjg6bw0hKn1xHaZ/GnzHwbrDCtQO07ZVGbgQW
pI0RGIoVnD0nz9pRUAzLB7keS+16GpNR27a1V/7SlAkmYpHZ/W0lJxG+h0Nq3wvdJjh3E5mDWxij
FoPa8OwQXVGc9q4pBxR3jWOhzQPdWnusRqiXrmJMWbL3kQ+IkDJOFTrKtsL/j9MT7BDZTE0DC452
pEPh9P1vVIHr7lSp9FV2EcXg+CBP0dTck85LwSn0kW/Z4nTj3HhtEffbodVyGml5M1jHYCh076os
hnYXAuUThVBPrq/6MB7rHQjjKfiOWwIrquyy9KDUUqwcVQRbJLj/ZR5dJYrX61cxhIXtJOvhsAvC
Ui0fs6ZL8EMIE3lraUas3qpFldS/xkkLrmyl1Zvv7dTF2Za+sD88jAgcKB9oZrTBrvakZKRnomK4
Y+qW8tWs8+AQ+A6Nn7pI1fBjCjuTXJkewLR1srxtr4oasaotikiZdMTrorQ+aE4KhoSCTFg92li9
FLdx0BnoQnfZcCPXQVPt5UDDLcSb+tGNzKoxdr48pA+aOd02YRyUbtb2Acxpz5R2XOouhqPVHoTD
yUSLYtchorSj65s96aBJEHJKWxfSYhMdO3D+o1uZUMn2CD/kE469tYXzgl4YwQGmZvy919gc2xF0
5GeEjaOfQ64b18xVcZ93IGaueBoPkbCx0w14p0Py22wsiSXQOhmKfvj3NXuvM6IWlVwMCH7Lgq5m
g8R80tL6iOPmb380rkxqIC4Wvh+tXH6C3tlVe7p63ZNkmV5zCglhvkSjfZuhT/YFE6J6q6hFXm3k
prd018k72/qgo6qgcLVmWxWvm9SdoBxQZosx9HUrPJRuSuwadh4l7fTOgJ3S3GCP4sCBbOI/BAMD
2ORikLPiVitj2IhUjTXF2dhTouwjhzfURnmE/VpToQcZ03nfwjSInqSUTjZtPCOie2fKI+JiEOpP
har4t9RUrqOOQraL0vZQo4viJKHrCY+GW5HKKDtN6ZX6qPUktwe5sFr7VzUMnWb8QXQAwvRuQmRO
EKSpAHibgulrBQNL1XZ1afm521J5yXcgGNG9Y1F78cbHafGHTnbz1aN+H+ypJja2scksyIJICCEe
tbdTOO9Ho2CjIWfXxG0/XHv43ucj5c5GCsB8om/QFdsOp+9w79PQcz7TyzyWQ810Nan1eUpg+V7p
kxa5ASWLL6B1yq0dJtoG17VdYJY/nbR7UIb8WA9dvg2QZ/5pDsahHcrsd1ZACHOnhAMCmIUDO752
URQeHGJgzzyqfiXvOrQe3DCTbp24xB3DsCrEy+wQRWNVd6Jb3e6Lz3B6SywiulMzlJyRufEBFGP+
qSit5FRp0UmKVXOngiPviGA+oJzFDi3GZjeKNkFUYO2kSf6ADJ4afkUlyn7oR0TsNj724s4nzIPK
4SrAhqs4jGNbbBSpHcxNLeEbhxKepRxABVhuiVbNU1Fm8BVDo+ag7vorG6HF41BnE5K3UJPxIyXA
/R030TWtOfmTDpPbvw9qU/ZPowl+blsYFaD3CuOAbZEk1le28uCiUfoAW+mhBlA9fRSQYv930bVl
tu3RFRv2QVta9tE2ukJDBwEkrvPNAQlcf2zhW1gfMzqPycbCgcjbs0agE2vgIsuN5cmhB3RA8UPH
1XtJUHRxqCq2EF9D7WYKJOeTmiHucVBQwSxBZRONbDtww5iw5mVPuTOJmociawP9Q1MXBq49Zawk
v1uD+tUObo+RXpV93E3YrdVDBuu1ssCYT2manBA58LoDXHLtKa8m9Y+KyIXsgmIefsiSpXyyW78t
XD2gswGrueqMbQDDx7vGB3j81qZG0BRuraYYYmFyicuZq9QDgnI90K0IhQPbRe7Eu8MdAneL1mi/
BnLi2a7WtbismZP9JwLiFW0Q1reMjadpTb+DkOjlN82gdUXkxugfxKmLoxMCFejbISwEaTD5gO1N
UbkjQgiujOnqtq8bHSUho1Qf8JpQs2sNYhDiSCi14J6WZAYiaBLG8y4UQFXeRDk2RHu1lFthYKBq
8U8wsVm7m9ShBsZZBeKUQcWHNaazW9lRfhmD8sbVVAXnWD/QsLFzADqIZm4mvliyDScAIdeoxRj1
ZlKSQEN6EVkN9AjAkR3RVpNuR2QfUM4Edmnf1DqFvcKVci2sxcluPsG7tX9pgyQ334SM1wBWVeoM
ZCn1FpG5HFlCt6OFfw8rw8fdEZs0+wORWhTfcYGPuKGkitIy5RKVUV4cUbQrSikpDK0WcI+2Kciw
v6AXbFAa5Xj/FCuIZcLu97xikwy4lR0brp/gqBuBdsT3MzcPKAloDserCf9eBkff3lPP661tXHWD
5+pmIetbpCpRIGrJ2LzrSsmmhGsJmcFNTGj0sQ9KhzsEymq2wbwt/GqWYXOECVbBGlFT+xEEQ4Sh
XeEEn0u/NJ9wQYmNjQKj40fhNdMn28oyHrJHUA35JB2EYqA5DyYOlVhxtYmylfo4o/pujQ9IS0k7
rr/4Q0xRFv5KM/TppvXs+mD4QyMf02hMgx0xPWqaRWyUYskS+e1pM8v+FgWxyNzih8Ap13tUGE8S
irzBJxThrPx7ERcy6Ntay/U/Umn7wadUR1EZdxtIYdBxQaVtQs9v4ruYOtwNABDkwFrJ77BHVcA/
VVUU2x91rMd7hBppXW08YhWK8mCdDG9bAURE+mwwJOWpHqWkQkall5zNhKZuvaEqUbsGkVHs5Hcg
z8bHHnjBlZ/Y8kjVLc+qn/Uge23OgzT+SRrrdAD0awO76dwo0vSHQdYgK3Bwp6WrW5okPWjlGNw2
WmDLG8wureNko6R2rLOBoJr97YePKd2m9iEP+ta+iSwKGbQnff+DTNEBuAniDZ9bWYthpeJpNt7C
FZSPGpCta5xPEDKBvlomG8MjhsLnrowfMnrWfwEDTMJtDIIBfroROp/QXYpPPgxNzphWNAwQOhm+
2IgNoQAnVSNXPPo2zbVUoaMuVEXGJznv+6MnVZPmJo4X3RVdnv5JFMBVGZaAgH1d4YOSXqcdZODr
rsL3120RbLhELRV1mn8a7mRxGhgP+FbP/9FMY5Vg9ei+sKnzAjF7Zecx0/iDoi6FjNj4dcTSp/pq
odH7IhN9mH/7/8ra9CEPQc79n//9Oqn7e0ywD7B4Bf5uVaNUE8I1L2XMWJ2qQwI8eZPJE6QKZfpg
N+MmVq19Sn50c37Y16XReVgGpUypCNqgsup2JMx7GytDgeZBfIO2CQICN6k3fPgvRqGvJQPYVfnw
qwkNrEaW8noqdp5Vlxvds7FBhi+801r/QuHz+YHX345+4r+HEoSFF5XXzNewvEVraIemHLbD7bDl
eryn73BECFDDOZAKnEI7DT2/im+Kp0wINMs0fhZsrPNvvSYaPq8jivb08WSD5r+xmtwaImEeF0Wx
S3VxpeFitUtCGZnWBkn0TZ9X9l7pdXWPQIrmyqWPeEju/2oDnjPoFRwUHa06xGqhDbvzT/a6LDt/
dZ7HNuAV0nJ7Nit+MUkQIUD26mWxc/TgR9qYn/pILbeNkz+GINqkRBovTMU7y4yqhYLjOqhkBe72
668yTqOhqDEDWixlWH0ngFv7LCq/n3+v162S5/diGJ2qpqA1q5YoB794r6mDBjNQzAQUn7hJIR+C
gQvW+lhU9fH8SAqFpfUZ8Wqo1X5FChSlUwM53q4oN3ZVHnpZ3Vgk3b3JoYRog4oeWzpBVxubC03S
t2PDKBQQKZXSCIAubbWu9KTzAWNya2TKb+wZDnKZXInYUPW/SPWfsQz2csrnJPm88NLiF7/aXGJg
aLy0pRVqRevPCMEMabOuHnb4Dbpolm5rW3JH9RY70m2O8kaG+UGMrNmXojjIwV9pc+EceXMwi/Ft
jSMSUKtq6qtzJEaISpnyYtiFmY+0SLxlHB2km5N9lKCUOPW4KZTiwnS/WVSrQVcnSjcpYH66nNlm
605BsG9U89gP3AbZcGGCLw21+rAKF3rhxGSiJdq214E66qgf9qiLFdH0sUVb5MJp+ebSEa/maDR7
4RoCp1xtyzQuK1A/zbAjPb6RKUIHjrnlK3I87TIT/lH958IKenPyMCIdReiwVDCJC1Zf0I9pV0JV
G3ampJwYKZezKxSDQJBVXxJwDbAL3AnfwCh64B9ydc9iomYjHgqJ+WvILhe+7ntL6uUDrb7uQG2t
hrvGksotiFH9rd1pWwZV8+8kO0mBxbRx4c69NOTqK+vZYDb4NQ5YZfmbprIRVfirMyn6Sbh9coJM
aEVZzf7CzL85glczvzobFSCEZq/Eww4dKwQrpGNhmruuPo1Sh9la40olakDRrVP/KaZhY3IfDNRZ
pfFHGHw7/yjq+xNAYGWhxESDUvz5i2MayGGHYETGskNLGHLwdUw0aFAWFGZHPxGpd7TkWyfvM0hn
LEoLYgAcOVf3q1PuFIcUum1MJl/XwI1ZFHkVPb9B2RtCOxgIsnGyHSp3CjpS+S+poiicVBeQwGsS
LPI/YiX/+yUMcUG8eAkM/qYSoxleQqIwozofjNTfhEZ4QwXhDuE812Qps3Zg7W7FXrowh+JzrY/i
l8OvN5KNY4MNS2tXTd2jZaIzqfEt7eGY685OVZAdHL9YfYElaocZw20fUY1sSRU5MI0ba8Q1WsFi
FhJdN5QHSLr0oRtXz7/LsrWtrQtf/L1z5uXDrjaZlpEQxiVH6BRLnN35ji8rpSk+vp9M8yc53e78
7KwweAQCzx/HkkGMcksD43j9cQK1DPpSZrFPNYineENK79b5ncPu4h05WQLtO8mRi8L63pKyS8O/
/3H+GV7Mx4u1MYSFWoGo4+MEyanx/rLqQzaixsxWE5uKzZ1PGgL2NgYMX4YQuezmg9Wf/ptJUDTq
nmCaQMyuzhnMA4JKRz9mJ6XKE7L1rsNBWnDK5fYDJ2vDVuHBqmxfI82BufWvC+OLJfhmiaJIIsuo
RHFfr5YoWpw0owdul0w26bxkVwylGBmKavu+MD9p1W2QKhvsY11KbdsLg7+75OjUkW3Qdjft1RkD
jg81fIUlJ1nSvozu9FD4wU4uiNNvtTJeVeYPIhZjhKNA9QHGUbbj8YrWuglb+WR0Qo0xyTeX7/h3
18Y/D+aszg2gqRUlLi6cJpCdnd+3lFWkLHy48P7vhRI2n542oePAR19d7QkY6BIBxPmi9bW/ck+H
cmvdjdEtG6HVkCLqb/v+YDZ7LVZ2HAr0Be+4+Maqvzr/LO+8McgIokaDCoL4l9e7gW5XQuHdG3YQ
EI5lmd94Xnhhx70dgpSZegypFuB9ADevhwiaJFdRASdwMp0E7yfnT54XF17jbWoptIAIOgElsJhN
czWlAe3MTC5bdnW2t+Q/ndVvtPw7IYPV6lvOlF42EFh+DhgosFP5vPCSb5c00T4YMBIbUSJYx07A
RbD6ReiZdNJBQ9gcPzee/8MO5McCshGSnz+oaZQX4iPxUq83sRiUCgHgPPCA67u6NqvOByWNE0Kt
3QSGfTf1ju82mn3/ny4SxtEckdbA/CPHeP0FVakAFdqiR1yWDXKX+lE2o4/nh3gnb2IME9Erkiba
sOv0pcbth4Ys6Ytu5XfVWLhq8yXNT5CToAzc8wWNqf1xMfJ697O9GFXs1BeXAZICwEtMMaqRIh2i
7/lap7SJbkQeMbYoLfrxp/Nv+jbA4kXRWkLcCHA3Mlqvh2xoAoPz5eQVeVpH6IRZyJ4epevFf+bs
jDP4/JDvviXnDBAMRybHX20ONVITDiHesi8q9EvanaqF9xwu/oAzW1L9IoA/P+DbTIJ3BN/F6mRP
wuVcvWOINWueitulix5CpD7E1SLOtOorVoQXor13d8GLwVZvV9dKk9NE5e3k8crP0p01GRu9rg/n
3+m9YTTOGLAiNpo960O7Y4+Zgoy3g7r2MymmbzkNKqurf50f5r3T8uUwq+UR0PquImjoOyRGvuWq
90Cufn4E8RvWp4ZGwUsgV2XeZXUeexZeZZ2qDTutT35hV3jn2OWRDjV17Cm+cEK9+zZoYgHaBh9L
Nev1QujR54kAcnGhhhM1cBNQep2WH86/0HvLGzQQiCDL4AM5qxcqLARASrMfdqLGQGrSj8W1P31Q
8/JQiuA5vDDeuxMIiIiR6FGg0Pf6pQKavYoecddEsXmCPfFYcH9Psv+YZfmFtf1OJgPKCUUhTRTQ
wDetQiWIQLaEX8m4g3++EakYCqeuZkOiYEcheAerMdtwLFbF4eLh+O7HE+w2TmWECNdhWpRpqmRb
8bgbetqA0dAo6Kyn04Wz4p18gFf8Z5h10FXCjNfthu4GqiRXNJ5EpksqJD5k9dUwyp2oO8jjF2O8
4xo4v3Te+5Q6SHoQqCRPbyRyAqhVgJqjcVcCjJI9+XPlhBtMA05VlRzPD/Xemairgj+C9rmQG3u9
atLJbJEf6sddTN2iRAbK9ZroTtwxejldCUHt8+O9+2ovxlvtit7WehVhLKbVlK/bvL2rSvR49BQR
6/D2/20osUFf3qJeVkACacddUNm0LAPl1Ab5d1VuDoCF/ovN92IardXV0gFzb7qiG3dFbd9iYLh3
8vYK8bGnQqq/nH+t984VXQOHbDuaIDysvljkV55pFBVtNz/ewBLfhKBoWJnc0vakbJX0UqT87id7
MaD48xfz6GHsUGOxwGY37XYukfTaBrcSsEhRd6Ee/+561AFTIoSFaJi1ykB9SPcINIuPFnf7TOlv
cxvbAtnTCaGHgCb7JSbZu9PJqQn4C42ON+0sIHC1Feg1vllWp7lSal9pGlld7JQIXgdbtUFfQBkv
1PPendL/oe5MlhtH1vZ8Kw7v0caUGBb+FwBBUhKp0qySNohSlQrzPOPq/UDd7ZYohujTDi8ccaJP
dNeQApD55Tc+rwVPlWQW+IDDOJc5u4jOCPxye0q+2VNDRXestrUF8cU4ldk4Zi91i9oNRRtCu8OL
VTYnSGriLZYisbMkd8KQzMLXm/LoZyO7T0VQN5gPPNgjecgVCOsdo0wV1EmT5plw2nYNeo5cXQ0T
EgaKduIlHn2wd2semJICxhV+MWvKGcRyBr7uC0b7/++e68CGKA0cqtkM2R3Kq5XLyFasR6lczYKD
MCr3Xy92zAcnr/73S9QO4vymlWKZ3u7Js9o1NY21JWfgkTZ+A/NZp37eNu7JlM+xD0eQDaAGlpTF
tNHHw62hrqSbEbuDfsatXJYotTeXb4l8utIYYD6RhDz2iDQvERaiWMiMzcHxppfLiuyK5YijAu1Z
LfqtSO0lYc6Dwm+C/WSfuHGOxnDv11z20Tv71YQpNWvoEkjCcs40wyWTpwQPWYyOhLwjjJvy6zpJ
/8WJEDS7LXRdQWnx4MUGtCsihlFgyMrhTgTWlhY2UonJPDp90iB8Y7cn3u1Rr0wsACfKfG/ko48P
qupDLmvEjp6WaZSqCVLlTdXDczf1pahNy5MTMF71LY8siWYmWnjckizLjbIMtH69lY9uq3c/ysE7
H9VSBhyMB0Pd2MkM86qZSZvRRcRAxkpN5RPBwzFTQCsCKQ6VRgyKfR+fvON+CFAMnLw0bF7tSNRu
OtO68/UzHTPaxCeqMIgfyakse/vdPjKEb3eBBF4lYFrEqdHKsXz1Fmkhd9D0E7btxFpve/rdWvRr
T2bRLyiXuXP1dJOl9LbhCKbSKWj2sfvv3VO9bap3K0lqTCFJZiW5i7yylz25HV6mChkpchwGdRQl
ik6dyKNr4i4Rggv+77CIaKLRo+hhztPF4XNl198nI6UjK6HP1NDp4orP6RHfAajwlhgmE4lXacNL
G+a7xXtT7OgWDSXinOZiDvLt11/56FZ697Md3GSB0fWEjYQ2tAl/C7BGaV59/3qJ5egfhrpCF+It
CYFe84ERHCdLKIsWKAVT5afVW7uk0C/03vjx9TLHn+SfZQ4tUMvEapTxZXN7vJx6o4Qnk918vcbR
ffruUQ7e1qxRnCBnP3kYk1UXytekrbxuzGKnT081Hh29O96tdXD+UO7s0UDDD51pk173UdltITdh
58a62Yc56D5ZGwyXZnMmHtJKnNi1R00a6G987wWtfQgPovEWSkCCjbFR5XLtMN/jMZ43WUYOCb1i
R1PC/ITFObJRuCttRocMamEMC320OGqNbliD/plnUt0c1G4V1eKu5hr5+iMeOY402qDN8MYK1w+t
pxHoOqggXqw+Whc2pw8xr6c4wX1TivOuHc/pCz2VQVh8mYMzwJpLnQG8O7H8gfNGp18+lyjELHK5
2gt6vjTaKtulZz7x9y09IqDSM/obDcMZm+aUT3z8if9Zffn1d0YvnFvFroU8eX18s9R8mT7YkKug
ynxOA8Nc/+eZaoVag86uAazN0f+4XFMFnSoGdfK4vfcAjLYktE8scXSrvFvi4Il6qZSZ62EJUC8P
kT7eNmF/50fq5uutcsSm8CTMQC24ZEK0gx2pVHlEc+nEGWxTD83C2S2A755wHo4uQsYdAp1KBu0w
T2vKzTiZOnsjCNubJZMkFfb3f/EcDIUBO2cWgHLnxy8SKVZqdLS9evLkryq7O8+FeoJCecQ0Lh2S
MnEsxkJ7a2l4t8f8Vk1A5PFF5DB1E7nbZUszUBDcSMrt1w9z9NsvsCNy6MsA+fI+360kMQbd1WgW
e/0o7ZvsUc+NW0s/+3qRY2404i3/rHKwiRF7HGUbyXbP0Pr9lD7gONfZI/8k21HlqseKePQnFl0c
t09m4t2iB2ZiiuoyktGF9jKtZJIuXA3tfIZG6kUMxXfp8JBkHYmpfnDTXgFFrJiPX/8Ex94tjgqn
F/UYkiAHT+0bVjoCoMYEd/Q+ogdfCh8kj3bicjm2WVSVQhbYNVY59C2lurA1JRLEz3SijwYN61W2
6wxliwbGvzhdi5dMiMAhxgh/3C3aEIHMyjRSVShulkO7TEQZv79+a8fsq8qcFQ3RRJbA1z6u0dT0
ttdzNXvayGwVkU6o6K5Bg00Ab8c3lE0/nDBMp1ZUP65oIgCllTErFiljZrSwGqvEl5Lr3GzaXVdW
P+RSoNXp0y7+9aMe+3Iw4CFu0C5B9HjwqHOsIxekBbMnpuyXkYzhVp/y4ImRmNqTGL058fVOLXdw
1mvmTRqgOzOucwlcJp3Gs64TEcxRRdkGjLN4Xz/esf2vGUsdg44MmO0HB1CPyOVMXTGzMcM16qKb
qJS2FJpPPNby1xye83+WYeb54+crUlhgtlzOXlxr18HY7OQW1Rd8EYf+TU/XE/uEz3PsjtHAbSyE
BwMf+eACiAdzanqxfDarumB+51EprRNb8uinsmT4c6yj0S/+8ZnaCQTBwIiuN/b2W7iPMvZCikLp
sTjxNEdfH6aZTgMdL+PQSpmjIVWhaXED0MUMI2Qj1/nFGO8ZpTrdF3j8uUzeHk0FMpCOj88VlhqK
KJBLvXqw1yhYv0i1dBkGAhm9/l+YRSbk//dSB9a37bpCCQBaeFWWPMg2RXCSNoYteVWT6Sfe4anH
OvhcftZQNANljXhv23khp8zRqROuTH8OzxCCO7Hjjx4smmhBECzt7YdOt5QzZTfHPJrW5vK+HyL1
zI6lM4LbU93Ip1Y6MI1G2qtR1GMy6NsNXaije8mSkLdTw1NO/bHbmnfEdWlAkMG1+rgzNGYPkaDH
CGcQ75XxksjQo1qWS4wFMotN7azKSGlatXvSxT5m/98tfdhbmcg1w6EMLbIz0OaU5q0wHpaWypiy
FiLG6OqdON1v7QmHJkunmx7LT6vcpwaiwm+izppySGc81lthkCIMLZRz+hozEJfTmsw9sOQ0aZlT
yKzCi/ZOtkd/PvkLks8AaEvenQjxYNeCX9GTRC5VLxHSpp+Qb7Lk6ykkbdE9Idrz9WXw+SV/XGz5
9XeOZkpDFTqEMJLp0ojzp7kdHY2Cb+732yL+nrT+iSP5Rs36+I5ZcGF0UG3GYTk8JFbbqGMz16rn
A8QcVZ3pcNllcdyHsjxDCwd9rfKSnjQ5faBBFBA5sgIjE8TpeWyHe6XkDIsditCnfrDP4evHH+zg
TLETMwn+qepBXncx/+fjCEg6+BZDYjCWAqoY16hQudX8++tP8NlKgTujJkxp+q0d/uCIwTrsKqul
HBaGsebJcitouk4ATgTmhZ51eHNfr/f5nmQ9rhVQJBD1SUZ8/OS09etJbGeCVqScwWrm8Jm7n40T
h+nzxmIVOrgEkm9E5Yfub9+HlQjSQIB7YF7VgG7h6lXlgTRInapPbmIfZ6dTTu3nIzEN61qQE2nQ
w1y9jWO929BWOUpAPiPhDVO+qonPdP1xrNZpmKyaaV/kT5F0P/o3X7/Sz/b446LLJ363KJDpSoEu
wMOW+d0o6k1Tj/sSPsW/WQbVTRJHhJ+HUfTMGDHuYCy8WGsZuTG1dsfY8HA2K0FwwvAf2yTM2DBo
w5wGwmEHm0QVjV5ZRiG8bFbv4rTacT7Ovn6ao58KxiAlWjr+qAsfGLqUDFU6q43wKjXdtLqEZiaN
6bm8hvu5tWb1R+uHnhD1WV23r1+vvfz4H60QhVONVSHpAfc59K6SVCI4W86Arwg3aol2R1exEqct
9l1Ycr2caZJ84ut9ngRceGCA4OiVwEX9ZPqKYa6brOyEp9A0mpXpXe9fqzoiKuO6Ft9ZepyYU24v
4+ZhmTWFSupKpyoeRypKH38I9eNWVQM9k6qRHyLKGzK61VbU+yASG5bvi8uG548twP7rWTolgvf5
XmNl2rDJhGFpPw1CJoU19RPC3x5Cg6+ZTs+9LF2o87Ay5+y8DoFR/Itv/G69ZYu/O5TIlTPVmkps
4bK5GGLDKRlFb4cNckbf+7ndACUBc5ZL66+XPWbO3z/mYiveLQury7BC4m9P1NuyrB8yhHT8atpF
lXlipWNW5/1KB1anjCQxNWhMebGR7EYmTNMx+WHZp5pFjpkCupaWfDKYk09BD+DEVMSMqHpBJ17B
wm4yuX/6+p2dWuLAC5Hydq60CZgVMxP3g9B/Rb4Vr75e46i5WTKD8Fzphgct//HDzMMgZPjaDBwH
uaPYL11xk2S7YbhN1WQ1EWWV3eAZ+YmWpSMfiZ5lMqzEpCRnDns1qkJlDl7JDW+oGDMo+/R+TIPH
UmtOBB9HXuGHdQ5eYaqgF4cEmuFNRflAG859mtQn9tuRnQ1E8k35nMCUBOjHFwgNrNLnMTM8OAcI
7SDu7tYVkySKOjwPAgLS1x/s6JtjcAdfi3CbYdOPy8HHRG2xKwzPMsZvpW5fRFp1iZj9CUfl1DIH
BlGjLY/xa16cX7apG5jFmS5ZkxtXmff18xwzvUuHJTo5tO0g0HvwQFwMPQ0ulvBQdnZEb6+XjRgO
v8ySLJrOSDRdlqi1O4E0r+rxxG177OO9X/zgMRW/i2S6LIWnwhZeyRP9CoHJoHBZMqyrDql2Yt8f
sfa0kXLVIQayqGQfnLbCVkucISE8Wim+jTNatHSANQx9F7N+2c3Fie3/+ULHRIHKpuDF/fJpvGSQ
jCFRADd6GVQyxnoMy78LSt0ZuGqHUN3S0CkZ1QmT8vmdsihwbnwXTVlSGh936MQDlqmW9Uyav5SV
cW3W3Zlc3Q759dc75y0o+uiuMJ+Lz85IBLVlotOPC2USwO8qsXvPmvvtREKjlW6E2ClD7dlR7MRk
aqxCcil9zeT0/NCG06OpW0JTItml03WZkhyL/KZG6iYwuzMB5z2oz5gJjELl3ubPVkm+9Bv2Rv5k
M8lSisbLi3P+i9632TKtJSLpGT3YZVzC4m+M0/nCjjvPDE887KGwOr0u2BaTQROddjoi4eVTv7tA
NdkKjbaklTu3g3hmSnVRR8qVyD5nMqW5ledu1GkqyvUSkJg6XMi0lD8yG91N637U9A4tIIhigzo0
3+B7FYimQoW/hponFSeC58+mA3o+DiTD90tu5DCWLdq2Gbk26e4ytccifJXregeKe/v11z9ycTHC
RcswIxVL6emwoYshxrJqZbKOVgHtPZhbe1NkGuKupbaqEqP41Ydqd5bUVnsRGUz3tZnxH/eucHtR
TEbgE1wE3tvHT7JA8Ms5JGVcBbk79NYqFcgO5Y9cOCfO8SezsTCreKkKAwPIMB123Up9lBv+SHUI
uc4H3aftXCg3zPtfW0MPWGa4/frdfl4OLDGPhjsOO/QTcMWvhVSAitA9Hcogc/3+VZ6kV1OYr2K1
P88kVfvzDv1/gF29KzL+d0hmXRb6WQDcjKiUNv/19svBa7FQTj/8i5e3UTtdd6/1dPPadGn7N2x0
+Z3/p7/4Fzf1bipf/+d//wK6ys4gTHz35pdFPkBXN1EKBk+CvbroJhySV//+83+RV80/CM0WwoSl
L6Kyi1r2n+RVU/2DljCZpmSu0D+RrH+DV03Aq4wWyeyepbVikQv6C7yq6X8QbCBSDMadEQP27t+v
4upPE8tb5KXyEv/69/eAHopdbPV/TLFE2RDJPw3dzY9HIDBEP6tJam9CksmFa/aDaXtyYuWMjSJd
+TswkbgEzDbkz0rS5FeiqmvNNe1hzt2mgcm8kuei+pWL3tSuDUR0LCdT6uk8DiqtXHWtXxh7yUfj
yWkhKWYrIIp2uQ2DSj3L8qnah1YU3SXTkAXeEGi0w9VDJH9X0QvdBgnoULBEUUInlRJW3TasIthf
5oxij5PIWbzvklJ5ruoC+rk+KJsoz4LANdO+lrka8l5cGNFgjQ+JQq+UU6XogvCrKEXSe14jOOYi
8WuCy4ksvXkK8758nXV9ukZB6HdeyXLlxL5enOUtLZKO4mvM8Zd5NjipDGHLAdgqUB41DQ9QZ//T
BttUOUrcmbbbTnO7T5N0utEbubuJYtQ13RKsdODUZmH2TiqmcaN1NYiEkAySUqbymRkitBqrUnJV
R6O6FxXYijqXGHG2jXyGCgvSjWalxoAvKkB/7weUo0CY6a3oHamFOrWb5T4VCOCWRrFSDTh5DAsl
anWejnG3TrqoKt0wlrLveQ3uGXArOMxQy85Qb+zOpCBvVN62ln6XKlnbxUMKNa9SO+NJ8W2DrqF0
iDvHUpuSUfxEl5w6VsudooDWdVoRmQg996UpwHdSHJgXkLAz2435GFpFc6/7fTVvgnQOH8Mq5Z61
O4qBDgoYueloeh+OTqmqw8OAC7RXAwnkaQeKdBoEm0ie+gcZse+zUKPr3pVje4QGHprnYQUimGvB
3KZmHlwG6B6QX4Ap69iTHqzKolHqtZXY5l7LzMFi+kYfzZU2BpZDv46oVzVtfQpqB4AIXY0BWPUi
jNHvW/UVaCq4Ha0E1bGc+nGrprROntU4mNq3sipJLkCxQlE2py9+ZQaqzXiImb6MYRD+DimSr0p0
cu4CtW5Sx061mkpvmlibuPJpQgFhbkLDINXuBrkZbUkOdcEKkz2e6301hgBC/fS8G3pjdgXa8wtL
rS0uZYw3uNKgCRaM4ng1wLSaV9IkJZseOT66Dfxu1Ztdikp8ppDXZTQo3mm1IglXLVqNrmkt3PTj
t7obZ0S6YWhDCWj6eTfFhNkdDWICVJMuJwzgZvGLifPkyal2MYzRQBt52vGn4JVW1yVgkccpaWV3
qMUuIyfh9Spk5Ebq3C7wbae1Q/teVtrkZaxDvszUitBpErlnQH+Qo1VqWJw+vc/drElE8YhINsTf
MpNf2iadDWdS0qfUqgmOojhwdMb44qRiR4W5nZ6H2qAEHDXUv6FpwzJ3innOdzymtJnnXZ9qN6pS
2I6VSmjCwP5cFcIoNtRPtcsss6TzYC5GN4/U2BvTMEPkoWlvcr/rf+tJGm20oNUQjg6Ls7mz023P
z7fSpRjGZNPc0yagbcUg163TWor+WkW237tF2ttXHT7TOkkHkG2zaZXnio8IlDFF3da3Fab3tCiq
69UQxeMOeY12lweFvLJ7H/lfUYMhjoe8KkEnB/h2wGXQpm4NBRBr2EvKpokngHBzVCVn6HAXN2qs
p+cjm3JnWfBAZzvSL7qwA5ZNt2Hz3WZHrhqRWz8NwHa5g1tZfdOz1LpBUsvcojmSw6Mpfd9RR0n9
ZbO1Vn6j5NdVbCdYyjnSvYxR060s2vJezuVoM3RslMKuwu9o6aDsDMxvbpxoYdYqUOsvczTsfipR
C0KQcnjhAvMtn9vaBtjcVu1dpTbNzzFQyisD0uk+r+PJclHdDi4b0ZieVphAgoUMVlJKS611ZnBb
zxmjgki+del4b+iRDl+Qi+IV+mj4LfMljFRXmpmbZpxXZyhbpSDT2XVPvY74gNlX1q2E6qbsVLIf
PJlIqlZOEPXjs2SE0nPS6XUEHDUeH0o7NjahVZrfmD3Tzu1xSH7z89ZXS+/ri422YYHG80Tv+RjV
KeQ1fNI7m0uLG6IZ4PVqQWSpjoG+2bUVQD4zJzE8zNTB1uD9sh+LfANAtiYZKKs3/tA6ft3mtatW
WrDhUw07Mt0tdiTy6+uo1ozKKYhfY6ed08Fe4K/0sJVdWEfIEdBEtUGgrPbPyrqFAMm8gJGuUyVU
Lpuy1B9Vc+gDRyUmndZRn/WKw0xBoDm0eVgXUUBW0i30sWlX/WDXIVRiGVxHpwIXAOc11E8Dkrcx
lhFFQDeaU38fgb0rVqI1wjN2iE0jHeDwH0FocisOwlJukt7k/dNXi3xRkMXdVh2z9EFH7uimrNIm
cWqa525QmrdXvdIHgMdlE9kAYX1Txk5+JQaEmccuoDWrFkOOqVS7dHASqxa3U9pFoRdNoQl9jIbS
3AuiuYxWimRa+pUlMiS5hx4hLDNVi2KVJHppOWmPSvyq6NO23yOmXvoOXwHPYLQLc2MorXWDBlVZ
rWYInzMk8VT/HWfIp65yWyJsFAsYyJLkX5aVAtkmwd1oTkK2HrV4oPSot3fVCH00jslNNlSqQz0N
fqtBEd20cxm7k10q0bqKmjlzEMTIf2RDLNRtNoXadVapXDViaq31aFnW9Gfo9h/54cc97PcO9n/9
f6R9QEoJrSKC5f/xtz/7yQu/CKeX1/q/Xf1gdLFD9Xj48V4B4X//BX+54fofVPxpKJfhpzCzuqSr
/nLD5T+WaXv0hGHKMHONr/23G278wcEnTKRxkd/AKNw/brjyB7+X1hkKvyRqKP3+J374n/mjf/xw
EkpUyM2lygcHw+AnPEhGxib6jD2jcWtfiof7wkjEbTZIcc9MBUN+3MZB3a/MUQoWZWWFkpxNkMQx
a7Q9mqbatygZy2nVd+i4bxK/iVfKpKvNqlOkZI0aQHSp+dGyRYMs2GaigZMkm9GUg0qmcanO8TIC
XU3W/kwyw4mkebipcxkMbtcEDHYU6TAXTk2BzSdg6A1Q8HlT/07GQB9XWYM1dqtCknZBAHzRzZug
6twJWkt7GUam/Vo0k/0Kzpg8oZSrBogeNXuhdB4lLtTa5J7qIPCPMbWlpXY+RTcFExl3VlTgdGN0
EGPBLVsDCOH12E0WYjBn67zUS65z1GTjV7MOVZXcUR+W+IFGGbip3yk7MD44DOrAlak0A2TeMNXs
16yrwLkvcnWvttQn90meFatuzk3IJwbt+aac5eGqj5BHccJEAuNDEYhBtwRU8zbP7fwxj61pJeJa
vPZczHc1CZrLUQVBsDJKX9pnrZIgNRuVyc4e0uBKM6ZkV1QdcjJ60bTnJASEcLUwHM4ipGsu68wS
m1DY6E7lagebOi/8SHLmTBoeQrMJLvNB0Vd5P8nOVI2z5fipnyMygfRd4JYSYuFkIrOxBQTchTuS
WrZwlKYf7tOo1PZMYnXeSO1Qdax6VCxoTWGRoqAjdUyI6yWpNhEicYHvmll92KwGA2AwFhV69CAy
klN2NOfXcKCN37Vo580U1iDJa7AOIIZnTftuJTE3bNTxGouyDy6lrCZ27BOghs7A+M4qTZkUWqUh
0ZerZ3G4MUXve1VfsgEzu1Zx65XOegJ/bV7r+KUePbTNzpSG2r+ImTcEU18NqqCVtuXFZZKS+Kuo
ay0X5dEYJw2xpF9FOOY/5rkzWw9ngo8W2nK2jWaeyZ1irixKctoegRxAa1mfteVl3kzlfqbTdAuQ
I90rxSQ2E+qbBEuKkW15NeMvn6iU8R4UwxxJWEAhESwE95O3P2p4IPvesIdVHEjBmZ9mbU+aUVK/
KbSDgRbwueJhszt+KC+NZ2Vur8tIENCFekQ8mkFYO8+MJLpG9DM6m+ivshyhwh8H92DFd3KynCpw
9AvkvpJF6fbc5G5RD3NLFKPz+xKOZenIsVmbK6WXQ9WBJQ56Og5LJDqVVkeilTw5QDyJqzBRcNtN
3X6w9YBIqZs08QxYKNvZXS3QHklzNxwksetmM2DKGP5br9vPbUxfbBLK8pU+1Nl2zIrguSwhWeez
XOw6U2O4xM+xzk6d+dH9FEeKG9YScb8WtkSP3SSyqyhVpHOprYerCc3tS8mOAcS00/BimVH4ogxN
91CpBejLOEUM3UGoN1yVUR3e0k/YwuUHmI98YV/iVdfRMh08jMVKifr2Qs1qX3KBT6mamyOopzOL
0SqPidHa37SS4rBTTD7j9NacnBUiic/Sdgp+IDU8PhTkbPVFXUK/mrogWdlDhLRYN7Y3hWGk21kp
xE/Ky/pZNo4/1SHzd2EQ9ID76oGahuKL85ogDnI+shk1PXjQIRFxrIqzePFw6tA3L4bF69F8xEia
xRNqCxlMoVj8I23xlMLFZ2oSU0NaERENHXx8QqY3ydit5eJrkWkI9lOPvzRbA34mgOdiFS++mZZS
/HPHN5dNHf36KU/r8VULQNWu6wa9D7d88/XiN78vXlzAtIEjvBRk8AxVuYuntfbmMVKt0h6zNzdy
aEW6jrK5Rh7H8KN1/+ZuWm+uZ/XmhlohFLhV0uMYlcLER13qLWTs33xXa3FjhYLcN41GOLfa4ub6
hsypRy4G7xd9bjzhEN0deMGLgyzZs7GWumZ4aIiS10YBa6c2yIyg4HsxG8YE+DCW9XiFh4rTPSz+
Nx33uOLym1vuv7no1uKtR0Krr8I6SH/HIpTWKNFP90pZGxtkE8aH9M3pD0z8/wFxrWdNUheTNTTh
UyCWUEEjXX2pd3BtqT6YXlhY3ZNeSUQWZRfVHdatXCKOJfiQljBECdTgdeoVYpOhmMb7Dh3HyZXS
1HqOUcfDFk953ADmI7yxgtn0ECUOLuPJJ/rBpR73ShRUV+USHPWW2t51S8AUzWb53CxBlGAajngK
IZWfY9OZl7MmDT9IGE6rNNCfEU8jENN7Pfw+LtGZlZnMJi8RW7rEblNIlIiQUkAKYontrCXKy6RO
+4UugeREb0EggHdzqy2R4eRH9beqRaTFsSTV+mktMWS4RJPtW2DZZ41+YS7RJm6QtlOWCJRO6eJm
WqJS4jkC1FQgJdm8ha0FCra4LW/hrKQIQluQwoS5Y12k+2KJfftSbnfjEg/rb6ExzkV+0ypzehvI
MK37XC7P07d4ul9C63IJsuu3eLsv1HSto5KEWU3r8Cyt5Z/BIF/3XaJ7OZiEdWJNqdsmfesxbJwg
dQI8vgDJvm19hOHdHvO+iiutIvDQbLCk82ACao+rGynQcRVq9QeJg9gDI09IbkxrEpDKzqrs/IJk
GY2bEaGBO4Uo1TnZoMB6VeXqSupJKUQ2KE+pJpWCxAb8U3v+2eTSzEtFXcs15rDbxIZkZI5hj/Me
5ZPSJZhrbhtlLp2yMEDTJ7nlr/BhTFdK0nCdofS21spqVp1oqoNLxa/sC2sKq2ZlFol1nYSdsp3l
VNzJiIFQezVzZk2SLi0vY3mWvstSWdDmGVj1eVeZ+e/ILL6bVGd/BIDzLvxE9p+UrNRejNGe7+bS
QKpvbBQQ9nlw70dJ7lILrGk1seULrQ+7jiG0/lqxhtoJ5xAXCz6/0wQCbT6D/nE7CfOY35LQS2vX
+rzlM2Iuk1J4ZTg326BkpIluzGK87rpB2SJCI57MWitJ3UHM2dU0SmirugFrIfSEehD8jhc9iK2b
TuJLWdWob9KSIhvaAmn8zRAdqkC2Ul7XeIBMO5PX3MqzGb/Mahxs9G6gfFSZSkxSbUgum7by7yJ1
lpt10Q6rjNs4Isu4rfXCsfWBupyfJmTB5jm77OXpPOJO24iMv8n0u9mBK45aA0pNazVEx0YXCDoj
+PHSaP6jptXTplVK+c604mFP90epOCVSN9zhRYlGAOCjXdmRuDO4CUSorPp88N06LTa2PSo07kSq
I2v5paTM431ojAiOlBiCiRj7SWhddI8yQ+vW4yRtx5n9lQxKu5mLZtg2nd646JbmbF3DN31yTb75
kKrglX1p+IUmY7SmPclca3mbbON6qjd+V02+q4Lde0qT4WcroLbTOSQgi8Rp8lxaRXFr0IWHX0Gd
MgnVnR8F6iOUfuMHb8H+zhW+RNqK4Qy6lNyEKYB9K5+jC5rQyi1J+mCXKmk3rNvBtteK3VwWwYBe
TpqBmkHycejH33h6F6ZtovEKz3E1KugroGFf/5Rzcx+LPjvr9VTgmERPjAyYt22loPxjl4aT4G+u
x0x3Q1+Ia66Ln21g+q6Rm5JLIfWaN5Gf53KO/yHw587QA/qWNMxtznZbIOemdiOfHMM8B2O5RtzR
/mEz1USuLZlvB4hHw3oY7PzbUBv4XSO9BZeYt3XQ1b29T6XYXP6b7VSBkt6OpBu8Ydbmu2gq7+g+
QIvUCKM9KjnjDomZZCv1ev8cRQbS1rbMxYdOK5mqPDTIiVaWvA/DPJjIUvUll7vdDqTHZ/hrneob
WyRApqdK9fMzVGbIwgaRbG8oMOWgniT7vDHV0W1jUc3OLFlzx4aLuON7YDRujbwYCnG+ru7iVsaO
BflwRmrqdxq1yX3ej/3NjMrXlaWJhnhJxjkokfEw3YlsI6hqoZuX7LFxgyiN9WOiR4EePr/bm8ms
fhOK1Gx6hWR5bcThopNHNRvpTHL2iDcNiXjsZvTlED9qN408XioZaizh2D/PDO+4hrAeZonMrKFU
Ak6nctl1rbGd6sXJD0QqfvRDyx80TN4Xku7xKkK1ZhfWTbNneqp+kRvL5hqTy2BdpPjgrqmU2TYP
kB1dhzHG0DGsQbvUGJ3EPYI0ZDQS2WF95LBl07RvkEonvUbhQy3q2m2yFA3AUSM0UzN1lCmoFPnL
3CnTZTgTnlowy7d9aQxPGZdO6Wg+ilTFgIVOC9mnNmMzMlY0wWsbz0hnoQ/mzONgbudwMLZZkIfn
eRu3Z5mVt7uK4V3ExExkZJQmutW7JH4dE/kijnTTQSMwgDLf6/E+DeXsVWmmHjp61kEZMLviTu7r
4dWSE+RwpNYy9lUeCNlV27j7KWl5Ssxo5Fxto6FJa61oDK81CvmOaSmx8anM4N3SmYgSjORaMfBm
ueEfkW39iGzUE+Homm4r20+qH2ANJHE7hNENvFimZxKQ1rNuBz/jnAhR6sSjPdhPCIO+zG0Un1Wx
UXwPc8VwDalJ70EXKytSfy/c2boX282M3lmgKRT2JfOcvz7bxs2MaNyct3dIgJOhiNic5PLrV7Zc
n2It/eRuihEnW1EG7eC0deLer5pfNQHcinBDObdytdkUufGIHi0HJbI8dFmVDUr3JCL1rs15xrBY
yaM5v4ydhDyWFd4kcLauRB8+GzlqPlZh9T8tRN7O8rjmz3cSekl5bE/e0Lz9BwpO9Vo1pafYsp7q
UlV+6VlDPJtkwnD/F3nnsR25ka3rdzlz9IIJuMGZZCItyaR3NcFiVVHw3uPp74eSWp0Es5m3ND0T
mVUSg4Fw2/xGztR6iwuwhv3aEJB5DJm8JZZL+0WARuXBHrNmgzQldk9tHavc2oXkpLluPfSFXTtm
qzQPekb/dJnrTfVDlkp5a9TWo9ogoFP1endj8hBtaL70hy4IJKdUut5JwQIdetwHL/qg6XZNyP5t
itzb9uhf7VQj4wS7diH5HMXIezHHkrp1SPE6KpX2kdq1mS6DFnWX3qyE42G/vauqrEwcvchoNZEz
85vqcrjpcWl9BMlCzbSk2LlIx57KqRrl3+nJtmtEW+jWWG8hTbSFD7Jli22OvsHPrVTWeODQdogM
OElrMPHpzxYFwz8/kEmyeZXhN+6gnamsaSu2uPbQTFwo5CqvoYbFWFpbcbXM8EsLnSpXNWtZmnGW
3Ftyruzxsooe8JTpHJuIdzmOBl1AnwOqaZV+bwRxQhWm/wMRFA52HOg71zR7R/X8BHUSVgzN0nFD
RBo+WiLHnFIN+gky2020T4h8Fi/ROIY8ZhV3RFNVXrP3spB6TAfzv78IS7YSSSXIQKyaNOO7nkOF
9dvcJRlSLM/cklT1ZCnayF/RtrkvA4EAedkXYbdTe03OnFSP+gjBjq7BoBJ3UGT5qbAQM7S1+C4p
iqT9iTr8P1wYVhECpDr638vCN00avn0/LgX/9b/8VQimqEvdAI3VybTHoKr7dyFYmzxtwULAt6AW
K9uAUv9dCQaqoQDdRG4R9MUvxFCVNbX/v/+j2v+aFGKQF0U6wYAI9FtGuADnPwAyqEhO+guwn8GL
Ic6E+OcMmOF5kRGkarppmrbalkrUvKUByiiepbk3GrTGC0TgSQMlkV2kLYKWeoJvSIkH+oUt09yb
KsAg2gb9p13K6bIQSIXDLRGO2oX9hRSlPte5ZOCkprt7kQBNQCPhzWgEaVLgaI2KyH+fXEhSLJwO
cYyFCXd/gbzjQRuqctmOATYS4qeLaZbW6sk+qvJioyaxgvcV4vQQzRoCCUS04P+aymMMzs5aFBGa
8doo0qscLc7rVDGTH02UEQ+gvcutovpbxuuuUZCU1upk07vIDeE9qXKrL0upzZdiaAIH2/Pom56g
Lo6Jb7FxE82jLIuP6M9W1tqdKDLvmWu620lppjkgclo8NpLbPIiyt2jw632oDMmOKkJ/3UiWtcl8
vdcWXIIKF3vWNzdoT/VbKTLSC2LW5g6Dbh3N61TlnqtD9XFQqPxgr3kfhBr9S5/nRnXbbCMl5o0q
0vaxJsx7L+KgfAmMTtwmskwBW7bsm4AeNH5gWGElFFbu2zCBTKkOTyHdyhtfD5R7vMkIV/nWF3gK
B5etb6VPndvLm0CWNapaXuCwNUAoF+EbCLrg4Ps4xyyKAEkEeutme4+tZXIwc//dxYxqSfSCvV5j
FC8G995SEkP+wxjdP5C84qIz7f7ZV/NthK1E06gRSHVFuW2tSF4FVhjdhNR2XoTRA/QYcnGhJaW2
a5ox/ommaEtDv8xI/UJfPwypJh0QSrGqBcEQjlN6U2xyy0t2Ve8P5A9lt09k4R46VIpo1olkWaO2
slNSSb0qBvPdLS8U9UULGVnGnvq+klCvjnH0xNYqBVai0utdjR4yepRMcywxWYTkxjMyjARJKze2
NA6PKhar12nMve+JrHhWKuL2eLBdIptWvhxUvJq9gjIUN25HT4QFIrlX7auka0qK/FlebWXfxdWY
e3gRS8YfDWbTh3oqJhdqYVOsLHqs4NV+V4OuOkDZfvREUDh2pNfrIDCtdTWU5oNNt4ByRRK/0Wgu
8AUNtGCpU7pEo9pTYI4b1aIYh2E9phJvM6z1pTTIhWM0mbwSI/V/LwAblRjZsFWLxtzEoZzsktG8
Tvtyk+CiuzCtMb9yLVfQf/hVSVrwWOebkZJLToWsDN0ltBRQjWr2HZPhjSLi4MLTySnzRo5u894I
1ih+YsEF6ge7DLE2FIpkqhtQ4UAz/TUK+gERRjkl1Q+K7s5I81dhJN/T0VvpVOWr1PwRtqlxM7qR
tc2lUqxLYnwun+knJqVFEqB08TIf77pK3FlKMCzweKudonCHe8/GGELDBHHhIvxEWz35SUXgUAYI
NxsYYS6VxpAowObNs59R8pSVaNyUkSFfmxlYnWxIlQs59Op9Vmli1dS5+V5bkUvl0NCuSoL+G182
8bej63SvmWgNiF6oXB5I11dtSwJI2LVmH6crSxnIt8Ix75+9xLV2mhn6K6QEqjVd6mzfm1KA+WlL
rpOFwy7K9B7oSVUZu2r0RrJod7yhrqevPVOrFq7mmQtqe73jlaz2EOn+EoU0Gzdhv96g1BmvJNek
ljg0YqM2wA8p8mvf8xB4G/91NlzWpawsExkpI4oG7vNA5WiJQ2l+Wdtdu5eLnrQ27qytn9jp905P
6wtg4Oi72ZF8xyHP/UXgk//HXUFXplc77dHA/EcFkhZjG5dSJly4wrcOlcfFB4kR8cawhZXVu4b3
s7eTR62DzpgPwUaKlWHSx9ziYmo6PBj6S5tKtxRpDzQ2Nq4bEvMEmBe2g+4tRrj8L6WXwKiOrXCJ
Pzs+IFloOW4ZE1aFKpB5rSQdreyG818P+rIKlGBTp7qMM228QneGvpxnLyVIuovQNi9p6oAm0qgw
RRruxxQ6FsK27tOx7S/0jLcbWx1R3/uSEThJQ5XD0qItFrAK4hktMlvBbQj43EFvA9qX1ZbLoJIF
9k/dCPTOzTeazg1OmRq+rqsVwJ/G9t326lu/NR9DI69x7eQHLJUoH14Q7KAK4rlJqG9bwxW0zYSL
Z7TsVLFbbmq5Iv9GbuhbENv6nQyT/YKfvoytduu23msdcevHwYOmmQcVqGMmVVDlYi9ZVTWEPJ16
Mrlx5V+Wkhzu+wyLADM0iqXLzJ/1xNZeq8neNygsfOkxyk5rN7/3YqncDEXj4jzathTUEz/NX3ra
NheFMdTXZjLkFyQD9XtiA9dj507PIIKqcZTgiwLdAIpaZd9VRqAsEiqzlDpeGrU9uGFy0WC0TM7u
XWW0VHlm6Qrhbll3+KwElG5dfKyp18h7/D89It3qUuuHJQ2LdqH66FyLUNtkcYj5Dt2Qugg1PGOj
JHKUsd6VVG17cpVLkPLgyeJwSnJtfW2kEV8xrtTyXvO64jK33s1e6yhXDu6h6COLvqauXui4SqXI
sgS14WRZV7+NPEPvpPyWg+l2fEPPlXrjYPQFz1vYjg9JSrcgorkvOYD1EnXZxUFxO7Ry7QwYJl9h
POoDb0noduAOLD9x9YROkbv9piogE6KGBWtbxZh5tGLLabqS9rniG/dS5Pdk9MOYbAxvcPFF9quH
3Jd4pAvr2pJ0SsegzZ6GwBxBfxKieHL+Hud9/5Bjxr2UKtNYNyLm9da0xL61RPbUm+1NlrbJKk39
A12dtdFY+aLWmhelLh/LMamQcIu0W1LibE0Leljz7NlXqZv4wWrAjvgl1EEcZoQVnh79CH2x0TJv
O1bBRR2Y267uGqfrROo5o0i8hJOVJSuv5cKowlUW6tlakYttpjc3gyTfRbL/gwftqSvbn5UuNkXf
6Yfc84q1BzFsaYQ5e3cYFd5dorCJ1ZoaphMilnaVV+itu2hfONogMAentRzrLv3kjqzTsX3RHDxZ
jAszLzplIVUh5Xhg0A9cv9blMFYNZsCtJFaE8OlOmXALwj/IWRRcSD3GyUHbadtirORborjhPoO2
QT+g028UNHUo1/4UHgEsKRUemCz0soibKyOssr3kZxJYIz1e6BW4CBCR9t6lx+YguNxvNamVaa1K
b+Fg5NuhiOPLzsLvsHcLKilmVtK6MnonG339Egdq5Ybwu9hbZqtu86zz9qA7L6D1F69N2JtPrcv9
p7aBD3pokDr0TUAelYWVX9uuomy6MHuzYuBOuo3VYsfrQ0Zu7AopGJZVUb8URvlWtJnuBGoNGjsp
qJNF4R4vVelZDxLrBSwyjlOFLz2monQS4A4NyxE0eAi30jvGuMmKiNK47YYB7FOYyjot1bLaG0UU
b+ui2JJaGFutqw0+auJdup6U35gWj5SXxQ5qH81z7tfFpR5Y5SuFOQXvOFoaYCYKiYtH85f40lRr
2hElewdTV39I3GXn2dLaMBHlo4Cob/K2cR8BKhe3sqdaTuEX7p1W5trBCLx8RwzW3dHMSZ9LrwQR
mtC5BRQx3KkS9mltUMc/s0TBhDsw0j/sPHc3fZeLpVUQQedmKC4Bto8xpU+aiEOCttKGVqt8l8iN
tZZBaR5gRwVPlRzzWMR55aiNS/8kluWNpyXyQTEHTnRLP9Twq2rnjomylYESf0vFqCxcuqiI0XbJ
T1E09kGycv1pIDdfNHVnLAytqV5tFPPuoiKM77OuV/edZRWTN1vQ8tFVMN/kACvOCp7i1fSspv4t
xthrGqs+oVoFIdp3xVaq+u5gaigLGl2RHkRVVxcJ7djV6LrvXdqVCuhD31in8UDQ1mvuGmS89ar0
pXaBX4d2141oWfa1Ulx4VWgQeRr6FsSt/o1ktViNiWe/57WrUvwL+52PX9i14QXBoVX8YKuLmlBc
pMU+Q+6L90LY6z4t0E1Sg5tI6tIVTXF5hRiysg/o46VL1Q4P+PheJxPSoO51+NZmnexprdcB/Wob
Q25Fu9S7MkKfEF0V187Niwjp8nIR46G96OLhD90df9SAfqeqM9iVzqLKBygFV1gloKHpcXPGqXvh
gh1uo4iYUbGv1ByoNUSedglkOHgOsB1wujF+pYQ3LsHGm1d5EwLSGMN1KifARtWqu5jSe59a+3vR
5SCAE/siq6nuuSXCIzmY4yffVym2mBipOz6nzYlb0Ao04VKnaUrlUhB8LQtVTR89QneXLK598mTd
wFJQvg8Hz10LXAE6d6PQtN+7SXsbdgaA8I5rZZj6n/Ja8qgiU3Iq1rWnokMy9NdIcX2ndQAvEgHS
Q5O1o6MPZeUUNTwnMPBiU44KfdhITvOlrrFRYzdZYK5lXDex/zr68sHj5lzFkH+mqCBYZ4Ukrdpc
UldkeO7WCvF2j0RQ3rY51tX0BYttW9l4HuohpVe9CvdKizZw0SbWdTMOYlONZrFMwRlA5KDmThzq
7YO+UaA7IIjhoOSlqo6ClowLrF99VlXCJmEtRRFPCqpZ7C2zHHA+Ie8W4kJkWd2i8doOw+UQAQJL
6tv7iv7ca+KqHB7NV9wfpZuOErgYs48Xsl/08hJ8+G0CXv2ux0+oTnYlPd6FZNU03kWahocsidID
kF3lG29fechR/qVQXPKLAw+3gEeDnl4qkv3SaKP7pCqNAF1ExoKY1UBmmqT9sEvLSNkYiV1vzNwz
gLf10X6oDciDQ6YDyBBi07Rq+cMoaXg6hk/zKcvs+kefJOMChC2HseXa5NPYF26hZLuaX3Jrqx1Q
J0NEywBol8MPEOCh5O6pbYKExlUnDpGpZhtfSbNxYSBGqLGmtzQb+GVGC41xtXvP4xAIbDAGe19u
letB4Z+a3kV1XNOggBr61K5OJeWad1bBKauNSDYAsA+DdAk+gr5BLLy1SUixsJUCZdJYoSevYtxI
gB5ybOXcNu9NBEtXdqJ2hNpZciUn8kotR2spe5S0wW0FW2Noo71dauWSbtlDb0RvZd5djQOggbAL
fgKyDXdmUV7RFtaWMrVOGiL9c0XaY3GGkbIcrhp7+JYVqbSnOPwXlfL/cC0TjKoO4vSrauZ9kP70
j4uZf/8/f5UzlX8pAAhMCo+ULie3hn+XMw3jX4aOixQ8S8zf4Z2BXv2rnKla/9LJvAQGHcLG7lOl
oPrveqb2r0m3B6sVHebqryLovwG4/x8Es89kT9zrJkUShPupjfLjPpYzIyWONZ5SgTNgc4XPvF1t
4n4dWsZ2qhWCbzUDiIrY5Bx9oxPEtonB+R84LZ4/0PnBLZkyl6Q+CSR8HHaMRsTsBYIoo1xe4gX0
5hvDxSiLM+qfnxjTH4eZ+yFwYnU1tiIo8H5A873wDqSm8jKxCNKl8eX35wQ0eAIki0lxajYnzxR9
a1rMqSuBlrTpzgqLC9L7f/Dpjob5taJHfGXyn5qeWwrTXTYRzeZZD8aroTtnX3Tq04GtU7HvY7lQ
mPu4QgMYqXHAcWyFzdWVr/YPWT/ex10FlaDQz5l/nNoOkPdlFCsw+cZ84ONgWeACDAGKuLL99qZt
UPs0jEurj/9kw/5XOuWsdv9r1x0PM8356NOZiRaXoP/1VQxrAU18c0Qqypz6PU96vBltf0Vt8/c3
xfGQE7/zaMiwdDPFouG/gkm2MwBglJa+DsETfD3MJzkOLgs+HGR2XBMBqc9WK9VKvE7DlpmNzd4d
pZXnBmfUiE+s0YchuK2OZ+JLkWuMec0ayX/kBnysoRXkm4O1+noq58aZ7QWzkdWoaxnHorJ967U+
mJ4hGPatn+RnTqwyofZn1xBzwraH9pA5Xbcf50QZcxiE1oGAcr/53Vrx5esaWUj1qqbuk+/LzF0Z
KmlmsU7S107+bdn0X6v29/BzhzANOhp4rB5ZKGLKRvG304WbyE8N8Pw4NiELnVnDqTn1xXznh7r2
YixEBANW+1h2MIlxQ/1GHSsnS+7UMrn9ByuJNBqSFVzyPKUfv67bVZYfm2zKsiekluT4oYCrVOb1
GV2Ek5v/aJzZsYaSB2YmQmNKKqyrZLAfurMqS6feSYQC/jOX2Tk2A6kqgmn3h3az1qlnrXR5oBBV
rmBGLVqrPfg5AHhreA6G+P3r7/hZooJ9giMfyh+QbjA1npFPFKqcZNygwAdXvGWa3C/NhtpAq98m
fXQ5uvpu0FTI2SSkOjovFMVWcEZpIQAu0pDviNLyMtajM6fn1GZC8Y5KIdplCLnOlrcEJRNpEUo2
1EC/FyKi7e6ClkJftZz+BdT741nHzxOvkjgec/qdjq5TpQIxIOCur3xo4lNZ+j2utdd8fIzgP5+5
U0+NZeK3jmU0AQqv4MexsDMaJicXfWWa7mszqoA6y2UeaE/2X4Hzf32XPpL8f0VD4nik2QbWPHyO
3IxKfBIMFy1iRwWQNAVBipgKpnRGRebUsuHvOLWx6a1j1fpxWiZs31BDJoq3Vr7wPfHqNvoS7yTi
PTJUjCJ+WxiN3UtuYbB9UehBSuHjgE3Q660SIQVEJW/dA4iUXQzqAdojJWNVGwPEpAkD/uszc3Lx
jgadfVIAzakZeybBmKU9y3l/1fvaclTjA7j0Mx/05N1wPMHZ3YC9l6EmFRN0JyMqYd1SkN/KnMoo
tFbgpw64/tAwCddqZpTnBp+Wa36lm7r+y94D6MP8bpACZO00iQBjiPJd5zVO2SIqALRTcVQ7h5ps
dofYDKgZKw6CRvaFiDP/94McYTJJ21AgQJvzaF4z/UZkUkgpVtWuo9TeEs5t/lkE8svsl32L6Mac
gwfrM+8HERur0YqcPFY38lBcxIW5+nrrnDwgKOhjgSowa5oriaM2VkPyyg3q7/gJjcGj3QHUkAP1
nu7zkwl6YjDKf3LXHI05PXFH95reCTUYcbdajTnI3tTP6BITXRnBVDQ/ZwpzIgxGU4TgXjPMyYdm
tl+50npZlxDC7LK7MGwItFSHEiYSa/HCzcB51uF2lHZff9XPcpRcA8ejzq5u3arlzp5eacWndp60
Gm3y+AHBrGQBH+mG7lWzDiL5sTKb51ZGUkPKfceX6+8Z3AWnTfozN8TJYzt51k3y7Qou8bOLsJcU
swLJhjCt9JQl16S9lNF2fv3cj6+a9KSn6fezZnnTOs5PK5JGJtp8KgUBY/amTA3IwKL6ugLflG1V
rQrWwM82X3/qk+vLEIgnolwjJjTW8WZqM3ioaj6FC0F9qcSA1BX5vfd8aFbh8EPJkWcw8FDd+sL/
+fXIp6bHJcAym5OTwfzodIMVhhWF1lVjKt6qLaNb4JXKmbNycuFwmuXCAb5rfbKQ6QLPwD53/HUP
7DxPjJeVHfyMM+tB7sICKA0lusR0yiz8o1Zy5R9EtTYic5pArUc35hLlsAWruAeUyD7+NpF4HXnw
l0OGH95vf0saazJwMBXkNV/14ypOZhExCgrGqlVQBff9x5CL9eshTjySkKf5kqYBp12bnwC4eUlX
jL6xkrxwCXj5QaXjmgXWBr/NM3tyeuRnG//DULPsEah1oJh1YKw0XbpuUXujTZwvwsg7J0x5aiCo
4BMpHOUkSkwfP1uY6Z0hah6J2isop1bermhU0zkfYZw4ZTpX6CQNxTiKPAtrlB6MKCkOSpvWIRjf
anR8C5MOOlqDkqlNERXSmGf2xImniTEJGJHTg0P6KSQtR8+GlGjAN38WEJ2oWkzXlnloVW+FY8qZ
4T4r1Ov42nI3QuOiCqnP59gLyUTMjju7cStHIDfXQPhZGn6mLFK69Vtab+6yrmHKWGq0NSVtR7fF
vOsC0P55OsSOqdbm0kziM7vpxD2DgxrKXNMN8FmZuutpSto5pTYDtEkgIGCFvXdOov3E6QB+j9YY
ZrSUjuzZNYraRJK4hq+vek9DPLNXm1vsoIldhURfp22tM1/75KTIlVEUY1afHHz8rCRfFujr5rlv
0l2qkhszTN0zn+7E+UDMYLpYwLLyDM1mlacg12tUa1dRqe85hA9qH+0STN+/vlo+u5+zdY7HmWZ7
FNFAtFNJmslpJGBG09Z0tdsgkZ1UnmptqKIjSLOg8BbJm9E9ox944mh+GHt2NCEytnWfMUct8OE+
at0Gv6WnwbB2RhruLDN5TVN1L6zRP/Nxp8tldsthNSXjXcHW5EqY/vxo0kgViY46DmLMfrKG0GAu
wuLZhY5FVrwQQ3Umpjq5lkfDzUKq3k6hjkNX+nV/qyPoCnO87oNz4f2pjXk8q+lzH80qB37rezJ3
txIO+hpxA/kacLD+/cyOmXbe548Hh4u3FdHaebmoU+gi6ilZRGua3/s0lSH+eVu5R5FXMlakxz9g
y64A7O2xqUVQSL7kqx5KcU5m9cQli1o6Qqscfc1Q5g+vEUYJxRa+agGDkGZpvSkr7wqVrWdsasoF
jdIe1IZyJoc6ddscjzp7IFU142DmfOTGU24lE3Zn5BYIBCdxtoIjf84F6uTW0RXqSdzqn0U+i1zA
dQsiA9PyxMmVgiZ7uQAud0bX/+RJJEbCx4ts6tNrHHeB1GnAHlYge+DP+xnqFJ0T0SIfVfeHUFrk
QBAwyNFcO3MBndy0VKV+Pc/Tm/lx05p9bnpCm45iCkbcrSOUqIzx9es9e3LRjgaZXXJR4pkDmBGi
GlrMByWMvT36huPSrzJAbjpsxa/HO7lqR+NNf350EkMpDvM6RezdENIDkiC3cQByQc+z8EyMffrr
6TxGRIWfvQNCue7sOOIs8jC+0qnf5Om5WvTJufB6o2WMcjMd0o9zyQRoI2H3PBBB7HT+wCKpyht6
nje//82o3v2Z7FIomd1eTdyaOY83DgQtFcpWXSlobmuS9Pux9GTuYJmTTNBn2fq4tz3JJWhblW19
pUiAoUw/+GG5xntjZ2f29qlPR1w2eWcZ6B7MhYAlCgVdP3CqAC3fBXAas1xcgbw4M8yp3U1hl6qd
Th6JaefHFZoEzAKuYUKFxj3QlpAob9EK6XlHv16iU7vteKDZVig8LW/1WOOWwJvRDhCdVET2x9dj
nHqaj8eYv5VqQZU1ZX0qQcFRjcx6b5TjE6i0y8Asnj1fb8+coZMh0NGQc0cpv4hUTRr5flOnlt46
cTrRuiDHmsLpSj0IQK6kCh5Xr6r/o2/KA0aL3ZQ/qb/LIo/SZurfStUQ7TtkidZ6lJ4za/gsMk+Y
NxGyDC5aYuR5E0AxMQYLTD7rABOIwK6Rw6Vt9jeF8k5BGTQBLQDZQJRUbc4s6MndeTTybHcK3Vdd
UBdUsfJkpxbiBVzQrVsiA6C071/vnc8RAapkoDd0hVMHln2Wig/ATF21gjCLURJljRGxKUMets0o
b9FXnWQurYPo49/2GNY/DjsLCfKg8TyAIDhhRADUF6lQqx+5rdC1Ayu1hxIO59oPcvzfahBwX0/5
85FkbBNtexx5xJ8YmOOXxsp01bMigL5ZHd/6tb8boHqcGePzkfwwxrz9mWmmp1C9FqtuqO98272s
O8SJEOSqjfgZetmZG/pE3ejjeLNlLMEJDrWCR1SsviuZAVp1WE+ZjzKGoMmtZSbV+8EYifDOmBOc
/JgYUwnTmDAv88gWuQa/AWPB/jElk60zIQLp8ny9Yp/PA7Nji3LkqUvxAn28rbEE6T29Y7eUwAQW
caM7EhYwnRjXktFIy68HO9E5n0azDE4EhkpQ9T6OBkoZXm3NlOq4F06TAK8JUhSJugq2Ta6+em34
0KBCXXuaYxnmlVpFP0vg2Y6w6jPrenIbHf0qs2OC6aLflqUuVnKmxMvE95OdWWvj3oRFsZHrFBk+
GE1nrtdTXxu+KZ8a1pvBu/5x/lLvI8cHnGXVdfkTMYaT5Pm95db3MAVuv/7W54aaXXR2mHpwdaBT
mZX+Cqx/MyWysuveEKCdSUJObdQpZMYxyqCNM1/V2EKXwcsEs/LMOwpc6wqVrzP79NRyHY8xW64G
kCYKxzjx+Y2McCLlYa2wIHFGsMkqa5eDw/j6+32OlihEH01qfjCCiOJfyPfLEaLD+QQt5qaAVW+H
z18PNEWSHxNYQH4yPTRqqQZCN7MzUbZekygASlZCKeoH3zLjQ1xIOXVwP0c2K5acVhbqPus0+zYs
8vbMOTi1eJMpCeXIqSU/D3RrNSghVyhiNRrgmiKyg6qvz2yQ01P8ewxzZrOS5AZ0y5wxhKQt0cVb
YOLVg4tp+FtkAzaAuFkI5+vvevLiPprZ3KWBwKNWQ0PmapMHaAiKQ1yRpE+WSTbeFgvZg/jU0+r8
/XYGC0pqwvkGIISH8cdDjoQHahIjHaIgHuJdpqJGQPum+ifrNrWELAWpqU9W1/VAsjjmhFCiViiL
axeYv/x2Gj5N5D9DzM4chL+yCFWCQdhUPw2puxYFbEf8ruEwJivMXfey0b17qn4m9zp1dR2PO/uA
Nho3qLYwNalHutvTnr0IDxlNalJH1du3r7fJqYtlcvLAkwFYxicPwT6lYtz6gLkojtdWAInkgCw2
3Mz7+hwW7uS8/jPU/BioimdVQrTMq+2vkBS5C5viubGrbzUM9K9ndfJUHw01u1SEcKUEvD7gApT9
Fhn+DKFlV2cGOXVFHn06c7Y/Qk1PYB4ziF2oa6AOHfpHdQGXwjoD1To30GxDFBmKWkNK0u+KWF4l
KbanPmRfJbbPhFynB6JDJyMOKn8qPGW5ryCtOO34PrkasQ5u8CAqw+Dca3ZuHOvjFRFy09ddxjg5
wWORK3e0I5/09pwT+Llhpnv5qPATm7ncCpdh3Bax68HeG3mxIzJ5/XqznTpCGr47ZHLkLZ+gOvQG
RKaXLA/Y2zuvsBtnQPw7drNnRfa3SDyfwSOeOkcYw//ZqOYCn03L1VyI8YEpkEAt0Hx7ymLptuyp
0P+jJ2QyFETAChAdKiEfP6Bvt21vNAQBkyxTS2BK+l3Cth1emjhd9HeGd4k+0T95uICQkH3Df8IF
cLbdRxiEfaHxXJZKuhm6eq9V/tv0SUf4idCY43cySgRyrXBbBSgSfL2ap64OjWcL8gG2uJSyP85Z
9v1SwxAVm8M6HFAC1RYDtNLl14OcXMKjQWZXh7CaKK0DAmEjKsrbMNLih8w2UXDuJBidYR2LM2/K
iT1KwZCG6+ShxNRms4KTrcol+g+rFhlJ/GRSjLFjFbZNkmKsVPRavba0svj+9TSnczyL7XhV6Amg
w8yKGtNnODqApY7aUduU7J9e2qP2vY9MeVeH5csQad9hSW8NRFLOrN+pmR6NOX9lasmI6i5nTF31
UcKVteSPaJBHJ0BdxelzlB8QFPb91dczPTfq7Pv6TYkduFexa0RwjShIAyYoWjXkqxh4wFdK5TPd
uhM1JLosgthHA+oAIml2C8CCKi1fZvGyyt7Yo3+lWclEEuayTqx+jVx1sE+qvt2iRcm+SvSMJkl3
JkQ6Ua378FvMuSIUUnBboY60wshlaWm3ngQwCQFR+vjQYnxl0STPHcZHOiz0SovPHKMTFzwRO2/w
hKADjzS7KUzZTooxi1FJhU5nIEbbwLwZykvcpe3H319gUhS6vypZwqf+VtFWXu2WCLL2oAVF39+Z
ffZNyDHyp0VIp8QOzsztxBWBMgwpGDgWqMXz9Y3QCChta1KATaCYy5Ao8+axzzKCgPr267lNW2V2
TMnAJkgACJ3PXR9J7pI8SnykR5rmGlUBZVm5YOqnu4+l3YaS/D2ORmVDizg9d9lPB+PT2NgEUBeZ
dvKc/9OpleR2YCBWIxe8aZfLDiN5w83eWoTdkBt/NDucjdJmQwdxW3mYZXw99xOfGUzZ3+P/yqKO
rihkidqwaD0MYqrkMsjEW67kF77r34zpuVTz5FAAvCwANlQL5iCCrEKjfyxqVjQKb8bhqTFaB0Im
hbyn358Tft26ZUGsAo05Oxa52XeWgXn2SpLQokeS5n56QQ2pXNZIB53ZpyfueGjpCI9xNPA/nMOh
yt5vanSAeUSk9qpwJadP7JVwDa4Dy9uR2a9H0Ly7r2d44pFmUJgFMhkaPLzZ5QfyKlHrwGXXiHpZ
efie8Cn+Upn7rwDzM4PMK602AGjXrhmkGMpdmwP8cJXfz2KZB3A8JoKH2Bz6IEuShVoqux9/DAkF
Zm2PtPA/yFM+DDKLtnXsFbzSZ5BcyNWi15ofbqaCLKlfvl6UE28gLz3FHM2G/6bPY4y+TwV0XkS6
61jK8DaNyq0yoH+fD8g4a7J2rXetfeb4nlwj1hYuBaglxO0/RhgG2zxG00JbwQ0u1rKUvEHAO1fW
P1VKwRcFcMUE/6HzOhulAX5XthKj9Jm0jUvEHNKR7WYYeY8WXXwoPIEUleSKRWzlWzfJznWMTh4y
njngmxY2mPO+fEtemfsDtxROIbRr6l1b9eidmlSOhKE89nm7U8Cqn0kHp2kd3c2gOf6s4ZAQThYu
84+bmSa+hCUdRiPy3mSkJBeiH6LV4P9Az8dBL/RbkaI026eaeeZSmX/xP4emDUeeQ7UciYWP64qC
VG9BqKcxnK6TStuCNi71FytvF5nnLt3ec1KBwol99/UWnl3Rn4adttvRaxBFCQyZmFTONPV7CWMW
wtPG9jdJOZ45+SdHEtCYBaBLA3rOx5ES2WvT0KUYYiGmreUDDrjwHpIwdKRO0c/ExLM46c9p/Wew
eU81HuTIhU1GSU7qJqjMVtc08kXzzJxmh/HPYRCTxGd0qr3MUaRugpEUHU32S23twzR+kpPk+esF
OjUTjfTMRE0MSpc1fdajBfp/3H3JkuTItd2vpHHz3lugiHkwE2VWiDHnuYbewJCZUYBjhmOGTGba
6CO01ooL7fQH/Sf6Eh2PzOgOIFARWRV47CZrQbIqk+6O6+7X73gOEUuauywhXcDN5oTsoeC1M8lD
J+D+eQYP4PZE7EZuTRTJJeBcKSaq4pdaI8Dy4Jewatvcn+MsImcr+1/DH00griWI5nWE1BEPR4S2
NysoYBogalCFOUxXOaffA0btgMYcOnhbU6i9YHQNEEkjUjAFH7q38ACv9Ipc6Lk8Dyz5fr8Q2Wr7
+kOCraMJsHZkwDp0ZahyMWoUUPM+o6K1cJp1c/LUyMFlLlfaRWmlv3hKs9o/55DO2p6zd4MDz4JX
AK0yq5VlxAHNJbkOZBnVAl9khz+38pV2un/CgROJKl8EKtCZj+6XPvEzAeIHZwFEDWF2CmDkGjQB
xrVflAem6T2u7GSg8URB7z9KBxSjX1ScKi5OeYgEkEqfU76cox0MIAiAk7xwDe7Avg1+koYSMrR5
SLDpevtGNQWsTioCTIUB8iwa3ks8OSc66J9+XHTgytagaWD8iwb75q07xqNeMDQC6IsmUxEzs9A3
lOpT2VcPZXkHFJNk4E4hQCfD0+gfROhgTvZ8AV00UQHIWONLJqgv+7+l74+vNwgPFXw23C4FEArd
j8Gpzn2hQNQqt5rboFRO0VACWk3eOtc195KPi29qHMAsgigdp/kaKtah1st+4fnrEnREIlFOBQZm
pfemANc+QuoM4bq6jC7KKjwT+XAewj82OaP83IqASAR2exvmT7yCUvhanwKp/7xBZh0lzwuYNfWB
DR6UOwA3sLl44XZS+L7q1IGeIsxliBTAUqLtgOZpv9yH7gVLHWqIMsEu6gcLHScz1NZrEe4hEj9z
1VJ5UpTC+WoAl/7cALbjDKj1xsP+SYUBzQaWNcRe8MzhQvZza1GYKpIFXhJEeWvvojIU/7QufXVS
VhG2twVBBoApASRuZKL7mddUaQ79CF66SoymYarr85LziglsDWCwVWltNiooVEEVp8xSPzxUyzeg
8dEGjWsMsnaci/51DmlTGjTDdRaZuch90hPvMvKfjYif7xfLwHZ3JmI/37rPBRd5oIJDeUMs6/ds
uwUnmf7MFCqqQgwWau8X8QXga+OUSke61ipzINmhbirg08n+SUQRC+09XPBm8VAAwgMNI/27TFWp
LF0CZRunGQ/IxTC/RtlUkAIjtAR9gkr4Szlv44Ugo/4NiETlDGEc4SHx6wi8EWUGUkwt0ae5UZPP
rmso5wk8wF+0So1NxF+kx6rI1EmgaSXYOXzB9DRPOmC6D+751hf0toIngIkpAVE8S0T1c13miNbH
4a0EEnogdR5K4Q9NBt8ElU/MPwHrZHffy9wRROoiBBA0zr1ai58BiAige/1aJ+WBVNiQmoUof5+r
92GuF4L0sMBceoK4aikqS/CkgyhHzaeFmMxc0fkGrP4ZAwzRg/QTLcrF/sMx/LEMAEiEouXXC9w6
5HGEBybi4eXqnnAjtOV9nfj5NE9Ru+zlzk9MhtAcNDtaihCk6mn0Ii8DLeBj9GTocmuCyf60wjZS
RV+2BzsEh3Ta1lz9SFiiekYYWSleY0U3jXLuAOka3XpeDbZ2B9CY/g/GV9hzBeCadZksDCjUYHSP
DafUIrFAJjtzAv3MyiQf2ykdyHsMfRSaI1CQzRCT8EZ058gqicuIEygzoMovC166gt0kAh1UTegZ
A5ThxQMTsvPXVx0IubEORBCHiX1Tg9YOB3ZqdNKhVk08UwuLnwgy8Pv2H8IBCw32NF5WtD0hR9Uv
mhEdSjXwOKOkHV3Ijlo/B6Bcl2hxwOgcOuvQseteR1bG2Tt+sJI8QjL0O4AH9ELLjWLCjmAUg3Up
cg9FWQZechmgEXig0CUq6f2zzrsN2Ep9tAbyQQryiKDwFp7mWKdBAXx0PiPeLGoq94Ag2Rf0twuc
HzoMJvan/4U+YIuFEOxXM1mNXghvPVl6ZJlCXS/qxljGHnotXAnFoih+OmC4DG2hwnoSFQZMtmNk
J6XAVcAhxBbqzoS6wieHhLFpNe2BFM3QHqKHXIb7D7QjSWNi39JXYQqaKgcUmIgtgIQsyCtkK3Tv
Fpjl0SzIk/mPH0zU9xnwsXg4Rf0YYBvVXgLAVnXm5Y041xX5Rmtz3SSgGj9QVNVPPa3VhwZkAwV3
Gw9C/6ZFga81DszgWcVpn0AEfJujkKDyw2uvbn4po3QmVdFNXgJI0KtRHA/WAwPMoYca4oe2EccH
IWhcd/h/PQUTtnUO+FsBfU/g4DR5Ul5RMblp0M+6X7BD24gEPNxM1lqwE4sDVLrqpCkaqPnGsgMA
vM64BnDcMYAALE7/tn+yoY9C7xouPkKrwMmQumfGSLjQBwEdRAs0XJPPlWWa89dI9h3Yw4F5FDSM
oVxRB8H5zkfVsdAEwLJGC4ObFk9CIHlITcd5Kk3zJGju93/UgAQ1GL/MVwC0IKCruh9VOQQas6WA
f4u5c0SYnAkvwQfD07HINMs5cL2HZtPRKCaygDiQ53rnojWyHLzSgTaTklB8QPdxfFoBt+pKIXkN
iFhE/g5MOCBLDRWUKjAOgZe9s2d8FtcWnC1tZhRIPpmBzBkXBLRPsakLlfCwX5b9SmZ2+XTEIuD5
oOBVVfvChNmsAycl02e65Fg3hlKKKhgiVeWCkFqFoRJrvmkJqrbkPBI8Jknu0olYJPQB7a3+Jyf3
1Zu6CHV6oDRmV53rSGLCK9NEpNmwtu4ep6CDaSOZoMxBFW+qWC3A+yiAyKitrtnLBfrCzzQg91CJ
h/TArqHRmVliLsWWmkXRSCnCmEciHCEGnloThWunqK0BCYV/wWcSSMYOlTftHjE2pQG2HVZgAUXY
ndIhCUlLD5ZoK3hLltZRRTKjYXbqu9zz/v0emgoERQgICfgv1HJ0p9IEBENjiU3V8sQM5QKE2w4Y
dMBCFZoFyDT2TzcQfWWYR0Dk41nUAEif3fkCPg9V0Y9YMAVw41ozra1bVCZ6EuoqJOHST4G/4oK9
izsw8a71hnmBHIr3GPlwFHR15w3bSKVpEcK4j31u4SEiD1brbL7/6wYnQeEG8kloEgOtSncSkpFA
AVQyarm5CMQ/wi11yl+OmQLNE90p0qgmBF1oKLxxrKekCr8KoBmY7p9j6MSjYfztMwCv2p2jLNSg
kQjmWINE4cFTdfRn6UCv1pOpYX0q47v9E+5quHU/NeDk4Jej3qM3oSSD/Bd0dPDKixBUyYJ7JSC+
lUht+sPPkg4VgmCJBJdLQb6v+2WoawaEiVYjUQ/yxzb1luCNNStPOzANO0xd2xPToGyQwblCg/aV
FSiyHUkJELqijY86LJZUcJIn3n1R8DaFqoaH95CNPXD0UNgm4/ETkKKFidb9slzOYi1GoB+Il+Dn
1lEqIzQ/2LeDpwGfxcIm7GXAU9OTXtzyAGH20FLD5dlDJurXMVhnDjx2u74Cm0M3YHYxhL++fvBA
+Zm0iEfMqgi4p1qSiChVVWIzTdppIxAbJJuHYpkDKhCGJqQGpwuaqZ+wy0Fob8Qxgluhfq/m1gUc
yTilj3l9uv+UD50KOPpQ6egTQq63t0UpQK8rV0NdVwJCVbClnKE3woTuq1THTBXNBCzcmest9k86
JM/tSdld3369EqmoQj9m72Y5zdVwqjYeaBjBPBIbLMfwE7Ox9nkodhRB9s1LHaS1CYeOB6SgQJ7o
UbCkKkVZT4jvyujKBVsVIEajA4750JsCR4t5s3CdWay4+42FnNShpKDRBCltD5WAUTrxy/YLc+9A
S/LFaUlmgmt6ovjCXBCDQ3mioasnqoBfQigQClnuTQ9iETh8KfIDnsY9hZkAkg4nkJf7JTt0SFEP
wyAKgEyEB6z7jYIUN66lMejmlIb5jJcK7xYmsYNXk9KZmOENP/CYDR1XxAeQKkXsXdX7j5mUp64R
gB98htsI1rqV5IPiI5GnLR4EeExmoIlX6E6c/fh3wsNEWQJLiuEkdb+zYJh8resCWFSHJRdFwtcq
5U7hnZEJSDcOGJVDlwMtgiifZegkO6AI4NxMWlFFx6UIjtWQmR4RAQWGYLrZJ1j4B67i0DnZno39
fOsqlk5taeAqR8gvMT6VqXRheNqhTNGhOXriiyJLBosz5vCV5ryKvF8MvTxw3YaFhvpUXDUWqer5
PxToCqrCcIBo5awcKbsqnNSbE0FaCh53BkKFQ/7P4DehYBwkyiC0RI1mV25CDDDnmgGJqyFY6YqA
TmMAqx3YnIHMAEpAYf/KKGZmYejeZ4EEOvdIKUNyIIULl1WdhHOdtyQE9hXH/RQIiRFOwyALbiq/
dL+0tAItDA3pYxrq2pPuEu2RQ3dPOUXCHLQ9aQi6+2lipIU3UXRa32Vc47amV7jOmZLl0QWIITzQ
aDe5f8D4GBAXSpkQGUUNHUqK+rUaIATFKdaRJweJiWTqQBWNglA98EwP6VzYA7Bx9XVwTeqJK2gQ
+lSEBCFeo1ko6FowtcqZgkjJjBTvrIgvLRQDAPzLTIQDemnAQ0XMiyWv8YUG3jZ2QLfuEbJ2KjCF
EM4OqiJOTLFF4lxzvQbUTEZRLCiPhIjptKnATTmDCqhUlkOZgsurljyTyoa/bGFB3QHWsvq2X3nB
3sLcPcsPaBdoEkeMDBZFv3zRMfQW9T8I33KyXoNkA8y9IK0D7IXtZGqWm0T3REbMU4CAj9BQvUMg
tPnS6oSewwKO5SkAy/P7RFNaeqaWml9Nqpr3+GmjFgH+33XkAMNYLPOibMHO12o+6JEzibtVwJuI
BHhZA//EkwX31HH5+g5UGOFdQyLNMAFe4YOR0yhODaHljGnDe+3MVThkODTHD+7DTHZuEZ6qr2uR
b2ZUjupTw4+4WZXTeplpAOGcpFJeIpwaZ0B0K4qvtYccrKUm4Sckap1lBYyFey1Uo1tUyalfjAp0
xVMEAvRrvCLygyiBygY4zQ7agZokmkp8JpwLTWvcIN1aPYHwCp0ofNqWNqdYwgWVOB7kZFr2SGpD
vG2asrhrZYGEv6SkjK+jqE6moh9a7jxp26JGg1aVJlMQhVTXEaen4MjWQKM6AcM8gpQuR8B35LeS
sRSqWL4LfaucGI6rT0HwFlazVkFd07kP7Cjnxm98Ct5k0KA2U70hqgjk5lCrzhHrV+WJgIaj6KwQ
vSCcBJaVffOwTumTmlTg4eORI5iAoQqZxNLj7xxwrZoohKjS80QRCD8VXbArxlRtyJ2oN0U5oYGb
UHjC1P+KetTKLqF6poHmxaLZFqp4Xad+A0ePpM96Bo5ZYFYS3lR9nj5KlujLE3C/gCPIBdeqQCrl
TudScNaBMBW4e6UceHSmkQRkKYGoRN9yiUs4Uw+zYhm1hR6aCWBdH2IrUBjraTEHYWU48XI+ehTE
pP0khADpldAfAzJX0UGxSNG0v5Sint5YKh/N0lgBz5kAttJSkwskn90mywAOpYDMMsbxUpzKe5Tb
tgVvNF9ongmaKUGY5VlIvwoVWo2pp0dLrxKDOZ9pEfJRFeeIyzwu0btaieJp5ASIQiic4H9zEMib
gM068Ca0jnUB1ZlOon+OwiK8S4oCgq2xBv0BCdhSnwEKsQlwVMGHfZr5sftMRAcUYqJeZmZTgyVr
nvoS8OpqR76QBEeEmylGMrjI3OAcaQLQfyZKUl40qPu/Flo0XqQgG56IgavbquqhCFTLtSy5IgjL
+YsirgKQuCpWycjh6hxMZlRqnkDZQFZCxccQHvJuV4kFrtQ2lJ0rz3JRFViD5AZsUeD2a2awTe4i
S/LD07YSwquiUio64awcvPFKUF8Legm2XyEFlHmbBMKU6AZ9zGSds1FKhEPYhgDLnRKUMgYm+AJR
D6VynOlX4F4C9ngivoD0KWYdQCtZT9PkTJIi/gF9yRms86BpATGre6sClGT8Uo4NdLaBNFUjs9iq
5aXS8IiqR64BcqWgFNQp1cBufxmB/if3TYpQ3aNcKXQSg1U+uCaR0lQJuMYTuoSgs2UVZpnxFTfI
ePY4ScmnrutnQPFHnnWeGrqVeqbgNNlLZHjVqYcAeXEK7H3e1JPsUS2JlNxzKAngQYJVZY1ZlVjZ
hEtEJXigYCxvFqBg8OsFOycPcVyCoxUD8dVE01FAm4pRHEyyLBTQOGLgRTC9uBK88yxJ0hulrOm3
KOBQNkkbsTEWdZtwNygCaxoA8fq+lUxbIDqkZ7KK7r9TuYmq7A70wVU8ScXaaWcIkBYPXuqp4ILx
mwQBUUsp1DkPRrV4TnLXAgx71ERngZc25AK1XeD3tAAH3kwNJQKQMaiJ0y+EyBLAISzi3ThAUrKu
YRBQ6Ux04Mvf61nspAuw56mPgZ6F7pQmTnPloWn+M98UVjMDwn9STivOBxwyBW9yMmuCIlTQT0Kg
w+Q2TM4tYI19cXDS1bmrpOB4b2VF5iZiFuTLQq5QfwjY29pYupSCpa1SnOasBZiTfxpEJQW5sJdR
u/ZF+FVEKyJwcwu+mkwCtVBqZCSBiDWFPZtwXwske8uLOENb9SUw4WtvWjhFnU5EywKiiAczRDML
VWhR0w9uRXrOB4IECdNAa2a8nlnOxJFq59F3NKTJgrLMz9C5X6PkjnrOjZEDaGWS5K2x0rUkByBW
LU4M10cXAlgHvNMsNop7kaA+a+LQRo/OtcIPtYnrOin0lyHW2bIGM/oZ4UMxMInDgcNeaYL6tir5
RDoTZL/AWwHb76WQQa/YWkL42TV8qzUJEYS54UC+yC/V556gZc7Uj1LrBbaiWs8iN8sv21zgXkBt
iywDSHXLyzrkImfWZnVwq0gV+YpfD6ayVeUAWGAk2pzHkbOWqtgG1fWv+driarOUfH7legX4x3Bi
TNK24aQwiH+KPnj3ouQKzp3muQRiRSW3FpFOBDSBVQDGlnzypXVr/8aIWn5SgYP7qXCa5p5oxJ1I
Vs4twH3HgQi4lZt0IReh9DWnYTA3Ij2AS0wy61opg3AKajoDBFny54wQCsIuYeGkFk4sR2a8FSM3
7Cmg99VL6xJcg+4lzdp8kvi69s0BgdklUarA1GQu+1ZSMLrH1JNg2Jayf0oCLX4O0DywCjJVu9WB
3vM1rATVNCqwriuoBV9Iahs+GEkK01hEiSWMafC0JbJ8o6S5cotggYEoZJKvMk6TL1SFi8/jUFVO
pUoH0SoPXOwZD9LXR8p8Hr2MsonsG+03ZBC5iQai9i94e/wLzUKyJM5VbgqOyPQGA9bgDXO+UvAr
T8OMB/l7XLl3jh8mJrjxqiuHARxQS2u+ClxaTeBBkmsxqqIzP5eiGcim52CKPI2U6DmXPLTqojcI
pHNOZiNKyt3RSL1ApAxkmHz9REpwXJcs2m0Zjjw1cFum4C3MZ9A/7jTzrVA0dbdJ0B4VfYl5JwE9
rWMs0d5Mnjw8ZosSvNifXKGtT8EOqt9aeaAsdJrnp64DFjNdyPC2oBXRmyZco5/zUgI4nYD3waLI
WeiJBsFdigrKRaBa1a1siO1ZmWlgLGosIzhzksUzOOewfehznhg8Jac5Q3OvZb6aaovcANQD2B59
0CEQ1zkXPJpMIh02QRpGEh5Fx/2CcKYxccEFu2gMzZmh8F8GqGEqgxI+A6d4DmPK83GqJc+i0wr5
IlPX2s96XcezJlHLGe/ilURbGKM+5NWpq6nPoZIbU+JXytQPW2kuFuAtBfV3eK4oDMkjCsSlVHrK
1CmlYA7CiwxWcxpfa1biTyDB9LRxAvFKSagyVyxOvkKSJrspRfFZjwEnj/rM7Noq9Qy5XPDEGtCQ
8Cw1mDsZL8ycsJpXjWcagNZoKvqthuKYtjXaEuq6urc4itCWLptayYO+ttFURmUuoOgvrRD0d4OL
JqXRlOaOc4Y74ycmiiRdsBQnHBpWdRD06hqH2kEPZVu+7sRnYZBbc6/1Fdx4OW8mJBe8hewYwXkQ
ifU1mERx+jgcCpcge2y6kcQv1TpCN13BBYhdk8J1vxUSVVGEiWIiVzKaJ2CT0Sm4fRMVRHtoPgKL
o3Fn8K1wTYxCv4Z3oJ6BfiFahDWvnCW+AQbToGqfi0TKPhsNaMcLNdUvkhonH92d1ryoDW8poX4R
D2Ltz9MGoP+oukHHvaY0M0SdwbECLgBkVKQE0CewGZqEZPOGxsIyjkJwH6J+cQF+RpD+xVW0CIIo
mAkJCRHvL/DhQBCbuqRZ+3IFtFWiSJME7KIIKDTCDQgky2cCQgnAxrr6QrMk6VFx0urKEAvkRGle
z/DCovqScxTkfPk8MalVRc9GIqtmRpmj5Wf+lAaVMEMZElkGIJyf51YRLSu9tU5LyY2vSKmEy9DT
M2KmMNzMskQRIA24Zg5PrF42HlEfRQUWKeWTfKKj7B1WtQSIFzFM6J2Sk3gSig45b3C/X4LWy+Zt
AxQk1FOs2pI2F5zBBY4JqJFoibxyNFNCS5jXyFBMpLQkE9ej1az0dHFKArk2o5DxSZEivEqgKb+W
fFiCqR2eiVlFkkhNUcr0r44mZKfIZjlm5EJfgpfSewJ2in8uwh6tTSI09YVSctlFirTUQnJ8fSLF
eIdUcOVep1xb32aC683bvG5Aj2pATIC2mrjsbVIceBCKxnKbblnNcwllVqAVQmCMgGmRwkInxRNP
vPQC/+adSbluPQIE+BdoNGlpCKW/VEDKpk9LnKOVRLXwLEMR1ySNUQsr+1K+dErUkFSxVrwYnuBf
uqUrzQuiOxd46hRTRdD6OlUN57JyU+0J/nQyDVW38U693Ipe6yn/CVga35Y4tXMbFgbJm9tiRZu7
FUo182xDYsh+ehOTKH+If+6X9g90slrP/NAkq7/9xX4JSTQlWU7Jc77N4Yh3mSUB/7oz1nrF+8YI
YJDlxQsGl/gP6LND3ayBlGUQR87bv2vKByAKsW53YP2wPwhZYqIt4Xzv83dWMyCi/b/TWflzXEQ5
k79D4mj76wUWgXrPt/dG+P3bRfEDQBIUwJO+fSOiZdsiMD5IrAcEOaFXESDC+ScTAWuRPU4E+EZW
0YC48es3dkWg6h/Q3iCxqrnffvyHiOC7dwDgGgDA5t8ph94wvx8FSfmAIDZ6HwHFs/7TlYMmf0Cn
PoPafhPT69H7x9+G3ge8qonTl7/9BSVWyDIjWfSe49AbZUsM8geeRUkBAIlTwf50bwRjdUXhAQKO
rz99ne9PJAYUiSNDxXrsjpIDmG2RzQOwKHLqr386clCVDygkQb8lilfWfxDr/nNdCw2VcGjwOlIM
kvwBZU7I3CIYtP6DuPq2ghQ/sHoAVgD3emn+qDeid563b8UQM/L65fqBN1JUP6AsCilkAx+49f1r
7QjdibTO658fOAbvuDO/GRvwIoKXGbMIyCobska+9wubZ3b3529PLNMcSK6hWLLzq8zueJ39VZTs
7/+184yuDYGtH/4XgDxs/bXzu9nOL799/HpZb3Nt/1PnUzsL2/xk849LsqI2fXab9Q+at6+6skNY
NhM7sl/sbYuBwQj8vsi//aWzyq2rsm/UBV2tosCOXjZDMRGyJrhjB75c1eQ53ozDRhUYfNOxw97b
MFJPbiAnujrBsk8uSVqscIg3Q6+PAD/CTI8RyVcvJ/cI9q2yzugycqHHfscEA1A7OPkYrmAGd7ZV
1Hgdxut3Z8BifnsM9m3txKbk6Wlld0QDzSah3REPyoHxhw7wb/by7gV89Sc25/jHf/62HLZ7qONG
U1RnqJ+4wNvr/0+7k6btUhzIjTDXpxxK87uife/ONQktOmeOWULHjrqwWxvHmZJkM9Z6vay289ih
T2nvlLHqiaMHReB/FWzGWa+V0VUcPSy1080o60FZT9exg57F9KUnAnEEESBkZ5OOjwxr8PjVXqye
7KirMteYNMdK4TrsyUAdQVPeIjRBN9+83jBWinHsUu/t4oWcfKT2E+kqXxYYOHrwhvZGZXVAx476
9iCxNZ+Ak5juvEviCNL+vMryE9OO/M16mcSBW7T5K1OlP2dpfF2Fq46mRCr++FGv4hMcun/LTvo2
DJqCjh99EWPYk/vi6WUgXAUkiDHU8kMRPZ2cZmz9HZWPzjOBdWce/xUfn4qTyyLrnPO30UeQ0X+7
m93P7j7Npv/9hB2eFYXA+ucfkQhgZAALVWTJN1ZXdfA9236/Z2++wj/G/pAMxATeZX9gWRFu9Y4/
0HUe4mfYYAd+p2O6/0EOxsdvfUsU/fj90/f2ye80ZD5G0N1I7XUNXNTW7mz/D46b9fTrulOrq2B/
bMRZQeNktfna9TODUt2dy/djg17FAJMaNPHXPmrvRfixsT8WCKDbQU8OcB2OFO09yhQG18xg63Zs
jx9b8zW7Cd0Vg+MTFSmoaVdkhJ+gInYf9x+b4wbmghP3Z0EfCUpu12W3ADFG4+E+E+K9DhbOjN07
iOBHR/pBR4sAes8EXZX2mhPvnci0A9yhAVcUsUtcJrQOAy5RQTwHbZubIzzwUL93ustVFidxbofd
rYISR18oSnoBF6ABdQstVGNMZjsuXT1tRmI3D80AgI7HcUBDL6LYr1XS3ctd/J5Dee9X/eYOn1yt
cndFdx5clJmj8whSBPkeGizQgiRtVvVdYf5xrxTrJDjeS+6+VH+KVyiAb9I9eDtaZ2v33/0QvcSU
diwgxH6/e6beOyrTwd21CiPY4OYqQC95uFnf2gLfd9XeuVozziDYddBsuaLtChUnJOqIhPEpHSsT
LN7uBS9Y3P7oYYvAQTyrs1zWRXzsuNNVFNq04+2M4ZacUoihG1RVRzhwsyzvP20Mn/5YIUza1bPb
la02gmznZCeyzNBDjl3t3Kbxashj2vsevfOSzBHJel5tFsmunj7CjV6QJ9hqvTgGS3YfK4sFajmi
bNVsRmILZpUPR4+7onCru8OOIQdkG7rSNUa4FRMao/6joxoA6X28EJZFBJ3TEQK6uo8f9/R5RzkI
rPPp2E07ze2gu1qGO3jsqGcr2jtgaP0eYVgEVi7tphsSEsZ4gS7svOydBnkE6V6gor7omybo5D5e
FPdBXNp+f8kjyPiCQK/nqwhRmV6SQh5BvV8U9Sp8igvqbETAtA/oHzZ/HbCa36mFL+PgBTLZDLQe
VxlBrV3Gkd1LSjKI5GOvyCXT7Zth1otl2BLHjvodNwXkOyOMHdPK7uqKMZ7mGxYvfdksby2JMQKY
N4ijFI7dzQWNkaS+i/HKdS8eCqI26//588tu9Ko/MAMgO/ZM3K+1JiVRJ7OOescRhk56mUx4wSOM
Wtpw6GjnTAD/ZISBq9VL9/EQx0jk3Vckb1+DA5s1smMsjvHkPfosWdwxLhEn2kzz86ftLTF0TiLn
Je66jbsB3OL3yMk7lfEnGFfPOHfoCuhoDDDIHb92aGQ8UCuHdg/0GF7N/Yr2k3sMZ/nYK4hUzeok
/gbjpZPNArLVGBnf15Dxpf28eul7esDPHMOeO0eLXNmRNurdZCBvHC+aX/8nU/9DrpnGEFNQg4nC
Wx2ZudeW9f078ceF1oYCgf/YcpShb98qlOssZob4eK+Q7vs/fzv9TKW9xvM7v8pU0D99ndxH6rCD
1Y1sMZTl/cftldVpXz2VGQek51iMceNNarekY9ow7L9jF8sqsDovjTyC1TgBwUDY06kMdfnYxc6e
Cxvx2c1A7HSOUSs4p6vo2T1ZFASlk9uDj2FBz+3A/662G0GXLoqmt2q0Bmw+4udthfsCxiPqSTcj
rW30MQJnNza1naLnUzD8qGMPx82KFptRXlc7gln6SNEc3l0s2uM30/y8eD/BlmlRj9o5bkgpHRp5
SOH/Y6odWI7/X/ARCBzU1XZ2YQQX6WPkwMHd7CU7jAc39j3PSp5V/as+xrhwQDsWqjhCpMMsaAEc
820RSCMMO3Htjoc4hld0t0qKpwBpc9jqyPeeTNAM2DF7GYLescppugrjZ1TiYZrD841wAidQ3TTu
lm4e1i6HD+EkDoFvlm0Ewo42I3k7Vjy/VbmvS4ui32S0GXk9zwhvxMROViefVvSl867tLfJ4p/M7
9QhCnHnnxKsj2Gczp0nybTGoI7xqs7Sw0RhN0FcAoydadVQVoyY4dj9nlOS0O+wYLvUsdwkojTrL
ZfCaxy73Add+YfctVsb5d+zIC/upewn1EbZv4faegTF88t2DgBaQ4wUw+fX/5quTl387LWNCO7cO
DGbHD3++iprOcRgo8Ct+OJJ1QZ76VoEwRoTsAgVTudt5XBBROV4KWG9PCgwJ8Nize4k2MsfOnntV
9WM8I0joxXnePQ6jRAntwK46OlhQRpAv8ja9QUe4xZd4SJ/7SaYRrsSlDdctJ92+INAlj3Eg2Mj9
RIgwxjN3GbdM/6JFb7PMtQs3Ri3MFYGJ3xl1jCdjPWr3JQLK8Gaan3cMX9UwZ5Iss4vNcGtZ7BbV
/rhiu/v170XUx5MYo7TiDp5Jt+lU5EcwY+9XzbO7CoJVx+IECc5GMj8v6Lf65Z1a9jX32bGq856l
Krp5SEA6j7Bo1s9qn1ysgD+1GY0dDjT/b/56jETCnTrxMfrz7oteyxtKZo9f7UPc9dLEMaKh97/+
7/jkIQ5//fu6/PGG/vp/omfSrfdfU60de0DQzAP6jY7lgmTHCFKxo7avoMUx+r8fnZ0LPkaxDOIE
PuKMJ3M765hF4hiFJ+iHJ70otKiMIOQZ4jBIHHRMAsBkHb97v+z4IOIYBSK/kPDJfqq6GmOMlstX
Hbp7v8eImwNv+uQBxlwn44G+j+Ol/PGpWXX2DqAhDOjHkAHvgtYz1AQe1E9/XBxWZB7Ov2Ag9psD
rxbdk91s+QjP2keUaTzZxOsOPIKp9pGiUbWrw0dwC9BT6wT2yypzNyd9/cCPIIhLJIpQw94ZdowF
u0V/00bQsSbix91bypgDjn12ERZ9il+6ezbGM3ZPyckFmqE7D/oYEQOkZ7spyTHeRaBcOifn7D/u
P95thLr2Mcaw2U8jVKSsesYNWBk2E/28gYqRu1u3hsI79kyc2UlXNYDT5vi1njfUadq+OsMrc/zQ
r6U/53EvwCow0otjhfH6og+MPcKVPgeuiA8U6p60x7jXF3Y3J4HqoeNlgeIqO965ImPUMaCYDQnC
3lkewzJFoOqFlF1vWWCkRceeCwxsN/07PUYq4mqVdP1kQRth61iRAZonhirMBH2U8f0dUwWElcfL
+QblOCRJkJPpRTzGuNuo+7QTqI3NMl8jByOcjgfXJv2CblEc4b1+sD2yK2mY65tP+PnH5MEmiFlt
xnm1scZYMRxaZhb21Rw40jZz/fyaH9un1YA4xuik+ERWOep9Nmtcy2MMVXeNzte4PDnNURCQnPz1
BDRPNM6Lt5u5PZ2ggO5y8w8/L6O3Cc+LyM5c+JB/Pdn8TzI0KRgkRjCt7xPk9oNmSN+g8X4M2+eS
vLygnnhmZ/lGRmyPXjHQvq/eoUXehQH3JrV7FyxEeKAhtd/+5yvkzPakgOVAX/9BH/lwNcH6VbGx
QZQE/+9//K/Mtxv7ZEEbJJ6wgiVyp6G92bWOPgR8hSqNkTl7ANc95ZCX6yajGPypxDCmj303EQj2
bX9z3LO/TokdN/CXyMkt6mPsTszL0AC7OkZuYhr7LzEE+GD7cCNJ2PFKDI1hXIyweed2QSjpdESj
8hAQusYItuKNDb4A7hnNxlyWFZt9YCf+bY4R4kDokXEGRh5BB13Y4BnvmTWvojn4CPyBgaU1nOSx
kaXt9TMljjLx7X+abRehd+ba/GTzj3srrFcBabtmzAhnbhLj0T6564EQjWGWz4KTezso+7XL2gh+
5gKVPCvkbbp3fITrjSDBC8Ot6d6QEa7dFQS8LgHujLwXyfSdj9gNymK6yg4cvJtZvmdRDJ3OPWd2
RPzSNbzV5rhPGNbx24XBw/n7u/NPhz88jOUFtoE/8U5swG6P3Y3tw/Sfpv0+0uKpc91H8A2xaQSF
7uusp2nTJ6RsN9u1dgU2f/neLTps66EmuiBBV08JI/iebLVQrF09dfCZPbxeVhMI2F4olM7QY8QG
r+zSRnnHgDsyRghvYjdoVh5yRcbwEye9szdGedU0BtFL79kdwyvbjDtcTzxGWAyo6H2w9TH62PGo
vwCrvOgWHoxRALQETDDZXOZXc3oEL+cMt6S3f8IYILOXNmV59n5V2BgV56yfOGPFNB13WtiLi/de
MwRYO3nMDMmOeyeOATT7Cmt/DvbvbK2rr1Yl6eqnMWIor7NcFM/dELU4RlvxA/rKyIv9sl7+Q/wE
EMbt8yiOgezygCDcq3wmOJdxNqQMQRSymffnH7VXQX0igIIC2wDraWYdJK9aYSeGO0ZNrslKOzP3
5BOhDhlU8kDQPf67Hu/3znDQqD78vJpAWOkVhItj+EMT+CxI22xEsDZexoip3Ntdm0vURvA47xlH
xQzggCgnKrrXeIxa0tfTCQMpd3/9e7AKm22pKOPUI+IDLm3M0IXYQDHNGMmh1w94fQVO/v0Vcu0/
tj9CAgDnn9ivYAwd/5LFOgzPsl8rOgZsDVLb3+LAH7CMVcBmgI/EUFWAUOg6cJEPxum2nbHfo0tD
/zo2ZMIQWPGxruWeoMAfhQP+SkkDGHc7jDvu4hiqxQSyYN8LHeFlu2fQBPHgyzlGbcYkZubGv5+v
EKGMnP8YMjzGMAPWJSAMQR+6kYEWDM0zBg7aJI43l7HzPI0BhjYnXscTGSPvPwfWE+O72NAxrfF3
yDPdLUjay2z0TkP/DTcCYGbNTsHTGPHMt/HXNTlss5l9+Vt0jdWbvXQ2ZQwQBXienRzwLsp68cPd
dMsVcL3eTuj6Gy6fp7D+gs2/dT4CcNWbB/7nzfJzJKaeYFNtRlo7upK0+evPDwy+YWT2ERIaeKGE
MWCGr1bVycQO/j93V7CCIBBEf6UP6BCG5CkIoTqVhBV0kxCSRCPdQ//WrR/rTSbsbhMSThIdvcjO
OuvOm3kzjxnqJDHpapFY/VUSTbmbKEMNwqzRSQTHC/SxmW+VOLO0wbsY9RJr/KAn4B1BUu4BatjL
BTP+27tfEJ2QoyUTmG5dmbJranedCRxHXFIFyqE8HetV4uPzP0yFE+ZximxcvzcpgMYLdLlVKQY6
sciHglLgq+xgxCmQXmj/UcL8iDkuhqc6EqFECJKguVqJ7HCoMGjRWqyAZ27xeZMq5TJVJbg39b4+
ALhEkvglyHQkSAw+se0oXVcfWn3dLtAlqWAPXVJ6BW1CYvTpWpeLhCpllp97SwXyEOJFNowbEWFj
AFkkD/AH6ifN8xk4iNNNSZOTNWkLfHRr6Ob+CqNgFudIqBleK8ETXanCIs06Eqyi8HZF29wl1p0V
ojX147v4Rt/JjgExo6vTrV9wtkvDfk5l5w+tZOR9/tBKRlvox6xscOnnf3KfAn6N7wAAAP//</cx:binary>
              </cx:geoCache>
            </cx:geography>
          </cx:layoutPr>
        </cx:series>
      </cx:plotAreaRegion>
    </cx:plotArea>
    <cx:legend pos="l" align="ctr" overlay="0">
      <cx:txPr>
        <a:bodyPr vertOverflow="overflow" horzOverflow="overflow" wrap="square" lIns="0" tIns="0" rIns="0" bIns="0"/>
        <a:lstStyle/>
        <a:p>
          <a:pPr algn="ctr" rtl="0">
            <a:defRPr sz="900" b="0" i="0">
              <a:solidFill>
                <a:schemeClr val="bg1">
                  <a:lumMod val="75000"/>
                </a:schemeClr>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lumMod val="75000"/>
              </a:schemeClr>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19" Type="http://schemas.openxmlformats.org/officeDocument/2006/relationships/image" Target="../media/image16.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image" Target="../media/image20.svg"/><Relationship Id="rId2" Type="http://schemas.openxmlformats.org/officeDocument/2006/relationships/image" Target="../media/image18.svg"/><Relationship Id="rId1" Type="http://schemas.openxmlformats.org/officeDocument/2006/relationships/image" Target="../media/image11.png"/><Relationship Id="rId6" Type="http://schemas.openxmlformats.org/officeDocument/2006/relationships/image" Target="../media/image19.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21.svg"/><Relationship Id="rId5" Type="http://schemas.openxmlformats.org/officeDocument/2006/relationships/image" Target="../media/image15.png"/><Relationship Id="rId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0</xdr:col>
      <xdr:colOff>114301</xdr:colOff>
      <xdr:row>0</xdr:row>
      <xdr:rowOff>76201</xdr:rowOff>
    </xdr:from>
    <xdr:to>
      <xdr:col>1</xdr:col>
      <xdr:colOff>485775</xdr:colOff>
      <xdr:row>30</xdr:row>
      <xdr:rowOff>66675</xdr:rowOff>
    </xdr:to>
    <xdr:sp macro="" textlink="">
      <xdr:nvSpPr>
        <xdr:cNvPr id="2" name="Rectangle: Rounded Corners 1">
          <a:extLst>
            <a:ext uri="{FF2B5EF4-FFF2-40B4-BE49-F238E27FC236}">
              <a16:creationId xmlns:a16="http://schemas.microsoft.com/office/drawing/2014/main" id="{D87DD65D-2016-91C4-3A74-074844241C90}"/>
            </a:ext>
          </a:extLst>
        </xdr:cNvPr>
        <xdr:cNvSpPr/>
      </xdr:nvSpPr>
      <xdr:spPr>
        <a:xfrm>
          <a:off x="114301" y="76201"/>
          <a:ext cx="981074" cy="5705474"/>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28574</xdr:colOff>
      <xdr:row>0</xdr:row>
      <xdr:rowOff>114299</xdr:rowOff>
    </xdr:from>
    <xdr:to>
      <xdr:col>20</xdr:col>
      <xdr:colOff>285749</xdr:colOff>
      <xdr:row>3</xdr:row>
      <xdr:rowOff>96598</xdr:rowOff>
    </xdr:to>
    <xdr:sp macro="" textlink="">
      <xdr:nvSpPr>
        <xdr:cNvPr id="4" name="Rectangle: Rounded Corners 3">
          <a:extLst>
            <a:ext uri="{FF2B5EF4-FFF2-40B4-BE49-F238E27FC236}">
              <a16:creationId xmlns:a16="http://schemas.microsoft.com/office/drawing/2014/main" id="{DC66B5A1-3AA2-B035-2B23-64A44724202D}"/>
            </a:ext>
          </a:extLst>
        </xdr:cNvPr>
        <xdr:cNvSpPr/>
      </xdr:nvSpPr>
      <xdr:spPr>
        <a:xfrm>
          <a:off x="1247774" y="114299"/>
          <a:ext cx="11229975" cy="553799"/>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solidFill>
              <a:schemeClr val="accent6">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2</xdr:col>
      <xdr:colOff>0</xdr:colOff>
      <xdr:row>4</xdr:row>
      <xdr:rowOff>9524</xdr:rowOff>
    </xdr:from>
    <xdr:to>
      <xdr:col>6</xdr:col>
      <xdr:colOff>285752</xdr:colOff>
      <xdr:row>9</xdr:row>
      <xdr:rowOff>137024</xdr:rowOff>
    </xdr:to>
    <xdr:sp macro="" textlink="">
      <xdr:nvSpPr>
        <xdr:cNvPr id="5" name="Rectangle: Rounded Corners 4">
          <a:extLst>
            <a:ext uri="{FF2B5EF4-FFF2-40B4-BE49-F238E27FC236}">
              <a16:creationId xmlns:a16="http://schemas.microsoft.com/office/drawing/2014/main" id="{31213749-2654-4ADB-B40B-AE0AFD45639E}"/>
            </a:ext>
          </a:extLst>
        </xdr:cNvPr>
        <xdr:cNvSpPr/>
      </xdr:nvSpPr>
      <xdr:spPr>
        <a:xfrm>
          <a:off x="1219200"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400049</xdr:colOff>
      <xdr:row>4</xdr:row>
      <xdr:rowOff>9524</xdr:rowOff>
    </xdr:from>
    <xdr:to>
      <xdr:col>11</xdr:col>
      <xdr:colOff>76201</xdr:colOff>
      <xdr:row>9</xdr:row>
      <xdr:rowOff>137024</xdr:rowOff>
    </xdr:to>
    <xdr:sp macro="" textlink="">
      <xdr:nvSpPr>
        <xdr:cNvPr id="9" name="Rectangle: Rounded Corners 8">
          <a:extLst>
            <a:ext uri="{FF2B5EF4-FFF2-40B4-BE49-F238E27FC236}">
              <a16:creationId xmlns:a16="http://schemas.microsoft.com/office/drawing/2014/main" id="{D85A5D92-8810-9200-AF82-9B8F60328B68}"/>
            </a:ext>
          </a:extLst>
        </xdr:cNvPr>
        <xdr:cNvSpPr/>
      </xdr:nvSpPr>
      <xdr:spPr>
        <a:xfrm>
          <a:off x="4057649"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190498</xdr:colOff>
      <xdr:row>4</xdr:row>
      <xdr:rowOff>9524</xdr:rowOff>
    </xdr:from>
    <xdr:to>
      <xdr:col>15</xdr:col>
      <xdr:colOff>476250</xdr:colOff>
      <xdr:row>9</xdr:row>
      <xdr:rowOff>137024</xdr:rowOff>
    </xdr:to>
    <xdr:sp macro="" textlink="">
      <xdr:nvSpPr>
        <xdr:cNvPr id="10" name="Rectangle: Rounded Corners 9">
          <a:extLst>
            <a:ext uri="{FF2B5EF4-FFF2-40B4-BE49-F238E27FC236}">
              <a16:creationId xmlns:a16="http://schemas.microsoft.com/office/drawing/2014/main" id="{843CCCEB-B4FE-1192-E594-1DE80D23C59E}"/>
            </a:ext>
          </a:extLst>
        </xdr:cNvPr>
        <xdr:cNvSpPr/>
      </xdr:nvSpPr>
      <xdr:spPr>
        <a:xfrm>
          <a:off x="6896098"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590548</xdr:colOff>
      <xdr:row>4</xdr:row>
      <xdr:rowOff>9524</xdr:rowOff>
    </xdr:from>
    <xdr:to>
      <xdr:col>20</xdr:col>
      <xdr:colOff>266700</xdr:colOff>
      <xdr:row>9</xdr:row>
      <xdr:rowOff>137024</xdr:rowOff>
    </xdr:to>
    <xdr:sp macro="" textlink="">
      <xdr:nvSpPr>
        <xdr:cNvPr id="11" name="Rectangle: Rounded Corners 10">
          <a:extLst>
            <a:ext uri="{FF2B5EF4-FFF2-40B4-BE49-F238E27FC236}">
              <a16:creationId xmlns:a16="http://schemas.microsoft.com/office/drawing/2014/main" id="{12DF19AD-959E-2DD6-29ED-2BD615676347}"/>
            </a:ext>
          </a:extLst>
        </xdr:cNvPr>
        <xdr:cNvSpPr/>
      </xdr:nvSpPr>
      <xdr:spPr>
        <a:xfrm>
          <a:off x="9734548"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0</xdr:row>
      <xdr:rowOff>133350</xdr:rowOff>
    </xdr:from>
    <xdr:to>
      <xdr:col>11</xdr:col>
      <xdr:colOff>114300</xdr:colOff>
      <xdr:row>3</xdr:row>
      <xdr:rowOff>38100</xdr:rowOff>
    </xdr:to>
    <xdr:sp macro="" textlink="">
      <xdr:nvSpPr>
        <xdr:cNvPr id="23" name="TextBox 22">
          <a:extLst>
            <a:ext uri="{FF2B5EF4-FFF2-40B4-BE49-F238E27FC236}">
              <a16:creationId xmlns:a16="http://schemas.microsoft.com/office/drawing/2014/main" id="{46EF8D36-631C-7A4E-08CE-2885BD643D1B}"/>
            </a:ext>
          </a:extLst>
        </xdr:cNvPr>
        <xdr:cNvSpPr txBox="1"/>
      </xdr:nvSpPr>
      <xdr:spPr>
        <a:xfrm>
          <a:off x="1943100" y="133350"/>
          <a:ext cx="4876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solidFill>
                <a:schemeClr val="accent6">
                  <a:lumMod val="20000"/>
                  <a:lumOff val="80000"/>
                </a:schemeClr>
              </a:solidFill>
              <a:latin typeface="Calibri" panose="020F0502020204030204" pitchFamily="34" charset="0"/>
              <a:cs typeface="Calibri" panose="020F0502020204030204" pitchFamily="34" charset="0"/>
            </a:rPr>
            <a:t>Sales Performance Dashboard</a:t>
          </a:r>
        </a:p>
      </xdr:txBody>
    </xdr:sp>
    <xdr:clientData/>
  </xdr:twoCellAnchor>
  <xdr:twoCellAnchor>
    <xdr:from>
      <xdr:col>2</xdr:col>
      <xdr:colOff>55815</xdr:colOff>
      <xdr:row>4</xdr:row>
      <xdr:rowOff>89177</xdr:rowOff>
    </xdr:from>
    <xdr:to>
      <xdr:col>4</xdr:col>
      <xdr:colOff>0</xdr:colOff>
      <xdr:row>5</xdr:row>
      <xdr:rowOff>152400</xdr:rowOff>
    </xdr:to>
    <xdr:sp macro="" textlink="">
      <xdr:nvSpPr>
        <xdr:cNvPr id="24" name="TextBox 23">
          <a:extLst>
            <a:ext uri="{FF2B5EF4-FFF2-40B4-BE49-F238E27FC236}">
              <a16:creationId xmlns:a16="http://schemas.microsoft.com/office/drawing/2014/main" id="{3DD7048E-8C6D-8FE5-3ACE-A767F2FA25BC}"/>
            </a:ext>
          </a:extLst>
        </xdr:cNvPr>
        <xdr:cNvSpPr txBox="1"/>
      </xdr:nvSpPr>
      <xdr:spPr>
        <a:xfrm>
          <a:off x="1275015" y="851177"/>
          <a:ext cx="1163385"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Sales</a:t>
          </a:r>
        </a:p>
      </xdr:txBody>
    </xdr:sp>
    <xdr:clientData/>
  </xdr:twoCellAnchor>
  <xdr:twoCellAnchor>
    <xdr:from>
      <xdr:col>2</xdr:col>
      <xdr:colOff>85725</xdr:colOff>
      <xdr:row>6</xdr:row>
      <xdr:rowOff>106082</xdr:rowOff>
    </xdr:from>
    <xdr:to>
      <xdr:col>4</xdr:col>
      <xdr:colOff>320680</xdr:colOff>
      <xdr:row>8</xdr:row>
      <xdr:rowOff>115424</xdr:rowOff>
    </xdr:to>
    <xdr:sp macro="" textlink="pivot_1!A16">
      <xdr:nvSpPr>
        <xdr:cNvPr id="26" name="TextBox 25">
          <a:extLst>
            <a:ext uri="{FF2B5EF4-FFF2-40B4-BE49-F238E27FC236}">
              <a16:creationId xmlns:a16="http://schemas.microsoft.com/office/drawing/2014/main" id="{47CC2BFE-83E5-057D-B78B-70FB0280C13A}"/>
            </a:ext>
          </a:extLst>
        </xdr:cNvPr>
        <xdr:cNvSpPr txBox="1"/>
      </xdr:nvSpPr>
      <xdr:spPr>
        <a:xfrm>
          <a:off x="1304925" y="1249082"/>
          <a:ext cx="1454155"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92C7EC-29EC-492A-9D3F-BD412CBBEC6E}"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2765209</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6</xdr:col>
      <xdr:colOff>317394</xdr:colOff>
      <xdr:row>4</xdr:row>
      <xdr:rowOff>9525</xdr:rowOff>
    </xdr:from>
    <xdr:to>
      <xdr:col>9</xdr:col>
      <xdr:colOff>0</xdr:colOff>
      <xdr:row>6</xdr:row>
      <xdr:rowOff>0</xdr:rowOff>
    </xdr:to>
    <xdr:sp macro="" textlink="">
      <xdr:nvSpPr>
        <xdr:cNvPr id="27" name="TextBox 26">
          <a:extLst>
            <a:ext uri="{FF2B5EF4-FFF2-40B4-BE49-F238E27FC236}">
              <a16:creationId xmlns:a16="http://schemas.microsoft.com/office/drawing/2014/main" id="{C0B143B4-DF80-4BF8-BDEC-4F338FC1851B}"/>
            </a:ext>
          </a:extLst>
        </xdr:cNvPr>
        <xdr:cNvSpPr txBox="1"/>
      </xdr:nvSpPr>
      <xdr:spPr>
        <a:xfrm>
          <a:off x="3974994" y="771525"/>
          <a:ext cx="151140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Unit Sold</a:t>
          </a:r>
        </a:p>
      </xdr:txBody>
    </xdr:sp>
    <xdr:clientData/>
  </xdr:twoCellAnchor>
  <xdr:twoCellAnchor>
    <xdr:from>
      <xdr:col>6</xdr:col>
      <xdr:colOff>392453</xdr:colOff>
      <xdr:row>6</xdr:row>
      <xdr:rowOff>84974</xdr:rowOff>
    </xdr:from>
    <xdr:to>
      <xdr:col>8</xdr:col>
      <xdr:colOff>105774</xdr:colOff>
      <xdr:row>8</xdr:row>
      <xdr:rowOff>133350</xdr:rowOff>
    </xdr:to>
    <xdr:sp macro="" textlink="pivot_1!A13">
      <xdr:nvSpPr>
        <xdr:cNvPr id="28" name="TextBox 27">
          <a:extLst>
            <a:ext uri="{FF2B5EF4-FFF2-40B4-BE49-F238E27FC236}">
              <a16:creationId xmlns:a16="http://schemas.microsoft.com/office/drawing/2014/main" id="{387FD593-B07A-452D-869F-B36E04BD53CE}"/>
            </a:ext>
          </a:extLst>
        </xdr:cNvPr>
        <xdr:cNvSpPr txBox="1"/>
      </xdr:nvSpPr>
      <xdr:spPr>
        <a:xfrm>
          <a:off x="4050053" y="1227974"/>
          <a:ext cx="932521" cy="429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FF68B1-DEC8-43B2-B036-7AB6702F2FD3}"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5119</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11</xdr:col>
      <xdr:colOff>121070</xdr:colOff>
      <xdr:row>4</xdr:row>
      <xdr:rowOff>9525</xdr:rowOff>
    </xdr:from>
    <xdr:to>
      <xdr:col>14</xdr:col>
      <xdr:colOff>171032</xdr:colOff>
      <xdr:row>6</xdr:row>
      <xdr:rowOff>0</xdr:rowOff>
    </xdr:to>
    <xdr:sp macro="" textlink="">
      <xdr:nvSpPr>
        <xdr:cNvPr id="30" name="TextBox 29">
          <a:extLst>
            <a:ext uri="{FF2B5EF4-FFF2-40B4-BE49-F238E27FC236}">
              <a16:creationId xmlns:a16="http://schemas.microsoft.com/office/drawing/2014/main" id="{94BA2BD3-0B01-4650-BFAA-289A3AE16ACE}"/>
            </a:ext>
          </a:extLst>
        </xdr:cNvPr>
        <xdr:cNvSpPr txBox="1"/>
      </xdr:nvSpPr>
      <xdr:spPr>
        <a:xfrm>
          <a:off x="6826670" y="771525"/>
          <a:ext cx="1878762"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Average Unit Price</a:t>
          </a:r>
        </a:p>
      </xdr:txBody>
    </xdr:sp>
    <xdr:clientData/>
  </xdr:twoCellAnchor>
  <xdr:twoCellAnchor>
    <xdr:from>
      <xdr:col>11</xdr:col>
      <xdr:colOff>163324</xdr:colOff>
      <xdr:row>6</xdr:row>
      <xdr:rowOff>98136</xdr:rowOff>
    </xdr:from>
    <xdr:to>
      <xdr:col>13</xdr:col>
      <xdr:colOff>218604</xdr:colOff>
      <xdr:row>8</xdr:row>
      <xdr:rowOff>107478</xdr:rowOff>
    </xdr:to>
    <xdr:sp macro="" textlink="pivot_1!A9">
      <xdr:nvSpPr>
        <xdr:cNvPr id="31" name="TextBox 30">
          <a:extLst>
            <a:ext uri="{FF2B5EF4-FFF2-40B4-BE49-F238E27FC236}">
              <a16:creationId xmlns:a16="http://schemas.microsoft.com/office/drawing/2014/main" id="{A63F593C-16B9-4BA3-8FC1-72770ED7CFF9}"/>
            </a:ext>
          </a:extLst>
        </xdr:cNvPr>
        <xdr:cNvSpPr txBox="1"/>
      </xdr:nvSpPr>
      <xdr:spPr>
        <a:xfrm>
          <a:off x="6868924" y="1241136"/>
          <a:ext cx="1274480"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847DD5-8BC6-46E2-B41B-05FC431C8512}"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553.07</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589881</xdr:colOff>
      <xdr:row>4</xdr:row>
      <xdr:rowOff>19049</xdr:rowOff>
    </xdr:from>
    <xdr:to>
      <xdr:col>17</xdr:col>
      <xdr:colOff>534066</xdr:colOff>
      <xdr:row>6</xdr:row>
      <xdr:rowOff>9524</xdr:rowOff>
    </xdr:to>
    <xdr:sp macro="" textlink="">
      <xdr:nvSpPr>
        <xdr:cNvPr id="32" name="TextBox 31">
          <a:extLst>
            <a:ext uri="{FF2B5EF4-FFF2-40B4-BE49-F238E27FC236}">
              <a16:creationId xmlns:a16="http://schemas.microsoft.com/office/drawing/2014/main" id="{37EA05E8-9756-488D-AF75-B448E90C5F2E}"/>
            </a:ext>
          </a:extLst>
        </xdr:cNvPr>
        <xdr:cNvSpPr txBox="1"/>
      </xdr:nvSpPr>
      <xdr:spPr>
        <a:xfrm>
          <a:off x="9733881" y="781049"/>
          <a:ext cx="116338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Profit</a:t>
          </a:r>
        </a:p>
      </xdr:txBody>
    </xdr:sp>
    <xdr:clientData/>
  </xdr:twoCellAnchor>
  <xdr:twoCellAnchor>
    <xdr:from>
      <xdr:col>16</xdr:col>
      <xdr:colOff>28575</xdr:colOff>
      <xdr:row>6</xdr:row>
      <xdr:rowOff>104958</xdr:rowOff>
    </xdr:from>
    <xdr:to>
      <xdr:col>18</xdr:col>
      <xdr:colOff>83855</xdr:colOff>
      <xdr:row>8</xdr:row>
      <xdr:rowOff>114300</xdr:rowOff>
    </xdr:to>
    <xdr:sp macro="" textlink="pivot_1!A19">
      <xdr:nvSpPr>
        <xdr:cNvPr id="33" name="TextBox 32">
          <a:extLst>
            <a:ext uri="{FF2B5EF4-FFF2-40B4-BE49-F238E27FC236}">
              <a16:creationId xmlns:a16="http://schemas.microsoft.com/office/drawing/2014/main" id="{9340FDA1-1411-45FC-821F-E4F2BCD42882}"/>
            </a:ext>
          </a:extLst>
        </xdr:cNvPr>
        <xdr:cNvSpPr txBox="1"/>
      </xdr:nvSpPr>
      <xdr:spPr>
        <a:xfrm>
          <a:off x="9782175" y="1247958"/>
          <a:ext cx="1274480"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B2AC0D-E3F5-4AEA-878F-65C1E4FBC0F4}"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119595</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editAs="oneCell">
    <xdr:from>
      <xdr:col>14</xdr:col>
      <xdr:colOff>169050</xdr:colOff>
      <xdr:row>4</xdr:row>
      <xdr:rowOff>169050</xdr:rowOff>
    </xdr:from>
    <xdr:to>
      <xdr:col>15</xdr:col>
      <xdr:colOff>290970</xdr:colOff>
      <xdr:row>8</xdr:row>
      <xdr:rowOff>138570</xdr:rowOff>
    </xdr:to>
    <xdr:pic>
      <xdr:nvPicPr>
        <xdr:cNvPr id="8" name="Graphic 7" descr="Coins with solid fill">
          <a:extLst>
            <a:ext uri="{FF2B5EF4-FFF2-40B4-BE49-F238E27FC236}">
              <a16:creationId xmlns:a16="http://schemas.microsoft.com/office/drawing/2014/main" id="{AAE7E568-FECF-0A84-3ACF-BCF364F522F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3450" y="931050"/>
          <a:ext cx="731520" cy="731520"/>
        </a:xfrm>
        <a:prstGeom prst="rect">
          <a:avLst/>
        </a:prstGeom>
      </xdr:spPr>
    </xdr:pic>
    <xdr:clientData/>
  </xdr:twoCellAnchor>
  <xdr:twoCellAnchor editAs="oneCell">
    <xdr:from>
      <xdr:col>18</xdr:col>
      <xdr:colOff>585750</xdr:colOff>
      <xdr:row>4</xdr:row>
      <xdr:rowOff>147600</xdr:rowOff>
    </xdr:from>
    <xdr:to>
      <xdr:col>20</xdr:col>
      <xdr:colOff>98070</xdr:colOff>
      <xdr:row>8</xdr:row>
      <xdr:rowOff>117120</xdr:rowOff>
    </xdr:to>
    <xdr:pic>
      <xdr:nvPicPr>
        <xdr:cNvPr id="13" name="Graphic 12" descr="Bar graph with upward trend with solid fill">
          <a:extLst>
            <a:ext uri="{FF2B5EF4-FFF2-40B4-BE49-F238E27FC236}">
              <a16:creationId xmlns:a16="http://schemas.microsoft.com/office/drawing/2014/main" id="{E2FD2E7E-004E-A0BC-FFF7-1822FA4DC17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58550" y="909600"/>
          <a:ext cx="731520" cy="731520"/>
        </a:xfrm>
        <a:prstGeom prst="rect">
          <a:avLst/>
        </a:prstGeom>
      </xdr:spPr>
    </xdr:pic>
    <xdr:clientData/>
  </xdr:twoCellAnchor>
  <xdr:twoCellAnchor editAs="oneCell">
    <xdr:from>
      <xdr:col>9</xdr:col>
      <xdr:colOff>307125</xdr:colOff>
      <xdr:row>4</xdr:row>
      <xdr:rowOff>145200</xdr:rowOff>
    </xdr:from>
    <xdr:to>
      <xdr:col>10</xdr:col>
      <xdr:colOff>429045</xdr:colOff>
      <xdr:row>8</xdr:row>
      <xdr:rowOff>114720</xdr:rowOff>
    </xdr:to>
    <xdr:pic>
      <xdr:nvPicPr>
        <xdr:cNvPr id="15" name="Graphic 14" descr="Packing Box Open with solid fill">
          <a:extLst>
            <a:ext uri="{FF2B5EF4-FFF2-40B4-BE49-F238E27FC236}">
              <a16:creationId xmlns:a16="http://schemas.microsoft.com/office/drawing/2014/main" id="{9C3C5F4D-BE5D-EEA6-7F5A-7CC1918A57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93525" y="907200"/>
          <a:ext cx="731520" cy="731520"/>
        </a:xfrm>
        <a:prstGeom prst="rect">
          <a:avLst/>
        </a:prstGeom>
      </xdr:spPr>
    </xdr:pic>
    <xdr:clientData/>
  </xdr:twoCellAnchor>
  <xdr:twoCellAnchor editAs="oneCell">
    <xdr:from>
      <xdr:col>4</xdr:col>
      <xdr:colOff>600000</xdr:colOff>
      <xdr:row>4</xdr:row>
      <xdr:rowOff>142800</xdr:rowOff>
    </xdr:from>
    <xdr:to>
      <xdr:col>6</xdr:col>
      <xdr:colOff>112320</xdr:colOff>
      <xdr:row>8</xdr:row>
      <xdr:rowOff>112320</xdr:rowOff>
    </xdr:to>
    <xdr:pic>
      <xdr:nvPicPr>
        <xdr:cNvPr id="17" name="Graphic 16" descr="Shopping cart with solid fill">
          <a:extLst>
            <a:ext uri="{FF2B5EF4-FFF2-40B4-BE49-F238E27FC236}">
              <a16:creationId xmlns:a16="http://schemas.microsoft.com/office/drawing/2014/main" id="{9F6F523D-1D79-0B56-7C41-8579C38C53E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38400" y="904800"/>
          <a:ext cx="731520" cy="731520"/>
        </a:xfrm>
        <a:prstGeom prst="rect">
          <a:avLst/>
        </a:prstGeom>
      </xdr:spPr>
    </xdr:pic>
    <xdr:clientData/>
  </xdr:twoCellAnchor>
  <xdr:twoCellAnchor editAs="oneCell">
    <xdr:from>
      <xdr:col>0</xdr:col>
      <xdr:colOff>266700</xdr:colOff>
      <xdr:row>16</xdr:row>
      <xdr:rowOff>161925</xdr:rowOff>
    </xdr:from>
    <xdr:to>
      <xdr:col>1</xdr:col>
      <xdr:colOff>297180</xdr:colOff>
      <xdr:row>20</xdr:row>
      <xdr:rowOff>40005</xdr:rowOff>
    </xdr:to>
    <xdr:pic>
      <xdr:nvPicPr>
        <xdr:cNvPr id="19" name="Graphic 18" descr="Database with solid fill">
          <a:extLst>
            <a:ext uri="{FF2B5EF4-FFF2-40B4-BE49-F238E27FC236}">
              <a16:creationId xmlns:a16="http://schemas.microsoft.com/office/drawing/2014/main" id="{E0A82524-217E-C271-D2E5-360DD923D39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66700" y="3209925"/>
          <a:ext cx="640080" cy="640080"/>
        </a:xfrm>
        <a:prstGeom prst="rect">
          <a:avLst/>
        </a:prstGeom>
      </xdr:spPr>
    </xdr:pic>
    <xdr:clientData/>
  </xdr:twoCellAnchor>
  <xdr:twoCellAnchor editAs="oneCell">
    <xdr:from>
      <xdr:col>2</xdr:col>
      <xdr:colOff>133350</xdr:colOff>
      <xdr:row>1</xdr:row>
      <xdr:rowOff>0</xdr:rowOff>
    </xdr:from>
    <xdr:to>
      <xdr:col>2</xdr:col>
      <xdr:colOff>590550</xdr:colOff>
      <xdr:row>3</xdr:row>
      <xdr:rowOff>76200</xdr:rowOff>
    </xdr:to>
    <xdr:pic>
      <xdr:nvPicPr>
        <xdr:cNvPr id="21" name="Graphic 20" descr="Presentation with bar chart with solid fill">
          <a:extLst>
            <a:ext uri="{FF2B5EF4-FFF2-40B4-BE49-F238E27FC236}">
              <a16:creationId xmlns:a16="http://schemas.microsoft.com/office/drawing/2014/main" id="{24904254-B759-4270-B984-5C4E7F9C157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52550" y="190500"/>
          <a:ext cx="457200" cy="457200"/>
        </a:xfrm>
        <a:prstGeom prst="rect">
          <a:avLst/>
        </a:prstGeom>
      </xdr:spPr>
    </xdr:pic>
    <xdr:clientData/>
  </xdr:twoCellAnchor>
  <xdr:twoCellAnchor editAs="oneCell">
    <xdr:from>
      <xdr:col>0</xdr:col>
      <xdr:colOff>276225</xdr:colOff>
      <xdr:row>11</xdr:row>
      <xdr:rowOff>161925</xdr:rowOff>
    </xdr:from>
    <xdr:to>
      <xdr:col>1</xdr:col>
      <xdr:colOff>306705</xdr:colOff>
      <xdr:row>15</xdr:row>
      <xdr:rowOff>40005</xdr:rowOff>
    </xdr:to>
    <xdr:pic>
      <xdr:nvPicPr>
        <xdr:cNvPr id="25" name="Graphic 24" descr="Monitor with solid fill">
          <a:extLst>
            <a:ext uri="{FF2B5EF4-FFF2-40B4-BE49-F238E27FC236}">
              <a16:creationId xmlns:a16="http://schemas.microsoft.com/office/drawing/2014/main" id="{DCA39908-F39E-CDCE-D586-2DBD766FC83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6225" y="2257425"/>
          <a:ext cx="640080" cy="640080"/>
        </a:xfrm>
        <a:prstGeom prst="rect">
          <a:avLst/>
        </a:prstGeom>
      </xdr:spPr>
    </xdr:pic>
    <xdr:clientData/>
  </xdr:twoCellAnchor>
  <xdr:twoCellAnchor>
    <xdr:from>
      <xdr:col>2</xdr:col>
      <xdr:colOff>19050</xdr:colOff>
      <xdr:row>10</xdr:row>
      <xdr:rowOff>90487</xdr:rowOff>
    </xdr:from>
    <xdr:to>
      <xdr:col>7</xdr:col>
      <xdr:colOff>600076</xdr:colOff>
      <xdr:row>30</xdr:row>
      <xdr:rowOff>0</xdr:rowOff>
    </xdr:to>
    <xdr:sp macro="" textlink="">
      <xdr:nvSpPr>
        <xdr:cNvPr id="34" name="Rectangle: Rounded Corners 33">
          <a:extLst>
            <a:ext uri="{FF2B5EF4-FFF2-40B4-BE49-F238E27FC236}">
              <a16:creationId xmlns:a16="http://schemas.microsoft.com/office/drawing/2014/main" id="{CEF96313-6577-1FF0-2851-2F3FB2F3B818}"/>
            </a:ext>
          </a:extLst>
        </xdr:cNvPr>
        <xdr:cNvSpPr/>
      </xdr:nvSpPr>
      <xdr:spPr>
        <a:xfrm>
          <a:off x="1238250" y="1995487"/>
          <a:ext cx="3629026" cy="3719513"/>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171450</xdr:colOff>
      <xdr:row>10</xdr:row>
      <xdr:rowOff>90487</xdr:rowOff>
    </xdr:from>
    <xdr:to>
      <xdr:col>14</xdr:col>
      <xdr:colOff>142876</xdr:colOff>
      <xdr:row>30</xdr:row>
      <xdr:rowOff>0</xdr:rowOff>
    </xdr:to>
    <xdr:sp macro="" textlink="">
      <xdr:nvSpPr>
        <xdr:cNvPr id="39" name="Rectangle: Rounded Corners 38">
          <a:extLst>
            <a:ext uri="{FF2B5EF4-FFF2-40B4-BE49-F238E27FC236}">
              <a16:creationId xmlns:a16="http://schemas.microsoft.com/office/drawing/2014/main" id="{3844C549-4227-4483-B046-CCFCF4AE05F1}"/>
            </a:ext>
          </a:extLst>
        </xdr:cNvPr>
        <xdr:cNvSpPr/>
      </xdr:nvSpPr>
      <xdr:spPr>
        <a:xfrm>
          <a:off x="5048250" y="1995487"/>
          <a:ext cx="3629026" cy="3719513"/>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314325</xdr:colOff>
      <xdr:row>10</xdr:row>
      <xdr:rowOff>61912</xdr:rowOff>
    </xdr:from>
    <xdr:to>
      <xdr:col>20</xdr:col>
      <xdr:colOff>285751</xdr:colOff>
      <xdr:row>30</xdr:row>
      <xdr:rowOff>0</xdr:rowOff>
    </xdr:to>
    <xdr:sp macro="" textlink="">
      <xdr:nvSpPr>
        <xdr:cNvPr id="40" name="Rectangle: Rounded Corners 39">
          <a:extLst>
            <a:ext uri="{FF2B5EF4-FFF2-40B4-BE49-F238E27FC236}">
              <a16:creationId xmlns:a16="http://schemas.microsoft.com/office/drawing/2014/main" id="{31265D70-1531-4E19-BB51-D007F46EA57D}"/>
            </a:ext>
          </a:extLst>
        </xdr:cNvPr>
        <xdr:cNvSpPr/>
      </xdr:nvSpPr>
      <xdr:spPr>
        <a:xfrm>
          <a:off x="8848725" y="1966912"/>
          <a:ext cx="3629026" cy="3748088"/>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76199</xdr:colOff>
      <xdr:row>12</xdr:row>
      <xdr:rowOff>123824</xdr:rowOff>
    </xdr:from>
    <xdr:to>
      <xdr:col>7</xdr:col>
      <xdr:colOff>542924</xdr:colOff>
      <xdr:row>29</xdr:row>
      <xdr:rowOff>38099</xdr:rowOff>
    </xdr:to>
    <xdr:graphicFrame macro="">
      <xdr:nvGraphicFramePr>
        <xdr:cNvPr id="42" name="Chart 41">
          <a:extLst>
            <a:ext uri="{FF2B5EF4-FFF2-40B4-BE49-F238E27FC236}">
              <a16:creationId xmlns:a16="http://schemas.microsoft.com/office/drawing/2014/main" id="{25596581-19CB-4661-AD98-7BE281736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228600</xdr:colOff>
      <xdr:row>13</xdr:row>
      <xdr:rowOff>66675</xdr:rowOff>
    </xdr:from>
    <xdr:to>
      <xdr:col>14</xdr:col>
      <xdr:colOff>47625</xdr:colOff>
      <xdr:row>29</xdr:row>
      <xdr:rowOff>57149</xdr:rowOff>
    </xdr:to>
    <xdr:graphicFrame macro="">
      <xdr:nvGraphicFramePr>
        <xdr:cNvPr id="43" name="Chart 42">
          <a:extLst>
            <a:ext uri="{FF2B5EF4-FFF2-40B4-BE49-F238E27FC236}">
              <a16:creationId xmlns:a16="http://schemas.microsoft.com/office/drawing/2014/main" id="{DEC13F10-5856-4E41-BD3C-6345E7678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438150</xdr:colOff>
      <xdr:row>13</xdr:row>
      <xdr:rowOff>66675</xdr:rowOff>
    </xdr:from>
    <xdr:to>
      <xdr:col>20</xdr:col>
      <xdr:colOff>200025</xdr:colOff>
      <xdr:row>29</xdr:row>
      <xdr:rowOff>80962</xdr:rowOff>
    </xdr:to>
    <xdr:graphicFrame macro="">
      <xdr:nvGraphicFramePr>
        <xdr:cNvPr id="44" name="Chart 43">
          <a:extLst>
            <a:ext uri="{FF2B5EF4-FFF2-40B4-BE49-F238E27FC236}">
              <a16:creationId xmlns:a16="http://schemas.microsoft.com/office/drawing/2014/main" id="{70F6663A-333A-4307-B9A7-46F512AB6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19050</xdr:colOff>
      <xdr:row>10</xdr:row>
      <xdr:rowOff>90487</xdr:rowOff>
    </xdr:from>
    <xdr:to>
      <xdr:col>7</xdr:col>
      <xdr:colOff>590550</xdr:colOff>
      <xdr:row>11</xdr:row>
      <xdr:rowOff>153710</xdr:rowOff>
    </xdr:to>
    <xdr:sp macro="" textlink="">
      <xdr:nvSpPr>
        <xdr:cNvPr id="3" name="TextBox 2">
          <a:extLst>
            <a:ext uri="{FF2B5EF4-FFF2-40B4-BE49-F238E27FC236}">
              <a16:creationId xmlns:a16="http://schemas.microsoft.com/office/drawing/2014/main" id="{A5ABBDC1-D9B5-4928-9AEE-C31D4BCDABCC}"/>
            </a:ext>
          </a:extLst>
        </xdr:cNvPr>
        <xdr:cNvSpPr txBox="1"/>
      </xdr:nvSpPr>
      <xdr:spPr>
        <a:xfrm>
          <a:off x="1238250" y="1995487"/>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Salesperson by sales</a:t>
          </a:r>
        </a:p>
      </xdr:txBody>
    </xdr:sp>
    <xdr:clientData/>
  </xdr:twoCellAnchor>
  <xdr:twoCellAnchor>
    <xdr:from>
      <xdr:col>8</xdr:col>
      <xdr:colOff>171450</xdr:colOff>
      <xdr:row>10</xdr:row>
      <xdr:rowOff>90487</xdr:rowOff>
    </xdr:from>
    <xdr:to>
      <xdr:col>14</xdr:col>
      <xdr:colOff>133350</xdr:colOff>
      <xdr:row>11</xdr:row>
      <xdr:rowOff>153710</xdr:rowOff>
    </xdr:to>
    <xdr:sp macro="" textlink="">
      <xdr:nvSpPr>
        <xdr:cNvPr id="6" name="TextBox 5">
          <a:extLst>
            <a:ext uri="{FF2B5EF4-FFF2-40B4-BE49-F238E27FC236}">
              <a16:creationId xmlns:a16="http://schemas.microsoft.com/office/drawing/2014/main" id="{701D1E2B-560A-473B-BCCE-BA29D56981E5}"/>
            </a:ext>
          </a:extLst>
        </xdr:cNvPr>
        <xdr:cNvSpPr txBox="1"/>
      </xdr:nvSpPr>
      <xdr:spPr>
        <a:xfrm>
          <a:off x="5048250" y="1995487"/>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Product</a:t>
          </a:r>
          <a:r>
            <a:rPr lang="en-US" sz="1600" b="1" baseline="0">
              <a:solidFill>
                <a:schemeClr val="accent6">
                  <a:lumMod val="20000"/>
                  <a:lumOff val="80000"/>
                </a:schemeClr>
              </a:solidFill>
            </a:rPr>
            <a:t> By sales</a:t>
          </a:r>
          <a:endParaRPr lang="en-US" sz="1600" b="1">
            <a:solidFill>
              <a:schemeClr val="accent6">
                <a:lumMod val="20000"/>
                <a:lumOff val="80000"/>
              </a:schemeClr>
            </a:solidFill>
          </a:endParaRPr>
        </a:p>
      </xdr:txBody>
    </xdr:sp>
    <xdr:clientData/>
  </xdr:twoCellAnchor>
  <xdr:twoCellAnchor>
    <xdr:from>
      <xdr:col>14</xdr:col>
      <xdr:colOff>314325</xdr:colOff>
      <xdr:row>10</xdr:row>
      <xdr:rowOff>61912</xdr:rowOff>
    </xdr:from>
    <xdr:to>
      <xdr:col>20</xdr:col>
      <xdr:colOff>276225</xdr:colOff>
      <xdr:row>11</xdr:row>
      <xdr:rowOff>125135</xdr:rowOff>
    </xdr:to>
    <xdr:sp macro="" textlink="">
      <xdr:nvSpPr>
        <xdr:cNvPr id="7" name="TextBox 6">
          <a:extLst>
            <a:ext uri="{FF2B5EF4-FFF2-40B4-BE49-F238E27FC236}">
              <a16:creationId xmlns:a16="http://schemas.microsoft.com/office/drawing/2014/main" id="{2F23B73B-5372-48BF-9600-AE2072FA4811}"/>
            </a:ext>
          </a:extLst>
        </xdr:cNvPr>
        <xdr:cNvSpPr txBox="1"/>
      </xdr:nvSpPr>
      <xdr:spPr>
        <a:xfrm>
          <a:off x="8848725" y="1966912"/>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Subcategory by UnitSales</a:t>
          </a:r>
        </a:p>
      </xdr:txBody>
    </xdr:sp>
    <xdr:clientData/>
  </xdr:twoCellAnchor>
  <xdr:twoCellAnchor editAs="oneCell">
    <xdr:from>
      <xdr:col>0</xdr:col>
      <xdr:colOff>264795</xdr:colOff>
      <xdr:row>6</xdr:row>
      <xdr:rowOff>150495</xdr:rowOff>
    </xdr:from>
    <xdr:to>
      <xdr:col>1</xdr:col>
      <xdr:colOff>295275</xdr:colOff>
      <xdr:row>10</xdr:row>
      <xdr:rowOff>28575</xdr:rowOff>
    </xdr:to>
    <xdr:pic>
      <xdr:nvPicPr>
        <xdr:cNvPr id="14" name="Graphic 13" descr="Work from home house with solid fill">
          <a:extLst>
            <a:ext uri="{FF2B5EF4-FFF2-40B4-BE49-F238E27FC236}">
              <a16:creationId xmlns:a16="http://schemas.microsoft.com/office/drawing/2014/main" id="{B819F498-1B89-9729-31EB-CDCE695EAC82}"/>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64795" y="1293495"/>
          <a:ext cx="640080" cy="640080"/>
        </a:xfrm>
        <a:prstGeom prst="rect">
          <a:avLst/>
        </a:prstGeom>
      </xdr:spPr>
    </xdr:pic>
    <xdr:clientData/>
  </xdr:twoCellAnchor>
  <xdr:twoCellAnchor editAs="oneCell">
    <xdr:from>
      <xdr:col>0</xdr:col>
      <xdr:colOff>247649</xdr:colOff>
      <xdr:row>1</xdr:row>
      <xdr:rowOff>66674</xdr:rowOff>
    </xdr:from>
    <xdr:to>
      <xdr:col>1</xdr:col>
      <xdr:colOff>342900</xdr:colOff>
      <xdr:row>5</xdr:row>
      <xdr:rowOff>9525</xdr:rowOff>
    </xdr:to>
    <xdr:pic>
      <xdr:nvPicPr>
        <xdr:cNvPr id="18" name="Picture 17">
          <a:extLst>
            <a:ext uri="{FF2B5EF4-FFF2-40B4-BE49-F238E27FC236}">
              <a16:creationId xmlns:a16="http://schemas.microsoft.com/office/drawing/2014/main" id="{40AC3486-B1BA-4487-F18E-B575C79B316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47649" y="257174"/>
          <a:ext cx="704851" cy="704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0</xdr:rowOff>
    </xdr:from>
    <xdr:to>
      <xdr:col>20</xdr:col>
      <xdr:colOff>495301</xdr:colOff>
      <xdr:row>30</xdr:row>
      <xdr:rowOff>171450</xdr:rowOff>
    </xdr:to>
    <xdr:sp macro="" textlink="">
      <xdr:nvSpPr>
        <xdr:cNvPr id="33" name="Rectangle 32">
          <a:extLst>
            <a:ext uri="{FF2B5EF4-FFF2-40B4-BE49-F238E27FC236}">
              <a16:creationId xmlns:a16="http://schemas.microsoft.com/office/drawing/2014/main" id="{CD77437C-EC29-9923-0C93-0A0A7F35F514}"/>
            </a:ext>
          </a:extLst>
        </xdr:cNvPr>
        <xdr:cNvSpPr/>
      </xdr:nvSpPr>
      <xdr:spPr>
        <a:xfrm>
          <a:off x="85725" y="0"/>
          <a:ext cx="12601576" cy="5886450"/>
        </a:xfrm>
        <a:prstGeom prst="rect">
          <a:avLst/>
        </a:prstGeom>
        <a:solidFill>
          <a:srgbClr val="222B3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457200" rtlCol="0" anchor="t"/>
        <a:lstStyle/>
        <a:p>
          <a:pPr algn="l"/>
          <a:endParaRPr lang="en-US" sz="1100"/>
        </a:p>
      </xdr:txBody>
    </xdr:sp>
    <xdr:clientData/>
  </xdr:twoCellAnchor>
  <xdr:twoCellAnchor>
    <xdr:from>
      <xdr:col>0</xdr:col>
      <xdr:colOff>85725</xdr:colOff>
      <xdr:row>0</xdr:row>
      <xdr:rowOff>123825</xdr:rowOff>
    </xdr:from>
    <xdr:to>
      <xdr:col>3</xdr:col>
      <xdr:colOff>123825</xdr:colOff>
      <xdr:row>30</xdr:row>
      <xdr:rowOff>76200</xdr:rowOff>
    </xdr:to>
    <xdr:sp macro="" textlink="">
      <xdr:nvSpPr>
        <xdr:cNvPr id="34" name="Rectangle: Rounded Corners 33">
          <a:extLst>
            <a:ext uri="{FF2B5EF4-FFF2-40B4-BE49-F238E27FC236}">
              <a16:creationId xmlns:a16="http://schemas.microsoft.com/office/drawing/2014/main" id="{D1B5E0AD-4264-4A60-AA66-A43A6D0762DF}"/>
            </a:ext>
          </a:extLst>
        </xdr:cNvPr>
        <xdr:cNvSpPr/>
      </xdr:nvSpPr>
      <xdr:spPr>
        <a:xfrm>
          <a:off x="85725" y="123825"/>
          <a:ext cx="1866900" cy="5667375"/>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257175</xdr:colOff>
      <xdr:row>0</xdr:row>
      <xdr:rowOff>123825</xdr:rowOff>
    </xdr:from>
    <xdr:to>
      <xdr:col>20</xdr:col>
      <xdr:colOff>266700</xdr:colOff>
      <xdr:row>3</xdr:row>
      <xdr:rowOff>152400</xdr:rowOff>
    </xdr:to>
    <xdr:sp macro="" textlink="">
      <xdr:nvSpPr>
        <xdr:cNvPr id="35" name="Rectangle: Rounded Corners 34">
          <a:extLst>
            <a:ext uri="{FF2B5EF4-FFF2-40B4-BE49-F238E27FC236}">
              <a16:creationId xmlns:a16="http://schemas.microsoft.com/office/drawing/2014/main" id="{A6F898DA-AF3D-4C4B-AEDA-48BF704B74EB}"/>
            </a:ext>
          </a:extLst>
        </xdr:cNvPr>
        <xdr:cNvSpPr/>
      </xdr:nvSpPr>
      <xdr:spPr>
        <a:xfrm>
          <a:off x="2085975" y="123825"/>
          <a:ext cx="10372725" cy="600075"/>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solidFill>
              <a:schemeClr val="accent6">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3</xdr:col>
      <xdr:colOff>257174</xdr:colOff>
      <xdr:row>20</xdr:row>
      <xdr:rowOff>47625</xdr:rowOff>
    </xdr:from>
    <xdr:to>
      <xdr:col>20</xdr:col>
      <xdr:colOff>247650</xdr:colOff>
      <xdr:row>30</xdr:row>
      <xdr:rowOff>28575</xdr:rowOff>
    </xdr:to>
    <xdr:sp macro="" textlink="">
      <xdr:nvSpPr>
        <xdr:cNvPr id="39" name="Rectangle: Rounded Corners 38">
          <a:extLst>
            <a:ext uri="{FF2B5EF4-FFF2-40B4-BE49-F238E27FC236}">
              <a16:creationId xmlns:a16="http://schemas.microsoft.com/office/drawing/2014/main" id="{5F82A860-2E26-4DB8-B881-5FFAE311AF10}"/>
            </a:ext>
          </a:extLst>
        </xdr:cNvPr>
        <xdr:cNvSpPr/>
      </xdr:nvSpPr>
      <xdr:spPr>
        <a:xfrm>
          <a:off x="2085974" y="3857625"/>
          <a:ext cx="10353676" cy="188595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142874</xdr:colOff>
      <xdr:row>0</xdr:row>
      <xdr:rowOff>180976</xdr:rowOff>
    </xdr:from>
    <xdr:to>
      <xdr:col>19</xdr:col>
      <xdr:colOff>142874</xdr:colOff>
      <xdr:row>3</xdr:row>
      <xdr:rowOff>85726</xdr:rowOff>
    </xdr:to>
    <xdr:sp macro="" textlink="">
      <xdr:nvSpPr>
        <xdr:cNvPr id="40" name="TextBox 39">
          <a:extLst>
            <a:ext uri="{FF2B5EF4-FFF2-40B4-BE49-F238E27FC236}">
              <a16:creationId xmlns:a16="http://schemas.microsoft.com/office/drawing/2014/main" id="{7875CA4C-9AC9-4DAA-8637-54BEB06EC5AC}"/>
            </a:ext>
          </a:extLst>
        </xdr:cNvPr>
        <xdr:cNvSpPr txBox="1"/>
      </xdr:nvSpPr>
      <xdr:spPr>
        <a:xfrm>
          <a:off x="6848474" y="180976"/>
          <a:ext cx="4876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6">
                  <a:lumMod val="20000"/>
                  <a:lumOff val="80000"/>
                </a:schemeClr>
              </a:solidFill>
              <a:latin typeface="Calibri" panose="020F0502020204030204" pitchFamily="34" charset="0"/>
              <a:cs typeface="Calibri" panose="020F0502020204030204" pitchFamily="34" charset="0"/>
            </a:rPr>
            <a:t>Sales Performance Dashboard</a:t>
          </a:r>
        </a:p>
      </xdr:txBody>
    </xdr:sp>
    <xdr:clientData/>
  </xdr:twoCellAnchor>
  <xdr:twoCellAnchor editAs="oneCell">
    <xdr:from>
      <xdr:col>19</xdr:col>
      <xdr:colOff>104775</xdr:colOff>
      <xdr:row>1</xdr:row>
      <xdr:rowOff>38101</xdr:rowOff>
    </xdr:from>
    <xdr:to>
      <xdr:col>19</xdr:col>
      <xdr:colOff>561975</xdr:colOff>
      <xdr:row>3</xdr:row>
      <xdr:rowOff>114301</xdr:rowOff>
    </xdr:to>
    <xdr:pic>
      <xdr:nvPicPr>
        <xdr:cNvPr id="54" name="Graphic 53" descr="Presentation with bar chart with solid fill">
          <a:extLst>
            <a:ext uri="{FF2B5EF4-FFF2-40B4-BE49-F238E27FC236}">
              <a16:creationId xmlns:a16="http://schemas.microsoft.com/office/drawing/2014/main" id="{24FDE472-41F2-442B-B334-09DDA9F78E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87175" y="228601"/>
          <a:ext cx="457200" cy="457200"/>
        </a:xfrm>
        <a:prstGeom prst="rect">
          <a:avLst/>
        </a:prstGeom>
      </xdr:spPr>
    </xdr:pic>
    <xdr:clientData/>
  </xdr:twoCellAnchor>
  <xdr:twoCellAnchor>
    <xdr:from>
      <xdr:col>3</xdr:col>
      <xdr:colOff>257174</xdr:colOff>
      <xdr:row>4</xdr:row>
      <xdr:rowOff>76201</xdr:rowOff>
    </xdr:from>
    <xdr:to>
      <xdr:col>11</xdr:col>
      <xdr:colOff>495300</xdr:colOff>
      <xdr:row>19</xdr:row>
      <xdr:rowOff>171451</xdr:rowOff>
    </xdr:to>
    <xdr:sp macro="" textlink="">
      <xdr:nvSpPr>
        <xdr:cNvPr id="3" name="Rectangle: Rounded Corners 2">
          <a:extLst>
            <a:ext uri="{FF2B5EF4-FFF2-40B4-BE49-F238E27FC236}">
              <a16:creationId xmlns:a16="http://schemas.microsoft.com/office/drawing/2014/main" id="{0A5EBA81-4309-4906-BFB5-ADDFE23189AE}"/>
            </a:ext>
          </a:extLst>
        </xdr:cNvPr>
        <xdr:cNvSpPr/>
      </xdr:nvSpPr>
      <xdr:spPr>
        <a:xfrm>
          <a:off x="2085974" y="838201"/>
          <a:ext cx="5114926" cy="2952750"/>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533400</xdr:colOff>
      <xdr:row>4</xdr:row>
      <xdr:rowOff>104775</xdr:rowOff>
    </xdr:from>
    <xdr:to>
      <xdr:col>11</xdr:col>
      <xdr:colOff>247650</xdr:colOff>
      <xdr:row>19</xdr:row>
      <xdr:rowOff>142875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B2F57DB-EFDB-4BD4-86CF-E7BAE4D435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62200" y="866775"/>
              <a:ext cx="4591050" cy="2895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38100</xdr:colOff>
      <xdr:row>4</xdr:row>
      <xdr:rowOff>76200</xdr:rowOff>
    </xdr:from>
    <xdr:to>
      <xdr:col>20</xdr:col>
      <xdr:colOff>238125</xdr:colOff>
      <xdr:row>19</xdr:row>
      <xdr:rowOff>161925</xdr:rowOff>
    </xdr:to>
    <xdr:sp macro="" textlink="">
      <xdr:nvSpPr>
        <xdr:cNvPr id="7" name="Rectangle: Rounded Corners 6">
          <a:extLst>
            <a:ext uri="{FF2B5EF4-FFF2-40B4-BE49-F238E27FC236}">
              <a16:creationId xmlns:a16="http://schemas.microsoft.com/office/drawing/2014/main" id="{1D70E208-E992-47A0-B89B-DFB42630ED5E}"/>
            </a:ext>
          </a:extLst>
        </xdr:cNvPr>
        <xdr:cNvSpPr/>
      </xdr:nvSpPr>
      <xdr:spPr>
        <a:xfrm>
          <a:off x="7353300" y="838200"/>
          <a:ext cx="5076825" cy="2943225"/>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428624</xdr:colOff>
      <xdr:row>20</xdr:row>
      <xdr:rowOff>114300</xdr:rowOff>
    </xdr:from>
    <xdr:to>
      <xdr:col>18</xdr:col>
      <xdr:colOff>266699</xdr:colOff>
      <xdr:row>29</xdr:row>
      <xdr:rowOff>161925</xdr:rowOff>
    </xdr:to>
    <xdr:graphicFrame macro="">
      <xdr:nvGraphicFramePr>
        <xdr:cNvPr id="12" name="Chart 11">
          <a:extLst>
            <a:ext uri="{FF2B5EF4-FFF2-40B4-BE49-F238E27FC236}">
              <a16:creationId xmlns:a16="http://schemas.microsoft.com/office/drawing/2014/main" id="{6CC7DEEC-D2D6-41B3-82DE-9C9A6CCD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1</xdr:row>
      <xdr:rowOff>38099</xdr:rowOff>
    </xdr:from>
    <xdr:to>
      <xdr:col>3</xdr:col>
      <xdr:colOff>47625</xdr:colOff>
      <xdr:row>8</xdr:row>
      <xdr:rowOff>9524</xdr:rowOff>
    </xdr:to>
    <mc:AlternateContent xmlns:mc="http://schemas.openxmlformats.org/markup-compatibility/2006">
      <mc:Choice xmlns:a14="http://schemas.microsoft.com/office/drawing/2010/main" Requires="a14">
        <xdr:graphicFrame macro="">
          <xdr:nvGraphicFramePr>
            <xdr:cNvPr id="13" name="order year">
              <a:extLst>
                <a:ext uri="{FF2B5EF4-FFF2-40B4-BE49-F238E27FC236}">
                  <a16:creationId xmlns:a16="http://schemas.microsoft.com/office/drawing/2014/main" id="{AA2DA97B-20CB-4ADD-AC5D-42EE73B49EF7}"/>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133350" y="228599"/>
              <a:ext cx="17430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8</xdr:row>
      <xdr:rowOff>180975</xdr:rowOff>
    </xdr:from>
    <xdr:to>
      <xdr:col>3</xdr:col>
      <xdr:colOff>38100</xdr:colOff>
      <xdr:row>16</xdr:row>
      <xdr:rowOff>180975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12A3F54-E449-4E40-9DCA-125736FB2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1704975"/>
              <a:ext cx="17335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17</xdr:row>
      <xdr:rowOff>142875</xdr:rowOff>
    </xdr:from>
    <xdr:to>
      <xdr:col>3</xdr:col>
      <xdr:colOff>19050</xdr:colOff>
      <xdr:row>23</xdr:row>
      <xdr:rowOff>9525</xdr:rowOff>
    </xdr:to>
    <mc:AlternateContent xmlns:mc="http://schemas.openxmlformats.org/markup-compatibility/2006">
      <mc:Choice xmlns:a14="http://schemas.microsoft.com/office/drawing/2010/main" Requires="a14">
        <xdr:graphicFrame macro="">
          <xdr:nvGraphicFramePr>
            <xdr:cNvPr id="15" name="segment">
              <a:extLst>
                <a:ext uri="{FF2B5EF4-FFF2-40B4-BE49-F238E27FC236}">
                  <a16:creationId xmlns:a16="http://schemas.microsoft.com/office/drawing/2014/main" id="{B146ADB8-655E-4123-A88D-9E05802978F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33350" y="3381375"/>
              <a:ext cx="17145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152400</xdr:colOff>
      <xdr:row>5</xdr:row>
      <xdr:rowOff>9525</xdr:rowOff>
    </xdr:from>
    <xdr:to>
      <xdr:col>20</xdr:col>
      <xdr:colOff>142875</xdr:colOff>
      <xdr:row>19</xdr:row>
      <xdr:rowOff>66674</xdr:rowOff>
    </xdr:to>
    <xdr:graphicFrame macro="">
      <xdr:nvGraphicFramePr>
        <xdr:cNvPr id="16" name="Chart 15">
          <a:extLst>
            <a:ext uri="{FF2B5EF4-FFF2-40B4-BE49-F238E27FC236}">
              <a16:creationId xmlns:a16="http://schemas.microsoft.com/office/drawing/2014/main" id="{B2036E10-6E03-453D-9714-97B0D2D8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428625</xdr:colOff>
      <xdr:row>0</xdr:row>
      <xdr:rowOff>135254</xdr:rowOff>
    </xdr:from>
    <xdr:to>
      <xdr:col>4</xdr:col>
      <xdr:colOff>361950</xdr:colOff>
      <xdr:row>3</xdr:row>
      <xdr:rowOff>106679</xdr:rowOff>
    </xdr:to>
    <xdr:pic>
      <xdr:nvPicPr>
        <xdr:cNvPr id="17" name="Graphic 16" descr="Work from home house with solid fill">
          <a:extLst>
            <a:ext uri="{FF2B5EF4-FFF2-40B4-BE49-F238E27FC236}">
              <a16:creationId xmlns:a16="http://schemas.microsoft.com/office/drawing/2014/main" id="{009A3A36-58B3-4770-A743-AA5AA994E21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57425" y="135254"/>
          <a:ext cx="542925"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523876</xdr:colOff>
      <xdr:row>2</xdr:row>
      <xdr:rowOff>95250</xdr:rowOff>
    </xdr:from>
    <xdr:to>
      <xdr:col>11</xdr:col>
      <xdr:colOff>85726</xdr:colOff>
      <xdr:row>24</xdr:row>
      <xdr:rowOff>85725</xdr:rowOff>
    </xdr:to>
    <xdr:sp macro="" textlink="">
      <xdr:nvSpPr>
        <xdr:cNvPr id="2" name="Rectangle: Rounded Corners 1">
          <a:extLst>
            <a:ext uri="{FF2B5EF4-FFF2-40B4-BE49-F238E27FC236}">
              <a16:creationId xmlns:a16="http://schemas.microsoft.com/office/drawing/2014/main" id="{900402B5-9F06-09BE-1069-36FB001CE296}"/>
            </a:ext>
          </a:extLst>
        </xdr:cNvPr>
        <xdr:cNvSpPr/>
      </xdr:nvSpPr>
      <xdr:spPr>
        <a:xfrm>
          <a:off x="1133476" y="476250"/>
          <a:ext cx="8248650" cy="4181475"/>
        </a:xfrm>
        <a:prstGeom prst="roundRect">
          <a:avLst>
            <a:gd name="adj" fmla="val 1379"/>
          </a:avLst>
        </a:prstGeom>
        <a:noFill/>
        <a:ln w="127000">
          <a:solidFill>
            <a:srgbClr val="222B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95249</xdr:colOff>
      <xdr:row>2</xdr:row>
      <xdr:rowOff>19050</xdr:rowOff>
    </xdr:from>
    <xdr:to>
      <xdr:col>1</xdr:col>
      <xdr:colOff>400050</xdr:colOff>
      <xdr:row>24</xdr:row>
      <xdr:rowOff>133350</xdr:rowOff>
    </xdr:to>
    <xdr:sp macro="" textlink="">
      <xdr:nvSpPr>
        <xdr:cNvPr id="3" name="Rectangle: Rounded Corners 2">
          <a:extLst>
            <a:ext uri="{FF2B5EF4-FFF2-40B4-BE49-F238E27FC236}">
              <a16:creationId xmlns:a16="http://schemas.microsoft.com/office/drawing/2014/main" id="{0D448AB5-E4E2-4AD4-BA21-F1C00D1CF0A6}"/>
            </a:ext>
          </a:extLst>
        </xdr:cNvPr>
        <xdr:cNvSpPr/>
      </xdr:nvSpPr>
      <xdr:spPr>
        <a:xfrm>
          <a:off x="95249" y="400050"/>
          <a:ext cx="914401" cy="4305300"/>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409575</xdr:colOff>
      <xdr:row>2</xdr:row>
      <xdr:rowOff>38101</xdr:rowOff>
    </xdr:from>
    <xdr:to>
      <xdr:col>15</xdr:col>
      <xdr:colOff>190500</xdr:colOff>
      <xdr:row>11</xdr:row>
      <xdr:rowOff>76201</xdr:rowOff>
    </xdr:to>
    <xdr:sp macro="" textlink="">
      <xdr:nvSpPr>
        <xdr:cNvPr id="4" name="Rectangle: Rounded Corners 3">
          <a:extLst>
            <a:ext uri="{FF2B5EF4-FFF2-40B4-BE49-F238E27FC236}">
              <a16:creationId xmlns:a16="http://schemas.microsoft.com/office/drawing/2014/main" id="{FBA4A87A-943A-4D11-B730-7A88564E5DE0}"/>
            </a:ext>
          </a:extLst>
        </xdr:cNvPr>
        <xdr:cNvSpPr/>
      </xdr:nvSpPr>
      <xdr:spPr>
        <a:xfrm>
          <a:off x="9705975" y="419101"/>
          <a:ext cx="2219325" cy="17526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12</xdr:row>
      <xdr:rowOff>38101</xdr:rowOff>
    </xdr:from>
    <xdr:to>
      <xdr:col>15</xdr:col>
      <xdr:colOff>200025</xdr:colOff>
      <xdr:row>21</xdr:row>
      <xdr:rowOff>66675</xdr:rowOff>
    </xdr:to>
    <xdr:sp macro="" textlink="">
      <xdr:nvSpPr>
        <xdr:cNvPr id="6" name="Rectangle: Rounded Corners 5">
          <a:extLst>
            <a:ext uri="{FF2B5EF4-FFF2-40B4-BE49-F238E27FC236}">
              <a16:creationId xmlns:a16="http://schemas.microsoft.com/office/drawing/2014/main" id="{CF2699C0-A3B3-42DC-8FF5-CD1D4AD2850B}"/>
            </a:ext>
          </a:extLst>
        </xdr:cNvPr>
        <xdr:cNvSpPr/>
      </xdr:nvSpPr>
      <xdr:spPr>
        <a:xfrm>
          <a:off x="9715500" y="2324101"/>
          <a:ext cx="2219325" cy="1743074"/>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0</xdr:row>
      <xdr:rowOff>66675</xdr:rowOff>
    </xdr:from>
    <xdr:to>
      <xdr:col>7</xdr:col>
      <xdr:colOff>847725</xdr:colOff>
      <xdr:row>2</xdr:row>
      <xdr:rowOff>66675</xdr:rowOff>
    </xdr:to>
    <xdr:sp macro="" textlink="">
      <xdr:nvSpPr>
        <xdr:cNvPr id="9" name="Rectangle 8">
          <a:extLst>
            <a:ext uri="{FF2B5EF4-FFF2-40B4-BE49-F238E27FC236}">
              <a16:creationId xmlns:a16="http://schemas.microsoft.com/office/drawing/2014/main" id="{32ABD365-8D76-25E9-FA96-63344EF3B9A9}"/>
            </a:ext>
          </a:extLst>
        </xdr:cNvPr>
        <xdr:cNvSpPr/>
      </xdr:nvSpPr>
      <xdr:spPr>
        <a:xfrm>
          <a:off x="1752600" y="66675"/>
          <a:ext cx="6276975" cy="381000"/>
        </a:xfrm>
        <a:prstGeom prst="rect">
          <a:avLst/>
        </a:prstGeom>
        <a:solidFill>
          <a:srgbClr val="303D4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200026</xdr:colOff>
      <xdr:row>17</xdr:row>
      <xdr:rowOff>180976</xdr:rowOff>
    </xdr:from>
    <xdr:to>
      <xdr:col>1</xdr:col>
      <xdr:colOff>230506</xdr:colOff>
      <xdr:row>21</xdr:row>
      <xdr:rowOff>59056</xdr:rowOff>
    </xdr:to>
    <xdr:pic>
      <xdr:nvPicPr>
        <xdr:cNvPr id="8" name="Graphic 7" descr="Database with solid fill">
          <a:extLst>
            <a:ext uri="{FF2B5EF4-FFF2-40B4-BE49-F238E27FC236}">
              <a16:creationId xmlns:a16="http://schemas.microsoft.com/office/drawing/2014/main" id="{06A8670A-ACDA-46E5-8916-AFD7F1475C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0026" y="3419476"/>
          <a:ext cx="640080" cy="640080"/>
        </a:xfrm>
        <a:prstGeom prst="rect">
          <a:avLst/>
        </a:prstGeom>
      </xdr:spPr>
    </xdr:pic>
    <xdr:clientData/>
  </xdr:twoCellAnchor>
  <xdr:twoCellAnchor editAs="oneCell">
    <xdr:from>
      <xdr:col>0</xdr:col>
      <xdr:colOff>209551</xdr:colOff>
      <xdr:row>12</xdr:row>
      <xdr:rowOff>180976</xdr:rowOff>
    </xdr:from>
    <xdr:to>
      <xdr:col>1</xdr:col>
      <xdr:colOff>240031</xdr:colOff>
      <xdr:row>16</xdr:row>
      <xdr:rowOff>59056</xdr:rowOff>
    </xdr:to>
    <xdr:pic>
      <xdr:nvPicPr>
        <xdr:cNvPr id="10" name="Graphic 9" descr="Monitor with solid fill">
          <a:extLst>
            <a:ext uri="{FF2B5EF4-FFF2-40B4-BE49-F238E27FC236}">
              <a16:creationId xmlns:a16="http://schemas.microsoft.com/office/drawing/2014/main" id="{35D8D2B2-E2CA-4B51-BE5D-94B0600CE9B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9551" y="2466976"/>
          <a:ext cx="640080" cy="640080"/>
        </a:xfrm>
        <a:prstGeom prst="rect">
          <a:avLst/>
        </a:prstGeom>
      </xdr:spPr>
    </xdr:pic>
    <xdr:clientData/>
  </xdr:twoCellAnchor>
  <xdr:twoCellAnchor editAs="oneCell">
    <xdr:from>
      <xdr:col>0</xdr:col>
      <xdr:colOff>198121</xdr:colOff>
      <xdr:row>7</xdr:row>
      <xdr:rowOff>169546</xdr:rowOff>
    </xdr:from>
    <xdr:to>
      <xdr:col>1</xdr:col>
      <xdr:colOff>228601</xdr:colOff>
      <xdr:row>11</xdr:row>
      <xdr:rowOff>47626</xdr:rowOff>
    </xdr:to>
    <xdr:pic>
      <xdr:nvPicPr>
        <xdr:cNvPr id="11" name="Graphic 10" descr="Work from home house with solid fill">
          <a:extLst>
            <a:ext uri="{FF2B5EF4-FFF2-40B4-BE49-F238E27FC236}">
              <a16:creationId xmlns:a16="http://schemas.microsoft.com/office/drawing/2014/main" id="{6D528FD7-9DC8-4068-B1F2-4146FAF14B3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8121" y="1503046"/>
          <a:ext cx="640080" cy="640080"/>
        </a:xfrm>
        <a:prstGeom prst="rect">
          <a:avLst/>
        </a:prstGeom>
      </xdr:spPr>
    </xdr:pic>
    <xdr:clientData/>
  </xdr:twoCellAnchor>
  <xdr:twoCellAnchor editAs="oneCell">
    <xdr:from>
      <xdr:col>0</xdr:col>
      <xdr:colOff>180975</xdr:colOff>
      <xdr:row>2</xdr:row>
      <xdr:rowOff>85725</xdr:rowOff>
    </xdr:from>
    <xdr:to>
      <xdr:col>1</xdr:col>
      <xdr:colOff>276226</xdr:colOff>
      <xdr:row>6</xdr:row>
      <xdr:rowOff>28576</xdr:rowOff>
    </xdr:to>
    <xdr:pic>
      <xdr:nvPicPr>
        <xdr:cNvPr id="12" name="Picture 11">
          <a:extLst>
            <a:ext uri="{FF2B5EF4-FFF2-40B4-BE49-F238E27FC236}">
              <a16:creationId xmlns:a16="http://schemas.microsoft.com/office/drawing/2014/main" id="{E8FC17B2-2A1C-4742-B3D3-8DD724AB1E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0975" y="466725"/>
          <a:ext cx="704851" cy="704851"/>
        </a:xfrm>
        <a:prstGeom prst="rect">
          <a:avLst/>
        </a:prstGeom>
      </xdr:spPr>
    </xdr:pic>
    <xdr:clientData/>
  </xdr:twoCellAnchor>
  <xdr:twoCellAnchor>
    <xdr:from>
      <xdr:col>2</xdr:col>
      <xdr:colOff>533400</xdr:colOff>
      <xdr:row>0</xdr:row>
      <xdr:rowOff>66675</xdr:rowOff>
    </xdr:from>
    <xdr:to>
      <xdr:col>7</xdr:col>
      <xdr:colOff>838200</xdr:colOff>
      <xdr:row>2</xdr:row>
      <xdr:rowOff>47625</xdr:rowOff>
    </xdr:to>
    <xdr:sp macro="" textlink="">
      <xdr:nvSpPr>
        <xdr:cNvPr id="14" name="TextBox 13">
          <a:extLst>
            <a:ext uri="{FF2B5EF4-FFF2-40B4-BE49-F238E27FC236}">
              <a16:creationId xmlns:a16="http://schemas.microsoft.com/office/drawing/2014/main" id="{E5F723CA-9BE9-43D3-AEAC-B9C009EBA5D5}"/>
            </a:ext>
          </a:extLst>
        </xdr:cNvPr>
        <xdr:cNvSpPr txBox="1"/>
      </xdr:nvSpPr>
      <xdr:spPr>
        <a:xfrm>
          <a:off x="1752600" y="66675"/>
          <a:ext cx="6267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85000"/>
                </a:schemeClr>
              </a:solidFill>
            </a:rPr>
            <a:t>Salesperson Performance Metrics</a:t>
          </a:r>
        </a:p>
      </xdr:txBody>
    </xdr:sp>
    <xdr:clientData/>
  </xdr:twoCellAnchor>
  <xdr:twoCellAnchor editAs="oneCell">
    <xdr:from>
      <xdr:col>11</xdr:col>
      <xdr:colOff>514350</xdr:colOff>
      <xdr:row>2</xdr:row>
      <xdr:rowOff>123827</xdr:rowOff>
    </xdr:from>
    <xdr:to>
      <xdr:col>15</xdr:col>
      <xdr:colOff>38099</xdr:colOff>
      <xdr:row>11</xdr:row>
      <xdr:rowOff>9525</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2FE7702F-E690-4759-BEB1-1386034AF36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10750" y="504827"/>
              <a:ext cx="1962149" cy="1600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Israr" refreshedDate="45491.446452662036" createdVersion="8" refreshedVersion="8" minRefreshableVersion="3" recordCount="999" xr:uid="{A1A237B0-DDAA-436A-9FB6-121151438086}">
  <cacheSource type="worksheet">
    <worksheetSource name="Table1"/>
  </cacheSource>
  <cacheFields count="22">
    <cacheField name="orderid" numFmtId="0">
      <sharedItems containsSemiMixedTypes="0" containsString="0" containsNumber="1" containsInteger="1" minValue="1" maxValue="1000"/>
    </cacheField>
    <cacheField name="Salesperson" numFmtId="0">
      <sharedItems count="20">
        <s v="Ayesha"/>
        <s v="Usman"/>
        <s v="Ahmed"/>
        <s v="Khan"/>
        <s v="Ali"/>
        <s v="Sara"/>
        <s v="Zahid"/>
        <s v="Fahad"/>
        <s v="Fiza"/>
        <s v="Amaan"/>
        <s v="Fatima"/>
        <s v="Amna"/>
        <s v="Asad"/>
        <s v="John"/>
        <s v="Imran"/>
        <s v="Yasir"/>
        <s v="Maria"/>
        <s v="Hina"/>
        <s v="Bilal"/>
        <s v="Raja"/>
      </sharedItems>
    </cacheField>
    <cacheField name="shipmentmode" numFmtId="0">
      <sharedItems/>
    </cacheField>
    <cacheField name="state" numFmtId="0">
      <sharedItems/>
    </cacheField>
    <cacheField name="Unit Price" numFmtId="0">
      <sharedItems containsSemiMixedTypes="0" containsString="0" containsNumber="1" containsInteger="1" minValue="100" maxValue="999"/>
    </cacheField>
    <cacheField name="Unit Sold" numFmtId="0">
      <sharedItems containsSemiMixedTypes="0" containsString="0" containsNumber="1" containsInteger="1" minValue="1" maxValue="9"/>
    </cacheField>
    <cacheField name="discount" numFmtId="9">
      <sharedItems containsSemiMixedTypes="0" containsString="0" containsNumber="1" minValue="0.1" maxValue="0.49"/>
    </cacheField>
    <cacheField name="Profit" numFmtId="0">
      <sharedItems containsSemiMixedTypes="0" containsString="0" containsNumber="1" containsInteger="1" minValue="-1990" maxValue="199"/>
    </cacheField>
    <cacheField name="segment" numFmtId="0">
      <sharedItems/>
    </cacheField>
    <cacheField name="region" numFmtId="0">
      <sharedItems/>
    </cacheField>
    <cacheField name="subcategory" numFmtId="0">
      <sharedItems count="4">
        <s v="Health"/>
        <s v="Jwelry"/>
        <s v="Spareparts"/>
        <s v="Books"/>
      </sharedItems>
    </cacheField>
    <cacheField name="category" numFmtId="0">
      <sharedItems/>
    </cacheField>
    <cacheField name="orderdate" numFmtId="14">
      <sharedItems containsSemiMixedTypes="0" containsNonDate="0" containsDate="1" containsString="0" minDate="2020-06-15T00:00:00" maxDate="2023-09-02T00:00:00"/>
    </cacheField>
    <cacheField name="order destination" numFmtId="0">
      <sharedItems/>
    </cacheField>
    <cacheField name="order year" numFmtId="0">
      <sharedItems containsSemiMixedTypes="0" containsString="0" containsNumber="1" containsInteger="1" minValue="2020" maxValue="2022"/>
    </cacheField>
    <cacheField name="shipement day" numFmtId="0">
      <sharedItems containsSemiMixedTypes="0" containsString="0" containsNumber="1" containsInteger="1" minValue="1" maxValue="30"/>
    </cacheField>
    <cacheField name="shipment month" numFmtId="0">
      <sharedItems containsSemiMixedTypes="0" containsString="0" containsNumber="1" containsInteger="1" minValue="1" maxValue="12"/>
    </cacheField>
    <cacheField name="shipment year" numFmtId="0">
      <sharedItems containsSemiMixedTypes="0" containsString="0" containsNumber="1" containsInteger="1" minValue="2020" maxValue="2022"/>
    </cacheField>
    <cacheField name="shipmentDate" numFmtId="0">
      <sharedItems/>
    </cacheField>
    <cacheField name="month type" numFmtId="14">
      <sharedItems containsSemiMixedTypes="0" containsNonDate="0" containsDate="1" containsString="0" minDate="2024-01-01T00:00:00" maxDate="2024-12-31T00:00:00"/>
    </cacheField>
    <cacheField name="preparation time(in Days)" numFmtId="0">
      <sharedItems containsSemiMixedTypes="0" containsString="0" containsNumber="1" containsInteger="1" minValue="1" maxValue="6"/>
    </cacheField>
    <cacheField name="Total Sales" numFmtId="0">
      <sharedItems containsSemiMixedTypes="0" containsString="0" containsNumber="1" containsInteger="1" minValue="108" maxValue="8901"/>
    </cacheField>
  </cacheFields>
  <extLst>
    <ext xmlns:x14="http://schemas.microsoft.com/office/spreadsheetml/2009/9/main" uri="{725AE2AE-9491-48be-B2B4-4EB974FC3084}">
      <x14:pivotCacheDefinition pivotCacheId="17155691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Israr" refreshedDate="45492.900622337962" createdVersion="8" refreshedVersion="8" minRefreshableVersion="3" recordCount="999" xr:uid="{B3444E4A-1AA0-4A78-8D99-6F7AE82F442A}">
  <cacheSource type="worksheet">
    <worksheetSource name="Table2"/>
  </cacheSource>
  <cacheFields count="27">
    <cacheField name="orderid" numFmtId="0">
      <sharedItems containsSemiMixedTypes="0" containsString="0" containsNumber="1" containsInteger="1" minValue="1" maxValue="1000"/>
    </cacheField>
    <cacheField name="Salesperson" numFmtId="0">
      <sharedItems containsBlank="1" count="21">
        <s v="Ayesha"/>
        <s v="Usman"/>
        <s v="Ahmed"/>
        <s v="Khan"/>
        <s v="Ali"/>
        <s v="Sara"/>
        <s v="Zahid"/>
        <s v="Fahad"/>
        <s v="Fiza"/>
        <s v="Amaan"/>
        <s v="Fatima"/>
        <s v="Amna"/>
        <s v="Asad"/>
        <s v="John"/>
        <s v="Imran"/>
        <s v="Yasir"/>
        <s v="Maria"/>
        <s v="Hina"/>
        <s v="Bilal"/>
        <s v="Raja"/>
        <m u="1"/>
      </sharedItems>
    </cacheField>
    <cacheField name="shipmentmode" numFmtId="0">
      <sharedItems/>
    </cacheField>
    <cacheField name="state" numFmtId="0">
      <sharedItems containsBlank="1" count="16">
        <s v="Gilgit-Baltistan"/>
        <s v="Sindh"/>
        <s v="Khyber Pakhtunkhwa"/>
        <s v="Azad Kashmir"/>
        <s v="Punjab"/>
        <s v="Balochistan"/>
        <m u="1"/>
        <s v="Lahore, punjab" u="1"/>
        <s v="Lahore" u="1"/>
        <s v="Punjab, Pakistan" u="1"/>
        <s v="Balochistan, Pakistan" u="1"/>
        <s v="Azad Jammu and Kashmir" u="1"/>
        <s v="Jammu and Kashmir" u="1"/>
        <s v="GB" u="1"/>
        <s v="kpk" u="1"/>
        <s v="kashmir" u="1"/>
      </sharedItems>
    </cacheField>
    <cacheField name="Unit Price" numFmtId="0">
      <sharedItems containsSemiMixedTypes="0" containsString="0" containsNumber="1" containsInteger="1" minValue="100" maxValue="999"/>
    </cacheField>
    <cacheField name="Unit Sold" numFmtId="0">
      <sharedItems containsSemiMixedTypes="0" containsString="0" containsNumber="1" containsInteger="1" minValue="1" maxValue="9"/>
    </cacheField>
    <cacheField name="discount" numFmtId="0">
      <sharedItems containsSemiMixedTypes="0" containsString="0" containsNumber="1" minValue="0.1" maxValue="0.49"/>
    </cacheField>
    <cacheField name="Profit" numFmtId="0">
      <sharedItems containsSemiMixedTypes="0" containsString="0" containsNumber="1" containsInteger="1" minValue="-1990" maxValue="199"/>
    </cacheField>
    <cacheField name="segment" numFmtId="0">
      <sharedItems count="2">
        <s v="home office"/>
        <s v="consumer"/>
      </sharedItems>
    </cacheField>
    <cacheField name="region" numFmtId="0">
      <sharedItems count="4">
        <s v="West"/>
        <s v="East"/>
        <s v="North"/>
        <s v="South"/>
      </sharedItems>
    </cacheField>
    <cacheField name="subcategory" numFmtId="0">
      <sharedItems containsBlank="1" count="5">
        <s v="Health"/>
        <s v="Jwelry"/>
        <s v="Spareparts"/>
        <s v="Books"/>
        <m u="1"/>
      </sharedItems>
    </cacheField>
    <cacheField name="category" numFmtId="0">
      <sharedItems count="4">
        <s v="Technology"/>
        <s v="Stationary"/>
        <s v="Furniture"/>
        <s v="Office Supplies"/>
      </sharedItems>
    </cacheField>
    <cacheField name="orderdate" numFmtId="14">
      <sharedItems containsSemiMixedTypes="0" containsNonDate="0" containsDate="1" containsString="0" minDate="2020-06-15T00:00:00" maxDate="2023-09-02T00:00:00" count="967">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sharedItems>
      <fieldGroup par="26"/>
    </cacheField>
    <cacheField name="order destination" numFmtId="0">
      <sharedItems/>
    </cacheField>
    <cacheField name="order year" numFmtId="0">
      <sharedItems containsSemiMixedTypes="0" containsString="0" containsNumber="1" containsInteger="1" minValue="2020" maxValue="2022" count="3">
        <n v="2020"/>
        <n v="2021"/>
        <n v="2022"/>
      </sharedItems>
    </cacheField>
    <cacheField name="shipement day" numFmtId="0">
      <sharedItems containsSemiMixedTypes="0" containsString="0" containsNumber="1" containsInteger="1" minValue="1" maxValue="30"/>
    </cacheField>
    <cacheField name="shipment month" numFmtId="0">
      <sharedItems containsSemiMixedTypes="0" containsString="0" containsNumber="1" containsInteger="1" minValue="1" maxValue="12"/>
    </cacheField>
    <cacheField name="shipment year" numFmtId="0">
      <sharedItems containsSemiMixedTypes="0" containsString="0" containsNumber="1" containsInteger="1" minValue="2020" maxValue="2022"/>
    </cacheField>
    <cacheField name="shipmentDate" numFmtId="0">
      <sharedItems/>
    </cacheField>
    <cacheField name="month type" numFmtId="14">
      <sharedItems containsSemiMixedTypes="0" containsNonDate="0" containsDate="1" containsString="0" minDate="2024-01-01T00:00:00" maxDate="2024-12-31T00:00:00" count="340">
        <d v="2024-07-24T00:00:00"/>
        <d v="2024-01-09T00:00:00"/>
        <d v="2024-11-20T00:00:00"/>
        <d v="2024-10-18T00:00:00"/>
        <d v="2024-07-20T00:00:00"/>
        <d v="2024-05-03T00:00:00"/>
        <d v="2024-10-08T00:00:00"/>
        <d v="2024-07-28T00:00:00"/>
        <d v="2024-01-20T00:00:00"/>
        <d v="2024-05-06T00:00:00"/>
        <d v="2024-11-21T00:00:00"/>
        <d v="2024-03-14T00:00:00"/>
        <d v="2024-03-28T00:00:00"/>
        <d v="2024-05-26T00:00:00"/>
        <d v="2024-08-17T00:00:00"/>
        <d v="2024-12-18T00:00:00"/>
        <d v="2024-06-15T00:00:00"/>
        <d v="2024-03-30T00:00:00"/>
        <d v="2024-06-24T00:00:00"/>
        <d v="2024-07-27T00:00:00"/>
        <d v="2024-09-29T00:00:00"/>
        <d v="2024-02-24T00:00:00"/>
        <d v="2024-02-05T00:00:00"/>
        <d v="2024-12-02T00:00:00"/>
        <d v="2024-11-29T00:00:00"/>
        <d v="2024-11-24T00:00:00"/>
        <d v="2024-09-14T00:00:00"/>
        <d v="2024-04-08T00:00:00"/>
        <d v="2024-05-12T00:00:00"/>
        <d v="2024-02-15T00:00:00"/>
        <d v="2024-10-02T00:00:00"/>
        <d v="2024-08-18T00:00:00"/>
        <d v="2024-04-18T00:00:00"/>
        <d v="2024-08-11T00:00:00"/>
        <d v="2024-12-10T00:00:00"/>
        <d v="2024-12-17T00:00:00"/>
        <d v="2024-01-12T00:00:00"/>
        <d v="2024-01-07T00:00:00"/>
        <d v="2024-11-06T00:00:00"/>
        <d v="2024-06-25T00:00:00"/>
        <d v="2024-06-29T00:00:00"/>
        <d v="2024-07-10T00:00:00"/>
        <d v="2024-03-15T00:00:00"/>
        <d v="2024-02-11T00:00:00"/>
        <d v="2024-07-26T00:00:00"/>
        <d v="2024-11-26T00:00:00"/>
        <d v="2024-09-08T00:00:00"/>
        <d v="2024-04-15T00:00:00"/>
        <d v="2024-09-28T00:00:00"/>
        <d v="2024-06-12T00:00:00"/>
        <d v="2024-01-05T00:00:00"/>
        <d v="2024-04-05T00:00:00"/>
        <d v="2024-05-24T00:00:00"/>
        <d v="2024-01-08T00:00:00"/>
        <d v="2024-01-14T00:00:00"/>
        <d v="2024-03-01T00:00:00"/>
        <d v="2024-08-22T00:00:00"/>
        <d v="2024-02-14T00:00:00"/>
        <d v="2024-10-16T00:00:00"/>
        <d v="2024-02-01T00:00:00"/>
        <d v="2024-06-04T00:00:00"/>
        <d v="2024-09-18T00:00:00"/>
        <d v="2024-03-16T00:00:00"/>
        <d v="2024-07-30T00:00:00"/>
        <d v="2024-11-25T00:00:00"/>
        <d v="2024-02-09T00:00:00"/>
        <d v="2024-07-08T00:00:00"/>
        <d v="2024-10-20T00:00:00"/>
        <d v="2024-07-04T00:00:00"/>
        <d v="2024-03-22T00:00:00"/>
        <d v="2024-03-10T00:00:00"/>
        <d v="2024-06-03T00:00:00"/>
        <d v="2024-08-10T00:00:00"/>
        <d v="2024-03-18T00:00:00"/>
        <d v="2024-10-29T00:00:00"/>
        <d v="2024-01-16T00:00:00"/>
        <d v="2024-10-04T00:00:00"/>
        <d v="2024-06-05T00:00:00"/>
        <d v="2024-09-21T00:00:00"/>
        <d v="2024-05-05T00:00:00"/>
        <d v="2024-03-11T00:00:00"/>
        <d v="2024-05-30T00:00:00"/>
        <d v="2024-09-05T00:00:00"/>
        <d v="2024-01-28T00:00:00"/>
        <d v="2024-12-05T00:00:00"/>
        <d v="2024-02-25T00:00:00"/>
        <d v="2024-10-10T00:00:00"/>
        <d v="2024-08-15T00:00:00"/>
        <d v="2024-12-20T00:00:00"/>
        <d v="2024-12-16T00:00:00"/>
        <d v="2024-06-10T00:00:00"/>
        <d v="2024-06-22T00:00:00"/>
        <d v="2024-06-16T00:00:00"/>
        <d v="2024-02-28T00:00:00"/>
        <d v="2024-10-06T00:00:00"/>
        <d v="2024-07-12T00:00:00"/>
        <d v="2024-07-11T00:00:00"/>
        <d v="2024-05-28T00:00:00"/>
        <d v="2024-03-29T00:00:00"/>
        <d v="2024-02-17T00:00:00"/>
        <d v="2024-03-19T00:00:00"/>
        <d v="2024-03-06T00:00:00"/>
        <d v="2024-05-14T00:00:00"/>
        <d v="2024-12-09T00:00:00"/>
        <d v="2024-09-03T00:00:00"/>
        <d v="2024-04-21T00:00:00"/>
        <d v="2024-05-09T00:00:00"/>
        <d v="2024-09-24T00:00:00"/>
        <d v="2024-11-12T00:00:00"/>
        <d v="2024-08-21T00:00:00"/>
        <d v="2024-05-16T00:00:00"/>
        <d v="2024-12-08T00:00:00"/>
        <d v="2024-04-22T00:00:00"/>
        <d v="2024-10-14T00:00:00"/>
        <d v="2024-11-07T00:00:00"/>
        <d v="2024-09-17T00:00:00"/>
        <d v="2024-10-25T00:00:00"/>
        <d v="2024-03-24T00:00:00"/>
        <d v="2024-02-06T00:00:00"/>
        <d v="2024-11-30T00:00:00"/>
        <d v="2024-04-13T00:00:00"/>
        <d v="2024-05-21T00:00:00"/>
        <d v="2024-09-13T00:00:00"/>
        <d v="2024-07-06T00:00:00"/>
        <d v="2024-10-07T00:00:00"/>
        <d v="2024-10-21T00:00:00"/>
        <d v="2024-06-18T00:00:00"/>
        <d v="2024-07-29T00:00:00"/>
        <d v="2024-07-21T00:00:00"/>
        <d v="2024-11-13T00:00:00"/>
        <d v="2024-09-09T00:00:00"/>
        <d v="2024-10-30T00:00:00"/>
        <d v="2024-08-05T00:00:00"/>
        <d v="2024-06-14T00:00:00"/>
        <d v="2024-08-24T00:00:00"/>
        <d v="2024-09-22T00:00:00"/>
        <d v="2024-11-09T00:00:00"/>
        <d v="2024-03-08T00:00:00"/>
        <d v="2024-11-03T00:00:00"/>
        <d v="2024-03-26T00:00:00"/>
        <d v="2024-08-04T00:00:00"/>
        <d v="2024-03-27T00:00:00"/>
        <d v="2024-10-24T00:00:00"/>
        <d v="2024-07-25T00:00:00"/>
        <d v="2024-08-23T00:00:00"/>
        <d v="2024-03-02T00:00:00"/>
        <d v="2024-04-20T00:00:00"/>
        <d v="2024-01-29T00:00:00"/>
        <d v="2024-02-19T00:00:00"/>
        <d v="2024-12-30T00:00:00"/>
        <d v="2024-02-02T00:00:00"/>
        <d v="2024-10-23T00:00:00"/>
        <d v="2024-08-08T00:00:00"/>
        <d v="2024-04-09T00:00:00"/>
        <d v="2024-07-15T00:00:00"/>
        <d v="2024-11-17T00:00:00"/>
        <d v="2024-11-23T00:00:00"/>
        <d v="2024-01-10T00:00:00"/>
        <d v="2024-02-18T00:00:00"/>
        <d v="2024-12-06T00:00:00"/>
        <d v="2024-02-20T00:00:00"/>
        <d v="2024-06-28T00:00:00"/>
        <d v="2024-10-09T00:00:00"/>
        <d v="2024-09-26T00:00:00"/>
        <d v="2024-08-06T00:00:00"/>
        <d v="2024-01-04T00:00:00"/>
        <d v="2024-07-23T00:00:00"/>
        <d v="2024-10-11T00:00:00"/>
        <d v="2024-12-29T00:00:00"/>
        <d v="2024-03-12T00:00:00"/>
        <d v="2024-02-27T00:00:00"/>
        <d v="2024-10-17T00:00:00"/>
        <d v="2024-11-11T00:00:00"/>
        <d v="2024-06-26T00:00:00"/>
        <d v="2024-06-21T00:00:00"/>
        <d v="2024-09-23T00:00:00"/>
        <d v="2024-08-30T00:00:00"/>
        <d v="2024-01-18T00:00:00"/>
        <d v="2024-11-02T00:00:00"/>
        <d v="2024-12-25T00:00:00"/>
        <d v="2024-04-07T00:00:00"/>
        <d v="2024-09-25T00:00:00"/>
        <d v="2024-04-26T00:00:00"/>
        <d v="2024-12-01T00:00:00"/>
        <d v="2024-09-06T00:00:00"/>
        <d v="2024-12-26T00:00:00"/>
        <d v="2024-04-06T00:00:00"/>
        <d v="2024-05-11T00:00:00"/>
        <d v="2024-09-15T00:00:00"/>
        <d v="2024-06-23T00:00:00"/>
        <d v="2024-04-02T00:00:00"/>
        <d v="2024-08-03T00:00:00"/>
        <d v="2024-04-29T00:00:00"/>
        <d v="2024-01-21T00:00:00"/>
        <d v="2024-06-20T00:00:00"/>
        <d v="2024-04-14T00:00:00"/>
        <d v="2024-05-02T00:00:00"/>
        <d v="2024-05-27T00:00:00"/>
        <d v="2024-09-19T00:00:00"/>
        <d v="2024-03-04T00:00:00"/>
        <d v="2024-05-10T00:00:00"/>
        <d v="2024-04-12T00:00:00"/>
        <d v="2024-01-06T00:00:00"/>
        <d v="2024-10-27T00:00:00"/>
        <d v="2024-03-25T00:00:00"/>
        <d v="2024-09-12T00:00:00"/>
        <d v="2024-06-07T00:00:00"/>
        <d v="2024-02-04T00:00:00"/>
        <d v="2024-08-16T00:00:00"/>
        <d v="2024-11-22T00:00:00"/>
        <d v="2024-07-22T00:00:00"/>
        <d v="2024-06-02T00:00:00"/>
        <d v="2024-06-13T00:00:00"/>
        <d v="2024-05-13T00:00:00"/>
        <d v="2024-08-19T00:00:00"/>
        <d v="2024-08-25T00:00:00"/>
        <d v="2024-03-21T00:00:00"/>
        <d v="2024-10-15T00:00:00"/>
        <d v="2024-02-29T00:00:00"/>
        <d v="2024-04-24T00:00:00"/>
        <d v="2024-09-04T00:00:00"/>
        <d v="2024-02-23T00:00:00"/>
        <d v="2024-01-11T00:00:00"/>
        <d v="2024-06-08T00:00:00"/>
        <d v="2024-11-08T00:00:00"/>
        <d v="2024-05-22T00:00:00"/>
        <d v="2024-02-21T00:00:00"/>
        <d v="2024-01-30T00:00:00"/>
        <d v="2024-11-04T00:00:00"/>
        <d v="2024-08-14T00:00:00"/>
        <d v="2024-06-01T00:00:00"/>
        <d v="2024-03-07T00:00:00"/>
        <d v="2024-12-23T00:00:00"/>
        <d v="2024-03-05T00:00:00"/>
        <d v="2024-08-01T00:00:00"/>
        <d v="2024-03-17T00:00:00"/>
        <d v="2024-07-18T00:00:00"/>
        <d v="2024-05-23T00:00:00"/>
        <d v="2024-03-03T00:00:00"/>
        <d v="2024-02-12T00:00:00"/>
        <d v="2024-10-01T00:00:00"/>
        <d v="2024-07-01T00:00:00"/>
        <d v="2024-01-17T00:00:00"/>
        <d v="2024-06-27T00:00:00"/>
        <d v="2024-12-21T00:00:00"/>
        <d v="2024-02-16T00:00:00"/>
        <d v="2024-10-19T00:00:00"/>
        <d v="2024-10-22T00:00:00"/>
        <d v="2024-12-03T00:00:00"/>
        <d v="2024-12-13T00:00:00"/>
        <d v="2024-12-22T00:00:00"/>
        <d v="2024-07-05T00:00:00"/>
        <d v="2024-04-16T00:00:00"/>
        <d v="2024-08-26T00:00:00"/>
        <d v="2024-06-09T00:00:00"/>
        <d v="2024-03-13T00:00:00"/>
        <d v="2024-12-07T00:00:00"/>
        <d v="2024-04-28T00:00:00"/>
        <d v="2024-09-02T00:00:00"/>
        <d v="2024-12-27T00:00:00"/>
        <d v="2024-12-24T00:00:00"/>
        <d v="2024-02-08T00:00:00"/>
        <d v="2024-09-30T00:00:00"/>
        <d v="2024-11-15T00:00:00"/>
        <d v="2024-08-28T00:00:00"/>
        <d v="2024-10-05T00:00:00"/>
        <d v="2024-12-04T00:00:00"/>
        <d v="2024-01-02T00:00:00"/>
        <d v="2024-04-19T00:00:00"/>
        <d v="2024-04-23T00:00:00"/>
        <d v="2024-07-16T00:00:00"/>
        <d v="2024-06-19T00:00:00"/>
        <d v="2024-09-07T00:00:00"/>
        <d v="2024-05-19T00:00:00"/>
        <d v="2024-05-15T00:00:00"/>
        <d v="2024-04-01T00:00:00"/>
        <d v="2024-09-11T00:00:00"/>
        <d v="2024-07-19T00:00:00"/>
        <d v="2024-04-30T00:00:00"/>
        <d v="2024-08-13T00:00:00"/>
        <d v="2024-09-16T00:00:00"/>
        <d v="2024-05-17T00:00:00"/>
        <d v="2024-01-22T00:00:00"/>
        <d v="2024-05-07T00:00:00"/>
        <d v="2024-12-14T00:00:00"/>
        <d v="2024-04-17T00:00:00"/>
        <d v="2024-04-10T00:00:00"/>
        <d v="2024-11-19T00:00:00"/>
        <d v="2024-04-03T00:00:00"/>
        <d v="2024-04-27T00:00:00"/>
        <d v="2024-04-11T00:00:00"/>
        <d v="2024-03-20T00:00:00"/>
        <d v="2024-08-20T00:00:00"/>
        <d v="2024-09-10T00:00:00"/>
        <d v="2024-11-28T00:00:00"/>
        <d v="2024-08-29T00:00:00"/>
        <d v="2024-02-22T00:00:00"/>
        <d v="2024-05-25T00:00:00"/>
        <d v="2024-11-27T00:00:00"/>
        <d v="2024-10-03T00:00:00"/>
        <d v="2024-10-26T00:00:00"/>
        <d v="2024-12-15T00:00:00"/>
        <d v="2024-09-27T00:00:00"/>
        <d v="2024-01-23T00:00:00"/>
        <d v="2024-01-03T00:00:00"/>
        <d v="2024-08-09T00:00:00"/>
        <d v="2024-11-14T00:00:00"/>
        <d v="2024-05-04T00:00:00"/>
        <d v="2024-06-30T00:00:00"/>
        <d v="2024-12-19T00:00:00"/>
        <d v="2024-11-10T00:00:00"/>
        <d v="2024-01-13T00:00:00"/>
        <d v="2024-11-05T00:00:00"/>
        <d v="2024-01-01T00:00:00"/>
        <d v="2024-02-07T00:00:00"/>
        <d v="2024-06-17T00:00:00"/>
        <d v="2024-01-26T00:00:00"/>
        <d v="2024-08-12T00:00:00"/>
        <d v="2024-05-29T00:00:00"/>
        <d v="2024-03-23T00:00:00"/>
        <d v="2024-10-13T00:00:00"/>
        <d v="2024-08-27T00:00:00"/>
        <d v="2024-07-07T00:00:00"/>
        <d v="2024-05-08T00:00:00"/>
        <d v="2024-09-20T00:00:00"/>
        <d v="2024-12-12T00:00:00"/>
        <d v="2024-08-02T00:00:00"/>
        <d v="2024-01-24T00:00:00"/>
        <d v="2024-02-13T00:00:00"/>
        <d v="2024-10-28T00:00:00"/>
        <d v="2024-07-09T00:00:00"/>
        <d v="2024-08-07T00:00:00"/>
        <d v="2024-01-25T00:00:00"/>
        <d v="2024-07-17T00:00:00"/>
        <d v="2024-12-28T00:00:00"/>
        <d v="2024-03-09T00:00:00"/>
        <d v="2024-10-12T00:00:00"/>
        <d v="2024-07-03T00:00:00"/>
        <d v="2024-05-01T00:00:00"/>
        <d v="2024-11-18T00:00:00"/>
      </sharedItems>
      <fieldGroup par="25"/>
    </cacheField>
    <cacheField name="preparation time(in Days)" numFmtId="0">
      <sharedItems containsSemiMixedTypes="0" containsString="0" containsNumber="1" containsInteger="1" minValue="1" maxValue="6"/>
    </cacheField>
    <cacheField name="Total Sales" numFmtId="0">
      <sharedItems containsSemiMixedTypes="0" containsString="0" containsNumber="1" containsInteger="1" minValue="108" maxValue="8901"/>
    </cacheField>
    <cacheField name="Percentage Profit" numFmtId="9">
      <sharedItems containsSemiMixedTypes="0" containsString="0" containsNumber="1" minValue="-2.1351931330472103" maxValue="1.766990291262136"/>
    </cacheField>
    <cacheField name="Profit %" numFmtId="0" formula="Profit/'Total Sales'" databaseField="0"/>
    <cacheField name="Field1" numFmtId="0" formula=" 0" databaseField="0"/>
    <cacheField name="Months (month type)" numFmtId="0" databaseField="0">
      <fieldGroup base="19">
        <rangePr groupBy="months" startDate="2024-01-01T00:00:00" endDate="2024-12-31T00:00:00"/>
        <groupItems count="14">
          <s v="&lt;1/1/2024"/>
          <s v="Jan"/>
          <s v="Feb"/>
          <s v="Mar"/>
          <s v="Apr"/>
          <s v="May"/>
          <s v="Jun"/>
          <s v="Jul"/>
          <s v="Aug"/>
          <s v="Sep"/>
          <s v="Oct"/>
          <s v="Nov"/>
          <s v="Dec"/>
          <s v="&gt;12/31/2024"/>
        </groupItems>
      </fieldGroup>
    </cacheField>
    <cacheField name="Quarters (orderdate)" numFmtId="0" databaseField="0">
      <fieldGroup base="12">
        <rangePr groupBy="quarters" startDate="2020-06-15T00:00:00" endDate="2023-09-02T00:00:00"/>
        <groupItems count="6">
          <s v="&lt;6/15/2020"/>
          <s v="Qtr1"/>
          <s v="Qtr2"/>
          <s v="Qtr3"/>
          <s v="Qtr4"/>
          <s v="&gt;9/2/2023"/>
        </groupItems>
      </fieldGroup>
    </cacheField>
  </cacheFields>
  <extLst>
    <ext xmlns:x14="http://schemas.microsoft.com/office/spreadsheetml/2009/9/main" uri="{725AE2AE-9491-48be-B2B4-4EB974FC3084}">
      <x14:pivotCacheDefinition pivotCacheId="1113343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s v="standard"/>
    <s v="GB"/>
    <n v="169"/>
    <n v="3"/>
    <n v="0.45"/>
    <n v="89"/>
    <s v="home office"/>
    <s v="West"/>
    <x v="0"/>
    <s v="Technology"/>
    <d v="2020-06-15T00:00:00"/>
    <s v="Domestic"/>
    <n v="2020"/>
    <n v="28"/>
    <n v="7"/>
    <n v="2020"/>
    <s v="12/28/2020"/>
    <d v="2024-07-24T00:00:00"/>
    <n v="2"/>
    <n v="507"/>
  </r>
  <r>
    <n v="2"/>
    <x v="1"/>
    <s v="standard"/>
    <s v="Sindh"/>
    <n v="321"/>
    <n v="7"/>
    <n v="0.36"/>
    <n v="-178"/>
    <s v="consumer"/>
    <s v="East"/>
    <x v="1"/>
    <s v="Stationary"/>
    <d v="2020-06-16T00:00:00"/>
    <s v="Domestic"/>
    <n v="2021"/>
    <n v="16"/>
    <n v="5"/>
    <n v="2022"/>
    <s v="02/19/2020"/>
    <d v="2024-01-09T00:00:00"/>
    <n v="2"/>
    <n v="2247"/>
  </r>
  <r>
    <n v="3"/>
    <x v="2"/>
    <s v="sameday"/>
    <s v="kpk"/>
    <n v="179"/>
    <n v="9"/>
    <n v="0.28000000000000003"/>
    <n v="-74"/>
    <s v="consumer"/>
    <s v="North"/>
    <x v="1"/>
    <s v="Technology"/>
    <d v="2020-06-17T00:00:00"/>
    <s v="Domestic"/>
    <n v="2021"/>
    <n v="24"/>
    <n v="10"/>
    <n v="2022"/>
    <s v="01/28/2020"/>
    <d v="2024-11-20T00:00:00"/>
    <n v="2"/>
    <n v="1611"/>
  </r>
  <r>
    <n v="4"/>
    <x v="3"/>
    <s v="third class"/>
    <s v="kashmir"/>
    <n v="189"/>
    <n v="4"/>
    <n v="0.34"/>
    <n v="-134"/>
    <s v="home office"/>
    <s v="South"/>
    <x v="2"/>
    <s v="Stationary"/>
    <d v="2020-06-18T00:00:00"/>
    <s v="Domestic"/>
    <n v="2020"/>
    <n v="12"/>
    <n v="3"/>
    <n v="2022"/>
    <s v="12/10/2022"/>
    <d v="2024-10-18T00:00:00"/>
    <n v="5"/>
    <n v="756"/>
  </r>
  <r>
    <n v="5"/>
    <x v="4"/>
    <s v="standard"/>
    <s v="Sindh"/>
    <n v="593"/>
    <n v="8"/>
    <n v="0.34"/>
    <n v="93"/>
    <s v="consumer"/>
    <s v="East"/>
    <x v="0"/>
    <s v="Technology"/>
    <d v="2020-06-19T00:00:00"/>
    <s v="International"/>
    <n v="2021"/>
    <n v="19"/>
    <n v="1"/>
    <n v="2021"/>
    <s v="05/23/2022"/>
    <d v="2024-07-20T00:00:00"/>
    <n v="5"/>
    <n v="4744"/>
  </r>
  <r>
    <n v="6"/>
    <x v="5"/>
    <s v="third class"/>
    <s v="punjab"/>
    <n v="380"/>
    <n v="4"/>
    <n v="0.24"/>
    <n v="155"/>
    <s v="consumer"/>
    <s v="North"/>
    <x v="2"/>
    <s v="Furniture"/>
    <d v="2020-06-20T00:00:00"/>
    <s v="Domestic"/>
    <n v="2022"/>
    <n v="23"/>
    <n v="3"/>
    <n v="2021"/>
    <s v="06/29/2020"/>
    <d v="2024-05-03T00:00:00"/>
    <n v="2"/>
    <n v="1520"/>
  </r>
  <r>
    <n v="7"/>
    <x v="6"/>
    <s v="sameday"/>
    <s v="punjab"/>
    <n v="456"/>
    <n v="4"/>
    <n v="0.38"/>
    <n v="140"/>
    <s v="consumer"/>
    <s v="North"/>
    <x v="0"/>
    <s v="Stationary"/>
    <d v="2020-06-21T00:00:00"/>
    <s v="Domestic"/>
    <n v="2020"/>
    <n v="13"/>
    <n v="1"/>
    <n v="2022"/>
    <s v="10/25/2020"/>
    <d v="2024-10-08T00:00:00"/>
    <n v="4"/>
    <n v="1824"/>
  </r>
  <r>
    <n v="8"/>
    <x v="7"/>
    <s v="standard"/>
    <s v="punjab"/>
    <n v="800"/>
    <n v="6"/>
    <n v="0.28999999999999998"/>
    <n v="-147"/>
    <s v="home office"/>
    <s v="North"/>
    <x v="1"/>
    <s v="Furniture"/>
    <d v="2020-06-22T00:00:00"/>
    <s v="International"/>
    <n v="2021"/>
    <n v="17"/>
    <n v="5"/>
    <n v="2020"/>
    <s v="02/24/2020"/>
    <d v="2024-07-28T00:00:00"/>
    <n v="3"/>
    <n v="4800"/>
  </r>
  <r>
    <n v="9"/>
    <x v="8"/>
    <s v="second class"/>
    <s v="Sindh"/>
    <n v="989"/>
    <n v="6"/>
    <n v="0.12"/>
    <n v="140"/>
    <s v="consumer"/>
    <s v="East"/>
    <x v="0"/>
    <s v="Technology"/>
    <d v="2020-06-23T00:00:00"/>
    <s v="Domestic"/>
    <n v="2020"/>
    <n v="4"/>
    <n v="4"/>
    <n v="2020"/>
    <s v="08/16/2022"/>
    <d v="2024-01-20T00:00:00"/>
    <n v="1"/>
    <n v="5934"/>
  </r>
  <r>
    <n v="10"/>
    <x v="9"/>
    <s v="basic"/>
    <s v="balochistan"/>
    <n v="932"/>
    <n v="5"/>
    <n v="0.39"/>
    <n v="-1990"/>
    <s v="home office"/>
    <s v="East"/>
    <x v="0"/>
    <s v="Furniture"/>
    <d v="2020-06-24T00:00:00"/>
    <s v="International"/>
    <n v="2022"/>
    <n v="9"/>
    <n v="4"/>
    <n v="2022"/>
    <s v="12/01/2022"/>
    <d v="2024-05-06T00:00:00"/>
    <n v="1"/>
    <n v="4660"/>
  </r>
  <r>
    <n v="11"/>
    <x v="10"/>
    <s v="firstclass"/>
    <s v="kpk"/>
    <n v="545"/>
    <n v="9"/>
    <n v="0.11"/>
    <n v="58"/>
    <s v="consumer"/>
    <s v="North"/>
    <x v="1"/>
    <s v="Technology"/>
    <d v="2020-06-25T00:00:00"/>
    <s v="Domestic"/>
    <n v="2022"/>
    <n v="18"/>
    <n v="7"/>
    <n v="2021"/>
    <s v="10/16/2021"/>
    <d v="2024-11-21T00:00:00"/>
    <n v="1"/>
    <n v="4905"/>
  </r>
  <r>
    <n v="12"/>
    <x v="0"/>
    <s v="firstclass"/>
    <s v="kpk"/>
    <n v="177"/>
    <n v="3"/>
    <n v="0.31"/>
    <n v="131"/>
    <s v="home office"/>
    <s v="North"/>
    <x v="0"/>
    <s v="Stationary"/>
    <d v="2020-06-26T00:00:00"/>
    <s v="International"/>
    <n v="2020"/>
    <n v="12"/>
    <n v="5"/>
    <n v="2022"/>
    <s v="01/30/2020"/>
    <d v="2024-03-14T00:00:00"/>
    <n v="4"/>
    <n v="531"/>
  </r>
  <r>
    <n v="13"/>
    <x v="4"/>
    <s v="basic"/>
    <s v="balochistan"/>
    <n v="624"/>
    <n v="9"/>
    <n v="0.27"/>
    <n v="-144"/>
    <s v="home office"/>
    <s v="West"/>
    <x v="1"/>
    <s v="Technology"/>
    <d v="2020-06-27T00:00:00"/>
    <s v="International"/>
    <n v="2021"/>
    <n v="7"/>
    <n v="12"/>
    <n v="2020"/>
    <s v="05/30/2020"/>
    <d v="2024-03-28T00:00:00"/>
    <n v="5"/>
    <n v="5616"/>
  </r>
  <r>
    <n v="14"/>
    <x v="10"/>
    <s v="basic"/>
    <s v="balochistan"/>
    <n v="810"/>
    <n v="6"/>
    <n v="0.35"/>
    <n v="179"/>
    <s v="consumer"/>
    <s v="East"/>
    <x v="1"/>
    <s v="Furniture"/>
    <d v="2020-06-28T00:00:00"/>
    <s v="Domestic"/>
    <n v="2020"/>
    <n v="3"/>
    <n v="1"/>
    <n v="2021"/>
    <s v="08/08/2022"/>
    <d v="2024-05-26T00:00:00"/>
    <n v="3"/>
    <n v="4860"/>
  </r>
  <r>
    <n v="15"/>
    <x v="5"/>
    <s v="sameday"/>
    <s v="kashmir"/>
    <n v="213"/>
    <n v="8"/>
    <n v="0.24"/>
    <n v="79"/>
    <s v="home office"/>
    <s v="South"/>
    <x v="0"/>
    <s v="Stationary"/>
    <d v="2020-06-29T00:00:00"/>
    <s v="Domestic"/>
    <n v="2020"/>
    <n v="29"/>
    <n v="8"/>
    <n v="2020"/>
    <s v="03/06/2020"/>
    <d v="2024-08-17T00:00:00"/>
    <n v="1"/>
    <n v="1704"/>
  </r>
  <r>
    <n v="16"/>
    <x v="11"/>
    <s v="standard"/>
    <s v="balochistan"/>
    <n v="661"/>
    <n v="6"/>
    <n v="0.32"/>
    <n v="134"/>
    <s v="consumer"/>
    <s v="South"/>
    <x v="0"/>
    <s v="Stationary"/>
    <d v="2020-06-30T00:00:00"/>
    <s v="International"/>
    <n v="2021"/>
    <n v="1"/>
    <n v="5"/>
    <n v="2020"/>
    <s v="04/08/2022"/>
    <d v="2024-12-18T00:00:00"/>
    <n v="2"/>
    <n v="3966"/>
  </r>
  <r>
    <n v="17"/>
    <x v="12"/>
    <s v="second class"/>
    <s v="Sindh"/>
    <n v="231"/>
    <n v="5"/>
    <n v="0.25"/>
    <n v="186"/>
    <s v="consumer"/>
    <s v="East"/>
    <x v="2"/>
    <s v="Stationary"/>
    <d v="2020-07-01T00:00:00"/>
    <s v="Domestic"/>
    <n v="2020"/>
    <n v="2"/>
    <n v="6"/>
    <n v="2022"/>
    <s v="03/04/2022"/>
    <d v="2024-06-15T00:00:00"/>
    <n v="4"/>
    <n v="1155"/>
  </r>
  <r>
    <n v="18"/>
    <x v="13"/>
    <s v="firstclass"/>
    <s v="kpk"/>
    <n v="215"/>
    <n v="5"/>
    <n v="0.28000000000000003"/>
    <n v="169"/>
    <s v="consumer"/>
    <s v="East"/>
    <x v="3"/>
    <s v="Office Supplies"/>
    <d v="2020-07-02T00:00:00"/>
    <s v="International"/>
    <n v="2020"/>
    <n v="12"/>
    <n v="8"/>
    <n v="2021"/>
    <s v="09/13/2022"/>
    <d v="2024-03-30T00:00:00"/>
    <n v="6"/>
    <n v="1075"/>
  </r>
  <r>
    <n v="19"/>
    <x v="14"/>
    <s v="basic"/>
    <s v="balochistan"/>
    <n v="789"/>
    <n v="8"/>
    <n v="0.21"/>
    <n v="86"/>
    <s v="home office"/>
    <s v="North"/>
    <x v="0"/>
    <s v="Stationary"/>
    <d v="2020-07-03T00:00:00"/>
    <s v="Domestic"/>
    <n v="2022"/>
    <n v="24"/>
    <n v="10"/>
    <n v="2022"/>
    <s v="11/23/2022"/>
    <d v="2024-06-24T00:00:00"/>
    <n v="4"/>
    <n v="6312"/>
  </r>
  <r>
    <n v="20"/>
    <x v="15"/>
    <s v="third class"/>
    <s v="GB"/>
    <n v="839"/>
    <n v="9"/>
    <n v="0.34"/>
    <n v="143"/>
    <s v="home office"/>
    <s v="South"/>
    <x v="3"/>
    <s v="Office Supplies"/>
    <d v="2020-07-04T00:00:00"/>
    <s v="International"/>
    <n v="2022"/>
    <n v="2"/>
    <n v="3"/>
    <n v="2020"/>
    <s v="08/17/2021"/>
    <d v="2024-07-27T00:00:00"/>
    <n v="1"/>
    <n v="7551"/>
  </r>
  <r>
    <n v="21"/>
    <x v="6"/>
    <s v="third class"/>
    <s v="kashmir"/>
    <n v="497"/>
    <n v="9"/>
    <n v="0.15"/>
    <n v="158"/>
    <s v="consumer"/>
    <s v="West"/>
    <x v="2"/>
    <s v="Furniture"/>
    <d v="2020-07-05T00:00:00"/>
    <s v="International"/>
    <n v="2021"/>
    <n v="25"/>
    <n v="9"/>
    <n v="2021"/>
    <s v="02/18/2022"/>
    <d v="2024-09-29T00:00:00"/>
    <n v="1"/>
    <n v="4473"/>
  </r>
  <r>
    <n v="22"/>
    <x v="7"/>
    <s v="basic"/>
    <s v="kpk"/>
    <n v="175"/>
    <n v="6"/>
    <n v="0.16"/>
    <n v="65"/>
    <s v="consumer"/>
    <s v="West"/>
    <x v="1"/>
    <s v="Technology"/>
    <d v="2020-07-06T00:00:00"/>
    <s v="International"/>
    <n v="2022"/>
    <n v="24"/>
    <n v="12"/>
    <n v="2021"/>
    <s v="09/30/2020"/>
    <d v="2024-02-24T00:00:00"/>
    <n v="5"/>
    <n v="1050"/>
  </r>
  <r>
    <n v="23"/>
    <x v="16"/>
    <s v="basic"/>
    <s v="GB"/>
    <n v="117"/>
    <n v="7"/>
    <n v="0.22"/>
    <n v="63"/>
    <s v="consumer"/>
    <s v="North"/>
    <x v="1"/>
    <s v="Technology"/>
    <d v="2020-07-07T00:00:00"/>
    <s v="International"/>
    <n v="2021"/>
    <n v="19"/>
    <n v="5"/>
    <n v="2021"/>
    <s v="02/18/2020"/>
    <d v="2024-02-05T00:00:00"/>
    <n v="5"/>
    <n v="819"/>
  </r>
  <r>
    <n v="24"/>
    <x v="7"/>
    <s v="standard"/>
    <s v="kashmir"/>
    <n v="168"/>
    <n v="7"/>
    <n v="0.22"/>
    <n v="100"/>
    <s v="consumer"/>
    <s v="East"/>
    <x v="0"/>
    <s v="Furniture"/>
    <d v="2020-07-08T00:00:00"/>
    <s v="Domestic"/>
    <n v="2021"/>
    <n v="3"/>
    <n v="9"/>
    <n v="2021"/>
    <s v="06/23/2020"/>
    <d v="2024-12-02T00:00:00"/>
    <n v="2"/>
    <n v="1176"/>
  </r>
  <r>
    <n v="25"/>
    <x v="13"/>
    <s v="third class"/>
    <s v="punjab"/>
    <n v="571"/>
    <n v="4"/>
    <n v="0.47"/>
    <n v="189"/>
    <s v="home office"/>
    <s v="North"/>
    <x v="3"/>
    <s v="Office Supplies"/>
    <d v="2020-07-09T00:00:00"/>
    <s v="International"/>
    <n v="2021"/>
    <n v="4"/>
    <n v="11"/>
    <n v="2020"/>
    <s v="03/15/2022"/>
    <d v="2024-11-29T00:00:00"/>
    <n v="3"/>
    <n v="2284"/>
  </r>
  <r>
    <n v="26"/>
    <x v="1"/>
    <s v="second class"/>
    <s v="punjab"/>
    <n v="403"/>
    <n v="7"/>
    <n v="0.28000000000000003"/>
    <n v="96"/>
    <s v="consumer"/>
    <s v="South"/>
    <x v="0"/>
    <s v="Office Supplies"/>
    <d v="2020-07-10T00:00:00"/>
    <s v="Domestic"/>
    <n v="2020"/>
    <n v="1"/>
    <n v="2"/>
    <n v="2020"/>
    <s v="09/11/2021"/>
    <d v="2024-11-24T00:00:00"/>
    <n v="5"/>
    <n v="2821"/>
  </r>
  <r>
    <n v="27"/>
    <x v="1"/>
    <s v="basic"/>
    <s v="GB"/>
    <n v="430"/>
    <n v="1"/>
    <n v="0.19"/>
    <n v="180"/>
    <s v="home office"/>
    <s v="North"/>
    <x v="3"/>
    <s v="Technology"/>
    <d v="2020-07-11T00:00:00"/>
    <s v="International"/>
    <n v="2022"/>
    <n v="28"/>
    <n v="12"/>
    <n v="2022"/>
    <s v="07/29/2021"/>
    <d v="2024-09-14T00:00:00"/>
    <n v="4"/>
    <n v="430"/>
  </r>
  <r>
    <n v="28"/>
    <x v="2"/>
    <s v="second class"/>
    <s v="punjab"/>
    <n v="522"/>
    <n v="6"/>
    <n v="0.18"/>
    <n v="140"/>
    <s v="consumer"/>
    <s v="North"/>
    <x v="1"/>
    <s v="Furniture"/>
    <d v="2020-07-12T00:00:00"/>
    <s v="Domestic"/>
    <n v="2021"/>
    <n v="29"/>
    <n v="1"/>
    <n v="2022"/>
    <s v="01/08/2021"/>
    <d v="2024-04-08T00:00:00"/>
    <n v="3"/>
    <n v="3132"/>
  </r>
  <r>
    <n v="29"/>
    <x v="8"/>
    <s v="firstclass"/>
    <s v="GB"/>
    <n v="728"/>
    <n v="7"/>
    <n v="0.18"/>
    <n v="51"/>
    <s v="consumer"/>
    <s v="North"/>
    <x v="2"/>
    <s v="Office Supplies"/>
    <d v="2020-07-13T00:00:00"/>
    <s v="Domestic"/>
    <n v="2021"/>
    <n v="15"/>
    <n v="8"/>
    <n v="2022"/>
    <s v="07/30/2020"/>
    <d v="2024-05-12T00:00:00"/>
    <n v="5"/>
    <n v="5096"/>
  </r>
  <r>
    <n v="30"/>
    <x v="3"/>
    <s v="sameday"/>
    <s v="kashmir"/>
    <n v="345"/>
    <n v="6"/>
    <n v="0.1"/>
    <n v="133"/>
    <s v="consumer"/>
    <s v="East"/>
    <x v="0"/>
    <s v="Stationary"/>
    <d v="2020-07-14T00:00:00"/>
    <s v="International"/>
    <n v="2020"/>
    <n v="10"/>
    <n v="12"/>
    <n v="2022"/>
    <s v="03/01/2020"/>
    <d v="2024-02-15T00:00:00"/>
    <n v="6"/>
    <n v="2070"/>
  </r>
  <r>
    <n v="31"/>
    <x v="12"/>
    <s v="sameday"/>
    <s v="kpk"/>
    <n v="970"/>
    <n v="5"/>
    <n v="0.42"/>
    <n v="149"/>
    <s v="home office"/>
    <s v="South"/>
    <x v="2"/>
    <s v="Furniture"/>
    <d v="2020-07-15T00:00:00"/>
    <s v="Domestic"/>
    <n v="2022"/>
    <n v="12"/>
    <n v="6"/>
    <n v="2022"/>
    <s v="02/03/2022"/>
    <d v="2024-10-02T00:00:00"/>
    <n v="3"/>
    <n v="4850"/>
  </r>
  <r>
    <n v="32"/>
    <x v="7"/>
    <s v="firstclass"/>
    <s v="kashmir"/>
    <n v="532"/>
    <n v="4"/>
    <n v="0.22"/>
    <n v="158"/>
    <s v="consumer"/>
    <s v="West"/>
    <x v="2"/>
    <s v="Furniture"/>
    <d v="2020-07-16T00:00:00"/>
    <s v="International"/>
    <n v="2022"/>
    <n v="26"/>
    <n v="9"/>
    <n v="2022"/>
    <s v="10/04/2021"/>
    <d v="2024-08-18T00:00:00"/>
    <n v="6"/>
    <n v="2128"/>
  </r>
  <r>
    <n v="33"/>
    <x v="7"/>
    <s v="sameday"/>
    <s v="GB"/>
    <n v="648"/>
    <n v="1"/>
    <n v="0.3"/>
    <n v="134"/>
    <s v="consumer"/>
    <s v="South"/>
    <x v="1"/>
    <s v="Stationary"/>
    <d v="2020-07-17T00:00:00"/>
    <s v="International"/>
    <n v="2022"/>
    <n v="24"/>
    <n v="10"/>
    <n v="2022"/>
    <s v="11/27/2020"/>
    <d v="2024-04-18T00:00:00"/>
    <n v="3"/>
    <n v="648"/>
  </r>
  <r>
    <n v="34"/>
    <x v="7"/>
    <s v="basic"/>
    <s v="Sindh"/>
    <n v="577"/>
    <n v="6"/>
    <n v="0.25"/>
    <n v="80"/>
    <s v="home office"/>
    <s v="North"/>
    <x v="1"/>
    <s v="Furniture"/>
    <d v="2020-07-18T00:00:00"/>
    <s v="International"/>
    <n v="2022"/>
    <n v="21"/>
    <n v="1"/>
    <n v="2021"/>
    <s v="06/01/2020"/>
    <d v="2024-08-11T00:00:00"/>
    <n v="3"/>
    <n v="3462"/>
  </r>
  <r>
    <n v="35"/>
    <x v="11"/>
    <s v="third class"/>
    <s v="Sindh"/>
    <n v="893"/>
    <n v="2"/>
    <n v="0.33"/>
    <n v="190"/>
    <s v="home office"/>
    <s v="South"/>
    <x v="1"/>
    <s v="Stationary"/>
    <d v="2020-07-19T00:00:00"/>
    <s v="International"/>
    <n v="2022"/>
    <n v="28"/>
    <n v="11"/>
    <n v="2020"/>
    <s v="03/27/2020"/>
    <d v="2024-12-10T00:00:00"/>
    <n v="2"/>
    <n v="1786"/>
  </r>
  <r>
    <n v="36"/>
    <x v="5"/>
    <s v="standard"/>
    <s v="balochistan"/>
    <n v="647"/>
    <n v="6"/>
    <n v="0.27"/>
    <n v="102"/>
    <s v="consumer"/>
    <s v="East"/>
    <x v="1"/>
    <s v="Office Supplies"/>
    <d v="2020-07-20T00:00:00"/>
    <s v="Domestic"/>
    <n v="2022"/>
    <n v="14"/>
    <n v="8"/>
    <n v="2022"/>
    <s v="04/11/2020"/>
    <d v="2024-12-17T00:00:00"/>
    <n v="3"/>
    <n v="3882"/>
  </r>
  <r>
    <n v="37"/>
    <x v="2"/>
    <s v="sameday"/>
    <s v="balochistan"/>
    <n v="555"/>
    <n v="2"/>
    <n v="0.33"/>
    <n v="106"/>
    <s v="home office"/>
    <s v="West"/>
    <x v="3"/>
    <s v="Office Supplies"/>
    <d v="2020-07-21T00:00:00"/>
    <s v="International"/>
    <n v="2020"/>
    <n v="9"/>
    <n v="12"/>
    <n v="2020"/>
    <s v="06/05/2021"/>
    <d v="2024-01-12T00:00:00"/>
    <n v="4"/>
    <n v="1110"/>
  </r>
  <r>
    <n v="38"/>
    <x v="4"/>
    <s v="firstclass"/>
    <s v="balochistan"/>
    <n v="932"/>
    <n v="2"/>
    <n v="0.19"/>
    <n v="118"/>
    <s v="consumer"/>
    <s v="West"/>
    <x v="2"/>
    <s v="Stationary"/>
    <d v="2020-07-22T00:00:00"/>
    <s v="Domestic"/>
    <n v="2020"/>
    <n v="19"/>
    <n v="5"/>
    <n v="2022"/>
    <s v="05/09/2022"/>
    <d v="2024-01-12T00:00:00"/>
    <n v="4"/>
    <n v="1864"/>
  </r>
  <r>
    <n v="39"/>
    <x v="6"/>
    <s v="standard"/>
    <s v="GB"/>
    <n v="108"/>
    <n v="9"/>
    <n v="0.44"/>
    <n v="119"/>
    <s v="home office"/>
    <s v="West"/>
    <x v="0"/>
    <s v="Stationary"/>
    <d v="2020-07-23T00:00:00"/>
    <s v="Domestic"/>
    <n v="2020"/>
    <n v="17"/>
    <n v="7"/>
    <n v="2020"/>
    <s v="08/19/2020"/>
    <d v="2024-01-07T00:00:00"/>
    <n v="4"/>
    <n v="972"/>
  </r>
  <r>
    <n v="40"/>
    <x v="2"/>
    <s v="firstclass"/>
    <s v="punjab"/>
    <n v="874"/>
    <n v="8"/>
    <n v="0.42"/>
    <n v="135"/>
    <s v="consumer"/>
    <s v="North"/>
    <x v="3"/>
    <s v="Furniture"/>
    <d v="2020-07-24T00:00:00"/>
    <s v="Domestic"/>
    <n v="2022"/>
    <n v="5"/>
    <n v="1"/>
    <n v="2020"/>
    <s v="10/11/2022"/>
    <d v="2024-01-07T00:00:00"/>
    <n v="5"/>
    <n v="6992"/>
  </r>
  <r>
    <n v="41"/>
    <x v="17"/>
    <s v="basic"/>
    <s v="GB"/>
    <n v="201"/>
    <n v="4"/>
    <n v="0.16"/>
    <n v="163"/>
    <s v="consumer"/>
    <s v="East"/>
    <x v="0"/>
    <s v="Technology"/>
    <d v="2020-07-25T00:00:00"/>
    <s v="Domestic"/>
    <n v="2022"/>
    <n v="15"/>
    <n v="9"/>
    <n v="2021"/>
    <s v="03/06/2022"/>
    <d v="2024-11-06T00:00:00"/>
    <n v="2"/>
    <n v="804"/>
  </r>
  <r>
    <n v="42"/>
    <x v="3"/>
    <s v="firstclass"/>
    <s v="balochistan"/>
    <n v="491"/>
    <n v="6"/>
    <n v="0.37"/>
    <n v="186"/>
    <s v="consumer"/>
    <s v="North"/>
    <x v="1"/>
    <s v="Office Supplies"/>
    <d v="2020-07-26T00:00:00"/>
    <s v="Domestic"/>
    <n v="2022"/>
    <n v="24"/>
    <n v="3"/>
    <n v="2021"/>
    <s v="02/09/2021"/>
    <d v="2024-06-25T00:00:00"/>
    <n v="1"/>
    <n v="2946"/>
  </r>
  <r>
    <n v="43"/>
    <x v="18"/>
    <s v="third class"/>
    <s v="kpk"/>
    <n v="561"/>
    <n v="3"/>
    <n v="0.45"/>
    <n v="172"/>
    <s v="home office"/>
    <s v="North"/>
    <x v="0"/>
    <s v="Office Supplies"/>
    <d v="2020-07-27T00:00:00"/>
    <s v="Domestic"/>
    <n v="2020"/>
    <n v="12"/>
    <n v="1"/>
    <n v="2021"/>
    <s v="01/01/2021"/>
    <d v="2024-06-29T00:00:00"/>
    <n v="6"/>
    <n v="1683"/>
  </r>
  <r>
    <n v="44"/>
    <x v="8"/>
    <s v="basic"/>
    <s v="kashmir"/>
    <n v="182"/>
    <n v="7"/>
    <n v="0.28999999999999998"/>
    <n v="162"/>
    <s v="consumer"/>
    <s v="East"/>
    <x v="3"/>
    <s v="Stationary"/>
    <d v="2020-07-28T00:00:00"/>
    <s v="Domestic"/>
    <n v="2022"/>
    <n v="24"/>
    <n v="8"/>
    <n v="2022"/>
    <s v="01/15/2022"/>
    <d v="2024-08-11T00:00:00"/>
    <n v="6"/>
    <n v="1274"/>
  </r>
  <r>
    <n v="45"/>
    <x v="19"/>
    <s v="sameday"/>
    <s v="GB"/>
    <n v="476"/>
    <n v="4"/>
    <n v="0.48"/>
    <n v="172"/>
    <s v="home office"/>
    <s v="North"/>
    <x v="3"/>
    <s v="Office Supplies"/>
    <d v="2020-07-29T00:00:00"/>
    <s v="Domestic"/>
    <n v="2022"/>
    <n v="2"/>
    <n v="8"/>
    <n v="2022"/>
    <s v="04/15/2021"/>
    <d v="2024-07-10T00:00:00"/>
    <n v="2"/>
    <n v="1904"/>
  </r>
  <r>
    <n v="46"/>
    <x v="2"/>
    <s v="standard"/>
    <s v="balochistan"/>
    <n v="629"/>
    <n v="9"/>
    <n v="0.11"/>
    <n v="82"/>
    <s v="consumer"/>
    <s v="West"/>
    <x v="0"/>
    <s v="Stationary"/>
    <d v="2020-07-30T00:00:00"/>
    <s v="Domestic"/>
    <n v="2022"/>
    <n v="13"/>
    <n v="11"/>
    <n v="2022"/>
    <s v="01/01/2021"/>
    <d v="2024-03-15T00:00:00"/>
    <n v="3"/>
    <n v="5661"/>
  </r>
  <r>
    <n v="47"/>
    <x v="2"/>
    <s v="second class"/>
    <s v="kpk"/>
    <n v="871"/>
    <n v="5"/>
    <n v="0.43"/>
    <n v="135"/>
    <s v="consumer"/>
    <s v="West"/>
    <x v="0"/>
    <s v="Stationary"/>
    <d v="2020-07-31T00:00:00"/>
    <s v="Domestic"/>
    <n v="2021"/>
    <n v="28"/>
    <n v="6"/>
    <n v="2021"/>
    <s v="11/22/2022"/>
    <d v="2024-02-11T00:00:00"/>
    <n v="5"/>
    <n v="4355"/>
  </r>
  <r>
    <n v="48"/>
    <x v="9"/>
    <s v="third class"/>
    <s v="Sindh"/>
    <n v="226"/>
    <n v="9"/>
    <n v="0.47"/>
    <n v="167"/>
    <s v="consumer"/>
    <s v="East"/>
    <x v="3"/>
    <s v="Stationary"/>
    <d v="2020-08-01T00:00:00"/>
    <s v="Domestic"/>
    <n v="2021"/>
    <n v="19"/>
    <n v="9"/>
    <n v="2020"/>
    <s v="11/22/2021"/>
    <d v="2024-07-26T00:00:00"/>
    <n v="4"/>
    <n v="2034"/>
  </r>
  <r>
    <n v="49"/>
    <x v="13"/>
    <s v="standard"/>
    <s v="GB"/>
    <n v="364"/>
    <n v="1"/>
    <n v="0.43"/>
    <n v="134"/>
    <s v="home office"/>
    <s v="West"/>
    <x v="2"/>
    <s v="Office Supplies"/>
    <d v="2020-08-02T00:00:00"/>
    <s v="International"/>
    <n v="2022"/>
    <n v="8"/>
    <n v="1"/>
    <n v="2020"/>
    <s v="10/04/2020"/>
    <d v="2024-11-26T00:00:00"/>
    <n v="1"/>
    <n v="364"/>
  </r>
  <r>
    <n v="50"/>
    <x v="10"/>
    <s v="second class"/>
    <s v="punjab"/>
    <n v="147"/>
    <n v="9"/>
    <n v="0.43"/>
    <n v="131"/>
    <s v="consumer"/>
    <s v="North"/>
    <x v="1"/>
    <s v="Furniture"/>
    <d v="2020-08-03T00:00:00"/>
    <s v="Domestic"/>
    <n v="2020"/>
    <n v="27"/>
    <n v="3"/>
    <n v="2020"/>
    <s v="09/04/2022"/>
    <d v="2024-09-08T00:00:00"/>
    <n v="2"/>
    <n v="1323"/>
  </r>
  <r>
    <n v="51"/>
    <x v="15"/>
    <s v="sameday"/>
    <s v="balochistan"/>
    <n v="655"/>
    <n v="5"/>
    <n v="0.13"/>
    <n v="176"/>
    <s v="home office"/>
    <s v="West"/>
    <x v="1"/>
    <s v="Office Supplies"/>
    <d v="2020-08-04T00:00:00"/>
    <s v="Domestic"/>
    <n v="2022"/>
    <n v="22"/>
    <n v="11"/>
    <n v="2022"/>
    <s v="06/16/2020"/>
    <d v="2024-04-15T00:00:00"/>
    <n v="1"/>
    <n v="3275"/>
  </r>
  <r>
    <n v="52"/>
    <x v="12"/>
    <s v="firstclass"/>
    <s v="GB"/>
    <n v="801"/>
    <n v="1"/>
    <n v="0.32"/>
    <n v="195"/>
    <s v="home office"/>
    <s v="East"/>
    <x v="2"/>
    <s v="Furniture"/>
    <d v="2020-08-05T00:00:00"/>
    <s v="Domestic"/>
    <n v="2020"/>
    <n v="13"/>
    <n v="6"/>
    <n v="2022"/>
    <s v="08/01/2020"/>
    <d v="2024-09-28T00:00:00"/>
    <n v="3"/>
    <n v="801"/>
  </r>
  <r>
    <n v="53"/>
    <x v="1"/>
    <s v="third class"/>
    <s v="balochistan"/>
    <n v="871"/>
    <n v="6"/>
    <n v="0.47"/>
    <n v="125"/>
    <s v="home office"/>
    <s v="South"/>
    <x v="2"/>
    <s v="Furniture"/>
    <d v="2020-08-06T00:00:00"/>
    <s v="Domestic"/>
    <n v="2021"/>
    <n v="10"/>
    <n v="5"/>
    <n v="2022"/>
    <s v="01/24/2021"/>
    <d v="2024-06-12T00:00:00"/>
    <n v="4"/>
    <n v="5226"/>
  </r>
  <r>
    <n v="54"/>
    <x v="9"/>
    <s v="third class"/>
    <s v="Sindh"/>
    <n v="400"/>
    <n v="6"/>
    <n v="0.43"/>
    <n v="196"/>
    <s v="home office"/>
    <s v="South"/>
    <x v="2"/>
    <s v="Office Supplies"/>
    <d v="2020-08-07T00:00:00"/>
    <s v="Domestic"/>
    <n v="2021"/>
    <n v="10"/>
    <n v="7"/>
    <n v="2020"/>
    <s v="08/28/2022"/>
    <d v="2024-01-05T00:00:00"/>
    <n v="5"/>
    <n v="2400"/>
  </r>
  <r>
    <n v="55"/>
    <x v="6"/>
    <s v="basic"/>
    <s v="balochistan"/>
    <n v="175"/>
    <n v="3"/>
    <n v="0.13"/>
    <n v="171"/>
    <s v="home office"/>
    <s v="North"/>
    <x v="0"/>
    <s v="Office Supplies"/>
    <d v="2020-08-08T00:00:00"/>
    <s v="International"/>
    <n v="2022"/>
    <n v="17"/>
    <n v="5"/>
    <n v="2021"/>
    <s v="11/22/2020"/>
    <d v="2024-12-10T00:00:00"/>
    <n v="5"/>
    <n v="525"/>
  </r>
  <r>
    <n v="56"/>
    <x v="17"/>
    <s v="basic"/>
    <s v="balochistan"/>
    <n v="405"/>
    <n v="5"/>
    <n v="0.23"/>
    <n v="108"/>
    <s v="consumer"/>
    <s v="South"/>
    <x v="2"/>
    <s v="Office Supplies"/>
    <d v="2020-08-09T00:00:00"/>
    <s v="International"/>
    <n v="2021"/>
    <n v="19"/>
    <n v="7"/>
    <n v="2020"/>
    <s v="05/22/2021"/>
    <d v="2024-04-05T00:00:00"/>
    <n v="1"/>
    <n v="2025"/>
  </r>
  <r>
    <n v="57"/>
    <x v="4"/>
    <s v="basic"/>
    <s v="kpk"/>
    <n v="150"/>
    <n v="9"/>
    <n v="0.44"/>
    <n v="135"/>
    <s v="consumer"/>
    <s v="West"/>
    <x v="1"/>
    <s v="Furniture"/>
    <d v="2020-08-10T00:00:00"/>
    <s v="Domestic"/>
    <n v="2022"/>
    <n v="5"/>
    <n v="9"/>
    <n v="2021"/>
    <s v="12/10/2021"/>
    <d v="2024-05-24T00:00:00"/>
    <n v="6"/>
    <n v="1350"/>
  </r>
  <r>
    <n v="58"/>
    <x v="4"/>
    <s v="sameday"/>
    <s v="GB"/>
    <n v="238"/>
    <n v="9"/>
    <n v="0.25"/>
    <n v="93"/>
    <s v="home office"/>
    <s v="East"/>
    <x v="2"/>
    <s v="Stationary"/>
    <d v="2020-08-11T00:00:00"/>
    <s v="International"/>
    <n v="2022"/>
    <n v="4"/>
    <n v="7"/>
    <n v="2021"/>
    <s v="07/17/2021"/>
    <d v="2024-01-08T00:00:00"/>
    <n v="6"/>
    <n v="2142"/>
  </r>
  <r>
    <n v="59"/>
    <x v="5"/>
    <s v="sameday"/>
    <s v="GB"/>
    <n v="271"/>
    <n v="5"/>
    <n v="0.43"/>
    <n v="148"/>
    <s v="consumer"/>
    <s v="West"/>
    <x v="1"/>
    <s v="Stationary"/>
    <d v="2020-08-12T00:00:00"/>
    <s v="International"/>
    <n v="2020"/>
    <n v="10"/>
    <n v="12"/>
    <n v="2021"/>
    <s v="11/10/2020"/>
    <d v="2024-01-14T00:00:00"/>
    <n v="5"/>
    <n v="1355"/>
  </r>
  <r>
    <n v="60"/>
    <x v="6"/>
    <s v="third class"/>
    <s v="balochistan"/>
    <n v="819"/>
    <n v="2"/>
    <n v="0.4"/>
    <n v="165"/>
    <s v="consumer"/>
    <s v="East"/>
    <x v="2"/>
    <s v="Furniture"/>
    <d v="2020-08-13T00:00:00"/>
    <s v="International"/>
    <n v="2020"/>
    <n v="3"/>
    <n v="8"/>
    <n v="2022"/>
    <s v="05/12/2022"/>
    <d v="2024-03-01T00:00:00"/>
    <n v="1"/>
    <n v="1638"/>
  </r>
  <r>
    <n v="61"/>
    <x v="3"/>
    <s v="second class"/>
    <s v="punjab"/>
    <n v="202"/>
    <n v="9"/>
    <n v="0.38"/>
    <n v="147"/>
    <s v="home office"/>
    <s v="East"/>
    <x v="1"/>
    <s v="Office Supplies"/>
    <d v="2020-08-14T00:00:00"/>
    <s v="International"/>
    <n v="2021"/>
    <n v="23"/>
    <n v="5"/>
    <n v="2020"/>
    <s v="07/10/2022"/>
    <d v="2024-08-22T00:00:00"/>
    <n v="2"/>
    <n v="1818"/>
  </r>
  <r>
    <n v="62"/>
    <x v="10"/>
    <s v="standard"/>
    <s v="GB"/>
    <n v="674"/>
    <n v="9"/>
    <n v="0.19"/>
    <n v="101"/>
    <s v="home office"/>
    <s v="East"/>
    <x v="3"/>
    <s v="Office Supplies"/>
    <d v="2020-08-15T00:00:00"/>
    <s v="Domestic"/>
    <n v="2021"/>
    <n v="30"/>
    <n v="12"/>
    <n v="2021"/>
    <s v="07/17/2020"/>
    <d v="2024-02-14T00:00:00"/>
    <n v="2"/>
    <n v="6066"/>
  </r>
  <r>
    <n v="63"/>
    <x v="18"/>
    <s v="standard"/>
    <s v="kashmir"/>
    <n v="583"/>
    <n v="9"/>
    <n v="0.21"/>
    <n v="109"/>
    <s v="home office"/>
    <s v="West"/>
    <x v="3"/>
    <s v="Technology"/>
    <d v="2020-08-16T00:00:00"/>
    <s v="Domestic"/>
    <n v="2022"/>
    <n v="11"/>
    <n v="10"/>
    <n v="2021"/>
    <s v="06/13/2022"/>
    <d v="2024-10-16T00:00:00"/>
    <n v="6"/>
    <n v="5247"/>
  </r>
  <r>
    <n v="64"/>
    <x v="11"/>
    <s v="firstclass"/>
    <s v="GB"/>
    <n v="438"/>
    <n v="4"/>
    <n v="0.35"/>
    <n v="189"/>
    <s v="home office"/>
    <s v="North"/>
    <x v="0"/>
    <s v="Furniture"/>
    <d v="2020-08-17T00:00:00"/>
    <s v="International"/>
    <n v="2022"/>
    <n v="13"/>
    <n v="2"/>
    <n v="2021"/>
    <s v="08/14/2020"/>
    <d v="2024-02-01T00:00:00"/>
    <n v="2"/>
    <n v="1752"/>
  </r>
  <r>
    <n v="65"/>
    <x v="8"/>
    <s v="second class"/>
    <s v="kpk"/>
    <n v="865"/>
    <n v="4"/>
    <n v="0.19"/>
    <n v="122"/>
    <s v="home office"/>
    <s v="East"/>
    <x v="2"/>
    <s v="Technology"/>
    <d v="2020-08-18T00:00:00"/>
    <s v="Domestic"/>
    <n v="2021"/>
    <n v="9"/>
    <n v="5"/>
    <n v="2022"/>
    <s v="10/30/2021"/>
    <d v="2024-06-04T00:00:00"/>
    <n v="3"/>
    <n v="3460"/>
  </r>
  <r>
    <n v="66"/>
    <x v="2"/>
    <s v="sameday"/>
    <s v="kashmir"/>
    <n v="418"/>
    <n v="3"/>
    <n v="0.42"/>
    <n v="143"/>
    <s v="home office"/>
    <s v="North"/>
    <x v="2"/>
    <s v="Furniture"/>
    <d v="2020-08-19T00:00:00"/>
    <s v="Domestic"/>
    <n v="2020"/>
    <n v="7"/>
    <n v="10"/>
    <n v="2021"/>
    <s v="06/03/2020"/>
    <d v="2024-09-18T00:00:00"/>
    <n v="6"/>
    <n v="1254"/>
  </r>
  <r>
    <n v="67"/>
    <x v="11"/>
    <s v="sameday"/>
    <s v="punjab"/>
    <n v="473"/>
    <n v="6"/>
    <n v="0.31"/>
    <n v="192"/>
    <s v="home office"/>
    <s v="South"/>
    <x v="1"/>
    <s v="Technology"/>
    <d v="2020-08-20T00:00:00"/>
    <s v="International"/>
    <n v="2020"/>
    <n v="22"/>
    <n v="2"/>
    <n v="2021"/>
    <s v="03/05/2022"/>
    <d v="2024-03-16T00:00:00"/>
    <n v="4"/>
    <n v="2838"/>
  </r>
  <r>
    <n v="68"/>
    <x v="3"/>
    <s v="basic"/>
    <s v="kpk"/>
    <n v="519"/>
    <n v="8"/>
    <n v="0.46"/>
    <n v="160"/>
    <s v="home office"/>
    <s v="South"/>
    <x v="1"/>
    <s v="Technology"/>
    <d v="2020-08-21T00:00:00"/>
    <s v="Domestic"/>
    <n v="2021"/>
    <n v="6"/>
    <n v="7"/>
    <n v="2020"/>
    <s v="01/24/2021"/>
    <d v="2024-07-30T00:00:00"/>
    <n v="3"/>
    <n v="4152"/>
  </r>
  <r>
    <n v="69"/>
    <x v="0"/>
    <s v="second class"/>
    <s v="punjab"/>
    <n v="441"/>
    <n v="6"/>
    <n v="0.21"/>
    <n v="113"/>
    <s v="consumer"/>
    <s v="South"/>
    <x v="3"/>
    <s v="Office Supplies"/>
    <d v="2020-08-22T00:00:00"/>
    <s v="Domestic"/>
    <n v="2021"/>
    <n v="6"/>
    <n v="3"/>
    <n v="2022"/>
    <s v="09/23/2022"/>
    <d v="2024-08-18T00:00:00"/>
    <n v="6"/>
    <n v="2646"/>
  </r>
  <r>
    <n v="70"/>
    <x v="17"/>
    <s v="second class"/>
    <s v="GB"/>
    <n v="325"/>
    <n v="9"/>
    <n v="0.45"/>
    <n v="71"/>
    <s v="consumer"/>
    <s v="South"/>
    <x v="1"/>
    <s v="Furniture"/>
    <d v="2020-08-23T00:00:00"/>
    <s v="Domestic"/>
    <n v="2021"/>
    <n v="16"/>
    <n v="6"/>
    <n v="2021"/>
    <s v="04/27/2021"/>
    <d v="2024-11-25T00:00:00"/>
    <n v="3"/>
    <n v="2925"/>
  </r>
  <r>
    <n v="71"/>
    <x v="18"/>
    <s v="sameday"/>
    <s v="GB"/>
    <n v="189"/>
    <n v="8"/>
    <n v="0.12"/>
    <n v="180"/>
    <s v="consumer"/>
    <s v="East"/>
    <x v="2"/>
    <s v="Office Supplies"/>
    <d v="2020-08-24T00:00:00"/>
    <s v="Domestic"/>
    <n v="2021"/>
    <n v="18"/>
    <n v="2"/>
    <n v="2020"/>
    <s v="08/02/2021"/>
    <d v="2024-02-09T00:00:00"/>
    <n v="2"/>
    <n v="1512"/>
  </r>
  <r>
    <n v="72"/>
    <x v="9"/>
    <s v="second class"/>
    <s v="GB"/>
    <n v="558"/>
    <n v="1"/>
    <n v="0.42"/>
    <n v="59"/>
    <s v="home office"/>
    <s v="East"/>
    <x v="1"/>
    <s v="Technology"/>
    <d v="2020-08-25T00:00:00"/>
    <s v="International"/>
    <n v="2021"/>
    <n v="7"/>
    <n v="4"/>
    <n v="2022"/>
    <s v="11/04/2021"/>
    <d v="2024-01-05T00:00:00"/>
    <n v="1"/>
    <n v="558"/>
  </r>
  <r>
    <n v="73"/>
    <x v="10"/>
    <s v="basic"/>
    <s v="Sindh"/>
    <n v="613"/>
    <n v="3"/>
    <n v="0.38"/>
    <n v="179"/>
    <s v="consumer"/>
    <s v="North"/>
    <x v="3"/>
    <s v="Stationary"/>
    <d v="2020-08-26T00:00:00"/>
    <s v="International"/>
    <n v="2022"/>
    <n v="8"/>
    <n v="12"/>
    <n v="2020"/>
    <s v="05/15/2022"/>
    <d v="2024-07-08T00:00:00"/>
    <n v="3"/>
    <n v="1839"/>
  </r>
  <r>
    <n v="74"/>
    <x v="9"/>
    <s v="basic"/>
    <s v="Sindh"/>
    <n v="606"/>
    <n v="8"/>
    <n v="0.46"/>
    <n v="117"/>
    <s v="consumer"/>
    <s v="East"/>
    <x v="0"/>
    <s v="Office Supplies"/>
    <d v="2020-08-27T00:00:00"/>
    <s v="International"/>
    <n v="2021"/>
    <n v="2"/>
    <n v="9"/>
    <n v="2021"/>
    <s v="12/22/2020"/>
    <d v="2024-10-20T00:00:00"/>
    <n v="2"/>
    <n v="4848"/>
  </r>
  <r>
    <n v="75"/>
    <x v="1"/>
    <s v="third class"/>
    <s v="Sindh"/>
    <n v="505"/>
    <n v="4"/>
    <n v="0.2"/>
    <n v="131"/>
    <s v="home office"/>
    <s v="West"/>
    <x v="0"/>
    <s v="Stationary"/>
    <d v="2020-08-28T00:00:00"/>
    <s v="International"/>
    <n v="2022"/>
    <n v="8"/>
    <n v="5"/>
    <n v="2022"/>
    <s v="12/19/2021"/>
    <d v="2024-06-12T00:00:00"/>
    <n v="4"/>
    <n v="2020"/>
  </r>
  <r>
    <n v="76"/>
    <x v="3"/>
    <s v="sameday"/>
    <s v="kashmir"/>
    <n v="750"/>
    <n v="6"/>
    <n v="0.45"/>
    <n v="51"/>
    <s v="consumer"/>
    <s v="West"/>
    <x v="3"/>
    <s v="Technology"/>
    <d v="2020-08-29T00:00:00"/>
    <s v="Domestic"/>
    <n v="2021"/>
    <n v="6"/>
    <n v="1"/>
    <n v="2020"/>
    <s v="02/02/2021"/>
    <d v="2024-04-05T00:00:00"/>
    <n v="4"/>
    <n v="4500"/>
  </r>
  <r>
    <n v="77"/>
    <x v="0"/>
    <s v="sameday"/>
    <s v="Sindh"/>
    <n v="732"/>
    <n v="2"/>
    <n v="0.39"/>
    <n v="162"/>
    <s v="home office"/>
    <s v="West"/>
    <x v="3"/>
    <s v="Office Supplies"/>
    <d v="2020-08-30T00:00:00"/>
    <s v="International"/>
    <n v="2022"/>
    <n v="7"/>
    <n v="10"/>
    <n v="2021"/>
    <s v="07/14/2020"/>
    <d v="2024-07-04T00:00:00"/>
    <n v="5"/>
    <n v="1464"/>
  </r>
  <r>
    <n v="78"/>
    <x v="9"/>
    <s v="second class"/>
    <s v="balochistan"/>
    <n v="525"/>
    <n v="6"/>
    <n v="0.33"/>
    <n v="80"/>
    <s v="home office"/>
    <s v="South"/>
    <x v="1"/>
    <s v="Office Supplies"/>
    <d v="2020-08-31T00:00:00"/>
    <s v="Domestic"/>
    <n v="2021"/>
    <n v="15"/>
    <n v="2"/>
    <n v="2020"/>
    <s v="12/24/2022"/>
    <d v="2024-03-22T00:00:00"/>
    <n v="3"/>
    <n v="3150"/>
  </r>
  <r>
    <n v="79"/>
    <x v="15"/>
    <s v="third class"/>
    <s v="balochistan"/>
    <n v="113"/>
    <n v="2"/>
    <n v="0.47"/>
    <n v="84"/>
    <s v="home office"/>
    <s v="North"/>
    <x v="0"/>
    <s v="Office Supplies"/>
    <d v="2020-09-01T00:00:00"/>
    <s v="International"/>
    <n v="2022"/>
    <n v="27"/>
    <n v="8"/>
    <n v="2021"/>
    <s v="11/22/2022"/>
    <d v="2024-03-10T00:00:00"/>
    <n v="6"/>
    <n v="226"/>
  </r>
  <r>
    <n v="80"/>
    <x v="11"/>
    <s v="second class"/>
    <s v="GB"/>
    <n v="791"/>
    <n v="2"/>
    <n v="0.39"/>
    <n v="60"/>
    <s v="consumer"/>
    <s v="West"/>
    <x v="0"/>
    <s v="Office Supplies"/>
    <d v="2020-09-02T00:00:00"/>
    <s v="International"/>
    <n v="2020"/>
    <n v="9"/>
    <n v="6"/>
    <n v="2020"/>
    <s v="07/25/2020"/>
    <d v="2024-06-03T00:00:00"/>
    <n v="5"/>
    <n v="1582"/>
  </r>
  <r>
    <n v="81"/>
    <x v="1"/>
    <s v="third class"/>
    <s v="GB"/>
    <n v="422"/>
    <n v="3"/>
    <n v="0.43"/>
    <n v="184"/>
    <s v="consumer"/>
    <s v="South"/>
    <x v="3"/>
    <s v="Stationary"/>
    <d v="2020-09-03T00:00:00"/>
    <s v="International"/>
    <n v="2022"/>
    <n v="9"/>
    <n v="1"/>
    <n v="2020"/>
    <s v="07/08/2021"/>
    <d v="2024-08-10T00:00:00"/>
    <n v="1"/>
    <n v="1266"/>
  </r>
  <r>
    <n v="82"/>
    <x v="3"/>
    <s v="third class"/>
    <s v="punjab"/>
    <n v="310"/>
    <n v="5"/>
    <n v="0.45"/>
    <n v="55"/>
    <s v="home office"/>
    <s v="East"/>
    <x v="2"/>
    <s v="Stationary"/>
    <d v="2020-09-04T00:00:00"/>
    <s v="International"/>
    <n v="2020"/>
    <n v="14"/>
    <n v="3"/>
    <n v="2021"/>
    <s v="12/08/2021"/>
    <d v="2024-03-18T00:00:00"/>
    <n v="4"/>
    <n v="1550"/>
  </r>
  <r>
    <n v="83"/>
    <x v="1"/>
    <s v="third class"/>
    <s v="kpk"/>
    <n v="312"/>
    <n v="4"/>
    <n v="0.26"/>
    <n v="92"/>
    <s v="home office"/>
    <s v="North"/>
    <x v="2"/>
    <s v="Furniture"/>
    <d v="2020-09-05T00:00:00"/>
    <s v="International"/>
    <n v="2020"/>
    <n v="25"/>
    <n v="8"/>
    <n v="2020"/>
    <s v="05/08/2020"/>
    <d v="2024-10-29T00:00:00"/>
    <n v="5"/>
    <n v="1248"/>
  </r>
  <r>
    <n v="84"/>
    <x v="14"/>
    <s v="standard"/>
    <s v="kpk"/>
    <n v="747"/>
    <n v="2"/>
    <n v="0.3"/>
    <n v="155"/>
    <s v="consumer"/>
    <s v="North"/>
    <x v="3"/>
    <s v="Technology"/>
    <d v="2020-09-06T00:00:00"/>
    <s v="Domestic"/>
    <n v="2021"/>
    <n v="17"/>
    <n v="5"/>
    <n v="2020"/>
    <s v="06/27/2021"/>
    <d v="2024-01-16T00:00:00"/>
    <n v="1"/>
    <n v="1494"/>
  </r>
  <r>
    <n v="85"/>
    <x v="16"/>
    <s v="second class"/>
    <s v="kashmir"/>
    <n v="908"/>
    <n v="2"/>
    <n v="0.43"/>
    <n v="55"/>
    <s v="consumer"/>
    <s v="West"/>
    <x v="1"/>
    <s v="Furniture"/>
    <d v="2020-09-07T00:00:00"/>
    <s v="International"/>
    <n v="2022"/>
    <n v="22"/>
    <n v="5"/>
    <n v="2020"/>
    <s v="04/06/2020"/>
    <d v="2024-02-01T00:00:00"/>
    <n v="2"/>
    <n v="1816"/>
  </r>
  <r>
    <n v="86"/>
    <x v="12"/>
    <s v="second class"/>
    <s v="kpk"/>
    <n v="412"/>
    <n v="3"/>
    <n v="0.13"/>
    <n v="110"/>
    <s v="home office"/>
    <s v="East"/>
    <x v="2"/>
    <s v="Furniture"/>
    <d v="2020-09-08T00:00:00"/>
    <s v="International"/>
    <n v="2021"/>
    <n v="22"/>
    <n v="8"/>
    <n v="2021"/>
    <s v="10/27/2020"/>
    <d v="2024-10-04T00:00:00"/>
    <n v="3"/>
    <n v="1236"/>
  </r>
  <r>
    <n v="87"/>
    <x v="13"/>
    <s v="firstclass"/>
    <s v="kashmir"/>
    <n v="441"/>
    <n v="9"/>
    <n v="0.41"/>
    <n v="109"/>
    <s v="consumer"/>
    <s v="North"/>
    <x v="3"/>
    <s v="Office Supplies"/>
    <d v="2020-09-09T00:00:00"/>
    <s v="International"/>
    <n v="2021"/>
    <n v="12"/>
    <n v="2"/>
    <n v="2022"/>
    <s v="08/02/2021"/>
    <d v="2024-06-05T00:00:00"/>
    <n v="1"/>
    <n v="3969"/>
  </r>
  <r>
    <n v="88"/>
    <x v="6"/>
    <s v="third class"/>
    <s v="punjab"/>
    <n v="137"/>
    <n v="2"/>
    <n v="0.46"/>
    <n v="58"/>
    <s v="consumer"/>
    <s v="North"/>
    <x v="1"/>
    <s v="Stationary"/>
    <d v="2020-09-10T00:00:00"/>
    <s v="International"/>
    <n v="2021"/>
    <n v="1"/>
    <n v="4"/>
    <n v="2020"/>
    <s v="04/08/2020"/>
    <d v="2024-09-21T00:00:00"/>
    <n v="5"/>
    <n v="274"/>
  </r>
  <r>
    <n v="89"/>
    <x v="3"/>
    <s v="sameday"/>
    <s v="GB"/>
    <n v="530"/>
    <n v="8"/>
    <n v="0.18"/>
    <n v="169"/>
    <s v="home office"/>
    <s v="West"/>
    <x v="3"/>
    <s v="Technology"/>
    <d v="2020-09-11T00:00:00"/>
    <s v="Domestic"/>
    <n v="2021"/>
    <n v="15"/>
    <n v="12"/>
    <n v="2022"/>
    <s v="06/17/2020"/>
    <d v="2024-07-30T00:00:00"/>
    <n v="1"/>
    <n v="4240"/>
  </r>
  <r>
    <n v="90"/>
    <x v="2"/>
    <s v="second class"/>
    <s v="GB"/>
    <n v="311"/>
    <n v="9"/>
    <n v="0.34"/>
    <n v="136"/>
    <s v="home office"/>
    <s v="North"/>
    <x v="0"/>
    <s v="Furniture"/>
    <d v="2020-09-12T00:00:00"/>
    <s v="International"/>
    <n v="2020"/>
    <n v="29"/>
    <n v="9"/>
    <n v="2020"/>
    <s v="12/22/2022"/>
    <d v="2024-10-16T00:00:00"/>
    <n v="1"/>
    <n v="2799"/>
  </r>
  <r>
    <n v="91"/>
    <x v="13"/>
    <s v="firstclass"/>
    <s v="kashmir"/>
    <n v="574"/>
    <n v="3"/>
    <n v="0.35"/>
    <n v="181"/>
    <s v="consumer"/>
    <s v="West"/>
    <x v="3"/>
    <s v="Stationary"/>
    <d v="2020-09-13T00:00:00"/>
    <s v="International"/>
    <n v="2020"/>
    <n v="1"/>
    <n v="8"/>
    <n v="2021"/>
    <s v="08/10/2022"/>
    <d v="2024-05-05T00:00:00"/>
    <n v="4"/>
    <n v="1722"/>
  </r>
  <r>
    <n v="92"/>
    <x v="2"/>
    <s v="second class"/>
    <s v="Sindh"/>
    <n v="795"/>
    <n v="7"/>
    <n v="0.35"/>
    <n v="65"/>
    <s v="consumer"/>
    <s v="East"/>
    <x v="1"/>
    <s v="Furniture"/>
    <d v="2020-09-14T00:00:00"/>
    <s v="International"/>
    <n v="2022"/>
    <n v="28"/>
    <n v="3"/>
    <n v="2021"/>
    <s v="11/17/2022"/>
    <d v="2024-03-11T00:00:00"/>
    <n v="6"/>
    <n v="5565"/>
  </r>
  <r>
    <n v="93"/>
    <x v="12"/>
    <s v="sameday"/>
    <s v="punjab"/>
    <n v="490"/>
    <n v="6"/>
    <n v="0.47"/>
    <n v="152"/>
    <s v="home office"/>
    <s v="East"/>
    <x v="1"/>
    <s v="Stationary"/>
    <d v="2020-09-15T00:00:00"/>
    <s v="International"/>
    <n v="2020"/>
    <n v="2"/>
    <n v="10"/>
    <n v="2022"/>
    <s v="09/10/2022"/>
    <d v="2024-05-30T00:00:00"/>
    <n v="2"/>
    <n v="2940"/>
  </r>
  <r>
    <n v="94"/>
    <x v="8"/>
    <s v="standard"/>
    <s v="balochistan"/>
    <n v="612"/>
    <n v="2"/>
    <n v="0.2"/>
    <n v="160"/>
    <s v="home office"/>
    <s v="South"/>
    <x v="1"/>
    <s v="Furniture"/>
    <d v="2020-09-16T00:00:00"/>
    <s v="Domestic"/>
    <n v="2022"/>
    <n v="24"/>
    <n v="3"/>
    <n v="2020"/>
    <s v="09/16/2022"/>
    <d v="2024-09-05T00:00:00"/>
    <n v="3"/>
    <n v="1224"/>
  </r>
  <r>
    <n v="95"/>
    <x v="9"/>
    <s v="third class"/>
    <s v="GB"/>
    <n v="492"/>
    <n v="7"/>
    <n v="0.42"/>
    <n v="144"/>
    <s v="consumer"/>
    <s v="North"/>
    <x v="1"/>
    <s v="Office Supplies"/>
    <d v="2020-09-17T00:00:00"/>
    <s v="Domestic"/>
    <n v="2020"/>
    <n v="23"/>
    <n v="7"/>
    <n v="2021"/>
    <s v="02/12/2020"/>
    <d v="2024-01-28T00:00:00"/>
    <n v="2"/>
    <n v="3444"/>
  </r>
  <r>
    <n v="96"/>
    <x v="19"/>
    <s v="third class"/>
    <s v="GB"/>
    <n v="825"/>
    <n v="3"/>
    <n v="0.13"/>
    <n v="56"/>
    <s v="consumer"/>
    <s v="North"/>
    <x v="2"/>
    <s v="Technology"/>
    <d v="2020-09-18T00:00:00"/>
    <s v="International"/>
    <n v="2021"/>
    <n v="22"/>
    <n v="3"/>
    <n v="2020"/>
    <s v="12/09/2021"/>
    <d v="2024-12-05T00:00:00"/>
    <n v="2"/>
    <n v="2475"/>
  </r>
  <r>
    <n v="97"/>
    <x v="16"/>
    <s v="basic"/>
    <s v="punjab"/>
    <n v="479"/>
    <n v="6"/>
    <n v="0.31"/>
    <n v="143"/>
    <s v="consumer"/>
    <s v="North"/>
    <x v="0"/>
    <s v="Office Supplies"/>
    <d v="2020-09-19T00:00:00"/>
    <s v="Domestic"/>
    <n v="2020"/>
    <n v="11"/>
    <n v="12"/>
    <n v="2020"/>
    <s v="02/01/2021"/>
    <d v="2024-02-25T00:00:00"/>
    <n v="4"/>
    <n v="2874"/>
  </r>
  <r>
    <n v="98"/>
    <x v="3"/>
    <s v="sameday"/>
    <s v="balochistan"/>
    <n v="339"/>
    <n v="7"/>
    <n v="0.23"/>
    <n v="72"/>
    <s v="home office"/>
    <s v="South"/>
    <x v="0"/>
    <s v="Stationary"/>
    <d v="2020-09-20T00:00:00"/>
    <s v="Domestic"/>
    <n v="2022"/>
    <n v="25"/>
    <n v="1"/>
    <n v="2020"/>
    <s v="05/04/2021"/>
    <d v="2024-10-10T00:00:00"/>
    <n v="3"/>
    <n v="2373"/>
  </r>
  <r>
    <n v="99"/>
    <x v="19"/>
    <s v="sameday"/>
    <s v="balochistan"/>
    <n v="777"/>
    <n v="2"/>
    <n v="0.42"/>
    <n v="60"/>
    <s v="consumer"/>
    <s v="South"/>
    <x v="3"/>
    <s v="Stationary"/>
    <d v="2020-09-21T00:00:00"/>
    <s v="Domestic"/>
    <n v="2021"/>
    <n v="16"/>
    <n v="4"/>
    <n v="2021"/>
    <s v="02/22/2022"/>
    <d v="2024-08-15T00:00:00"/>
    <n v="2"/>
    <n v="1554"/>
  </r>
  <r>
    <n v="100"/>
    <x v="17"/>
    <s v="firstclass"/>
    <s v="kashmir"/>
    <n v="786"/>
    <n v="6"/>
    <n v="0.15"/>
    <n v="185"/>
    <s v="home office"/>
    <s v="South"/>
    <x v="1"/>
    <s v="Furniture"/>
    <d v="2020-09-22T00:00:00"/>
    <s v="International"/>
    <n v="2022"/>
    <n v="1"/>
    <n v="3"/>
    <n v="2022"/>
    <s v="07/27/2021"/>
    <d v="2024-12-20T00:00:00"/>
    <n v="1"/>
    <n v="4716"/>
  </r>
  <r>
    <n v="101"/>
    <x v="14"/>
    <s v="firstclass"/>
    <s v="Sindh"/>
    <n v="844"/>
    <n v="9"/>
    <n v="0.31"/>
    <n v="141"/>
    <s v="consumer"/>
    <s v="South"/>
    <x v="1"/>
    <s v="Technology"/>
    <d v="2020-09-23T00:00:00"/>
    <s v="International"/>
    <n v="2021"/>
    <n v="26"/>
    <n v="2"/>
    <n v="2020"/>
    <s v="12/21/2020"/>
    <d v="2024-06-05T00:00:00"/>
    <n v="5"/>
    <n v="7596"/>
  </r>
  <r>
    <n v="102"/>
    <x v="16"/>
    <s v="firstclass"/>
    <s v="kashmir"/>
    <n v="525"/>
    <n v="5"/>
    <n v="0.23"/>
    <n v="133"/>
    <s v="home office"/>
    <s v="South"/>
    <x v="3"/>
    <s v="Stationary"/>
    <d v="2020-09-24T00:00:00"/>
    <s v="International"/>
    <n v="2022"/>
    <n v="24"/>
    <n v="9"/>
    <n v="2020"/>
    <s v="06/24/2022"/>
    <d v="2024-12-16T00:00:00"/>
    <n v="5"/>
    <n v="2625"/>
  </r>
  <r>
    <n v="103"/>
    <x v="5"/>
    <s v="standard"/>
    <s v="punjab"/>
    <n v="960"/>
    <n v="7"/>
    <n v="0.37"/>
    <n v="52"/>
    <s v="consumer"/>
    <s v="West"/>
    <x v="3"/>
    <s v="Furniture"/>
    <d v="2020-09-25T00:00:00"/>
    <s v="International"/>
    <n v="2022"/>
    <n v="27"/>
    <n v="11"/>
    <n v="2021"/>
    <s v="01/01/2021"/>
    <d v="2024-02-25T00:00:00"/>
    <n v="3"/>
    <n v="6720"/>
  </r>
  <r>
    <n v="104"/>
    <x v="6"/>
    <s v="firstclass"/>
    <s v="kpk"/>
    <n v="163"/>
    <n v="6"/>
    <n v="0.44"/>
    <n v="165"/>
    <s v="consumer"/>
    <s v="North"/>
    <x v="1"/>
    <s v="Office Supplies"/>
    <d v="2020-09-26T00:00:00"/>
    <s v="Domestic"/>
    <n v="2021"/>
    <n v="8"/>
    <n v="11"/>
    <n v="2020"/>
    <s v="03/25/2021"/>
    <d v="2024-06-10T00:00:00"/>
    <n v="5"/>
    <n v="978"/>
  </r>
  <r>
    <n v="105"/>
    <x v="2"/>
    <s v="sameday"/>
    <s v="kashmir"/>
    <n v="157"/>
    <n v="7"/>
    <n v="0.1"/>
    <n v="121"/>
    <s v="home office"/>
    <s v="South"/>
    <x v="0"/>
    <s v="Furniture"/>
    <d v="2020-09-27T00:00:00"/>
    <s v="Domestic"/>
    <n v="2022"/>
    <n v="7"/>
    <n v="11"/>
    <n v="2020"/>
    <s v="08/18/2020"/>
    <d v="2024-06-22T00:00:00"/>
    <n v="1"/>
    <n v="1099"/>
  </r>
  <r>
    <n v="106"/>
    <x v="17"/>
    <s v="firstclass"/>
    <s v="kpk"/>
    <n v="712"/>
    <n v="1"/>
    <n v="0.49"/>
    <n v="69"/>
    <s v="home office"/>
    <s v="West"/>
    <x v="2"/>
    <s v="Stationary"/>
    <d v="2020-09-28T00:00:00"/>
    <s v="International"/>
    <n v="2021"/>
    <n v="28"/>
    <n v="1"/>
    <n v="2022"/>
    <s v="02/21/2021"/>
    <d v="2024-06-16T00:00:00"/>
    <n v="6"/>
    <n v="712"/>
  </r>
  <r>
    <n v="107"/>
    <x v="8"/>
    <s v="second class"/>
    <s v="punjab"/>
    <n v="651"/>
    <n v="3"/>
    <n v="0.27"/>
    <n v="144"/>
    <s v="consumer"/>
    <s v="North"/>
    <x v="0"/>
    <s v="Office Supplies"/>
    <d v="2020-09-29T00:00:00"/>
    <s v="Domestic"/>
    <n v="2020"/>
    <n v="20"/>
    <n v="11"/>
    <n v="2020"/>
    <s v="12/02/2020"/>
    <d v="2024-02-28T00:00:00"/>
    <n v="5"/>
    <n v="1953"/>
  </r>
  <r>
    <n v="108"/>
    <x v="18"/>
    <s v="second class"/>
    <s v="balochistan"/>
    <n v="805"/>
    <n v="6"/>
    <n v="0.42"/>
    <n v="80"/>
    <s v="home office"/>
    <s v="South"/>
    <x v="1"/>
    <s v="Office Supplies"/>
    <d v="2020-09-30T00:00:00"/>
    <s v="Domestic"/>
    <n v="2022"/>
    <n v="9"/>
    <n v="3"/>
    <n v="2022"/>
    <s v="06/21/2021"/>
    <d v="2024-07-20T00:00:00"/>
    <n v="4"/>
    <n v="4830"/>
  </r>
  <r>
    <n v="109"/>
    <x v="19"/>
    <s v="basic"/>
    <s v="kpk"/>
    <n v="535"/>
    <n v="7"/>
    <n v="0.42"/>
    <n v="176"/>
    <s v="home office"/>
    <s v="South"/>
    <x v="0"/>
    <s v="Technology"/>
    <d v="2020-10-01T00:00:00"/>
    <s v="Domestic"/>
    <n v="2021"/>
    <n v="10"/>
    <n v="11"/>
    <n v="2020"/>
    <s v="02/13/2021"/>
    <d v="2024-10-06T00:00:00"/>
    <n v="3"/>
    <n v="3745"/>
  </r>
  <r>
    <n v="110"/>
    <x v="19"/>
    <s v="second class"/>
    <s v="GB"/>
    <n v="801"/>
    <n v="3"/>
    <n v="0.21"/>
    <n v="77"/>
    <s v="consumer"/>
    <s v="East"/>
    <x v="2"/>
    <s v="Technology"/>
    <d v="2020-10-02T00:00:00"/>
    <s v="International"/>
    <n v="2022"/>
    <n v="28"/>
    <n v="11"/>
    <n v="2020"/>
    <s v="12/17/2022"/>
    <d v="2024-07-12T00:00:00"/>
    <n v="3"/>
    <n v="2403"/>
  </r>
  <r>
    <n v="111"/>
    <x v="3"/>
    <s v="basic"/>
    <s v="kpk"/>
    <n v="465"/>
    <n v="2"/>
    <n v="0.16"/>
    <n v="65"/>
    <s v="consumer"/>
    <s v="East"/>
    <x v="2"/>
    <s v="Furniture"/>
    <d v="2020-10-03T00:00:00"/>
    <s v="Domestic"/>
    <n v="2021"/>
    <n v="19"/>
    <n v="7"/>
    <n v="2022"/>
    <s v="11/05/2022"/>
    <d v="2024-11-20T00:00:00"/>
    <n v="5"/>
    <n v="930"/>
  </r>
  <r>
    <n v="112"/>
    <x v="3"/>
    <s v="second class"/>
    <s v="Sindh"/>
    <n v="809"/>
    <n v="5"/>
    <n v="0.28000000000000003"/>
    <n v="97"/>
    <s v="home office"/>
    <s v="North"/>
    <x v="1"/>
    <s v="Technology"/>
    <d v="2020-10-04T00:00:00"/>
    <s v="Domestic"/>
    <n v="2020"/>
    <n v="25"/>
    <n v="1"/>
    <n v="2021"/>
    <s v="01/04/2022"/>
    <d v="2024-09-18T00:00:00"/>
    <n v="4"/>
    <n v="4045"/>
  </r>
  <r>
    <n v="113"/>
    <x v="8"/>
    <s v="standard"/>
    <s v="Sindh"/>
    <n v="959"/>
    <n v="9"/>
    <n v="0.43"/>
    <n v="73"/>
    <s v="consumer"/>
    <s v="West"/>
    <x v="0"/>
    <s v="Office Supplies"/>
    <d v="2020-10-05T00:00:00"/>
    <s v="Domestic"/>
    <n v="2022"/>
    <n v="30"/>
    <n v="6"/>
    <n v="2021"/>
    <s v="10/13/2022"/>
    <d v="2024-07-11T00:00:00"/>
    <n v="6"/>
    <n v="8631"/>
  </r>
  <r>
    <n v="114"/>
    <x v="11"/>
    <s v="basic"/>
    <s v="punjab"/>
    <n v="451"/>
    <n v="9"/>
    <n v="0.15"/>
    <n v="144"/>
    <s v="consumer"/>
    <s v="North"/>
    <x v="1"/>
    <s v="Office Supplies"/>
    <d v="2020-10-06T00:00:00"/>
    <s v="Domestic"/>
    <n v="2021"/>
    <n v="23"/>
    <n v="4"/>
    <n v="2020"/>
    <s v="06/30/2020"/>
    <d v="2024-03-10T00:00:00"/>
    <n v="4"/>
    <n v="4059"/>
  </r>
  <r>
    <n v="115"/>
    <x v="3"/>
    <s v="second class"/>
    <s v="Sindh"/>
    <n v="173"/>
    <n v="4"/>
    <n v="0.27"/>
    <n v="186"/>
    <s v="consumer"/>
    <s v="West"/>
    <x v="0"/>
    <s v="Furniture"/>
    <d v="2020-10-07T00:00:00"/>
    <s v="International"/>
    <n v="2022"/>
    <n v="12"/>
    <n v="6"/>
    <n v="2022"/>
    <s v="01/07/2021"/>
    <d v="2024-05-28T00:00:00"/>
    <n v="5"/>
    <n v="692"/>
  </r>
  <r>
    <n v="116"/>
    <x v="12"/>
    <s v="basic"/>
    <s v="balochistan"/>
    <n v="793"/>
    <n v="8"/>
    <n v="0.2"/>
    <n v="191"/>
    <s v="consumer"/>
    <s v="East"/>
    <x v="2"/>
    <s v="Stationary"/>
    <d v="2020-10-08T00:00:00"/>
    <s v="International"/>
    <n v="2021"/>
    <n v="29"/>
    <n v="2"/>
    <n v="2021"/>
    <s v="06/09/2021"/>
    <d v="2024-03-15T00:00:00"/>
    <n v="3"/>
    <n v="6344"/>
  </r>
  <r>
    <n v="117"/>
    <x v="8"/>
    <s v="third class"/>
    <s v="balochistan"/>
    <n v="988"/>
    <n v="3"/>
    <n v="0.22"/>
    <n v="88"/>
    <s v="consumer"/>
    <s v="North"/>
    <x v="0"/>
    <s v="Stationary"/>
    <d v="2020-10-09T00:00:00"/>
    <s v="Domestic"/>
    <n v="2021"/>
    <n v="15"/>
    <n v="9"/>
    <n v="2021"/>
    <s v="01/23/2022"/>
    <d v="2024-03-29T00:00:00"/>
    <n v="2"/>
    <n v="2964"/>
  </r>
  <r>
    <n v="118"/>
    <x v="11"/>
    <s v="basic"/>
    <s v="kpk"/>
    <n v="619"/>
    <n v="2"/>
    <n v="0.27"/>
    <n v="52"/>
    <s v="home office"/>
    <s v="North"/>
    <x v="1"/>
    <s v="Office Supplies"/>
    <d v="2020-10-10T00:00:00"/>
    <s v="Domestic"/>
    <n v="2021"/>
    <n v="6"/>
    <n v="4"/>
    <n v="2021"/>
    <s v="06/26/2020"/>
    <d v="2024-02-17T00:00:00"/>
    <n v="3"/>
    <n v="1238"/>
  </r>
  <r>
    <n v="119"/>
    <x v="6"/>
    <s v="second class"/>
    <s v="GB"/>
    <n v="455"/>
    <n v="2"/>
    <n v="0.41"/>
    <n v="92"/>
    <s v="home office"/>
    <s v="West"/>
    <x v="3"/>
    <s v="Office Supplies"/>
    <d v="2020-10-11T00:00:00"/>
    <s v="Domestic"/>
    <n v="2022"/>
    <n v="17"/>
    <n v="4"/>
    <n v="2021"/>
    <s v="02/03/2022"/>
    <d v="2024-03-28T00:00:00"/>
    <n v="5"/>
    <n v="910"/>
  </r>
  <r>
    <n v="120"/>
    <x v="4"/>
    <s v="sameday"/>
    <s v="punjab"/>
    <n v="809"/>
    <n v="2"/>
    <n v="0.13"/>
    <n v="101"/>
    <s v="consumer"/>
    <s v="South"/>
    <x v="1"/>
    <s v="Office Supplies"/>
    <d v="2020-10-12T00:00:00"/>
    <s v="Domestic"/>
    <n v="2022"/>
    <n v="1"/>
    <n v="8"/>
    <n v="2021"/>
    <s v="11/14/2021"/>
    <d v="2024-03-19T00:00:00"/>
    <n v="2"/>
    <n v="1618"/>
  </r>
  <r>
    <n v="121"/>
    <x v="9"/>
    <s v="firstclass"/>
    <s v="kashmir"/>
    <n v="781"/>
    <n v="7"/>
    <n v="0.44"/>
    <n v="118"/>
    <s v="consumer"/>
    <s v="East"/>
    <x v="1"/>
    <s v="Furniture"/>
    <d v="2020-10-13T00:00:00"/>
    <s v="Domestic"/>
    <n v="2022"/>
    <n v="8"/>
    <n v="4"/>
    <n v="2020"/>
    <s v="07/12/2021"/>
    <d v="2024-03-06T00:00:00"/>
    <n v="6"/>
    <n v="5467"/>
  </r>
  <r>
    <n v="122"/>
    <x v="17"/>
    <s v="basic"/>
    <s v="GB"/>
    <n v="896"/>
    <n v="4"/>
    <n v="0.4"/>
    <n v="88"/>
    <s v="consumer"/>
    <s v="South"/>
    <x v="1"/>
    <s v="Office Supplies"/>
    <d v="2020-10-14T00:00:00"/>
    <s v="Domestic"/>
    <n v="2021"/>
    <n v="9"/>
    <n v="7"/>
    <n v="2021"/>
    <s v="02/29/2021"/>
    <d v="2024-05-14T00:00:00"/>
    <n v="2"/>
    <n v="3584"/>
  </r>
  <r>
    <n v="123"/>
    <x v="18"/>
    <s v="third class"/>
    <s v="kashmir"/>
    <n v="346"/>
    <n v="7"/>
    <n v="0.16"/>
    <n v="109"/>
    <s v="consumer"/>
    <s v="South"/>
    <x v="1"/>
    <s v="Stationary"/>
    <d v="2020-10-15T00:00:00"/>
    <s v="Domestic"/>
    <n v="2021"/>
    <n v="2"/>
    <n v="7"/>
    <n v="2020"/>
    <s v="06/05/2022"/>
    <d v="2024-05-05T00:00:00"/>
    <n v="1"/>
    <n v="2422"/>
  </r>
  <r>
    <n v="124"/>
    <x v="15"/>
    <s v="basic"/>
    <s v="punjab"/>
    <n v="990"/>
    <n v="6"/>
    <n v="0.1"/>
    <n v="112"/>
    <s v="home office"/>
    <s v="East"/>
    <x v="3"/>
    <s v="Office Supplies"/>
    <d v="2020-10-16T00:00:00"/>
    <s v="International"/>
    <n v="2020"/>
    <n v="1"/>
    <n v="4"/>
    <n v="2021"/>
    <s v="03/26/2022"/>
    <d v="2024-12-09T00:00:00"/>
    <n v="3"/>
    <n v="5940"/>
  </r>
  <r>
    <n v="125"/>
    <x v="18"/>
    <s v="basic"/>
    <s v="kashmir"/>
    <n v="953"/>
    <n v="5"/>
    <n v="0.14000000000000001"/>
    <n v="160"/>
    <s v="home office"/>
    <s v="East"/>
    <x v="2"/>
    <s v="Furniture"/>
    <d v="2020-10-17T00:00:00"/>
    <s v="International"/>
    <n v="2022"/>
    <n v="28"/>
    <n v="2"/>
    <n v="2022"/>
    <s v="09/09/2022"/>
    <d v="2024-09-03T00:00:00"/>
    <n v="6"/>
    <n v="4765"/>
  </r>
  <r>
    <n v="126"/>
    <x v="19"/>
    <s v="firstclass"/>
    <s v="GB"/>
    <n v="879"/>
    <n v="3"/>
    <n v="0.14000000000000001"/>
    <n v="164"/>
    <s v="home office"/>
    <s v="West"/>
    <x v="3"/>
    <s v="Stationary"/>
    <d v="2020-10-18T00:00:00"/>
    <s v="Domestic"/>
    <n v="2020"/>
    <n v="13"/>
    <n v="12"/>
    <n v="2021"/>
    <s v="11/12/2021"/>
    <d v="2024-11-06T00:00:00"/>
    <n v="5"/>
    <n v="2637"/>
  </r>
  <r>
    <n v="127"/>
    <x v="7"/>
    <s v="third class"/>
    <s v="Sindh"/>
    <n v="615"/>
    <n v="8"/>
    <n v="0.1"/>
    <n v="138"/>
    <s v="consumer"/>
    <s v="South"/>
    <x v="3"/>
    <s v="Stationary"/>
    <d v="2020-10-19T00:00:00"/>
    <s v="Domestic"/>
    <n v="2020"/>
    <n v="30"/>
    <n v="8"/>
    <n v="2021"/>
    <s v="10/26/2022"/>
    <d v="2024-08-10T00:00:00"/>
    <n v="4"/>
    <n v="4920"/>
  </r>
  <r>
    <n v="128"/>
    <x v="16"/>
    <s v="basic"/>
    <s v="punjab"/>
    <n v="374"/>
    <n v="9"/>
    <n v="0.45"/>
    <n v="158"/>
    <s v="home office"/>
    <s v="North"/>
    <x v="1"/>
    <s v="Technology"/>
    <d v="2020-10-20T00:00:00"/>
    <s v="Domestic"/>
    <n v="2022"/>
    <n v="29"/>
    <n v="10"/>
    <n v="2021"/>
    <s v="07/16/2022"/>
    <d v="2024-10-02T00:00:00"/>
    <n v="4"/>
    <n v="3366"/>
  </r>
  <r>
    <n v="129"/>
    <x v="2"/>
    <s v="basic"/>
    <s v="Sindh"/>
    <n v="146"/>
    <n v="9"/>
    <n v="0.32"/>
    <n v="192"/>
    <s v="consumer"/>
    <s v="North"/>
    <x v="1"/>
    <s v="Stationary"/>
    <d v="2020-10-21T00:00:00"/>
    <s v="International"/>
    <n v="2022"/>
    <n v="16"/>
    <n v="11"/>
    <n v="2022"/>
    <s v="08/15/2022"/>
    <d v="2024-04-21T00:00:00"/>
    <n v="4"/>
    <n v="1314"/>
  </r>
  <r>
    <n v="130"/>
    <x v="2"/>
    <s v="second class"/>
    <s v="Sindh"/>
    <n v="461"/>
    <n v="1"/>
    <n v="0.4"/>
    <n v="166"/>
    <s v="consumer"/>
    <s v="East"/>
    <x v="0"/>
    <s v="Stationary"/>
    <d v="2020-10-22T00:00:00"/>
    <s v="Domestic"/>
    <n v="2021"/>
    <n v="10"/>
    <n v="11"/>
    <n v="2021"/>
    <s v="08/14/2020"/>
    <d v="2024-05-09T00:00:00"/>
    <n v="5"/>
    <n v="461"/>
  </r>
  <r>
    <n v="131"/>
    <x v="10"/>
    <s v="sameday"/>
    <s v="Sindh"/>
    <n v="245"/>
    <n v="8"/>
    <n v="0.49"/>
    <n v="155"/>
    <s v="home office"/>
    <s v="South"/>
    <x v="1"/>
    <s v="Stationary"/>
    <d v="2020-10-23T00:00:00"/>
    <s v="Domestic"/>
    <n v="2022"/>
    <n v="20"/>
    <n v="2"/>
    <n v="2021"/>
    <s v="12/11/2022"/>
    <d v="2024-09-24T00:00:00"/>
    <n v="4"/>
    <n v="1960"/>
  </r>
  <r>
    <n v="132"/>
    <x v="7"/>
    <s v="third class"/>
    <s v="GB"/>
    <n v="211"/>
    <n v="9"/>
    <n v="0.39"/>
    <n v="131"/>
    <s v="home office"/>
    <s v="East"/>
    <x v="3"/>
    <s v="Office Supplies"/>
    <d v="2020-10-24T00:00:00"/>
    <s v="International"/>
    <n v="2021"/>
    <n v="26"/>
    <n v="8"/>
    <n v="2022"/>
    <s v="05/26/2022"/>
    <d v="2024-11-12T00:00:00"/>
    <n v="6"/>
    <n v="1899"/>
  </r>
  <r>
    <n v="133"/>
    <x v="11"/>
    <s v="standard"/>
    <s v="balochistan"/>
    <n v="255"/>
    <n v="9"/>
    <n v="0.32"/>
    <n v="190"/>
    <s v="consumer"/>
    <s v="East"/>
    <x v="1"/>
    <s v="Stationary"/>
    <d v="2020-10-25T00:00:00"/>
    <s v="International"/>
    <n v="2020"/>
    <n v="24"/>
    <n v="4"/>
    <n v="2022"/>
    <s v="02/25/2021"/>
    <d v="2024-08-21T00:00:00"/>
    <n v="3"/>
    <n v="2295"/>
  </r>
  <r>
    <n v="134"/>
    <x v="17"/>
    <s v="standard"/>
    <s v="kpk"/>
    <n v="154"/>
    <n v="8"/>
    <n v="0.33"/>
    <n v="88"/>
    <s v="home office"/>
    <s v="North"/>
    <x v="1"/>
    <s v="Stationary"/>
    <d v="2020-10-26T00:00:00"/>
    <s v="Domestic"/>
    <n v="2020"/>
    <n v="2"/>
    <n v="2"/>
    <n v="2022"/>
    <s v="08/08/2022"/>
    <d v="2024-05-16T00:00:00"/>
    <n v="6"/>
    <n v="1232"/>
  </r>
  <r>
    <n v="135"/>
    <x v="7"/>
    <s v="third class"/>
    <s v="Sindh"/>
    <n v="723"/>
    <n v="5"/>
    <n v="0.36"/>
    <n v="80"/>
    <s v="home office"/>
    <s v="South"/>
    <x v="3"/>
    <s v="Technology"/>
    <d v="2020-10-27T00:00:00"/>
    <s v="International"/>
    <n v="2020"/>
    <n v="17"/>
    <n v="1"/>
    <n v="2020"/>
    <s v="10/20/2022"/>
    <d v="2024-12-08T00:00:00"/>
    <n v="3"/>
    <n v="3615"/>
  </r>
  <r>
    <n v="136"/>
    <x v="15"/>
    <s v="firstclass"/>
    <s v="kpk"/>
    <n v="813"/>
    <n v="7"/>
    <n v="0.21"/>
    <n v="148"/>
    <s v="consumer"/>
    <s v="South"/>
    <x v="0"/>
    <s v="Office Supplies"/>
    <d v="2020-10-28T00:00:00"/>
    <s v="Domestic"/>
    <n v="2022"/>
    <n v="3"/>
    <n v="7"/>
    <n v="2020"/>
    <s v="08/26/2022"/>
    <d v="2024-04-22T00:00:00"/>
    <n v="3"/>
    <n v="5691"/>
  </r>
  <r>
    <n v="137"/>
    <x v="14"/>
    <s v="third class"/>
    <s v="punjab"/>
    <n v="503"/>
    <n v="7"/>
    <n v="0.12"/>
    <n v="133"/>
    <s v="home office"/>
    <s v="West"/>
    <x v="2"/>
    <s v="Office Supplies"/>
    <d v="2020-10-29T00:00:00"/>
    <s v="International"/>
    <n v="2021"/>
    <n v="6"/>
    <n v="8"/>
    <n v="2022"/>
    <s v="09/07/2020"/>
    <d v="2024-10-14T00:00:00"/>
    <n v="2"/>
    <n v="3521"/>
  </r>
  <r>
    <n v="138"/>
    <x v="19"/>
    <s v="third class"/>
    <s v="kashmir"/>
    <n v="299"/>
    <n v="9"/>
    <n v="0.31"/>
    <n v="81"/>
    <s v="consumer"/>
    <s v="West"/>
    <x v="3"/>
    <s v="Furniture"/>
    <d v="2020-10-30T00:00:00"/>
    <s v="Domestic"/>
    <n v="2021"/>
    <n v="26"/>
    <n v="4"/>
    <n v="2022"/>
    <s v="05/04/2020"/>
    <d v="2024-11-07T00:00:00"/>
    <n v="1"/>
    <n v="2691"/>
  </r>
  <r>
    <n v="139"/>
    <x v="3"/>
    <s v="standard"/>
    <s v="Sindh"/>
    <n v="683"/>
    <n v="4"/>
    <n v="0.22"/>
    <n v="150"/>
    <s v="home office"/>
    <s v="South"/>
    <x v="1"/>
    <s v="Furniture"/>
    <d v="2020-10-31T00:00:00"/>
    <s v="Domestic"/>
    <n v="2020"/>
    <n v="18"/>
    <n v="5"/>
    <n v="2020"/>
    <s v="11/10/2022"/>
    <d v="2024-09-17T00:00:00"/>
    <n v="1"/>
    <n v="2732"/>
  </r>
  <r>
    <n v="140"/>
    <x v="19"/>
    <s v="sameday"/>
    <s v="balochistan"/>
    <n v="969"/>
    <n v="8"/>
    <n v="0.26"/>
    <n v="125"/>
    <s v="consumer"/>
    <s v="North"/>
    <x v="0"/>
    <s v="Technology"/>
    <d v="2020-11-01T00:00:00"/>
    <s v="Domestic"/>
    <n v="2022"/>
    <n v="24"/>
    <n v="2"/>
    <n v="2022"/>
    <s v="02/10/2021"/>
    <d v="2024-10-25T00:00:00"/>
    <n v="5"/>
    <n v="7752"/>
  </r>
  <r>
    <n v="141"/>
    <x v="18"/>
    <s v="standard"/>
    <s v="kpk"/>
    <n v="527"/>
    <n v="9"/>
    <n v="0.12"/>
    <n v="57"/>
    <s v="consumer"/>
    <s v="West"/>
    <x v="2"/>
    <s v="Technology"/>
    <d v="2020-11-02T00:00:00"/>
    <s v="International"/>
    <n v="2020"/>
    <n v="13"/>
    <n v="6"/>
    <n v="2022"/>
    <s v="11/05/2021"/>
    <d v="2024-03-24T00:00:00"/>
    <n v="5"/>
    <n v="4743"/>
  </r>
  <r>
    <n v="142"/>
    <x v="14"/>
    <s v="sameday"/>
    <s v="punjab"/>
    <n v="722"/>
    <n v="5"/>
    <n v="0.37"/>
    <n v="119"/>
    <s v="consumer"/>
    <s v="South"/>
    <x v="1"/>
    <s v="Furniture"/>
    <d v="2020-11-03T00:00:00"/>
    <s v="Domestic"/>
    <n v="2021"/>
    <n v="19"/>
    <n v="9"/>
    <n v="2021"/>
    <s v="01/07/2020"/>
    <d v="2024-02-06T00:00:00"/>
    <n v="1"/>
    <n v="3610"/>
  </r>
  <r>
    <n v="143"/>
    <x v="16"/>
    <s v="sameday"/>
    <s v="GB"/>
    <n v="786"/>
    <n v="3"/>
    <n v="0.22"/>
    <n v="127"/>
    <s v="home office"/>
    <s v="East"/>
    <x v="3"/>
    <s v="Furniture"/>
    <d v="2020-11-04T00:00:00"/>
    <s v="International"/>
    <n v="2021"/>
    <n v="8"/>
    <n v="5"/>
    <n v="2020"/>
    <s v="04/14/2021"/>
    <d v="2024-11-30T00:00:00"/>
    <n v="2"/>
    <n v="2358"/>
  </r>
  <r>
    <n v="144"/>
    <x v="15"/>
    <s v="second class"/>
    <s v="balochistan"/>
    <n v="774"/>
    <n v="4"/>
    <n v="0.45"/>
    <n v="82"/>
    <s v="consumer"/>
    <s v="North"/>
    <x v="2"/>
    <s v="Stationary"/>
    <d v="2020-11-05T00:00:00"/>
    <s v="Domestic"/>
    <n v="2020"/>
    <n v="27"/>
    <n v="1"/>
    <n v="2020"/>
    <s v="04/13/2021"/>
    <d v="2024-04-13T00:00:00"/>
    <n v="4"/>
    <n v="3096"/>
  </r>
  <r>
    <n v="145"/>
    <x v="15"/>
    <s v="standard"/>
    <s v="balochistan"/>
    <n v="773"/>
    <n v="1"/>
    <n v="0.1"/>
    <n v="82"/>
    <s v="home office"/>
    <s v="West"/>
    <x v="1"/>
    <s v="Furniture"/>
    <d v="2020-11-06T00:00:00"/>
    <s v="Domestic"/>
    <n v="2021"/>
    <n v="13"/>
    <n v="10"/>
    <n v="2020"/>
    <s v="04/04/2022"/>
    <d v="2024-05-21T00:00:00"/>
    <n v="3"/>
    <n v="773"/>
  </r>
  <r>
    <n v="146"/>
    <x v="7"/>
    <s v="basic"/>
    <s v="punjab"/>
    <n v="174"/>
    <n v="5"/>
    <n v="0.23"/>
    <n v="78"/>
    <s v="consumer"/>
    <s v="East"/>
    <x v="3"/>
    <s v="Technology"/>
    <d v="2020-11-07T00:00:00"/>
    <s v="Domestic"/>
    <n v="2020"/>
    <n v="14"/>
    <n v="1"/>
    <n v="2020"/>
    <s v="11/18/2021"/>
    <d v="2024-09-13T00:00:00"/>
    <n v="5"/>
    <n v="870"/>
  </r>
  <r>
    <n v="147"/>
    <x v="15"/>
    <s v="third class"/>
    <s v="GB"/>
    <n v="475"/>
    <n v="9"/>
    <n v="0.47"/>
    <n v="62"/>
    <s v="home office"/>
    <s v="West"/>
    <x v="1"/>
    <s v="Technology"/>
    <d v="2020-11-08T00:00:00"/>
    <s v="International"/>
    <n v="2022"/>
    <n v="7"/>
    <n v="11"/>
    <n v="2022"/>
    <s v="07/02/2021"/>
    <d v="2024-10-29T00:00:00"/>
    <n v="3"/>
    <n v="4275"/>
  </r>
  <r>
    <n v="148"/>
    <x v="19"/>
    <s v="firstclass"/>
    <s v="kashmir"/>
    <n v="937"/>
    <n v="1"/>
    <n v="0.28000000000000003"/>
    <n v="143"/>
    <s v="consumer"/>
    <s v="East"/>
    <x v="1"/>
    <s v="Stationary"/>
    <d v="2020-11-09T00:00:00"/>
    <s v="Domestic"/>
    <n v="2022"/>
    <n v="29"/>
    <n v="9"/>
    <n v="2022"/>
    <s v="03/25/2020"/>
    <d v="2024-07-04T00:00:00"/>
    <n v="2"/>
    <n v="937"/>
  </r>
  <r>
    <n v="149"/>
    <x v="3"/>
    <s v="basic"/>
    <s v="kashmir"/>
    <n v="576"/>
    <n v="5"/>
    <n v="0.45"/>
    <n v="124"/>
    <s v="home office"/>
    <s v="South"/>
    <x v="3"/>
    <s v="Technology"/>
    <d v="2020-11-10T00:00:00"/>
    <s v="Domestic"/>
    <n v="2022"/>
    <n v="10"/>
    <n v="10"/>
    <n v="2020"/>
    <s v="05/30/2022"/>
    <d v="2024-04-22T00:00:00"/>
    <n v="1"/>
    <n v="2880"/>
  </r>
  <r>
    <n v="150"/>
    <x v="0"/>
    <s v="standard"/>
    <s v="balochistan"/>
    <n v="914"/>
    <n v="3"/>
    <n v="0.2"/>
    <n v="105"/>
    <s v="home office"/>
    <s v="North"/>
    <x v="2"/>
    <s v="Office Supplies"/>
    <d v="2020-11-11T00:00:00"/>
    <s v="Domestic"/>
    <n v="2021"/>
    <n v="19"/>
    <n v="9"/>
    <n v="2020"/>
    <s v="09/08/2021"/>
    <d v="2024-07-06T00:00:00"/>
    <n v="5"/>
    <n v="2742"/>
  </r>
  <r>
    <n v="151"/>
    <x v="11"/>
    <s v="standard"/>
    <s v="kpk"/>
    <n v="311"/>
    <n v="7"/>
    <n v="0.28999999999999998"/>
    <n v="123"/>
    <s v="consumer"/>
    <s v="East"/>
    <x v="2"/>
    <s v="Technology"/>
    <d v="2020-11-12T00:00:00"/>
    <s v="Domestic"/>
    <n v="2022"/>
    <n v="18"/>
    <n v="5"/>
    <n v="2022"/>
    <s v="05/21/2022"/>
    <d v="2024-10-07T00:00:00"/>
    <n v="6"/>
    <n v="2177"/>
  </r>
  <r>
    <n v="152"/>
    <x v="2"/>
    <s v="basic"/>
    <s v="GB"/>
    <n v="523"/>
    <n v="3"/>
    <n v="0.37"/>
    <n v="99"/>
    <s v="consumer"/>
    <s v="South"/>
    <x v="0"/>
    <s v="Stationary"/>
    <d v="2020-11-13T00:00:00"/>
    <s v="Domestic"/>
    <n v="2022"/>
    <n v="25"/>
    <n v="1"/>
    <n v="2021"/>
    <s v="08/12/2020"/>
    <d v="2024-10-21T00:00:00"/>
    <n v="3"/>
    <n v="1569"/>
  </r>
  <r>
    <n v="153"/>
    <x v="9"/>
    <s v="second class"/>
    <s v="GB"/>
    <n v="514"/>
    <n v="3"/>
    <n v="0.19"/>
    <n v="69"/>
    <s v="home office"/>
    <s v="East"/>
    <x v="2"/>
    <s v="Technology"/>
    <d v="2020-11-14T00:00:00"/>
    <s v="Domestic"/>
    <n v="2021"/>
    <n v="4"/>
    <n v="3"/>
    <n v="2022"/>
    <s v="02/04/2022"/>
    <d v="2024-06-18T00:00:00"/>
    <n v="1"/>
    <n v="1542"/>
  </r>
  <r>
    <n v="154"/>
    <x v="3"/>
    <s v="standard"/>
    <s v="balochistan"/>
    <n v="323"/>
    <n v="3"/>
    <n v="0.48"/>
    <n v="80"/>
    <s v="consumer"/>
    <s v="East"/>
    <x v="3"/>
    <s v="Office Supplies"/>
    <d v="2020-11-15T00:00:00"/>
    <s v="Domestic"/>
    <n v="2021"/>
    <n v="25"/>
    <n v="7"/>
    <n v="2022"/>
    <s v="12/06/2020"/>
    <d v="2024-02-24T00:00:00"/>
    <n v="4"/>
    <n v="969"/>
  </r>
  <r>
    <n v="155"/>
    <x v="14"/>
    <s v="second class"/>
    <s v="kashmir"/>
    <n v="979"/>
    <n v="8"/>
    <n v="0.22"/>
    <n v="63"/>
    <s v="home office"/>
    <s v="West"/>
    <x v="3"/>
    <s v="Office Supplies"/>
    <d v="2020-11-16T00:00:00"/>
    <s v="International"/>
    <n v="2020"/>
    <n v="30"/>
    <n v="3"/>
    <n v="2022"/>
    <s v="09/18/2022"/>
    <d v="2024-07-29T00:00:00"/>
    <n v="4"/>
    <n v="7832"/>
  </r>
  <r>
    <n v="156"/>
    <x v="18"/>
    <s v="third class"/>
    <s v="balochistan"/>
    <n v="275"/>
    <n v="7"/>
    <n v="0.48"/>
    <n v="81"/>
    <s v="home office"/>
    <s v="South"/>
    <x v="3"/>
    <s v="Technology"/>
    <d v="2020-11-17T00:00:00"/>
    <s v="Domestic"/>
    <n v="2020"/>
    <n v="5"/>
    <n v="12"/>
    <n v="2022"/>
    <s v="06/16/2021"/>
    <d v="2024-07-21T00:00:00"/>
    <n v="5"/>
    <n v="1925"/>
  </r>
  <r>
    <n v="157"/>
    <x v="14"/>
    <s v="third class"/>
    <s v="balochistan"/>
    <n v="997"/>
    <n v="7"/>
    <n v="0.48"/>
    <n v="194"/>
    <s v="consumer"/>
    <s v="East"/>
    <x v="0"/>
    <s v="Stationary"/>
    <d v="2020-11-18T00:00:00"/>
    <s v="Domestic"/>
    <n v="2022"/>
    <n v="10"/>
    <n v="12"/>
    <n v="2020"/>
    <s v="07/04/2021"/>
    <d v="2024-12-02T00:00:00"/>
    <n v="4"/>
    <n v="6979"/>
  </r>
  <r>
    <n v="158"/>
    <x v="14"/>
    <s v="firstclass"/>
    <s v="punjab"/>
    <n v="994"/>
    <n v="1"/>
    <n v="0.15"/>
    <n v="68"/>
    <s v="home office"/>
    <s v="West"/>
    <x v="1"/>
    <s v="Stationary"/>
    <d v="2020-11-19T00:00:00"/>
    <s v="International"/>
    <n v="2021"/>
    <n v="5"/>
    <n v="4"/>
    <n v="2021"/>
    <s v="11/17/2020"/>
    <d v="2024-07-20T00:00:00"/>
    <n v="1"/>
    <n v="994"/>
  </r>
  <r>
    <n v="159"/>
    <x v="18"/>
    <s v="standard"/>
    <s v="punjab"/>
    <n v="204"/>
    <n v="3"/>
    <n v="0.32"/>
    <n v="179"/>
    <s v="home office"/>
    <s v="West"/>
    <x v="0"/>
    <s v="Office Supplies"/>
    <d v="2020-11-20T00:00:00"/>
    <s v="International"/>
    <n v="2022"/>
    <n v="17"/>
    <n v="8"/>
    <n v="2022"/>
    <s v="08/01/2022"/>
    <d v="2024-11-13T00:00:00"/>
    <n v="2"/>
    <n v="612"/>
  </r>
  <r>
    <n v="160"/>
    <x v="16"/>
    <s v="basic"/>
    <s v="kpk"/>
    <n v="469"/>
    <n v="2"/>
    <n v="0.22"/>
    <n v="65"/>
    <s v="home office"/>
    <s v="West"/>
    <x v="3"/>
    <s v="Furniture"/>
    <d v="2020-11-21T00:00:00"/>
    <s v="Domestic"/>
    <n v="2021"/>
    <n v="9"/>
    <n v="11"/>
    <n v="2022"/>
    <s v="05/07/2022"/>
    <d v="2024-09-09T00:00:00"/>
    <n v="6"/>
    <n v="938"/>
  </r>
  <r>
    <n v="161"/>
    <x v="11"/>
    <s v="second class"/>
    <s v="kashmir"/>
    <n v="803"/>
    <n v="5"/>
    <n v="0.12"/>
    <n v="128"/>
    <s v="consumer"/>
    <s v="North"/>
    <x v="2"/>
    <s v="Office Supplies"/>
    <d v="2020-11-22T00:00:00"/>
    <s v="Domestic"/>
    <n v="2021"/>
    <n v="6"/>
    <n v="11"/>
    <n v="2022"/>
    <s v="10/27/2020"/>
    <d v="2024-10-04T00:00:00"/>
    <n v="6"/>
    <n v="4015"/>
  </r>
  <r>
    <n v="162"/>
    <x v="16"/>
    <s v="firstclass"/>
    <s v="kashmir"/>
    <n v="219"/>
    <n v="7"/>
    <n v="0.1"/>
    <n v="123"/>
    <s v="consumer"/>
    <s v="South"/>
    <x v="1"/>
    <s v="Furniture"/>
    <d v="2020-11-23T00:00:00"/>
    <s v="International"/>
    <n v="2020"/>
    <n v="27"/>
    <n v="11"/>
    <n v="2022"/>
    <s v="02/30/2021"/>
    <d v="2024-10-30T00:00:00"/>
    <n v="2"/>
    <n v="1533"/>
  </r>
  <r>
    <n v="163"/>
    <x v="7"/>
    <s v="sameday"/>
    <s v="Sindh"/>
    <n v="401"/>
    <n v="4"/>
    <n v="0.34"/>
    <n v="56"/>
    <s v="consumer"/>
    <s v="North"/>
    <x v="1"/>
    <s v="Furniture"/>
    <d v="2020-11-24T00:00:00"/>
    <s v="International"/>
    <n v="2022"/>
    <n v="3"/>
    <n v="3"/>
    <n v="2022"/>
    <s v="11/18/2021"/>
    <d v="2024-08-05T00:00:00"/>
    <n v="5"/>
    <n v="1604"/>
  </r>
  <r>
    <n v="164"/>
    <x v="4"/>
    <s v="firstclass"/>
    <s v="balochistan"/>
    <n v="283"/>
    <n v="9"/>
    <n v="0.39"/>
    <n v="161"/>
    <s v="consumer"/>
    <s v="North"/>
    <x v="0"/>
    <s v="Technology"/>
    <d v="2020-11-25T00:00:00"/>
    <s v="International"/>
    <n v="2021"/>
    <n v="23"/>
    <n v="2"/>
    <n v="2021"/>
    <s v="07/03/2020"/>
    <d v="2024-06-14T00:00:00"/>
    <n v="1"/>
    <n v="2547"/>
  </r>
  <r>
    <n v="165"/>
    <x v="15"/>
    <s v="second class"/>
    <s v="kpk"/>
    <n v="210"/>
    <n v="8"/>
    <n v="0.38"/>
    <n v="120"/>
    <s v="consumer"/>
    <s v="North"/>
    <x v="0"/>
    <s v="Technology"/>
    <d v="2020-11-26T00:00:00"/>
    <s v="International"/>
    <n v="2021"/>
    <n v="24"/>
    <n v="8"/>
    <n v="2020"/>
    <s v="09/28/2022"/>
    <d v="2024-08-24T00:00:00"/>
    <n v="3"/>
    <n v="1680"/>
  </r>
  <r>
    <n v="166"/>
    <x v="2"/>
    <s v="standard"/>
    <s v="kashmir"/>
    <n v="986"/>
    <n v="6"/>
    <n v="0.42"/>
    <n v="168"/>
    <s v="consumer"/>
    <s v="East"/>
    <x v="2"/>
    <s v="Stationary"/>
    <d v="2020-11-27T00:00:00"/>
    <s v="Domestic"/>
    <n v="2021"/>
    <n v="9"/>
    <n v="1"/>
    <n v="2022"/>
    <s v="11/15/2020"/>
    <d v="2024-01-08T00:00:00"/>
    <n v="4"/>
    <n v="5916"/>
  </r>
  <r>
    <n v="167"/>
    <x v="9"/>
    <s v="standard"/>
    <s v="Sindh"/>
    <n v="420"/>
    <n v="1"/>
    <n v="0.14000000000000001"/>
    <n v="135"/>
    <s v="consumer"/>
    <s v="West"/>
    <x v="0"/>
    <s v="Office Supplies"/>
    <d v="2020-11-28T00:00:00"/>
    <s v="Domestic"/>
    <n v="2021"/>
    <n v="14"/>
    <n v="11"/>
    <n v="2020"/>
    <s v="05/13/2022"/>
    <d v="2024-09-08T00:00:00"/>
    <n v="5"/>
    <n v="420"/>
  </r>
  <r>
    <n v="168"/>
    <x v="10"/>
    <s v="sameday"/>
    <s v="GB"/>
    <n v="969"/>
    <n v="3"/>
    <n v="0.18"/>
    <n v="124"/>
    <s v="home office"/>
    <s v="South"/>
    <x v="2"/>
    <s v="Furniture"/>
    <d v="2020-11-29T00:00:00"/>
    <s v="International"/>
    <n v="2022"/>
    <n v="1"/>
    <n v="4"/>
    <n v="2022"/>
    <s v="12/27/2022"/>
    <d v="2024-09-22T00:00:00"/>
    <n v="6"/>
    <n v="2907"/>
  </r>
  <r>
    <n v="169"/>
    <x v="14"/>
    <s v="second class"/>
    <s v="balochistan"/>
    <n v="569"/>
    <n v="2"/>
    <n v="0.28000000000000003"/>
    <n v="141"/>
    <s v="home office"/>
    <s v="East"/>
    <x v="2"/>
    <s v="Stationary"/>
    <d v="2020-11-30T00:00:00"/>
    <s v="International"/>
    <n v="2021"/>
    <n v="28"/>
    <n v="8"/>
    <n v="2020"/>
    <s v="08/08/2022"/>
    <d v="2024-05-05T00:00:00"/>
    <n v="4"/>
    <n v="1138"/>
  </r>
  <r>
    <n v="170"/>
    <x v="5"/>
    <s v="standard"/>
    <s v="Sindh"/>
    <n v="762"/>
    <n v="1"/>
    <n v="0.38"/>
    <n v="76"/>
    <s v="home office"/>
    <s v="West"/>
    <x v="1"/>
    <s v="Stationary"/>
    <d v="2020-12-01T00:00:00"/>
    <s v="Domestic"/>
    <n v="2022"/>
    <n v="6"/>
    <n v="4"/>
    <n v="2020"/>
    <s v="03/22/2020"/>
    <d v="2024-03-15T00:00:00"/>
    <n v="6"/>
    <n v="762"/>
  </r>
  <r>
    <n v="171"/>
    <x v="1"/>
    <s v="standard"/>
    <s v="kashmir"/>
    <n v="511"/>
    <n v="6"/>
    <n v="0.17"/>
    <n v="118"/>
    <s v="consumer"/>
    <s v="North"/>
    <x v="2"/>
    <s v="Furniture"/>
    <d v="2020-12-02T00:00:00"/>
    <s v="Domestic"/>
    <n v="2021"/>
    <n v="13"/>
    <n v="6"/>
    <n v="2020"/>
    <s v="07/12/2022"/>
    <d v="2024-11-09T00:00:00"/>
    <n v="2"/>
    <n v="3066"/>
  </r>
  <r>
    <n v="172"/>
    <x v="6"/>
    <s v="second class"/>
    <s v="punjab"/>
    <n v="105"/>
    <n v="8"/>
    <n v="0.18"/>
    <n v="109"/>
    <s v="consumer"/>
    <s v="South"/>
    <x v="2"/>
    <s v="Technology"/>
    <d v="2020-12-03T00:00:00"/>
    <s v="Domestic"/>
    <n v="2020"/>
    <n v="28"/>
    <n v="11"/>
    <n v="2022"/>
    <s v="08/14/2021"/>
    <d v="2024-07-11T00:00:00"/>
    <n v="1"/>
    <n v="840"/>
  </r>
  <r>
    <n v="173"/>
    <x v="8"/>
    <s v="firstclass"/>
    <s v="kpk"/>
    <n v="977"/>
    <n v="4"/>
    <n v="0.26"/>
    <n v="142"/>
    <s v="home office"/>
    <s v="East"/>
    <x v="3"/>
    <s v="Furniture"/>
    <d v="2020-12-04T00:00:00"/>
    <s v="International"/>
    <n v="2021"/>
    <n v="19"/>
    <n v="11"/>
    <n v="2022"/>
    <s v="02/10/2020"/>
    <d v="2024-11-06T00:00:00"/>
    <n v="1"/>
    <n v="3908"/>
  </r>
  <r>
    <n v="174"/>
    <x v="15"/>
    <s v="third class"/>
    <s v="GB"/>
    <n v="135"/>
    <n v="5"/>
    <n v="0.32"/>
    <n v="111"/>
    <s v="consumer"/>
    <s v="East"/>
    <x v="1"/>
    <s v="Office Supplies"/>
    <d v="2020-12-05T00:00:00"/>
    <s v="Domestic"/>
    <n v="2020"/>
    <n v="11"/>
    <n v="1"/>
    <n v="2022"/>
    <s v="06/28/2020"/>
    <d v="2024-03-08T00:00:00"/>
    <n v="3"/>
    <n v="675"/>
  </r>
  <r>
    <n v="175"/>
    <x v="1"/>
    <s v="basic"/>
    <s v="balochistan"/>
    <n v="977"/>
    <n v="5"/>
    <n v="0.25"/>
    <n v="193"/>
    <s v="home office"/>
    <s v="East"/>
    <x v="1"/>
    <s v="Technology"/>
    <d v="2020-12-06T00:00:00"/>
    <s v="International"/>
    <n v="2020"/>
    <n v="28"/>
    <n v="9"/>
    <n v="2022"/>
    <s v="12/08/2021"/>
    <d v="2024-11-03T00:00:00"/>
    <n v="6"/>
    <n v="4885"/>
  </r>
  <r>
    <n v="176"/>
    <x v="18"/>
    <s v="firstclass"/>
    <s v="punjab"/>
    <n v="903"/>
    <n v="8"/>
    <n v="0.3"/>
    <n v="160"/>
    <s v="home office"/>
    <s v="West"/>
    <x v="2"/>
    <s v="Furniture"/>
    <d v="2020-12-07T00:00:00"/>
    <s v="Domestic"/>
    <n v="2021"/>
    <n v="3"/>
    <n v="7"/>
    <n v="2020"/>
    <s v="06/17/2022"/>
    <d v="2024-10-20T00:00:00"/>
    <n v="1"/>
    <n v="7224"/>
  </r>
  <r>
    <n v="177"/>
    <x v="10"/>
    <s v="second class"/>
    <s v="kpk"/>
    <n v="736"/>
    <n v="2"/>
    <n v="0.31"/>
    <n v="141"/>
    <s v="consumer"/>
    <s v="East"/>
    <x v="2"/>
    <s v="Technology"/>
    <d v="2020-12-08T00:00:00"/>
    <s v="International"/>
    <n v="2021"/>
    <n v="20"/>
    <n v="12"/>
    <n v="2022"/>
    <s v="03/23/2022"/>
    <d v="2024-03-26T00:00:00"/>
    <n v="6"/>
    <n v="1472"/>
  </r>
  <r>
    <n v="178"/>
    <x v="1"/>
    <s v="third class"/>
    <s v="GB"/>
    <n v="716"/>
    <n v="8"/>
    <n v="0.33"/>
    <n v="163"/>
    <s v="home office"/>
    <s v="West"/>
    <x v="3"/>
    <s v="Furniture"/>
    <d v="2020-12-09T00:00:00"/>
    <s v="Domestic"/>
    <n v="2021"/>
    <n v="15"/>
    <n v="12"/>
    <n v="2021"/>
    <s v="09/05/2020"/>
    <d v="2024-08-04T00:00:00"/>
    <n v="1"/>
    <n v="5728"/>
  </r>
  <r>
    <n v="179"/>
    <x v="4"/>
    <s v="firstclass"/>
    <s v="GB"/>
    <n v="295"/>
    <n v="8"/>
    <n v="0.43"/>
    <n v="192"/>
    <s v="consumer"/>
    <s v="South"/>
    <x v="0"/>
    <s v="Stationary"/>
    <d v="2020-12-10T00:00:00"/>
    <s v="Domestic"/>
    <n v="2020"/>
    <n v="16"/>
    <n v="1"/>
    <n v="2021"/>
    <s v="04/16/2022"/>
    <d v="2024-03-27T00:00:00"/>
    <n v="6"/>
    <n v="2360"/>
  </r>
  <r>
    <n v="180"/>
    <x v="0"/>
    <s v="standard"/>
    <s v="balochistan"/>
    <n v="256"/>
    <n v="9"/>
    <n v="0.12"/>
    <n v="118"/>
    <s v="consumer"/>
    <s v="South"/>
    <x v="1"/>
    <s v="Stationary"/>
    <d v="2020-12-11T00:00:00"/>
    <s v="Domestic"/>
    <n v="2022"/>
    <n v="18"/>
    <n v="4"/>
    <n v="2020"/>
    <s v="03/10/2020"/>
    <d v="2024-10-24T00:00:00"/>
    <n v="3"/>
    <n v="2304"/>
  </r>
  <r>
    <n v="181"/>
    <x v="3"/>
    <s v="third class"/>
    <s v="balochistan"/>
    <n v="703"/>
    <n v="6"/>
    <n v="0.36"/>
    <n v="139"/>
    <s v="home office"/>
    <s v="South"/>
    <x v="1"/>
    <s v="Office Supplies"/>
    <d v="2020-12-12T00:00:00"/>
    <s v="Domestic"/>
    <n v="2021"/>
    <n v="1"/>
    <n v="8"/>
    <n v="2022"/>
    <s v="01/24/2021"/>
    <d v="2024-07-25T00:00:00"/>
    <n v="4"/>
    <n v="4218"/>
  </r>
  <r>
    <n v="182"/>
    <x v="8"/>
    <s v="third class"/>
    <s v="kashmir"/>
    <n v="863"/>
    <n v="7"/>
    <n v="0.21"/>
    <n v="62"/>
    <s v="home office"/>
    <s v="South"/>
    <x v="3"/>
    <s v="Furniture"/>
    <d v="2020-12-13T00:00:00"/>
    <s v="International"/>
    <n v="2021"/>
    <n v="7"/>
    <n v="10"/>
    <n v="2022"/>
    <s v="02/11/2022"/>
    <d v="2024-07-11T00:00:00"/>
    <n v="5"/>
    <n v="6041"/>
  </r>
  <r>
    <n v="183"/>
    <x v="1"/>
    <s v="second class"/>
    <s v="Sindh"/>
    <n v="237"/>
    <n v="2"/>
    <n v="0.34"/>
    <n v="155"/>
    <s v="home office"/>
    <s v="East"/>
    <x v="2"/>
    <s v="Stationary"/>
    <d v="2020-12-14T00:00:00"/>
    <s v="Domestic"/>
    <n v="2021"/>
    <n v="29"/>
    <n v="6"/>
    <n v="2020"/>
    <s v="11/04/2022"/>
    <d v="2024-08-23T00:00:00"/>
    <n v="5"/>
    <n v="474"/>
  </r>
  <r>
    <n v="184"/>
    <x v="3"/>
    <s v="standard"/>
    <s v="balochistan"/>
    <n v="399"/>
    <n v="1"/>
    <n v="0.25"/>
    <n v="109"/>
    <s v="home office"/>
    <s v="North"/>
    <x v="1"/>
    <s v="Stationary"/>
    <d v="2020-12-15T00:00:00"/>
    <s v="International"/>
    <n v="2020"/>
    <n v="29"/>
    <n v="9"/>
    <n v="2021"/>
    <s v="02/10/2022"/>
    <d v="2024-03-02T00:00:00"/>
    <n v="3"/>
    <n v="399"/>
  </r>
  <r>
    <n v="185"/>
    <x v="17"/>
    <s v="standard"/>
    <s v="punjab"/>
    <n v="743"/>
    <n v="1"/>
    <n v="0.35"/>
    <n v="102"/>
    <s v="home office"/>
    <s v="East"/>
    <x v="3"/>
    <s v="Technology"/>
    <d v="2020-12-16T00:00:00"/>
    <s v="International"/>
    <n v="2021"/>
    <n v="5"/>
    <n v="3"/>
    <n v="2020"/>
    <s v="11/17/2020"/>
    <d v="2024-04-20T00:00:00"/>
    <n v="6"/>
    <n v="743"/>
  </r>
  <r>
    <n v="186"/>
    <x v="0"/>
    <s v="standard"/>
    <s v="balochistan"/>
    <n v="207"/>
    <n v="1"/>
    <n v="0.15"/>
    <n v="191"/>
    <s v="home office"/>
    <s v="West"/>
    <x v="2"/>
    <s v="Technology"/>
    <d v="2020-12-17T00:00:00"/>
    <s v="Domestic"/>
    <n v="2020"/>
    <n v="3"/>
    <n v="10"/>
    <n v="2022"/>
    <s v="04/15/2020"/>
    <d v="2024-01-29T00:00:00"/>
    <n v="6"/>
    <n v="207"/>
  </r>
  <r>
    <n v="187"/>
    <x v="10"/>
    <s v="third class"/>
    <s v="Sindh"/>
    <n v="570"/>
    <n v="3"/>
    <n v="0.32"/>
    <n v="170"/>
    <s v="consumer"/>
    <s v="East"/>
    <x v="1"/>
    <s v="Office Supplies"/>
    <d v="2020-12-18T00:00:00"/>
    <s v="Domestic"/>
    <n v="2020"/>
    <n v="3"/>
    <n v="7"/>
    <n v="2020"/>
    <s v="04/22/2022"/>
    <d v="2024-05-28T00:00:00"/>
    <n v="1"/>
    <n v="1710"/>
  </r>
  <r>
    <n v="188"/>
    <x v="3"/>
    <s v="firstclass"/>
    <s v="kashmir"/>
    <n v="718"/>
    <n v="4"/>
    <n v="0.44"/>
    <n v="163"/>
    <s v="home office"/>
    <s v="South"/>
    <x v="3"/>
    <s v="Stationary"/>
    <d v="2020-12-19T00:00:00"/>
    <s v="Domestic"/>
    <n v="2021"/>
    <n v="14"/>
    <n v="3"/>
    <n v="2021"/>
    <s v="10/08/2022"/>
    <d v="2024-02-19T00:00:00"/>
    <n v="2"/>
    <n v="2872"/>
  </r>
  <r>
    <n v="189"/>
    <x v="13"/>
    <s v="basic"/>
    <s v="kashmir"/>
    <n v="846"/>
    <n v="2"/>
    <n v="0.39"/>
    <n v="166"/>
    <s v="home office"/>
    <s v="East"/>
    <x v="0"/>
    <s v="Stationary"/>
    <d v="2020-12-20T00:00:00"/>
    <s v="Domestic"/>
    <n v="2020"/>
    <n v="26"/>
    <n v="12"/>
    <n v="2021"/>
    <s v="03/14/2021"/>
    <d v="2024-12-30T00:00:00"/>
    <n v="1"/>
    <n v="1692"/>
  </r>
  <r>
    <n v="190"/>
    <x v="18"/>
    <s v="sameday"/>
    <s v="punjab"/>
    <n v="232"/>
    <n v="7"/>
    <n v="0.22"/>
    <n v="133"/>
    <s v="consumer"/>
    <s v="West"/>
    <x v="0"/>
    <s v="Stationary"/>
    <d v="2020-12-21T00:00:00"/>
    <s v="International"/>
    <n v="2020"/>
    <n v="10"/>
    <n v="3"/>
    <n v="2021"/>
    <s v="05/29/2020"/>
    <d v="2024-02-02T00:00:00"/>
    <n v="2"/>
    <n v="1624"/>
  </r>
  <r>
    <n v="191"/>
    <x v="2"/>
    <s v="basic"/>
    <s v="GB"/>
    <n v="769"/>
    <n v="5"/>
    <n v="0.3"/>
    <n v="138"/>
    <s v="home office"/>
    <s v="West"/>
    <x v="3"/>
    <s v="Furniture"/>
    <d v="2020-12-22T00:00:00"/>
    <s v="Domestic"/>
    <n v="2020"/>
    <n v="27"/>
    <n v="12"/>
    <n v="2022"/>
    <s v="05/26/2022"/>
    <d v="2024-10-23T00:00:00"/>
    <n v="3"/>
    <n v="3845"/>
  </r>
  <r>
    <n v="192"/>
    <x v="18"/>
    <s v="sameday"/>
    <s v="kpk"/>
    <n v="416"/>
    <n v="1"/>
    <n v="0.43"/>
    <n v="171"/>
    <s v="home office"/>
    <s v="East"/>
    <x v="2"/>
    <s v="Technology"/>
    <d v="2020-12-23T00:00:00"/>
    <s v="Domestic"/>
    <n v="2021"/>
    <n v="25"/>
    <n v="5"/>
    <n v="2022"/>
    <s v="03/23/2020"/>
    <d v="2024-08-08T00:00:00"/>
    <n v="1"/>
    <n v="416"/>
  </r>
  <r>
    <n v="193"/>
    <x v="15"/>
    <s v="second class"/>
    <s v="GB"/>
    <n v="528"/>
    <n v="9"/>
    <n v="0.21"/>
    <n v="137"/>
    <s v="consumer"/>
    <s v="East"/>
    <x v="0"/>
    <s v="Furniture"/>
    <d v="2020-12-24T00:00:00"/>
    <s v="Domestic"/>
    <n v="2022"/>
    <n v="16"/>
    <n v="4"/>
    <n v="2020"/>
    <s v="12/22/2022"/>
    <d v="2024-04-09T00:00:00"/>
    <n v="4"/>
    <n v="4752"/>
  </r>
  <r>
    <n v="194"/>
    <x v="17"/>
    <s v="basic"/>
    <s v="Sindh"/>
    <n v="102"/>
    <n v="9"/>
    <n v="0.4"/>
    <n v="112"/>
    <s v="home office"/>
    <s v="West"/>
    <x v="1"/>
    <s v="Technology"/>
    <d v="2020-12-25T00:00:00"/>
    <s v="Domestic"/>
    <n v="2022"/>
    <n v="19"/>
    <n v="4"/>
    <n v="2021"/>
    <s v="11/19/2022"/>
    <d v="2024-07-15T00:00:00"/>
    <n v="1"/>
    <n v="918"/>
  </r>
  <r>
    <n v="195"/>
    <x v="18"/>
    <s v="third class"/>
    <s v="balochistan"/>
    <n v="169"/>
    <n v="7"/>
    <n v="0.21"/>
    <n v="60"/>
    <s v="home office"/>
    <s v="West"/>
    <x v="3"/>
    <s v="Technology"/>
    <d v="2020-12-26T00:00:00"/>
    <s v="Domestic"/>
    <n v="2021"/>
    <n v="15"/>
    <n v="11"/>
    <n v="2020"/>
    <s v="08/17/2022"/>
    <d v="2024-11-17T00:00:00"/>
    <n v="1"/>
    <n v="1183"/>
  </r>
  <r>
    <n v="196"/>
    <x v="13"/>
    <s v="sameday"/>
    <s v="punjab"/>
    <n v="659"/>
    <n v="5"/>
    <n v="0.16"/>
    <n v="144"/>
    <s v="home office"/>
    <s v="South"/>
    <x v="2"/>
    <s v="Technology"/>
    <d v="2020-12-27T00:00:00"/>
    <s v="Domestic"/>
    <n v="2022"/>
    <n v="12"/>
    <n v="4"/>
    <n v="2021"/>
    <s v="02/20/2020"/>
    <d v="2024-07-10T00:00:00"/>
    <n v="2"/>
    <n v="3295"/>
  </r>
  <r>
    <n v="197"/>
    <x v="1"/>
    <s v="standard"/>
    <s v="kashmir"/>
    <n v="304"/>
    <n v="6"/>
    <n v="0.41"/>
    <n v="146"/>
    <s v="home office"/>
    <s v="West"/>
    <x v="3"/>
    <s v="Stationary"/>
    <d v="2020-12-28T00:00:00"/>
    <s v="International"/>
    <n v="2021"/>
    <n v="11"/>
    <n v="6"/>
    <n v="2022"/>
    <s v="01/04/2022"/>
    <d v="2024-05-30T00:00:00"/>
    <n v="3"/>
    <n v="1824"/>
  </r>
  <r>
    <n v="198"/>
    <x v="15"/>
    <s v="second class"/>
    <s v="balochistan"/>
    <n v="757"/>
    <n v="6"/>
    <n v="0.44"/>
    <n v="154"/>
    <s v="consumer"/>
    <s v="South"/>
    <x v="2"/>
    <s v="Office Supplies"/>
    <d v="2020-12-29T00:00:00"/>
    <s v="Domestic"/>
    <n v="2022"/>
    <n v="16"/>
    <n v="12"/>
    <n v="2021"/>
    <s v="05/17/2020"/>
    <d v="2024-12-20T00:00:00"/>
    <n v="5"/>
    <n v="4542"/>
  </r>
  <r>
    <n v="199"/>
    <x v="19"/>
    <s v="basic"/>
    <s v="GB"/>
    <n v="179"/>
    <n v="8"/>
    <n v="0.31"/>
    <n v="104"/>
    <s v="consumer"/>
    <s v="East"/>
    <x v="3"/>
    <s v="Furniture"/>
    <d v="2020-12-30T00:00:00"/>
    <s v="Domestic"/>
    <n v="2021"/>
    <n v="1"/>
    <n v="6"/>
    <n v="2020"/>
    <s v="04/06/2022"/>
    <d v="2024-11-23T00:00:00"/>
    <n v="3"/>
    <n v="1432"/>
  </r>
  <r>
    <n v="200"/>
    <x v="7"/>
    <s v="firstclass"/>
    <s v="punjab"/>
    <n v="796"/>
    <n v="8"/>
    <n v="0.2"/>
    <n v="144"/>
    <s v="consumer"/>
    <s v="West"/>
    <x v="1"/>
    <s v="Office Supplies"/>
    <d v="2020-12-31T00:00:00"/>
    <s v="International"/>
    <n v="2021"/>
    <n v="14"/>
    <n v="4"/>
    <n v="2020"/>
    <s v="05/15/2022"/>
    <d v="2024-01-10T00:00:00"/>
    <n v="4"/>
    <n v="6368"/>
  </r>
  <r>
    <n v="201"/>
    <x v="7"/>
    <s v="second class"/>
    <s v="kpk"/>
    <n v="653"/>
    <n v="4"/>
    <n v="0.37"/>
    <n v="184"/>
    <s v="consumer"/>
    <s v="North"/>
    <x v="1"/>
    <s v="Furniture"/>
    <d v="2021-01-01T00:00:00"/>
    <s v="International"/>
    <n v="2021"/>
    <n v="15"/>
    <n v="8"/>
    <n v="2021"/>
    <s v="02/04/2020"/>
    <d v="2024-12-09T00:00:00"/>
    <n v="2"/>
    <n v="2612"/>
  </r>
  <r>
    <n v="202"/>
    <x v="11"/>
    <s v="standard"/>
    <s v="balochistan"/>
    <n v="825"/>
    <n v="6"/>
    <n v="0.27"/>
    <n v="55"/>
    <s v="home office"/>
    <s v="West"/>
    <x v="2"/>
    <s v="Furniture"/>
    <d v="2021-01-02T00:00:00"/>
    <s v="International"/>
    <n v="2021"/>
    <n v="11"/>
    <n v="6"/>
    <n v="2022"/>
    <s v="05/12/2021"/>
    <d v="2024-02-18T00:00:00"/>
    <n v="5"/>
    <n v="4950"/>
  </r>
  <r>
    <n v="203"/>
    <x v="3"/>
    <s v="standard"/>
    <s v="kashmir"/>
    <n v="716"/>
    <n v="6"/>
    <n v="0.48"/>
    <n v="97"/>
    <s v="consumer"/>
    <s v="South"/>
    <x v="3"/>
    <s v="Stationary"/>
    <d v="2021-01-03T00:00:00"/>
    <s v="Domestic"/>
    <n v="2020"/>
    <n v="19"/>
    <n v="1"/>
    <n v="2021"/>
    <s v="09/03/2021"/>
    <d v="2024-04-08T00:00:00"/>
    <n v="3"/>
    <n v="4296"/>
  </r>
  <r>
    <n v="204"/>
    <x v="3"/>
    <s v="third class"/>
    <s v="GB"/>
    <n v="615"/>
    <n v="5"/>
    <n v="0.16"/>
    <n v="139"/>
    <s v="consumer"/>
    <s v="South"/>
    <x v="0"/>
    <s v="Stationary"/>
    <d v="2021-01-04T00:00:00"/>
    <s v="Domestic"/>
    <n v="2020"/>
    <n v="11"/>
    <n v="2"/>
    <n v="2022"/>
    <s v="04/04/2021"/>
    <d v="2024-02-01T00:00:00"/>
    <n v="2"/>
    <n v="3075"/>
  </r>
  <r>
    <n v="205"/>
    <x v="5"/>
    <s v="standard"/>
    <s v="kashmir"/>
    <n v="800"/>
    <n v="1"/>
    <n v="0.21"/>
    <n v="194"/>
    <s v="home office"/>
    <s v="North"/>
    <x v="2"/>
    <s v="Stationary"/>
    <d v="2021-01-05T00:00:00"/>
    <s v="Domestic"/>
    <n v="2021"/>
    <n v="24"/>
    <n v="7"/>
    <n v="2022"/>
    <s v="11/28/2020"/>
    <d v="2024-09-29T00:00:00"/>
    <n v="2"/>
    <n v="800"/>
  </r>
  <r>
    <n v="206"/>
    <x v="6"/>
    <s v="sameday"/>
    <s v="Sindh"/>
    <n v="914"/>
    <n v="6"/>
    <n v="0.39"/>
    <n v="194"/>
    <s v="home office"/>
    <s v="West"/>
    <x v="2"/>
    <s v="Technology"/>
    <d v="2021-01-06T00:00:00"/>
    <s v="International"/>
    <n v="2022"/>
    <n v="26"/>
    <n v="1"/>
    <n v="2022"/>
    <s v="06/23/2020"/>
    <d v="2024-12-06T00:00:00"/>
    <n v="5"/>
    <n v="5484"/>
  </r>
  <r>
    <n v="207"/>
    <x v="6"/>
    <s v="basic"/>
    <s v="kpk"/>
    <n v="468"/>
    <n v="7"/>
    <n v="0.23"/>
    <n v="129"/>
    <s v="home office"/>
    <s v="West"/>
    <x v="2"/>
    <s v="Technology"/>
    <d v="2021-01-07T00:00:00"/>
    <s v="Domestic"/>
    <n v="2021"/>
    <n v="3"/>
    <n v="5"/>
    <n v="2021"/>
    <s v="11/19/2022"/>
    <d v="2024-02-20T00:00:00"/>
    <n v="3"/>
    <n v="3276"/>
  </r>
  <r>
    <n v="208"/>
    <x v="6"/>
    <s v="second class"/>
    <s v="balochistan"/>
    <n v="259"/>
    <n v="8"/>
    <n v="0.28999999999999998"/>
    <n v="119"/>
    <s v="consumer"/>
    <s v="West"/>
    <x v="3"/>
    <s v="Office Supplies"/>
    <d v="2021-01-08T00:00:00"/>
    <s v="Domestic"/>
    <n v="2020"/>
    <n v="14"/>
    <n v="10"/>
    <n v="2020"/>
    <s v="06/18/2022"/>
    <d v="2024-06-18T00:00:00"/>
    <n v="5"/>
    <n v="2072"/>
  </r>
  <r>
    <n v="209"/>
    <x v="3"/>
    <s v="basic"/>
    <s v="kpk"/>
    <n v="554"/>
    <n v="1"/>
    <n v="0.17"/>
    <n v="122"/>
    <s v="consumer"/>
    <s v="North"/>
    <x v="0"/>
    <s v="Stationary"/>
    <d v="2021-01-09T00:00:00"/>
    <s v="International"/>
    <n v="2022"/>
    <n v="4"/>
    <n v="5"/>
    <n v="2021"/>
    <s v="10/08/2021"/>
    <d v="2024-04-08T00:00:00"/>
    <n v="6"/>
    <n v="554"/>
  </r>
  <r>
    <n v="210"/>
    <x v="11"/>
    <s v="third class"/>
    <s v="kpk"/>
    <n v="919"/>
    <n v="9"/>
    <n v="0.26"/>
    <n v="194"/>
    <s v="home office"/>
    <s v="East"/>
    <x v="2"/>
    <s v="Technology"/>
    <d v="2021-01-10T00:00:00"/>
    <s v="Domestic"/>
    <n v="2022"/>
    <n v="12"/>
    <n v="4"/>
    <n v="2020"/>
    <s v="09/30/2020"/>
    <d v="2024-11-29T00:00:00"/>
    <n v="3"/>
    <n v="8271"/>
  </r>
  <r>
    <n v="211"/>
    <x v="8"/>
    <s v="basic"/>
    <s v="Sindh"/>
    <n v="197"/>
    <n v="1"/>
    <n v="0.16"/>
    <n v="101"/>
    <s v="home office"/>
    <s v="West"/>
    <x v="0"/>
    <s v="Furniture"/>
    <d v="2021-01-11T00:00:00"/>
    <s v="International"/>
    <n v="2020"/>
    <n v="15"/>
    <n v="2"/>
    <n v="2020"/>
    <s v="01/19/2020"/>
    <d v="2024-06-28T00:00:00"/>
    <n v="3"/>
    <n v="197"/>
  </r>
  <r>
    <n v="212"/>
    <x v="0"/>
    <s v="sameday"/>
    <s v="GB"/>
    <n v="275"/>
    <n v="8"/>
    <n v="0.25"/>
    <n v="142"/>
    <s v="home office"/>
    <s v="East"/>
    <x v="0"/>
    <s v="Furniture"/>
    <d v="2021-01-12T00:00:00"/>
    <s v="International"/>
    <n v="2021"/>
    <n v="22"/>
    <n v="11"/>
    <n v="2022"/>
    <s v="06/12/2020"/>
    <d v="2024-01-07T00:00:00"/>
    <n v="5"/>
    <n v="2200"/>
  </r>
  <r>
    <n v="213"/>
    <x v="3"/>
    <s v="sameday"/>
    <s v="balochistan"/>
    <n v="367"/>
    <n v="9"/>
    <n v="0.12"/>
    <n v="183"/>
    <s v="home office"/>
    <s v="South"/>
    <x v="3"/>
    <s v="Furniture"/>
    <d v="2021-01-13T00:00:00"/>
    <s v="International"/>
    <n v="2020"/>
    <n v="21"/>
    <n v="6"/>
    <n v="2020"/>
    <s v="09/11/2021"/>
    <d v="2024-10-09T00:00:00"/>
    <n v="3"/>
    <n v="3303"/>
  </r>
  <r>
    <n v="214"/>
    <x v="6"/>
    <s v="standard"/>
    <s v="GB"/>
    <n v="971"/>
    <n v="9"/>
    <n v="0.2"/>
    <n v="50"/>
    <s v="home office"/>
    <s v="North"/>
    <x v="2"/>
    <s v="Office Supplies"/>
    <d v="2021-01-14T00:00:00"/>
    <s v="International"/>
    <n v="2021"/>
    <n v="23"/>
    <n v="4"/>
    <n v="2021"/>
    <s v="03/04/2020"/>
    <d v="2024-09-26T00:00:00"/>
    <n v="2"/>
    <n v="8739"/>
  </r>
  <r>
    <n v="215"/>
    <x v="17"/>
    <s v="basic"/>
    <s v="GB"/>
    <n v="418"/>
    <n v="5"/>
    <n v="0.39"/>
    <n v="73"/>
    <s v="home office"/>
    <s v="West"/>
    <x v="2"/>
    <s v="Office Supplies"/>
    <d v="2021-01-15T00:00:00"/>
    <s v="Domestic"/>
    <n v="2020"/>
    <n v="16"/>
    <n v="10"/>
    <n v="2021"/>
    <s v="12/26/2020"/>
    <d v="2024-08-06T00:00:00"/>
    <n v="1"/>
    <n v="2090"/>
  </r>
  <r>
    <n v="216"/>
    <x v="14"/>
    <s v="third class"/>
    <s v="GB"/>
    <n v="748"/>
    <n v="1"/>
    <n v="0.2"/>
    <n v="160"/>
    <s v="consumer"/>
    <s v="East"/>
    <x v="0"/>
    <s v="Furniture"/>
    <d v="2021-01-16T00:00:00"/>
    <s v="International"/>
    <n v="2021"/>
    <n v="2"/>
    <n v="5"/>
    <n v="2022"/>
    <s v="10/04/2022"/>
    <d v="2024-01-04T00:00:00"/>
    <n v="5"/>
    <n v="748"/>
  </r>
  <r>
    <n v="217"/>
    <x v="5"/>
    <s v="sameday"/>
    <s v="GB"/>
    <n v="290"/>
    <n v="4"/>
    <n v="0.2"/>
    <n v="88"/>
    <s v="home office"/>
    <s v="West"/>
    <x v="1"/>
    <s v="Technology"/>
    <d v="2021-01-17T00:00:00"/>
    <s v="Domestic"/>
    <n v="2021"/>
    <n v="25"/>
    <n v="9"/>
    <n v="2020"/>
    <s v="04/17/2022"/>
    <d v="2024-11-25T00:00:00"/>
    <n v="5"/>
    <n v="1160"/>
  </r>
  <r>
    <n v="218"/>
    <x v="5"/>
    <s v="third class"/>
    <s v="punjab"/>
    <n v="231"/>
    <n v="7"/>
    <n v="0.41"/>
    <n v="131"/>
    <s v="consumer"/>
    <s v="North"/>
    <x v="1"/>
    <s v="Office Supplies"/>
    <d v="2021-01-18T00:00:00"/>
    <s v="International"/>
    <n v="2021"/>
    <n v="28"/>
    <n v="6"/>
    <n v="2020"/>
    <s v="07/18/2022"/>
    <d v="2024-07-23T00:00:00"/>
    <n v="3"/>
    <n v="1617"/>
  </r>
  <r>
    <n v="219"/>
    <x v="4"/>
    <s v="standard"/>
    <s v="Sindh"/>
    <n v="207"/>
    <n v="9"/>
    <n v="0.27"/>
    <n v="177"/>
    <s v="consumer"/>
    <s v="North"/>
    <x v="2"/>
    <s v="Stationary"/>
    <d v="2021-01-19T00:00:00"/>
    <s v="Domestic"/>
    <n v="2022"/>
    <n v="2"/>
    <n v="8"/>
    <n v="2020"/>
    <s v="06/22/2020"/>
    <d v="2024-10-11T00:00:00"/>
    <n v="1"/>
    <n v="1863"/>
  </r>
  <r>
    <n v="220"/>
    <x v="0"/>
    <s v="second class"/>
    <s v="kpk"/>
    <n v="922"/>
    <n v="4"/>
    <n v="0.45"/>
    <n v="193"/>
    <s v="home office"/>
    <s v="West"/>
    <x v="1"/>
    <s v="Furniture"/>
    <d v="2021-01-20T00:00:00"/>
    <s v="International"/>
    <n v="2022"/>
    <n v="1"/>
    <n v="3"/>
    <n v="2021"/>
    <s v="09/24/2020"/>
    <d v="2024-12-29T00:00:00"/>
    <n v="4"/>
    <n v="3688"/>
  </r>
  <r>
    <n v="221"/>
    <x v="19"/>
    <s v="sameday"/>
    <s v="GB"/>
    <n v="843"/>
    <n v="5"/>
    <n v="0.46"/>
    <n v="124"/>
    <s v="consumer"/>
    <s v="South"/>
    <x v="2"/>
    <s v="Technology"/>
    <d v="2021-01-21T00:00:00"/>
    <s v="Domestic"/>
    <n v="2020"/>
    <n v="28"/>
    <n v="6"/>
    <n v="2022"/>
    <s v="06/01/2021"/>
    <d v="2024-03-12T00:00:00"/>
    <n v="4"/>
    <n v="4215"/>
  </r>
  <r>
    <n v="222"/>
    <x v="19"/>
    <s v="sameday"/>
    <s v="GB"/>
    <n v="269"/>
    <n v="5"/>
    <n v="0.46"/>
    <n v="68"/>
    <s v="consumer"/>
    <s v="West"/>
    <x v="0"/>
    <s v="Office Supplies"/>
    <d v="2021-01-22T00:00:00"/>
    <s v="Domestic"/>
    <n v="2020"/>
    <n v="1"/>
    <n v="10"/>
    <n v="2021"/>
    <s v="12/04/2022"/>
    <d v="2024-08-10T00:00:00"/>
    <n v="2"/>
    <n v="1345"/>
  </r>
  <r>
    <n v="223"/>
    <x v="4"/>
    <s v="second class"/>
    <s v="kpk"/>
    <n v="410"/>
    <n v="5"/>
    <n v="0.27"/>
    <n v="77"/>
    <s v="home office"/>
    <s v="West"/>
    <x v="0"/>
    <s v="Furniture"/>
    <d v="2021-01-23T00:00:00"/>
    <s v="International"/>
    <n v="2022"/>
    <n v="18"/>
    <n v="3"/>
    <n v="2022"/>
    <s v="11/01/2021"/>
    <d v="2024-12-05T00:00:00"/>
    <n v="5"/>
    <n v="2050"/>
  </r>
  <r>
    <n v="224"/>
    <x v="13"/>
    <s v="second class"/>
    <s v="kpk"/>
    <n v="381"/>
    <n v="2"/>
    <n v="0.31"/>
    <n v="101"/>
    <s v="consumer"/>
    <s v="West"/>
    <x v="1"/>
    <s v="Furniture"/>
    <d v="2021-01-24T00:00:00"/>
    <s v="Domestic"/>
    <n v="2022"/>
    <n v="29"/>
    <n v="6"/>
    <n v="2021"/>
    <s v="12/29/2022"/>
    <d v="2024-02-27T00:00:00"/>
    <n v="5"/>
    <n v="762"/>
  </r>
  <r>
    <n v="225"/>
    <x v="15"/>
    <s v="sameday"/>
    <s v="punjab"/>
    <n v="977"/>
    <n v="4"/>
    <n v="0.37"/>
    <n v="174"/>
    <s v="home office"/>
    <s v="East"/>
    <x v="2"/>
    <s v="Technology"/>
    <d v="2021-01-25T00:00:00"/>
    <s v="Domestic"/>
    <n v="2021"/>
    <n v="30"/>
    <n v="7"/>
    <n v="2020"/>
    <s v="04/09/2022"/>
    <d v="2024-09-22T00:00:00"/>
    <n v="4"/>
    <n v="3908"/>
  </r>
  <r>
    <n v="226"/>
    <x v="9"/>
    <s v="second class"/>
    <s v="Sindh"/>
    <n v="490"/>
    <n v="9"/>
    <n v="0.35"/>
    <n v="97"/>
    <s v="home office"/>
    <s v="South"/>
    <x v="1"/>
    <s v="Office Supplies"/>
    <d v="2021-01-26T00:00:00"/>
    <s v="Domestic"/>
    <n v="2020"/>
    <n v="6"/>
    <n v="7"/>
    <n v="2021"/>
    <s v="06/09/2020"/>
    <d v="2024-12-17T00:00:00"/>
    <n v="1"/>
    <n v="4410"/>
  </r>
  <r>
    <n v="227"/>
    <x v="2"/>
    <s v="second class"/>
    <s v="kashmir"/>
    <n v="171"/>
    <n v="9"/>
    <n v="0.18"/>
    <n v="131"/>
    <s v="consumer"/>
    <s v="North"/>
    <x v="3"/>
    <s v="Stationary"/>
    <d v="2021-01-27T00:00:00"/>
    <s v="International"/>
    <n v="2021"/>
    <n v="21"/>
    <n v="6"/>
    <n v="2020"/>
    <s v="10/03/2020"/>
    <d v="2024-03-14T00:00:00"/>
    <n v="5"/>
    <n v="1539"/>
  </r>
  <r>
    <n v="228"/>
    <x v="18"/>
    <s v="standard"/>
    <s v="balochistan"/>
    <n v="844"/>
    <n v="4"/>
    <n v="0.43"/>
    <n v="169"/>
    <s v="home office"/>
    <s v="South"/>
    <x v="2"/>
    <s v="Stationary"/>
    <d v="2021-01-28T00:00:00"/>
    <s v="Domestic"/>
    <n v="2020"/>
    <n v="30"/>
    <n v="12"/>
    <n v="2022"/>
    <s v="01/08/2021"/>
    <d v="2024-07-20T00:00:00"/>
    <n v="4"/>
    <n v="3376"/>
  </r>
  <r>
    <n v="229"/>
    <x v="19"/>
    <s v="sameday"/>
    <s v="punjab"/>
    <n v="449"/>
    <n v="3"/>
    <n v="0.19"/>
    <n v="181"/>
    <s v="consumer"/>
    <s v="West"/>
    <x v="0"/>
    <s v="Office Supplies"/>
    <d v="2021-01-29T00:00:00"/>
    <s v="Domestic"/>
    <n v="2021"/>
    <n v="10"/>
    <n v="4"/>
    <n v="2021"/>
    <s v="12/18/2022"/>
    <d v="2024-09-05T00:00:00"/>
    <n v="1"/>
    <n v="1347"/>
  </r>
  <r>
    <n v="230"/>
    <x v="13"/>
    <s v="second class"/>
    <s v="kashmir"/>
    <n v="866"/>
    <n v="2"/>
    <n v="0.21"/>
    <n v="167"/>
    <s v="home office"/>
    <s v="West"/>
    <x v="2"/>
    <s v="Furniture"/>
    <d v="2021-01-30T00:00:00"/>
    <s v="Domestic"/>
    <n v="2022"/>
    <n v="6"/>
    <n v="8"/>
    <n v="2022"/>
    <s v="06/18/2021"/>
    <d v="2024-10-17T00:00:00"/>
    <n v="3"/>
    <n v="1732"/>
  </r>
  <r>
    <n v="231"/>
    <x v="16"/>
    <s v="standard"/>
    <s v="punjab"/>
    <n v="650"/>
    <n v="5"/>
    <n v="0.38"/>
    <n v="158"/>
    <s v="consumer"/>
    <s v="West"/>
    <x v="3"/>
    <s v="Office Supplies"/>
    <d v="2021-01-31T00:00:00"/>
    <s v="Domestic"/>
    <n v="2022"/>
    <n v="7"/>
    <n v="11"/>
    <n v="2022"/>
    <s v="03/17/2020"/>
    <d v="2024-11-11T00:00:00"/>
    <n v="6"/>
    <n v="3250"/>
  </r>
  <r>
    <n v="232"/>
    <x v="15"/>
    <s v="sameday"/>
    <s v="Sindh"/>
    <n v="363"/>
    <n v="8"/>
    <n v="0.26"/>
    <n v="129"/>
    <s v="consumer"/>
    <s v="West"/>
    <x v="0"/>
    <s v="Stationary"/>
    <d v="2022-02-01T00:00:00"/>
    <s v="Domestic"/>
    <n v="2021"/>
    <n v="18"/>
    <n v="2"/>
    <n v="2022"/>
    <s v="05/21/2020"/>
    <d v="2024-01-07T00:00:00"/>
    <n v="6"/>
    <n v="2904"/>
  </r>
  <r>
    <n v="233"/>
    <x v="4"/>
    <s v="sameday"/>
    <s v="Sindh"/>
    <n v="470"/>
    <n v="7"/>
    <n v="0.12"/>
    <n v="71"/>
    <s v="consumer"/>
    <s v="South"/>
    <x v="3"/>
    <s v="Office Supplies"/>
    <d v="2022-02-02T00:00:00"/>
    <s v="Domestic"/>
    <n v="2022"/>
    <n v="7"/>
    <n v="6"/>
    <n v="2021"/>
    <s v="11/24/2021"/>
    <d v="2024-08-22T00:00:00"/>
    <n v="2"/>
    <n v="3290"/>
  </r>
  <r>
    <n v="234"/>
    <x v="12"/>
    <s v="sameday"/>
    <s v="kashmir"/>
    <n v="316"/>
    <n v="9"/>
    <n v="0.18"/>
    <n v="110"/>
    <s v="home office"/>
    <s v="North"/>
    <x v="0"/>
    <s v="Furniture"/>
    <d v="2022-02-03T00:00:00"/>
    <s v="International"/>
    <n v="2021"/>
    <n v="5"/>
    <n v="7"/>
    <n v="2020"/>
    <s v="03/13/2022"/>
    <d v="2024-08-10T00:00:00"/>
    <n v="5"/>
    <n v="2844"/>
  </r>
  <r>
    <n v="235"/>
    <x v="16"/>
    <s v="second class"/>
    <s v="GB"/>
    <n v="897"/>
    <n v="1"/>
    <n v="0.43"/>
    <n v="79"/>
    <s v="consumer"/>
    <s v="West"/>
    <x v="3"/>
    <s v="Furniture"/>
    <d v="2022-02-04T00:00:00"/>
    <s v="Domestic"/>
    <n v="2021"/>
    <n v="11"/>
    <n v="8"/>
    <n v="2020"/>
    <s v="11/21/2021"/>
    <d v="2024-06-26T00:00:00"/>
    <n v="1"/>
    <n v="897"/>
  </r>
  <r>
    <n v="236"/>
    <x v="3"/>
    <s v="second class"/>
    <s v="balochistan"/>
    <n v="407"/>
    <n v="2"/>
    <n v="0.24"/>
    <n v="72"/>
    <s v="home office"/>
    <s v="East"/>
    <x v="3"/>
    <s v="Technology"/>
    <d v="2022-02-05T00:00:00"/>
    <s v="Domestic"/>
    <n v="2020"/>
    <n v="3"/>
    <n v="6"/>
    <n v="2022"/>
    <s v="10/11/2020"/>
    <d v="2024-06-21T00:00:00"/>
    <n v="4"/>
    <n v="814"/>
  </r>
  <r>
    <n v="237"/>
    <x v="15"/>
    <s v="basic"/>
    <s v="GB"/>
    <n v="796"/>
    <n v="2"/>
    <n v="0.11"/>
    <n v="74"/>
    <s v="home office"/>
    <s v="North"/>
    <x v="3"/>
    <s v="Furniture"/>
    <d v="2022-02-06T00:00:00"/>
    <s v="International"/>
    <n v="2022"/>
    <n v="15"/>
    <n v="1"/>
    <n v="2020"/>
    <s v="12/22/2022"/>
    <d v="2024-06-03T00:00:00"/>
    <n v="1"/>
    <n v="1592"/>
  </r>
  <r>
    <n v="238"/>
    <x v="9"/>
    <s v="standard"/>
    <s v="GB"/>
    <n v="399"/>
    <n v="4"/>
    <n v="0.41"/>
    <n v="117"/>
    <s v="home office"/>
    <s v="South"/>
    <x v="1"/>
    <s v="Technology"/>
    <d v="2022-02-07T00:00:00"/>
    <s v="Domestic"/>
    <n v="2020"/>
    <n v="19"/>
    <n v="4"/>
    <n v="2020"/>
    <s v="02/04/2021"/>
    <d v="2024-06-04T00:00:00"/>
    <n v="5"/>
    <n v="1596"/>
  </r>
  <r>
    <n v="239"/>
    <x v="16"/>
    <s v="basic"/>
    <s v="kashmir"/>
    <n v="916"/>
    <n v="8"/>
    <n v="0.32"/>
    <n v="187"/>
    <s v="consumer"/>
    <s v="South"/>
    <x v="1"/>
    <s v="Technology"/>
    <d v="2022-02-08T00:00:00"/>
    <s v="International"/>
    <n v="2022"/>
    <n v="25"/>
    <n v="4"/>
    <n v="2020"/>
    <s v="05/18/2021"/>
    <d v="2024-06-28T00:00:00"/>
    <n v="5"/>
    <n v="7328"/>
  </r>
  <r>
    <n v="240"/>
    <x v="3"/>
    <s v="third class"/>
    <s v="GB"/>
    <n v="818"/>
    <n v="9"/>
    <n v="0.1"/>
    <n v="88"/>
    <s v="home office"/>
    <s v="East"/>
    <x v="1"/>
    <s v="Office Supplies"/>
    <d v="2022-02-09T00:00:00"/>
    <s v="International"/>
    <n v="2020"/>
    <n v="11"/>
    <n v="1"/>
    <n v="2021"/>
    <s v="05/09/2020"/>
    <d v="2024-09-23T00:00:00"/>
    <n v="4"/>
    <n v="7362"/>
  </r>
  <r>
    <n v="241"/>
    <x v="5"/>
    <s v="standard"/>
    <s v="kpk"/>
    <n v="974"/>
    <n v="5"/>
    <n v="0.22"/>
    <n v="114"/>
    <s v="consumer"/>
    <s v="North"/>
    <x v="0"/>
    <s v="Stationary"/>
    <d v="2022-02-10T00:00:00"/>
    <s v="Domestic"/>
    <n v="2021"/>
    <n v="30"/>
    <n v="1"/>
    <n v="2022"/>
    <s v="09/18/2021"/>
    <d v="2024-08-30T00:00:00"/>
    <n v="3"/>
    <n v="4870"/>
  </r>
  <r>
    <n v="242"/>
    <x v="3"/>
    <s v="firstclass"/>
    <s v="kpk"/>
    <n v="526"/>
    <n v="7"/>
    <n v="0.1"/>
    <n v="129"/>
    <s v="consumer"/>
    <s v="South"/>
    <x v="1"/>
    <s v="Technology"/>
    <d v="2022-02-11T00:00:00"/>
    <s v="International"/>
    <n v="2020"/>
    <n v="21"/>
    <n v="1"/>
    <n v="2021"/>
    <s v="03/04/2021"/>
    <d v="2024-05-21T00:00:00"/>
    <n v="4"/>
    <n v="3682"/>
  </r>
  <r>
    <n v="243"/>
    <x v="8"/>
    <s v="basic"/>
    <s v="Sindh"/>
    <n v="820"/>
    <n v="3"/>
    <n v="0.38"/>
    <n v="192"/>
    <s v="home office"/>
    <s v="West"/>
    <x v="1"/>
    <s v="Furniture"/>
    <d v="2022-02-12T00:00:00"/>
    <s v="International"/>
    <n v="2021"/>
    <n v="19"/>
    <n v="1"/>
    <n v="2022"/>
    <s v="06/25/2020"/>
    <d v="2024-02-25T00:00:00"/>
    <n v="2"/>
    <n v="2460"/>
  </r>
  <r>
    <n v="244"/>
    <x v="12"/>
    <s v="third class"/>
    <s v="kashmir"/>
    <n v="339"/>
    <n v="7"/>
    <n v="0.41"/>
    <n v="119"/>
    <s v="consumer"/>
    <s v="West"/>
    <x v="0"/>
    <s v="Office Supplies"/>
    <d v="2022-02-13T00:00:00"/>
    <s v="International"/>
    <n v="2021"/>
    <n v="28"/>
    <n v="12"/>
    <n v="2020"/>
    <s v="07/17/2022"/>
    <d v="2024-01-18T00:00:00"/>
    <n v="5"/>
    <n v="2373"/>
  </r>
  <r>
    <n v="245"/>
    <x v="4"/>
    <s v="sameday"/>
    <s v="GB"/>
    <n v="229"/>
    <n v="1"/>
    <n v="0.38"/>
    <n v="131"/>
    <s v="home office"/>
    <s v="West"/>
    <x v="3"/>
    <s v="Stationary"/>
    <d v="2022-02-14T00:00:00"/>
    <s v="Domestic"/>
    <n v="2021"/>
    <n v="29"/>
    <n v="12"/>
    <n v="2022"/>
    <s v="10/14/2021"/>
    <d v="2024-11-02T00:00:00"/>
    <n v="6"/>
    <n v="229"/>
  </r>
  <r>
    <n v="246"/>
    <x v="8"/>
    <s v="third class"/>
    <s v="kpk"/>
    <n v="462"/>
    <n v="1"/>
    <n v="0.28999999999999998"/>
    <n v="155"/>
    <s v="home office"/>
    <s v="North"/>
    <x v="2"/>
    <s v="Technology"/>
    <d v="2022-02-15T00:00:00"/>
    <s v="International"/>
    <n v="2020"/>
    <n v="5"/>
    <n v="9"/>
    <n v="2021"/>
    <s v="11/18/2020"/>
    <d v="2024-08-04T00:00:00"/>
    <n v="6"/>
    <n v="462"/>
  </r>
  <r>
    <n v="247"/>
    <x v="12"/>
    <s v="firstclass"/>
    <s v="GB"/>
    <n v="665"/>
    <n v="3"/>
    <n v="0.42"/>
    <n v="117"/>
    <s v="consumer"/>
    <s v="East"/>
    <x v="1"/>
    <s v="Furniture"/>
    <d v="2022-02-16T00:00:00"/>
    <s v="International"/>
    <n v="2021"/>
    <n v="19"/>
    <n v="12"/>
    <n v="2020"/>
    <s v="10/06/2020"/>
    <d v="2024-12-25T00:00:00"/>
    <n v="2"/>
    <n v="1995"/>
  </r>
  <r>
    <n v="248"/>
    <x v="19"/>
    <s v="firstclass"/>
    <s v="balochistan"/>
    <n v="548"/>
    <n v="1"/>
    <n v="0.14000000000000001"/>
    <n v="132"/>
    <s v="home office"/>
    <s v="North"/>
    <x v="2"/>
    <s v="Furniture"/>
    <d v="2022-02-17T00:00:00"/>
    <s v="International"/>
    <n v="2022"/>
    <n v="22"/>
    <n v="2"/>
    <n v="2021"/>
    <s v="09/15/2021"/>
    <d v="2024-04-07T00:00:00"/>
    <n v="5"/>
    <n v="548"/>
  </r>
  <r>
    <n v="249"/>
    <x v="13"/>
    <s v="firstclass"/>
    <s v="punjab"/>
    <n v="855"/>
    <n v="6"/>
    <n v="0.27"/>
    <n v="157"/>
    <s v="home office"/>
    <s v="North"/>
    <x v="3"/>
    <s v="Furniture"/>
    <d v="2022-02-18T00:00:00"/>
    <s v="Domestic"/>
    <n v="2020"/>
    <n v="29"/>
    <n v="4"/>
    <n v="2020"/>
    <s v="01/27/2020"/>
    <d v="2024-06-12T00:00:00"/>
    <n v="5"/>
    <n v="5130"/>
  </r>
  <r>
    <n v="250"/>
    <x v="13"/>
    <s v="standard"/>
    <s v="GB"/>
    <n v="483"/>
    <n v="1"/>
    <n v="0.39"/>
    <n v="163"/>
    <s v="consumer"/>
    <s v="South"/>
    <x v="2"/>
    <s v="Office Supplies"/>
    <d v="2022-02-19T00:00:00"/>
    <s v="International"/>
    <n v="2022"/>
    <n v="4"/>
    <n v="2"/>
    <n v="2022"/>
    <s v="03/30/2021"/>
    <d v="2024-11-11T00:00:00"/>
    <n v="6"/>
    <n v="483"/>
  </r>
  <r>
    <n v="251"/>
    <x v="0"/>
    <s v="second class"/>
    <s v="Sindh"/>
    <n v="156"/>
    <n v="5"/>
    <n v="0.48"/>
    <n v="179"/>
    <s v="consumer"/>
    <s v="West"/>
    <x v="3"/>
    <s v="Technology"/>
    <d v="2022-02-20T00:00:00"/>
    <s v="International"/>
    <n v="2020"/>
    <n v="17"/>
    <n v="4"/>
    <n v="2022"/>
    <s v="12/23/2021"/>
    <d v="2024-07-04T00:00:00"/>
    <n v="4"/>
    <n v="780"/>
  </r>
  <r>
    <n v="252"/>
    <x v="0"/>
    <s v="second class"/>
    <s v="punjab"/>
    <n v="243"/>
    <n v="8"/>
    <n v="0.36"/>
    <n v="185"/>
    <s v="consumer"/>
    <s v="North"/>
    <x v="2"/>
    <s v="Furniture"/>
    <d v="2022-02-21T00:00:00"/>
    <s v="International"/>
    <n v="2021"/>
    <n v="10"/>
    <n v="12"/>
    <n v="2021"/>
    <s v="05/10/2022"/>
    <d v="2024-09-25T00:00:00"/>
    <n v="2"/>
    <n v="1944"/>
  </r>
  <r>
    <n v="253"/>
    <x v="19"/>
    <s v="firstclass"/>
    <s v="kashmir"/>
    <n v="436"/>
    <n v="8"/>
    <n v="0.35"/>
    <n v="58"/>
    <s v="home office"/>
    <s v="West"/>
    <x v="0"/>
    <s v="Technology"/>
    <d v="2022-02-22T00:00:00"/>
    <s v="Domestic"/>
    <n v="2020"/>
    <n v="18"/>
    <n v="6"/>
    <n v="2021"/>
    <s v="12/10/2021"/>
    <d v="2024-04-26T00:00:00"/>
    <n v="4"/>
    <n v="3488"/>
  </r>
  <r>
    <n v="254"/>
    <x v="1"/>
    <s v="second class"/>
    <s v="GB"/>
    <n v="300"/>
    <n v="2"/>
    <n v="0.28000000000000003"/>
    <n v="81"/>
    <s v="consumer"/>
    <s v="East"/>
    <x v="0"/>
    <s v="Furniture"/>
    <d v="2022-02-23T00:00:00"/>
    <s v="International"/>
    <n v="2021"/>
    <n v="28"/>
    <n v="11"/>
    <n v="2020"/>
    <s v="08/21/2020"/>
    <d v="2024-04-18T00:00:00"/>
    <n v="5"/>
    <n v="600"/>
  </r>
  <r>
    <n v="255"/>
    <x v="5"/>
    <s v="third class"/>
    <s v="GB"/>
    <n v="461"/>
    <n v="9"/>
    <n v="0.3"/>
    <n v="174"/>
    <s v="consumer"/>
    <s v="South"/>
    <x v="2"/>
    <s v="Stationary"/>
    <d v="2022-02-24T00:00:00"/>
    <s v="International"/>
    <n v="2020"/>
    <n v="20"/>
    <n v="10"/>
    <n v="2020"/>
    <s v="09/21/2021"/>
    <d v="2024-04-08T00:00:00"/>
    <n v="4"/>
    <n v="4149"/>
  </r>
  <r>
    <n v="256"/>
    <x v="5"/>
    <s v="sameday"/>
    <s v="punjab"/>
    <n v="760"/>
    <n v="7"/>
    <n v="0.17"/>
    <n v="64"/>
    <s v="consumer"/>
    <s v="East"/>
    <x v="0"/>
    <s v="Office Supplies"/>
    <d v="2022-02-25T00:00:00"/>
    <s v="Domestic"/>
    <n v="2022"/>
    <n v="14"/>
    <n v="10"/>
    <n v="2022"/>
    <s v="03/07/2020"/>
    <d v="2024-12-05T00:00:00"/>
    <n v="6"/>
    <n v="5320"/>
  </r>
  <r>
    <n v="257"/>
    <x v="18"/>
    <s v="second class"/>
    <s v="Sindh"/>
    <n v="801"/>
    <n v="6"/>
    <n v="0.44"/>
    <n v="198"/>
    <s v="home office"/>
    <s v="West"/>
    <x v="3"/>
    <s v="Furniture"/>
    <d v="2022-02-26T00:00:00"/>
    <s v="Domestic"/>
    <n v="2021"/>
    <n v="2"/>
    <n v="5"/>
    <n v="2022"/>
    <s v="02/06/2020"/>
    <d v="2024-01-12T00:00:00"/>
    <n v="1"/>
    <n v="4806"/>
  </r>
  <r>
    <n v="258"/>
    <x v="12"/>
    <s v="standard"/>
    <s v="Sindh"/>
    <n v="291"/>
    <n v="2"/>
    <n v="0.38"/>
    <n v="196"/>
    <s v="home office"/>
    <s v="North"/>
    <x v="3"/>
    <s v="Furniture"/>
    <d v="2022-02-27T00:00:00"/>
    <s v="Domestic"/>
    <n v="2021"/>
    <n v="26"/>
    <n v="8"/>
    <n v="2022"/>
    <s v="12/12/2021"/>
    <d v="2024-12-01T00:00:00"/>
    <n v="3"/>
    <n v="582"/>
  </r>
  <r>
    <n v="259"/>
    <x v="10"/>
    <s v="firstclass"/>
    <s v="Sindh"/>
    <n v="922"/>
    <n v="6"/>
    <n v="0.42"/>
    <n v="94"/>
    <s v="consumer"/>
    <s v="West"/>
    <x v="1"/>
    <s v="Technology"/>
    <d v="2022-02-28T00:00:00"/>
    <s v="Domestic"/>
    <n v="2021"/>
    <n v="14"/>
    <n v="12"/>
    <n v="2022"/>
    <s v="11/19/2022"/>
    <d v="2024-09-05T00:00:00"/>
    <n v="3"/>
    <n v="5532"/>
  </r>
  <r>
    <n v="260"/>
    <x v="5"/>
    <s v="basic"/>
    <s v="balochistan"/>
    <n v="527"/>
    <n v="5"/>
    <n v="0.48"/>
    <n v="153"/>
    <s v="home office"/>
    <s v="West"/>
    <x v="3"/>
    <s v="Stationary"/>
    <d v="2022-03-01T00:00:00"/>
    <s v="International"/>
    <n v="2021"/>
    <n v="29"/>
    <n v="10"/>
    <n v="2020"/>
    <s v="08/17/2020"/>
    <d v="2024-09-06T00:00:00"/>
    <n v="3"/>
    <n v="2635"/>
  </r>
  <r>
    <n v="261"/>
    <x v="8"/>
    <s v="sameday"/>
    <s v="kashmir"/>
    <n v="509"/>
    <n v="3"/>
    <n v="0.22"/>
    <n v="88"/>
    <s v="consumer"/>
    <s v="West"/>
    <x v="1"/>
    <s v="Furniture"/>
    <d v="2022-03-02T00:00:00"/>
    <s v="Domestic"/>
    <n v="2022"/>
    <n v="6"/>
    <n v="4"/>
    <n v="2020"/>
    <s v="01/23/2021"/>
    <d v="2024-01-10T00:00:00"/>
    <n v="3"/>
    <n v="1527"/>
  </r>
  <r>
    <n v="262"/>
    <x v="18"/>
    <s v="basic"/>
    <s v="punjab"/>
    <n v="228"/>
    <n v="7"/>
    <n v="0.34"/>
    <n v="91"/>
    <s v="home office"/>
    <s v="North"/>
    <x v="1"/>
    <s v="Stationary"/>
    <d v="2022-03-03T00:00:00"/>
    <s v="Domestic"/>
    <n v="2021"/>
    <n v="10"/>
    <n v="4"/>
    <n v="2022"/>
    <s v="01/11/2021"/>
    <d v="2024-12-26T00:00:00"/>
    <n v="1"/>
    <n v="1596"/>
  </r>
  <r>
    <n v="263"/>
    <x v="7"/>
    <s v="firstclass"/>
    <s v="kpk"/>
    <n v="223"/>
    <n v="2"/>
    <n v="0.17"/>
    <n v="125"/>
    <s v="home office"/>
    <s v="South"/>
    <x v="3"/>
    <s v="Furniture"/>
    <d v="2022-03-04T00:00:00"/>
    <s v="Domestic"/>
    <n v="2022"/>
    <n v="22"/>
    <n v="7"/>
    <n v="2020"/>
    <s v="10/09/2021"/>
    <d v="2024-04-06T00:00:00"/>
    <n v="3"/>
    <n v="446"/>
  </r>
  <r>
    <n v="264"/>
    <x v="12"/>
    <s v="third class"/>
    <s v="kashmir"/>
    <n v="405"/>
    <n v="2"/>
    <n v="0.19"/>
    <n v="109"/>
    <s v="consumer"/>
    <s v="North"/>
    <x v="0"/>
    <s v="Technology"/>
    <d v="2021-03-05T00:00:00"/>
    <s v="International"/>
    <n v="2021"/>
    <n v="25"/>
    <n v="1"/>
    <n v="2022"/>
    <s v="11/03/2022"/>
    <d v="2024-05-11T00:00:00"/>
    <n v="1"/>
    <n v="810"/>
  </r>
  <r>
    <n v="265"/>
    <x v="6"/>
    <s v="firstclass"/>
    <s v="Sindh"/>
    <n v="523"/>
    <n v="8"/>
    <n v="0.49"/>
    <n v="85"/>
    <s v="consumer"/>
    <s v="North"/>
    <x v="2"/>
    <s v="Technology"/>
    <d v="2021-03-06T00:00:00"/>
    <s v="International"/>
    <n v="2022"/>
    <n v="13"/>
    <n v="1"/>
    <n v="2020"/>
    <s v="07/27/2020"/>
    <d v="2024-09-15T00:00:00"/>
    <n v="2"/>
    <n v="4184"/>
  </r>
  <r>
    <n v="266"/>
    <x v="11"/>
    <s v="basic"/>
    <s v="Sindh"/>
    <n v="486"/>
    <n v="6"/>
    <n v="0.43"/>
    <n v="125"/>
    <s v="consumer"/>
    <s v="East"/>
    <x v="0"/>
    <s v="Furniture"/>
    <d v="2021-03-07T00:00:00"/>
    <s v="Domestic"/>
    <n v="2020"/>
    <n v="3"/>
    <n v="7"/>
    <n v="2022"/>
    <s v="06/03/2022"/>
    <d v="2024-06-23T00:00:00"/>
    <n v="5"/>
    <n v="2916"/>
  </r>
  <r>
    <n v="267"/>
    <x v="6"/>
    <s v="firstclass"/>
    <s v="GB"/>
    <n v="298"/>
    <n v="5"/>
    <n v="0.4"/>
    <n v="97"/>
    <s v="consumer"/>
    <s v="North"/>
    <x v="1"/>
    <s v="Office Supplies"/>
    <d v="2021-03-08T00:00:00"/>
    <s v="International"/>
    <n v="2021"/>
    <n v="10"/>
    <n v="3"/>
    <n v="2022"/>
    <s v="09/16/2020"/>
    <d v="2024-11-07T00:00:00"/>
    <n v="3"/>
    <n v="1490"/>
  </r>
  <r>
    <n v="268"/>
    <x v="8"/>
    <s v="firstclass"/>
    <s v="balochistan"/>
    <n v="999"/>
    <n v="2"/>
    <n v="0.45"/>
    <n v="164"/>
    <s v="home office"/>
    <s v="West"/>
    <x v="1"/>
    <s v="Furniture"/>
    <d v="2021-03-09T00:00:00"/>
    <s v="Domestic"/>
    <n v="2020"/>
    <n v="16"/>
    <n v="10"/>
    <n v="2020"/>
    <s v="04/14/2022"/>
    <d v="2024-04-02T00:00:00"/>
    <n v="3"/>
    <n v="1998"/>
  </r>
  <r>
    <n v="269"/>
    <x v="2"/>
    <s v="firstclass"/>
    <s v="balochistan"/>
    <n v="898"/>
    <n v="6"/>
    <n v="0.44"/>
    <n v="164"/>
    <s v="consumer"/>
    <s v="West"/>
    <x v="1"/>
    <s v="Technology"/>
    <d v="2021-03-10T00:00:00"/>
    <s v="International"/>
    <n v="2021"/>
    <n v="4"/>
    <n v="8"/>
    <n v="2022"/>
    <s v="10/08/2021"/>
    <d v="2024-07-04T00:00:00"/>
    <n v="2"/>
    <n v="5388"/>
  </r>
  <r>
    <n v="270"/>
    <x v="6"/>
    <s v="second class"/>
    <s v="kashmir"/>
    <n v="881"/>
    <n v="8"/>
    <n v="0.49"/>
    <n v="159"/>
    <s v="home office"/>
    <s v="West"/>
    <x v="3"/>
    <s v="Stationary"/>
    <d v="2021-03-11T00:00:00"/>
    <s v="International"/>
    <n v="2022"/>
    <n v="30"/>
    <n v="6"/>
    <n v="2021"/>
    <s v="11/30/2020"/>
    <d v="2024-04-09T00:00:00"/>
    <n v="1"/>
    <n v="7048"/>
  </r>
  <r>
    <n v="271"/>
    <x v="18"/>
    <s v="third class"/>
    <s v="punjab"/>
    <n v="888"/>
    <n v="9"/>
    <n v="0.12"/>
    <n v="79"/>
    <s v="consumer"/>
    <s v="West"/>
    <x v="3"/>
    <s v="Stationary"/>
    <d v="2021-03-12T00:00:00"/>
    <s v="International"/>
    <n v="2021"/>
    <n v="1"/>
    <n v="5"/>
    <n v="2020"/>
    <s v="08/02/2021"/>
    <d v="2024-08-03T00:00:00"/>
    <n v="4"/>
    <n v="7992"/>
  </r>
  <r>
    <n v="272"/>
    <x v="12"/>
    <s v="second class"/>
    <s v="Sindh"/>
    <n v="984"/>
    <n v="3"/>
    <n v="0.39"/>
    <n v="100"/>
    <s v="home office"/>
    <s v="South"/>
    <x v="2"/>
    <s v="Office Supplies"/>
    <d v="2021-03-13T00:00:00"/>
    <s v="International"/>
    <n v="2020"/>
    <n v="13"/>
    <n v="10"/>
    <n v="2021"/>
    <s v="01/10/2020"/>
    <d v="2024-11-24T00:00:00"/>
    <n v="2"/>
    <n v="2952"/>
  </r>
  <r>
    <n v="273"/>
    <x v="6"/>
    <s v="standard"/>
    <s v="kpk"/>
    <n v="431"/>
    <n v="5"/>
    <n v="0.49"/>
    <n v="171"/>
    <s v="home office"/>
    <s v="South"/>
    <x v="0"/>
    <s v="Technology"/>
    <d v="2021-03-14T00:00:00"/>
    <s v="International"/>
    <n v="2022"/>
    <n v="17"/>
    <n v="12"/>
    <n v="2021"/>
    <s v="04/04/2021"/>
    <d v="2024-02-05T00:00:00"/>
    <n v="4"/>
    <n v="2155"/>
  </r>
  <r>
    <n v="274"/>
    <x v="2"/>
    <s v="basic"/>
    <s v="GB"/>
    <n v="367"/>
    <n v="8"/>
    <n v="0.32"/>
    <n v="188"/>
    <s v="home office"/>
    <s v="East"/>
    <x v="0"/>
    <s v="Furniture"/>
    <d v="2021-03-15T00:00:00"/>
    <s v="Domestic"/>
    <n v="2022"/>
    <n v="3"/>
    <n v="5"/>
    <n v="2022"/>
    <s v="08/22/2021"/>
    <d v="2024-04-29T00:00:00"/>
    <n v="3"/>
    <n v="2936"/>
  </r>
  <r>
    <n v="275"/>
    <x v="16"/>
    <s v="sameday"/>
    <s v="punjab"/>
    <n v="745"/>
    <n v="3"/>
    <n v="0.45"/>
    <n v="92"/>
    <s v="home office"/>
    <s v="East"/>
    <x v="1"/>
    <s v="Furniture"/>
    <d v="2021-03-16T00:00:00"/>
    <s v="Domestic"/>
    <n v="2020"/>
    <n v="21"/>
    <n v="8"/>
    <n v="2020"/>
    <s v="02/28/2022"/>
    <d v="2024-01-21T00:00:00"/>
    <n v="4"/>
    <n v="2235"/>
  </r>
  <r>
    <n v="276"/>
    <x v="17"/>
    <s v="basic"/>
    <s v="punjab"/>
    <n v="980"/>
    <n v="9"/>
    <n v="0.1"/>
    <n v="76"/>
    <s v="home office"/>
    <s v="North"/>
    <x v="2"/>
    <s v="Furniture"/>
    <d v="2021-03-17T00:00:00"/>
    <s v="Domestic"/>
    <n v="2020"/>
    <n v="7"/>
    <n v="1"/>
    <n v="2022"/>
    <s v="03/11/2021"/>
    <d v="2024-06-20T00:00:00"/>
    <n v="3"/>
    <n v="8820"/>
  </r>
  <r>
    <n v="277"/>
    <x v="9"/>
    <s v="basic"/>
    <s v="balochistan"/>
    <n v="756"/>
    <n v="3"/>
    <n v="0.36"/>
    <n v="155"/>
    <s v="consumer"/>
    <s v="North"/>
    <x v="3"/>
    <s v="Technology"/>
    <d v="2021-03-18T00:00:00"/>
    <s v="International"/>
    <n v="2022"/>
    <n v="18"/>
    <n v="5"/>
    <n v="2022"/>
    <s v="03/12/2021"/>
    <d v="2024-04-14T00:00:00"/>
    <n v="5"/>
    <n v="2268"/>
  </r>
  <r>
    <n v="278"/>
    <x v="3"/>
    <s v="standard"/>
    <s v="punjab"/>
    <n v="561"/>
    <n v="2"/>
    <n v="0.14000000000000001"/>
    <n v="175"/>
    <s v="consumer"/>
    <s v="East"/>
    <x v="1"/>
    <s v="Furniture"/>
    <d v="2021-03-19T00:00:00"/>
    <s v="International"/>
    <n v="2022"/>
    <n v="27"/>
    <n v="7"/>
    <n v="2022"/>
    <s v="11/21/2020"/>
    <d v="2024-03-10T00:00:00"/>
    <n v="5"/>
    <n v="1122"/>
  </r>
  <r>
    <n v="279"/>
    <x v="7"/>
    <s v="third class"/>
    <s v="balochistan"/>
    <n v="290"/>
    <n v="9"/>
    <n v="0.19"/>
    <n v="166"/>
    <s v="home office"/>
    <s v="South"/>
    <x v="0"/>
    <s v="Technology"/>
    <d v="2021-03-20T00:00:00"/>
    <s v="Domestic"/>
    <n v="2020"/>
    <n v="23"/>
    <n v="7"/>
    <n v="2020"/>
    <s v="01/21/2020"/>
    <d v="2024-01-21T00:00:00"/>
    <n v="1"/>
    <n v="2610"/>
  </r>
  <r>
    <n v="280"/>
    <x v="15"/>
    <s v="second class"/>
    <s v="balochistan"/>
    <n v="492"/>
    <n v="8"/>
    <n v="0.16"/>
    <n v="57"/>
    <s v="home office"/>
    <s v="West"/>
    <x v="3"/>
    <s v="Stationary"/>
    <d v="2021-03-21T00:00:00"/>
    <s v="Domestic"/>
    <n v="2021"/>
    <n v="15"/>
    <n v="9"/>
    <n v="2022"/>
    <s v="04/23/2020"/>
    <d v="2024-05-02T00:00:00"/>
    <n v="6"/>
    <n v="3936"/>
  </r>
  <r>
    <n v="281"/>
    <x v="11"/>
    <s v="sameday"/>
    <s v="balochistan"/>
    <n v="127"/>
    <n v="2"/>
    <n v="0.39"/>
    <n v="195"/>
    <s v="home office"/>
    <s v="East"/>
    <x v="0"/>
    <s v="Technology"/>
    <d v="2021-03-22T00:00:00"/>
    <s v="Domestic"/>
    <n v="2020"/>
    <n v="24"/>
    <n v="12"/>
    <n v="2020"/>
    <s v="06/04/2020"/>
    <d v="2024-09-08T00:00:00"/>
    <n v="6"/>
    <n v="254"/>
  </r>
  <r>
    <n v="282"/>
    <x v="2"/>
    <s v="sameday"/>
    <s v="GB"/>
    <n v="464"/>
    <n v="4"/>
    <n v="0.15"/>
    <n v="124"/>
    <s v="consumer"/>
    <s v="South"/>
    <x v="1"/>
    <s v="Stationary"/>
    <d v="2021-03-23T00:00:00"/>
    <s v="International"/>
    <n v="2020"/>
    <n v="4"/>
    <n v="8"/>
    <n v="2022"/>
    <s v="01/28/2021"/>
    <d v="2024-05-03T00:00:00"/>
    <n v="5"/>
    <n v="1856"/>
  </r>
  <r>
    <n v="283"/>
    <x v="7"/>
    <s v="standard"/>
    <s v="kpk"/>
    <n v="858"/>
    <n v="6"/>
    <n v="0.11"/>
    <n v="106"/>
    <s v="consumer"/>
    <s v="South"/>
    <x v="3"/>
    <s v="Technology"/>
    <d v="2021-03-24T00:00:00"/>
    <s v="Domestic"/>
    <n v="2021"/>
    <n v="1"/>
    <n v="8"/>
    <n v="2022"/>
    <s v="03/12/2020"/>
    <d v="2024-05-27T00:00:00"/>
    <n v="3"/>
    <n v="5148"/>
  </r>
  <r>
    <n v="284"/>
    <x v="15"/>
    <s v="firstclass"/>
    <s v="Sindh"/>
    <n v="654"/>
    <n v="9"/>
    <n v="0.32"/>
    <n v="194"/>
    <s v="consumer"/>
    <s v="East"/>
    <x v="3"/>
    <s v="Furniture"/>
    <d v="2021-03-25T00:00:00"/>
    <s v="International"/>
    <n v="2021"/>
    <n v="1"/>
    <n v="11"/>
    <n v="2021"/>
    <s v="07/19/2022"/>
    <d v="2024-02-19T00:00:00"/>
    <n v="1"/>
    <n v="5886"/>
  </r>
  <r>
    <n v="285"/>
    <x v="5"/>
    <s v="basic"/>
    <s v="GB"/>
    <n v="744"/>
    <n v="2"/>
    <n v="0.36"/>
    <n v="111"/>
    <s v="home office"/>
    <s v="South"/>
    <x v="2"/>
    <s v="Technology"/>
    <d v="2021-03-26T00:00:00"/>
    <s v="International"/>
    <n v="2022"/>
    <n v="14"/>
    <n v="7"/>
    <n v="2020"/>
    <s v="02/17/2020"/>
    <d v="2024-05-05T00:00:00"/>
    <n v="6"/>
    <n v="1488"/>
  </r>
  <r>
    <n v="286"/>
    <x v="14"/>
    <s v="basic"/>
    <s v="GB"/>
    <n v="845"/>
    <n v="4"/>
    <n v="0.39"/>
    <n v="118"/>
    <s v="consumer"/>
    <s v="West"/>
    <x v="2"/>
    <s v="Furniture"/>
    <d v="2021-03-27T00:00:00"/>
    <s v="Domestic"/>
    <n v="2021"/>
    <n v="23"/>
    <n v="6"/>
    <n v="2021"/>
    <s v="12/19/2021"/>
    <d v="2024-09-19T00:00:00"/>
    <n v="1"/>
    <n v="3380"/>
  </r>
  <r>
    <n v="287"/>
    <x v="12"/>
    <s v="sameday"/>
    <s v="kpk"/>
    <n v="499"/>
    <n v="2"/>
    <n v="0.15"/>
    <n v="104"/>
    <s v="home office"/>
    <s v="South"/>
    <x v="3"/>
    <s v="Furniture"/>
    <d v="2021-03-28T00:00:00"/>
    <s v="Domestic"/>
    <n v="2020"/>
    <n v="1"/>
    <n v="1"/>
    <n v="2020"/>
    <s v="04/30/2021"/>
    <d v="2024-03-04T00:00:00"/>
    <n v="2"/>
    <n v="998"/>
  </r>
  <r>
    <n v="288"/>
    <x v="2"/>
    <s v="basic"/>
    <s v="punjab"/>
    <n v="484"/>
    <n v="3"/>
    <n v="0.26"/>
    <n v="160"/>
    <s v="consumer"/>
    <s v="North"/>
    <x v="1"/>
    <s v="Stationary"/>
    <d v="2021-03-29T00:00:00"/>
    <s v="Domestic"/>
    <n v="2022"/>
    <n v="15"/>
    <n v="8"/>
    <n v="2020"/>
    <s v="09/11/2021"/>
    <d v="2024-05-10T00:00:00"/>
    <n v="4"/>
    <n v="1452"/>
  </r>
  <r>
    <n v="289"/>
    <x v="18"/>
    <s v="sameday"/>
    <s v="Sindh"/>
    <n v="267"/>
    <n v="8"/>
    <n v="0.36"/>
    <n v="62"/>
    <s v="consumer"/>
    <s v="North"/>
    <x v="2"/>
    <s v="Furniture"/>
    <d v="2021-03-30T00:00:00"/>
    <s v="International"/>
    <n v="2020"/>
    <n v="29"/>
    <n v="1"/>
    <n v="2021"/>
    <s v="12/20/2020"/>
    <d v="2024-02-11T00:00:00"/>
    <n v="5"/>
    <n v="2136"/>
  </r>
  <r>
    <n v="290"/>
    <x v="9"/>
    <s v="second class"/>
    <s v="kashmir"/>
    <n v="649"/>
    <n v="6"/>
    <n v="0.36"/>
    <n v="114"/>
    <s v="consumer"/>
    <s v="South"/>
    <x v="1"/>
    <s v="Furniture"/>
    <d v="2021-03-31T00:00:00"/>
    <s v="International"/>
    <n v="2021"/>
    <n v="9"/>
    <n v="11"/>
    <n v="2020"/>
    <s v="03/04/2021"/>
    <d v="2024-04-12T00:00:00"/>
    <n v="3"/>
    <n v="3894"/>
  </r>
  <r>
    <n v="291"/>
    <x v="2"/>
    <s v="second class"/>
    <s v="punjab"/>
    <n v="618"/>
    <n v="9"/>
    <n v="0.24"/>
    <n v="119"/>
    <s v="home office"/>
    <s v="North"/>
    <x v="3"/>
    <s v="Furniture"/>
    <d v="2021-04-01T00:00:00"/>
    <s v="International"/>
    <n v="2020"/>
    <n v="15"/>
    <n v="11"/>
    <n v="2020"/>
    <s v="07/16/2022"/>
    <d v="2024-01-06T00:00:00"/>
    <n v="3"/>
    <n v="5562"/>
  </r>
  <r>
    <n v="292"/>
    <x v="17"/>
    <s v="sameday"/>
    <s v="balochistan"/>
    <n v="855"/>
    <n v="6"/>
    <n v="0.34"/>
    <n v="126"/>
    <s v="consumer"/>
    <s v="East"/>
    <x v="0"/>
    <s v="Stationary"/>
    <d v="2021-04-02T00:00:00"/>
    <s v="Domestic"/>
    <n v="2021"/>
    <n v="9"/>
    <n v="8"/>
    <n v="2020"/>
    <s v="04/27/2020"/>
    <d v="2024-10-27T00:00:00"/>
    <n v="1"/>
    <n v="5130"/>
  </r>
  <r>
    <n v="293"/>
    <x v="11"/>
    <s v="standard"/>
    <s v="punjab"/>
    <n v="705"/>
    <n v="4"/>
    <n v="0.18"/>
    <n v="195"/>
    <s v="home office"/>
    <s v="North"/>
    <x v="2"/>
    <s v="Technology"/>
    <d v="2021-04-03T00:00:00"/>
    <s v="Domestic"/>
    <n v="2022"/>
    <n v="18"/>
    <n v="4"/>
    <n v="2021"/>
    <s v="07/17/2021"/>
    <d v="2024-03-25T00:00:00"/>
    <n v="4"/>
    <n v="2820"/>
  </r>
  <r>
    <n v="294"/>
    <x v="8"/>
    <s v="basic"/>
    <s v="kpk"/>
    <n v="926"/>
    <n v="3"/>
    <n v="0.28999999999999998"/>
    <n v="78"/>
    <s v="consumer"/>
    <s v="South"/>
    <x v="0"/>
    <s v="Furniture"/>
    <d v="2021-04-04T00:00:00"/>
    <s v="International"/>
    <n v="2020"/>
    <n v="10"/>
    <n v="2"/>
    <n v="2022"/>
    <s v="12/02/2021"/>
    <d v="2024-07-29T00:00:00"/>
    <n v="1"/>
    <n v="2778"/>
  </r>
  <r>
    <n v="295"/>
    <x v="9"/>
    <s v="third class"/>
    <s v="kashmir"/>
    <n v="979"/>
    <n v="6"/>
    <n v="0.39"/>
    <n v="61"/>
    <s v="consumer"/>
    <s v="North"/>
    <x v="3"/>
    <s v="Furniture"/>
    <d v="2021-04-05T00:00:00"/>
    <s v="Domestic"/>
    <n v="2021"/>
    <n v="26"/>
    <n v="9"/>
    <n v="2020"/>
    <s v="03/11/2021"/>
    <d v="2024-12-05T00:00:00"/>
    <n v="6"/>
    <n v="5874"/>
  </r>
  <r>
    <n v="296"/>
    <x v="3"/>
    <s v="third class"/>
    <s v="Sindh"/>
    <n v="688"/>
    <n v="5"/>
    <n v="0.21"/>
    <n v="143"/>
    <s v="consumer"/>
    <s v="East"/>
    <x v="1"/>
    <s v="Technology"/>
    <d v="2021-04-06T00:00:00"/>
    <s v="International"/>
    <n v="2021"/>
    <n v="2"/>
    <n v="12"/>
    <n v="2022"/>
    <s v="09/17/2020"/>
    <d v="2024-09-12T00:00:00"/>
    <n v="5"/>
    <n v="3440"/>
  </r>
  <r>
    <n v="297"/>
    <x v="7"/>
    <s v="sameday"/>
    <s v="Sindh"/>
    <n v="164"/>
    <n v="9"/>
    <n v="0.31"/>
    <n v="115"/>
    <s v="consumer"/>
    <s v="South"/>
    <x v="2"/>
    <s v="Office Supplies"/>
    <d v="2021-04-07T00:00:00"/>
    <s v="Domestic"/>
    <n v="2022"/>
    <n v="2"/>
    <n v="12"/>
    <n v="2022"/>
    <s v="03/18/2022"/>
    <d v="2024-06-07T00:00:00"/>
    <n v="3"/>
    <n v="1476"/>
  </r>
  <r>
    <n v="298"/>
    <x v="5"/>
    <s v="standard"/>
    <s v="Sindh"/>
    <n v="150"/>
    <n v="2"/>
    <n v="0.12"/>
    <n v="154"/>
    <s v="home office"/>
    <s v="North"/>
    <x v="2"/>
    <s v="Office Supplies"/>
    <d v="2021-04-08T00:00:00"/>
    <s v="Domestic"/>
    <n v="2020"/>
    <n v="3"/>
    <n v="6"/>
    <n v="2020"/>
    <s v="04/06/2021"/>
    <d v="2024-06-23T00:00:00"/>
    <n v="6"/>
    <n v="300"/>
  </r>
  <r>
    <n v="299"/>
    <x v="15"/>
    <s v="third class"/>
    <s v="kpk"/>
    <n v="277"/>
    <n v="1"/>
    <n v="0.36"/>
    <n v="178"/>
    <s v="home office"/>
    <s v="South"/>
    <x v="1"/>
    <s v="Furniture"/>
    <d v="2021-04-09T00:00:00"/>
    <s v="Domestic"/>
    <n v="2021"/>
    <n v="16"/>
    <n v="7"/>
    <n v="2020"/>
    <s v="05/16/2020"/>
    <d v="2024-11-17T00:00:00"/>
    <n v="2"/>
    <n v="277"/>
  </r>
  <r>
    <n v="300"/>
    <x v="14"/>
    <s v="third class"/>
    <s v="balochistan"/>
    <n v="512"/>
    <n v="9"/>
    <n v="0.14000000000000001"/>
    <n v="158"/>
    <s v="home office"/>
    <s v="North"/>
    <x v="3"/>
    <s v="Technology"/>
    <d v="2021-04-10T00:00:00"/>
    <s v="Domestic"/>
    <n v="2022"/>
    <n v="22"/>
    <n v="12"/>
    <n v="2022"/>
    <s v="03/09/2020"/>
    <d v="2024-02-04T00:00:00"/>
    <n v="3"/>
    <n v="4608"/>
  </r>
  <r>
    <n v="301"/>
    <x v="13"/>
    <s v="second class"/>
    <s v="kashmir"/>
    <n v="549"/>
    <n v="9"/>
    <n v="0.32"/>
    <n v="129"/>
    <s v="consumer"/>
    <s v="South"/>
    <x v="1"/>
    <s v="Office Supplies"/>
    <d v="2021-04-11T00:00:00"/>
    <s v="Domestic"/>
    <n v="2020"/>
    <n v="15"/>
    <n v="12"/>
    <n v="2022"/>
    <s v="12/03/2021"/>
    <d v="2024-06-21T00:00:00"/>
    <n v="6"/>
    <n v="4941"/>
  </r>
  <r>
    <n v="302"/>
    <x v="2"/>
    <s v="basic"/>
    <s v="kashmir"/>
    <n v="720"/>
    <n v="5"/>
    <n v="0.28000000000000003"/>
    <n v="157"/>
    <s v="consumer"/>
    <s v="North"/>
    <x v="3"/>
    <s v="Technology"/>
    <d v="2021-04-12T00:00:00"/>
    <s v="International"/>
    <n v="2020"/>
    <n v="3"/>
    <n v="12"/>
    <n v="2021"/>
    <s v="09/03/2022"/>
    <d v="2024-11-03T00:00:00"/>
    <n v="1"/>
    <n v="3600"/>
  </r>
  <r>
    <n v="303"/>
    <x v="15"/>
    <s v="basic"/>
    <s v="punjab"/>
    <n v="852"/>
    <n v="1"/>
    <n v="0.48"/>
    <n v="66"/>
    <s v="home office"/>
    <s v="West"/>
    <x v="3"/>
    <s v="Stationary"/>
    <d v="2021-04-13T00:00:00"/>
    <s v="International"/>
    <n v="2021"/>
    <n v="17"/>
    <n v="11"/>
    <n v="2021"/>
    <s v="09/15/2021"/>
    <d v="2024-04-13T00:00:00"/>
    <n v="5"/>
    <n v="852"/>
  </r>
  <r>
    <n v="304"/>
    <x v="1"/>
    <s v="second class"/>
    <s v="balochistan"/>
    <n v="150"/>
    <n v="5"/>
    <n v="0.11"/>
    <n v="140"/>
    <s v="home office"/>
    <s v="West"/>
    <x v="1"/>
    <s v="Technology"/>
    <d v="2021-04-14T00:00:00"/>
    <s v="Domestic"/>
    <n v="2022"/>
    <n v="2"/>
    <n v="5"/>
    <n v="2020"/>
    <s v="10/23/2020"/>
    <d v="2024-08-04T00:00:00"/>
    <n v="4"/>
    <n v="750"/>
  </r>
  <r>
    <n v="305"/>
    <x v="1"/>
    <s v="firstclass"/>
    <s v="GB"/>
    <n v="491"/>
    <n v="3"/>
    <n v="0.14000000000000001"/>
    <n v="127"/>
    <s v="home office"/>
    <s v="East"/>
    <x v="3"/>
    <s v="Office Supplies"/>
    <d v="2021-04-15T00:00:00"/>
    <s v="International"/>
    <n v="2020"/>
    <n v="17"/>
    <n v="7"/>
    <n v="2020"/>
    <s v="05/18/2020"/>
    <d v="2024-05-30T00:00:00"/>
    <n v="1"/>
    <n v="1473"/>
  </r>
  <r>
    <n v="306"/>
    <x v="18"/>
    <s v="sameday"/>
    <s v="kashmir"/>
    <n v="894"/>
    <n v="8"/>
    <n v="0.49"/>
    <n v="75"/>
    <s v="consumer"/>
    <s v="East"/>
    <x v="2"/>
    <s v="Office Supplies"/>
    <d v="2021-04-16T00:00:00"/>
    <s v="International"/>
    <n v="2020"/>
    <n v="27"/>
    <n v="8"/>
    <n v="2021"/>
    <s v="01/23/2020"/>
    <d v="2024-12-30T00:00:00"/>
    <n v="4"/>
    <n v="7152"/>
  </r>
  <r>
    <n v="307"/>
    <x v="9"/>
    <s v="standard"/>
    <s v="Sindh"/>
    <n v="780"/>
    <n v="5"/>
    <n v="0.28999999999999998"/>
    <n v="110"/>
    <s v="home office"/>
    <s v="East"/>
    <x v="2"/>
    <s v="Technology"/>
    <d v="2021-04-17T00:00:00"/>
    <s v="Domestic"/>
    <n v="2020"/>
    <n v="8"/>
    <n v="1"/>
    <n v="2021"/>
    <s v="02/12/2020"/>
    <d v="2024-04-07T00:00:00"/>
    <n v="3"/>
    <n v="3900"/>
  </r>
  <r>
    <n v="308"/>
    <x v="5"/>
    <s v="standard"/>
    <s v="Sindh"/>
    <n v="417"/>
    <n v="5"/>
    <n v="0.37"/>
    <n v="197"/>
    <s v="home office"/>
    <s v="East"/>
    <x v="2"/>
    <s v="Office Supplies"/>
    <d v="2021-04-18T00:00:00"/>
    <s v="Domestic"/>
    <n v="2021"/>
    <n v="17"/>
    <n v="1"/>
    <n v="2020"/>
    <s v="05/23/2020"/>
    <d v="2024-03-10T00:00:00"/>
    <n v="1"/>
    <n v="2085"/>
  </r>
  <r>
    <n v="309"/>
    <x v="14"/>
    <s v="third class"/>
    <s v="GB"/>
    <n v="788"/>
    <n v="6"/>
    <n v="0.17"/>
    <n v="115"/>
    <s v="consumer"/>
    <s v="East"/>
    <x v="2"/>
    <s v="Technology"/>
    <d v="2021-04-19T00:00:00"/>
    <s v="International"/>
    <n v="2022"/>
    <n v="14"/>
    <n v="5"/>
    <n v="2022"/>
    <s v="03/13/2022"/>
    <d v="2024-01-29T00:00:00"/>
    <n v="2"/>
    <n v="4728"/>
  </r>
  <r>
    <n v="310"/>
    <x v="17"/>
    <s v="third class"/>
    <s v="GB"/>
    <n v="594"/>
    <n v="7"/>
    <n v="0.39"/>
    <n v="157"/>
    <s v="consumer"/>
    <s v="North"/>
    <x v="0"/>
    <s v="Office Supplies"/>
    <d v="2021-04-20T00:00:00"/>
    <s v="Domestic"/>
    <n v="2021"/>
    <n v="4"/>
    <n v="8"/>
    <n v="2021"/>
    <s v="09/03/2021"/>
    <d v="2024-08-08T00:00:00"/>
    <n v="5"/>
    <n v="4158"/>
  </r>
  <r>
    <n v="311"/>
    <x v="11"/>
    <s v="firstclass"/>
    <s v="punjab"/>
    <n v="250"/>
    <n v="4"/>
    <n v="0.44"/>
    <n v="118"/>
    <s v="home office"/>
    <s v="North"/>
    <x v="2"/>
    <s v="Furniture"/>
    <d v="2021-04-21T00:00:00"/>
    <s v="Domestic"/>
    <n v="2021"/>
    <n v="5"/>
    <n v="4"/>
    <n v="2022"/>
    <s v="12/18/2020"/>
    <d v="2024-08-16T00:00:00"/>
    <n v="1"/>
    <n v="1000"/>
  </r>
  <r>
    <n v="312"/>
    <x v="12"/>
    <s v="standard"/>
    <s v="punjab"/>
    <n v="882"/>
    <n v="8"/>
    <n v="0.34"/>
    <n v="193"/>
    <s v="home office"/>
    <s v="West"/>
    <x v="2"/>
    <s v="Furniture"/>
    <d v="2021-04-22T00:00:00"/>
    <s v="International"/>
    <n v="2022"/>
    <n v="11"/>
    <n v="7"/>
    <n v="2021"/>
    <s v="04/15/2022"/>
    <d v="2024-04-12T00:00:00"/>
    <n v="3"/>
    <n v="7056"/>
  </r>
  <r>
    <n v="313"/>
    <x v="7"/>
    <s v="standard"/>
    <s v="kpk"/>
    <n v="419"/>
    <n v="1"/>
    <n v="0.22"/>
    <n v="71"/>
    <s v="home office"/>
    <s v="North"/>
    <x v="2"/>
    <s v="Furniture"/>
    <d v="2021-04-23T00:00:00"/>
    <s v="International"/>
    <n v="2020"/>
    <n v="7"/>
    <n v="3"/>
    <n v="2021"/>
    <s v="02/22/2022"/>
    <d v="2024-11-22T00:00:00"/>
    <n v="2"/>
    <n v="419"/>
  </r>
  <r>
    <n v="314"/>
    <x v="3"/>
    <s v="basic"/>
    <s v="balochistan"/>
    <n v="579"/>
    <n v="5"/>
    <n v="0.15"/>
    <n v="69"/>
    <s v="home office"/>
    <s v="North"/>
    <x v="2"/>
    <s v="Stationary"/>
    <d v="2021-04-24T00:00:00"/>
    <s v="International"/>
    <n v="2021"/>
    <n v="11"/>
    <n v="11"/>
    <n v="2021"/>
    <s v="01/09/2022"/>
    <d v="2024-08-22T00:00:00"/>
    <n v="2"/>
    <n v="2895"/>
  </r>
  <r>
    <n v="315"/>
    <x v="6"/>
    <s v="sameday"/>
    <s v="Sindh"/>
    <n v="953"/>
    <n v="5"/>
    <n v="0.23"/>
    <n v="188"/>
    <s v="consumer"/>
    <s v="East"/>
    <x v="0"/>
    <s v="Stationary"/>
    <d v="2021-04-25T00:00:00"/>
    <s v="Domestic"/>
    <n v="2021"/>
    <n v="28"/>
    <n v="6"/>
    <n v="2022"/>
    <s v="09/18/2022"/>
    <d v="2024-07-22T00:00:00"/>
    <n v="2"/>
    <n v="4765"/>
  </r>
  <r>
    <n v="316"/>
    <x v="8"/>
    <s v="basic"/>
    <s v="kpk"/>
    <n v="664"/>
    <n v="6"/>
    <n v="0.48"/>
    <n v="74"/>
    <s v="home office"/>
    <s v="East"/>
    <x v="3"/>
    <s v="Furniture"/>
    <d v="2021-04-26T00:00:00"/>
    <s v="Domestic"/>
    <n v="2021"/>
    <n v="13"/>
    <n v="5"/>
    <n v="2022"/>
    <s v="12/17/2020"/>
    <d v="2024-03-15T00:00:00"/>
    <n v="1"/>
    <n v="3984"/>
  </r>
  <r>
    <n v="317"/>
    <x v="19"/>
    <s v="second class"/>
    <s v="Sindh"/>
    <n v="491"/>
    <n v="9"/>
    <n v="0.25"/>
    <n v="57"/>
    <s v="home office"/>
    <s v="South"/>
    <x v="2"/>
    <s v="Stationary"/>
    <d v="2021-04-27T00:00:00"/>
    <s v="International"/>
    <n v="2020"/>
    <n v="2"/>
    <n v="8"/>
    <n v="2021"/>
    <s v="07/13/2022"/>
    <d v="2024-06-12T00:00:00"/>
    <n v="1"/>
    <n v="4419"/>
  </r>
  <r>
    <n v="318"/>
    <x v="7"/>
    <s v="third class"/>
    <s v="kpk"/>
    <n v="136"/>
    <n v="6"/>
    <n v="0.1"/>
    <n v="198"/>
    <s v="consumer"/>
    <s v="South"/>
    <x v="2"/>
    <s v="Furniture"/>
    <d v="2021-04-28T00:00:00"/>
    <s v="International"/>
    <n v="2022"/>
    <n v="13"/>
    <n v="6"/>
    <n v="2022"/>
    <s v="07/22/2021"/>
    <d v="2024-06-02T00:00:00"/>
    <n v="6"/>
    <n v="816"/>
  </r>
  <r>
    <n v="319"/>
    <x v="18"/>
    <s v="basic"/>
    <s v="punjab"/>
    <n v="564"/>
    <n v="7"/>
    <n v="0.14000000000000001"/>
    <n v="149"/>
    <s v="home office"/>
    <s v="West"/>
    <x v="3"/>
    <s v="Stationary"/>
    <d v="2021-04-29T00:00:00"/>
    <s v="Domestic"/>
    <n v="2021"/>
    <n v="20"/>
    <n v="10"/>
    <n v="2022"/>
    <s v="08/01/2022"/>
    <d v="2024-06-13T00:00:00"/>
    <n v="6"/>
    <n v="3948"/>
  </r>
  <r>
    <n v="320"/>
    <x v="8"/>
    <s v="firstclass"/>
    <s v="kashmir"/>
    <n v="810"/>
    <n v="2"/>
    <n v="0.32"/>
    <n v="193"/>
    <s v="consumer"/>
    <s v="South"/>
    <x v="3"/>
    <s v="Furniture"/>
    <d v="2021-04-30T00:00:00"/>
    <s v="International"/>
    <n v="2020"/>
    <n v="13"/>
    <n v="4"/>
    <n v="2022"/>
    <s v="05/27/2020"/>
    <d v="2024-07-11T00:00:00"/>
    <n v="2"/>
    <n v="1620"/>
  </r>
  <r>
    <n v="321"/>
    <x v="14"/>
    <s v="sameday"/>
    <s v="balochistan"/>
    <n v="334"/>
    <n v="5"/>
    <n v="0.4"/>
    <n v="182"/>
    <s v="consumer"/>
    <s v="East"/>
    <x v="3"/>
    <s v="Stationary"/>
    <d v="2021-05-01T00:00:00"/>
    <s v="Domestic"/>
    <n v="2022"/>
    <n v="4"/>
    <n v="4"/>
    <n v="2020"/>
    <s v="04/29/2020"/>
    <d v="2024-02-24T00:00:00"/>
    <n v="6"/>
    <n v="1670"/>
  </r>
  <r>
    <n v="322"/>
    <x v="4"/>
    <s v="firstclass"/>
    <s v="GB"/>
    <n v="504"/>
    <n v="6"/>
    <n v="0.42"/>
    <n v="157"/>
    <s v="home office"/>
    <s v="North"/>
    <x v="3"/>
    <s v="Technology"/>
    <d v="2021-05-02T00:00:00"/>
    <s v="International"/>
    <n v="2022"/>
    <n v="14"/>
    <n v="5"/>
    <n v="2022"/>
    <s v="04/30/2022"/>
    <d v="2024-05-06T00:00:00"/>
    <n v="6"/>
    <n v="3024"/>
  </r>
  <r>
    <n v="323"/>
    <x v="10"/>
    <s v="sameday"/>
    <s v="Sindh"/>
    <n v="650"/>
    <n v="4"/>
    <n v="0.41"/>
    <n v="150"/>
    <s v="consumer"/>
    <s v="West"/>
    <x v="0"/>
    <s v="Furniture"/>
    <d v="2021-05-03T00:00:00"/>
    <s v="Domestic"/>
    <n v="2020"/>
    <n v="23"/>
    <n v="2"/>
    <n v="2020"/>
    <s v="06/02/2020"/>
    <d v="2024-08-17T00:00:00"/>
    <n v="3"/>
    <n v="2600"/>
  </r>
  <r>
    <n v="324"/>
    <x v="17"/>
    <s v="sameday"/>
    <s v="balochistan"/>
    <n v="488"/>
    <n v="7"/>
    <n v="0.46"/>
    <n v="146"/>
    <s v="home office"/>
    <s v="West"/>
    <x v="0"/>
    <s v="Technology"/>
    <d v="2021-05-04T00:00:00"/>
    <s v="Domestic"/>
    <n v="2020"/>
    <n v="24"/>
    <n v="7"/>
    <n v="2020"/>
    <s v="04/06/2020"/>
    <d v="2024-03-16T00:00:00"/>
    <n v="1"/>
    <n v="3416"/>
  </r>
  <r>
    <n v="325"/>
    <x v="16"/>
    <s v="sameday"/>
    <s v="punjab"/>
    <n v="244"/>
    <n v="9"/>
    <n v="0.13"/>
    <n v="153"/>
    <s v="consumer"/>
    <s v="North"/>
    <x v="3"/>
    <s v="Furniture"/>
    <d v="2021-05-05T00:00:00"/>
    <s v="International"/>
    <n v="2022"/>
    <n v="24"/>
    <n v="4"/>
    <n v="2020"/>
    <s v="03/20/2021"/>
    <d v="2024-07-06T00:00:00"/>
    <n v="2"/>
    <n v="2196"/>
  </r>
  <r>
    <n v="326"/>
    <x v="16"/>
    <s v="standard"/>
    <s v="punjab"/>
    <n v="838"/>
    <n v="8"/>
    <n v="0.45"/>
    <n v="135"/>
    <s v="home office"/>
    <s v="West"/>
    <x v="3"/>
    <s v="Technology"/>
    <d v="2021-05-06T00:00:00"/>
    <s v="Domestic"/>
    <n v="2020"/>
    <n v="12"/>
    <n v="1"/>
    <n v="2020"/>
    <s v="02/29/2020"/>
    <d v="2024-05-13T00:00:00"/>
    <n v="1"/>
    <n v="6704"/>
  </r>
  <r>
    <n v="327"/>
    <x v="3"/>
    <s v="third class"/>
    <s v="punjab"/>
    <n v="211"/>
    <n v="5"/>
    <n v="0.28999999999999998"/>
    <n v="165"/>
    <s v="consumer"/>
    <s v="South"/>
    <x v="1"/>
    <s v="Office Supplies"/>
    <d v="2021-05-07T00:00:00"/>
    <s v="Domestic"/>
    <n v="2021"/>
    <n v="2"/>
    <n v="9"/>
    <n v="2020"/>
    <s v="04/16/2021"/>
    <d v="2024-12-20T00:00:00"/>
    <n v="3"/>
    <n v="1055"/>
  </r>
  <r>
    <n v="328"/>
    <x v="12"/>
    <s v="basic"/>
    <s v="kpk"/>
    <n v="284"/>
    <n v="8"/>
    <n v="0.44"/>
    <n v="179"/>
    <s v="home office"/>
    <s v="West"/>
    <x v="0"/>
    <s v="Technology"/>
    <d v="2021-05-08T00:00:00"/>
    <s v="Domestic"/>
    <n v="2022"/>
    <n v="10"/>
    <n v="1"/>
    <n v="2022"/>
    <s v="05/12/2022"/>
    <d v="2024-08-19T00:00:00"/>
    <n v="4"/>
    <n v="2272"/>
  </r>
  <r>
    <n v="329"/>
    <x v="17"/>
    <s v="standard"/>
    <s v="balochistan"/>
    <n v="351"/>
    <n v="9"/>
    <n v="0.27"/>
    <n v="73"/>
    <s v="home office"/>
    <s v="East"/>
    <x v="1"/>
    <s v="Technology"/>
    <d v="2021-05-09T00:00:00"/>
    <s v="International"/>
    <n v="2021"/>
    <n v="29"/>
    <n v="1"/>
    <n v="2022"/>
    <s v="06/15/2020"/>
    <d v="2024-08-25T00:00:00"/>
    <n v="4"/>
    <n v="3159"/>
  </r>
  <r>
    <n v="330"/>
    <x v="6"/>
    <s v="third class"/>
    <s v="GB"/>
    <n v="979"/>
    <n v="2"/>
    <n v="0.13"/>
    <n v="114"/>
    <s v="consumer"/>
    <s v="East"/>
    <x v="3"/>
    <s v="Office Supplies"/>
    <d v="2021-05-10T00:00:00"/>
    <s v="International"/>
    <n v="2021"/>
    <n v="15"/>
    <n v="7"/>
    <n v="2021"/>
    <s v="07/14/2021"/>
    <d v="2024-03-21T00:00:00"/>
    <n v="1"/>
    <n v="1958"/>
  </r>
  <r>
    <n v="331"/>
    <x v="0"/>
    <s v="standard"/>
    <s v="punjab"/>
    <n v="882"/>
    <n v="5"/>
    <n v="0.18"/>
    <n v="64"/>
    <s v="consumer"/>
    <s v="South"/>
    <x v="0"/>
    <s v="Stationary"/>
    <d v="2021-05-11T00:00:00"/>
    <s v="International"/>
    <n v="2022"/>
    <n v="26"/>
    <n v="12"/>
    <n v="2021"/>
    <s v="08/30/2020"/>
    <d v="2024-12-17T00:00:00"/>
    <n v="6"/>
    <n v="4410"/>
  </r>
  <r>
    <n v="332"/>
    <x v="14"/>
    <s v="basic"/>
    <s v="kpk"/>
    <n v="843"/>
    <n v="6"/>
    <n v="0.11"/>
    <n v="87"/>
    <s v="home office"/>
    <s v="South"/>
    <x v="0"/>
    <s v="Stationary"/>
    <d v="2021-05-12T00:00:00"/>
    <s v="International"/>
    <n v="2022"/>
    <n v="11"/>
    <n v="3"/>
    <n v="2021"/>
    <s v="05/21/2022"/>
    <d v="2024-12-16T00:00:00"/>
    <n v="6"/>
    <n v="5058"/>
  </r>
  <r>
    <n v="333"/>
    <x v="10"/>
    <s v="firstclass"/>
    <s v="punjab"/>
    <n v="227"/>
    <n v="6"/>
    <n v="0.25"/>
    <n v="102"/>
    <s v="home office"/>
    <s v="South"/>
    <x v="0"/>
    <s v="Furniture"/>
    <d v="2021-05-13T00:00:00"/>
    <s v="International"/>
    <n v="2022"/>
    <n v="15"/>
    <n v="12"/>
    <n v="2022"/>
    <s v="10/11/2021"/>
    <d v="2024-10-15T00:00:00"/>
    <n v="3"/>
    <n v="1362"/>
  </r>
  <r>
    <n v="334"/>
    <x v="10"/>
    <s v="third class"/>
    <s v="kpk"/>
    <n v="115"/>
    <n v="4"/>
    <n v="0.18"/>
    <n v="148"/>
    <s v="consumer"/>
    <s v="North"/>
    <x v="3"/>
    <s v="Office Supplies"/>
    <d v="2021-05-14T00:00:00"/>
    <s v="International"/>
    <n v="2021"/>
    <n v="13"/>
    <n v="3"/>
    <n v="2022"/>
    <s v="05/28/2021"/>
    <d v="2024-08-06T00:00:00"/>
    <n v="5"/>
    <n v="460"/>
  </r>
  <r>
    <n v="335"/>
    <x v="5"/>
    <s v="sameday"/>
    <s v="balochistan"/>
    <n v="572"/>
    <n v="9"/>
    <n v="0.32"/>
    <n v="180"/>
    <s v="consumer"/>
    <s v="West"/>
    <x v="2"/>
    <s v="Technology"/>
    <d v="2021-05-15T00:00:00"/>
    <s v="International"/>
    <n v="2021"/>
    <n v="25"/>
    <n v="10"/>
    <n v="2022"/>
    <s v="05/22/2021"/>
    <d v="2024-09-05T00:00:00"/>
    <n v="3"/>
    <n v="5148"/>
  </r>
  <r>
    <n v="336"/>
    <x v="15"/>
    <s v="firstclass"/>
    <s v="kashmir"/>
    <n v="754"/>
    <n v="4"/>
    <n v="0.2"/>
    <n v="164"/>
    <s v="home office"/>
    <s v="West"/>
    <x v="2"/>
    <s v="Furniture"/>
    <d v="2021-05-16T00:00:00"/>
    <s v="International"/>
    <n v="2021"/>
    <n v="29"/>
    <n v="2"/>
    <n v="2022"/>
    <s v="07/09/2022"/>
    <d v="2024-02-29T00:00:00"/>
    <n v="2"/>
    <n v="3016"/>
  </r>
  <r>
    <n v="337"/>
    <x v="14"/>
    <s v="firstclass"/>
    <s v="kpk"/>
    <n v="858"/>
    <n v="6"/>
    <n v="0.22"/>
    <n v="147"/>
    <s v="home office"/>
    <s v="West"/>
    <x v="0"/>
    <s v="Office Supplies"/>
    <d v="2021-05-17T00:00:00"/>
    <s v="Domestic"/>
    <n v="2020"/>
    <n v="15"/>
    <n v="7"/>
    <n v="2020"/>
    <s v="03/17/2020"/>
    <d v="2024-04-24T00:00:00"/>
    <n v="6"/>
    <n v="5148"/>
  </r>
  <r>
    <n v="338"/>
    <x v="5"/>
    <s v="third class"/>
    <s v="Sindh"/>
    <n v="360"/>
    <n v="4"/>
    <n v="0.13"/>
    <n v="195"/>
    <s v="home office"/>
    <s v="South"/>
    <x v="0"/>
    <s v="Office Supplies"/>
    <d v="2021-05-18T00:00:00"/>
    <s v="International"/>
    <n v="2022"/>
    <n v="15"/>
    <n v="7"/>
    <n v="2021"/>
    <s v="07/10/2020"/>
    <d v="2024-09-04T00:00:00"/>
    <n v="3"/>
    <n v="1440"/>
  </r>
  <r>
    <n v="339"/>
    <x v="16"/>
    <s v="second class"/>
    <s v="GB"/>
    <n v="696"/>
    <n v="5"/>
    <n v="0.32"/>
    <n v="94"/>
    <s v="home office"/>
    <s v="North"/>
    <x v="0"/>
    <s v="Office Supplies"/>
    <d v="2021-05-19T00:00:00"/>
    <s v="Domestic"/>
    <n v="2020"/>
    <n v="19"/>
    <n v="4"/>
    <n v="2021"/>
    <s v="05/14/2022"/>
    <d v="2024-01-21T00:00:00"/>
    <n v="6"/>
    <n v="3480"/>
  </r>
  <r>
    <n v="340"/>
    <x v="1"/>
    <s v="third class"/>
    <s v="kpk"/>
    <n v="205"/>
    <n v="7"/>
    <n v="0.22"/>
    <n v="77"/>
    <s v="home office"/>
    <s v="East"/>
    <x v="0"/>
    <s v="Stationary"/>
    <d v="2021-05-20T00:00:00"/>
    <s v="International"/>
    <n v="2020"/>
    <n v="9"/>
    <n v="11"/>
    <n v="2020"/>
    <s v="12/27/2022"/>
    <d v="2024-02-23T00:00:00"/>
    <n v="6"/>
    <n v="1435"/>
  </r>
  <r>
    <n v="341"/>
    <x v="15"/>
    <s v="standard"/>
    <s v="GB"/>
    <n v="844"/>
    <n v="2"/>
    <n v="0.35"/>
    <n v="149"/>
    <s v="consumer"/>
    <s v="North"/>
    <x v="3"/>
    <s v="Office Supplies"/>
    <d v="2021-05-21T00:00:00"/>
    <s v="Domestic"/>
    <n v="2020"/>
    <n v="23"/>
    <n v="6"/>
    <n v="2022"/>
    <s v="11/18/2022"/>
    <d v="2024-01-11T00:00:00"/>
    <n v="3"/>
    <n v="1688"/>
  </r>
  <r>
    <n v="342"/>
    <x v="3"/>
    <s v="sameday"/>
    <s v="kpk"/>
    <n v="664"/>
    <n v="8"/>
    <n v="0.36"/>
    <n v="115"/>
    <s v="consumer"/>
    <s v="South"/>
    <x v="2"/>
    <s v="Furniture"/>
    <d v="2021-05-22T00:00:00"/>
    <s v="Domestic"/>
    <n v="2020"/>
    <n v="29"/>
    <n v="12"/>
    <n v="2021"/>
    <s v="03/28/2022"/>
    <d v="2024-05-24T00:00:00"/>
    <n v="1"/>
    <n v="5312"/>
  </r>
  <r>
    <n v="343"/>
    <x v="10"/>
    <s v="basic"/>
    <s v="GB"/>
    <n v="815"/>
    <n v="7"/>
    <n v="0.1"/>
    <n v="121"/>
    <s v="home office"/>
    <s v="West"/>
    <x v="0"/>
    <s v="Furniture"/>
    <d v="2021-05-23T00:00:00"/>
    <s v="International"/>
    <n v="2022"/>
    <n v="15"/>
    <n v="12"/>
    <n v="2020"/>
    <s v="02/06/2022"/>
    <d v="2024-10-11T00:00:00"/>
    <n v="2"/>
    <n v="5705"/>
  </r>
  <r>
    <n v="344"/>
    <x v="12"/>
    <s v="firstclass"/>
    <s v="balochistan"/>
    <n v="352"/>
    <n v="6"/>
    <n v="0.48"/>
    <n v="107"/>
    <s v="home office"/>
    <s v="North"/>
    <x v="2"/>
    <s v="Technology"/>
    <d v="2021-05-24T00:00:00"/>
    <s v="Domestic"/>
    <n v="2022"/>
    <n v="4"/>
    <n v="3"/>
    <n v="2021"/>
    <s v="11/17/2022"/>
    <d v="2024-06-08T00:00:00"/>
    <n v="2"/>
    <n v="2112"/>
  </r>
  <r>
    <n v="345"/>
    <x v="5"/>
    <s v="second class"/>
    <s v="kashmir"/>
    <n v="921"/>
    <n v="3"/>
    <n v="0.37"/>
    <n v="125"/>
    <s v="consumer"/>
    <s v="East"/>
    <x v="3"/>
    <s v="Stationary"/>
    <d v="2021-05-25T00:00:00"/>
    <s v="Domestic"/>
    <n v="2022"/>
    <n v="4"/>
    <n v="5"/>
    <n v="2021"/>
    <s v="05/13/2021"/>
    <d v="2024-07-30T00:00:00"/>
    <n v="4"/>
    <n v="2763"/>
  </r>
  <r>
    <n v="346"/>
    <x v="19"/>
    <s v="second class"/>
    <s v="Sindh"/>
    <n v="577"/>
    <n v="4"/>
    <n v="0.46"/>
    <n v="60"/>
    <s v="home office"/>
    <s v="South"/>
    <x v="2"/>
    <s v="Furniture"/>
    <d v="2021-05-26T00:00:00"/>
    <s v="International"/>
    <n v="2020"/>
    <n v="14"/>
    <n v="2"/>
    <n v="2022"/>
    <s v="12/03/2021"/>
    <d v="2024-04-21T00:00:00"/>
    <n v="3"/>
    <n v="2308"/>
  </r>
  <r>
    <n v="347"/>
    <x v="16"/>
    <s v="firstclass"/>
    <s v="Sindh"/>
    <n v="935"/>
    <n v="6"/>
    <n v="0.31"/>
    <n v="58"/>
    <s v="home office"/>
    <s v="West"/>
    <x v="1"/>
    <s v="Stationary"/>
    <d v="2021-05-27T00:00:00"/>
    <s v="Domestic"/>
    <n v="2022"/>
    <n v="25"/>
    <n v="6"/>
    <n v="2022"/>
    <s v="01/06/2021"/>
    <d v="2024-11-08T00:00:00"/>
    <n v="5"/>
    <n v="5610"/>
  </r>
  <r>
    <n v="348"/>
    <x v="8"/>
    <s v="third class"/>
    <s v="Sindh"/>
    <n v="344"/>
    <n v="9"/>
    <n v="0.31"/>
    <n v="64"/>
    <s v="consumer"/>
    <s v="South"/>
    <x v="0"/>
    <s v="Technology"/>
    <d v="2021-05-28T00:00:00"/>
    <s v="Domestic"/>
    <n v="2020"/>
    <n v="22"/>
    <n v="2"/>
    <n v="2022"/>
    <s v="01/04/2022"/>
    <d v="2024-05-22T00:00:00"/>
    <n v="1"/>
    <n v="3096"/>
  </r>
  <r>
    <n v="349"/>
    <x v="14"/>
    <s v="third class"/>
    <s v="kpk"/>
    <n v="912"/>
    <n v="4"/>
    <n v="0.16"/>
    <n v="145"/>
    <s v="home office"/>
    <s v="East"/>
    <x v="1"/>
    <s v="Stationary"/>
    <d v="2021-05-29T00:00:00"/>
    <s v="International"/>
    <n v="2020"/>
    <n v="24"/>
    <n v="2"/>
    <n v="2022"/>
    <s v="12/06/2021"/>
    <d v="2024-12-02T00:00:00"/>
    <n v="1"/>
    <n v="3648"/>
  </r>
  <r>
    <n v="350"/>
    <x v="9"/>
    <s v="third class"/>
    <s v="Sindh"/>
    <n v="318"/>
    <n v="2"/>
    <n v="0.22"/>
    <n v="76"/>
    <s v="consumer"/>
    <s v="South"/>
    <x v="2"/>
    <s v="Furniture"/>
    <d v="2021-05-30T00:00:00"/>
    <s v="Domestic"/>
    <n v="2022"/>
    <n v="8"/>
    <n v="2"/>
    <n v="2020"/>
    <s v="01/09/2020"/>
    <d v="2024-02-21T00:00:00"/>
    <n v="1"/>
    <n v="636"/>
  </r>
  <r>
    <n v="351"/>
    <x v="9"/>
    <s v="firstclass"/>
    <s v="punjab"/>
    <n v="480"/>
    <n v="7"/>
    <n v="0.17"/>
    <n v="101"/>
    <s v="consumer"/>
    <s v="West"/>
    <x v="1"/>
    <s v="Technology"/>
    <d v="2021-05-31T00:00:00"/>
    <s v="International"/>
    <n v="2021"/>
    <n v="9"/>
    <n v="6"/>
    <n v="2020"/>
    <s v="04/28/2021"/>
    <d v="2024-08-11T00:00:00"/>
    <n v="3"/>
    <n v="3360"/>
  </r>
  <r>
    <n v="352"/>
    <x v="0"/>
    <s v="third class"/>
    <s v="punjab"/>
    <n v="319"/>
    <n v="8"/>
    <n v="0.13"/>
    <n v="91"/>
    <s v="consumer"/>
    <s v="North"/>
    <x v="3"/>
    <s v="Furniture"/>
    <d v="2021-06-01T00:00:00"/>
    <s v="International"/>
    <n v="2021"/>
    <n v="2"/>
    <n v="6"/>
    <n v="2020"/>
    <s v="06/09/2022"/>
    <d v="2024-01-30T00:00:00"/>
    <n v="6"/>
    <n v="2552"/>
  </r>
  <r>
    <n v="353"/>
    <x v="12"/>
    <s v="second class"/>
    <s v="Sindh"/>
    <n v="870"/>
    <n v="9"/>
    <n v="0.2"/>
    <n v="95"/>
    <s v="consumer"/>
    <s v="North"/>
    <x v="3"/>
    <s v="Technology"/>
    <d v="2021-06-02T00:00:00"/>
    <s v="International"/>
    <n v="2020"/>
    <n v="5"/>
    <n v="2"/>
    <n v="2022"/>
    <s v="09/11/2022"/>
    <d v="2024-09-28T00:00:00"/>
    <n v="1"/>
    <n v="7830"/>
  </r>
  <r>
    <n v="354"/>
    <x v="4"/>
    <s v="standard"/>
    <s v="balochistan"/>
    <n v="288"/>
    <n v="2"/>
    <n v="0.37"/>
    <n v="145"/>
    <s v="home office"/>
    <s v="East"/>
    <x v="3"/>
    <s v="Office Supplies"/>
    <d v="2021-06-03T00:00:00"/>
    <s v="Domestic"/>
    <n v="2021"/>
    <n v="11"/>
    <n v="4"/>
    <n v="2021"/>
    <s v="12/20/2022"/>
    <d v="2024-10-21T00:00:00"/>
    <n v="3"/>
    <n v="576"/>
  </r>
  <r>
    <n v="355"/>
    <x v="13"/>
    <s v="third class"/>
    <s v="Sindh"/>
    <n v="166"/>
    <n v="8"/>
    <n v="0.34"/>
    <n v="151"/>
    <s v="home office"/>
    <s v="West"/>
    <x v="3"/>
    <s v="Furniture"/>
    <d v="2021-06-04T00:00:00"/>
    <s v="International"/>
    <n v="2021"/>
    <n v="17"/>
    <n v="4"/>
    <n v="2021"/>
    <s v="05/26/2021"/>
    <d v="2024-11-04T00:00:00"/>
    <n v="5"/>
    <n v="1328"/>
  </r>
  <r>
    <n v="356"/>
    <x v="4"/>
    <s v="second class"/>
    <s v="kpk"/>
    <n v="609"/>
    <n v="4"/>
    <n v="0.19"/>
    <n v="127"/>
    <s v="home office"/>
    <s v="South"/>
    <x v="1"/>
    <s v="Furniture"/>
    <d v="2021-06-05T00:00:00"/>
    <s v="International"/>
    <n v="2021"/>
    <n v="17"/>
    <n v="8"/>
    <n v="2020"/>
    <s v="06/04/2021"/>
    <d v="2024-08-14T00:00:00"/>
    <n v="2"/>
    <n v="2436"/>
  </r>
  <r>
    <n v="357"/>
    <x v="7"/>
    <s v="second class"/>
    <s v="Sindh"/>
    <n v="635"/>
    <n v="8"/>
    <n v="0.46"/>
    <n v="59"/>
    <s v="home office"/>
    <s v="North"/>
    <x v="0"/>
    <s v="Furniture"/>
    <d v="2021-06-06T00:00:00"/>
    <s v="Domestic"/>
    <n v="2021"/>
    <n v="15"/>
    <n v="4"/>
    <n v="2022"/>
    <s v="04/12/2022"/>
    <d v="2024-06-01T00:00:00"/>
    <n v="4"/>
    <n v="5080"/>
  </r>
  <r>
    <n v="358"/>
    <x v="7"/>
    <s v="second class"/>
    <s v="GB"/>
    <n v="849"/>
    <n v="5"/>
    <n v="0.18"/>
    <n v="71"/>
    <s v="home office"/>
    <s v="West"/>
    <x v="3"/>
    <s v="Stationary"/>
    <d v="2021-06-07T00:00:00"/>
    <s v="International"/>
    <n v="2021"/>
    <n v="2"/>
    <n v="5"/>
    <n v="2020"/>
    <s v="03/28/2022"/>
    <d v="2024-09-08T00:00:00"/>
    <n v="3"/>
    <n v="4245"/>
  </r>
  <r>
    <n v="359"/>
    <x v="5"/>
    <s v="standard"/>
    <s v="balochistan"/>
    <n v="128"/>
    <n v="2"/>
    <n v="0.19"/>
    <n v="52"/>
    <s v="home office"/>
    <s v="South"/>
    <x v="2"/>
    <s v="Office Supplies"/>
    <d v="2021-06-08T00:00:00"/>
    <s v="International"/>
    <n v="2021"/>
    <n v="21"/>
    <n v="5"/>
    <n v="2022"/>
    <s v="11/11/2020"/>
    <d v="2024-03-07T00:00:00"/>
    <n v="5"/>
    <n v="256"/>
  </r>
  <r>
    <n v="360"/>
    <x v="6"/>
    <s v="standard"/>
    <s v="kashmir"/>
    <n v="349"/>
    <n v="2"/>
    <n v="0.45"/>
    <n v="118"/>
    <s v="home office"/>
    <s v="East"/>
    <x v="3"/>
    <s v="Stationary"/>
    <d v="2021-06-09T00:00:00"/>
    <s v="International"/>
    <n v="2021"/>
    <n v="26"/>
    <n v="3"/>
    <n v="2022"/>
    <s v="01/04/2022"/>
    <d v="2024-05-26T00:00:00"/>
    <n v="2"/>
    <n v="698"/>
  </r>
  <r>
    <n v="361"/>
    <x v="12"/>
    <s v="third class"/>
    <s v="kpk"/>
    <n v="921"/>
    <n v="9"/>
    <n v="0.11"/>
    <n v="174"/>
    <s v="consumer"/>
    <s v="South"/>
    <x v="1"/>
    <s v="Office Supplies"/>
    <d v="2021-06-10T00:00:00"/>
    <s v="Domestic"/>
    <n v="2022"/>
    <n v="1"/>
    <n v="9"/>
    <n v="2022"/>
    <s v="01/11/2020"/>
    <d v="2024-02-15T00:00:00"/>
    <n v="5"/>
    <n v="8289"/>
  </r>
  <r>
    <n v="362"/>
    <x v="6"/>
    <s v="standard"/>
    <s v="kpk"/>
    <n v="979"/>
    <n v="3"/>
    <n v="0.48"/>
    <n v="56"/>
    <s v="home office"/>
    <s v="South"/>
    <x v="2"/>
    <s v="Furniture"/>
    <d v="2021-06-11T00:00:00"/>
    <s v="Domestic"/>
    <n v="2021"/>
    <n v="4"/>
    <n v="12"/>
    <n v="2022"/>
    <s v="01/13/2022"/>
    <d v="2024-06-23T00:00:00"/>
    <n v="5"/>
    <n v="2937"/>
  </r>
  <r>
    <n v="363"/>
    <x v="2"/>
    <s v="basic"/>
    <s v="punjab"/>
    <n v="677"/>
    <n v="1"/>
    <n v="0.3"/>
    <n v="103"/>
    <s v="home office"/>
    <s v="West"/>
    <x v="2"/>
    <s v="Technology"/>
    <d v="2021-06-12T00:00:00"/>
    <s v="Domestic"/>
    <n v="2020"/>
    <n v="1"/>
    <n v="12"/>
    <n v="2022"/>
    <s v="06/16/2020"/>
    <d v="2024-12-23T00:00:00"/>
    <n v="4"/>
    <n v="677"/>
  </r>
  <r>
    <n v="364"/>
    <x v="7"/>
    <s v="basic"/>
    <s v="kpk"/>
    <n v="168"/>
    <n v="9"/>
    <n v="0.35"/>
    <n v="168"/>
    <s v="home office"/>
    <s v="East"/>
    <x v="2"/>
    <s v="Stationary"/>
    <d v="2021-06-13T00:00:00"/>
    <s v="International"/>
    <n v="2021"/>
    <n v="6"/>
    <n v="7"/>
    <n v="2021"/>
    <s v="12/01/2021"/>
    <d v="2024-02-09T00:00:00"/>
    <n v="1"/>
    <n v="1512"/>
  </r>
  <r>
    <n v="365"/>
    <x v="9"/>
    <s v="basic"/>
    <s v="kpk"/>
    <n v="136"/>
    <n v="6"/>
    <n v="0.35"/>
    <n v="153"/>
    <s v="home office"/>
    <s v="North"/>
    <x v="1"/>
    <s v="Stationary"/>
    <d v="2023-06-14T00:00:00"/>
    <s v="Domestic"/>
    <n v="2021"/>
    <n v="10"/>
    <n v="3"/>
    <n v="2021"/>
    <s v="08/22/2022"/>
    <d v="2024-11-21T00:00:00"/>
    <n v="4"/>
    <n v="816"/>
  </r>
  <r>
    <n v="366"/>
    <x v="12"/>
    <s v="basic"/>
    <s v="kashmir"/>
    <n v="949"/>
    <n v="6"/>
    <n v="0.15"/>
    <n v="102"/>
    <s v="consumer"/>
    <s v="West"/>
    <x v="0"/>
    <s v="Office Supplies"/>
    <d v="2023-06-15T00:00:00"/>
    <s v="International"/>
    <n v="2020"/>
    <n v="30"/>
    <n v="3"/>
    <n v="2022"/>
    <s v="03/28/2021"/>
    <d v="2024-04-05T00:00:00"/>
    <n v="4"/>
    <n v="5694"/>
  </r>
  <r>
    <n v="367"/>
    <x v="16"/>
    <s v="sameday"/>
    <s v="balochistan"/>
    <n v="124"/>
    <n v="4"/>
    <n v="0.1"/>
    <n v="112"/>
    <s v="consumer"/>
    <s v="North"/>
    <x v="2"/>
    <s v="Stationary"/>
    <d v="2023-06-16T00:00:00"/>
    <s v="Domestic"/>
    <n v="2022"/>
    <n v="22"/>
    <n v="6"/>
    <n v="2021"/>
    <s v="01/28/2022"/>
    <d v="2024-12-23T00:00:00"/>
    <n v="6"/>
    <n v="496"/>
  </r>
  <r>
    <n v="368"/>
    <x v="3"/>
    <s v="sameday"/>
    <s v="GB"/>
    <n v="829"/>
    <n v="1"/>
    <n v="0.49"/>
    <n v="113"/>
    <s v="home office"/>
    <s v="South"/>
    <x v="0"/>
    <s v="Stationary"/>
    <d v="2023-06-17T00:00:00"/>
    <s v="International"/>
    <n v="2020"/>
    <n v="3"/>
    <n v="10"/>
    <n v="2021"/>
    <s v="08/20/2022"/>
    <d v="2024-03-05T00:00:00"/>
    <n v="2"/>
    <n v="829"/>
  </r>
  <r>
    <n v="369"/>
    <x v="17"/>
    <s v="third class"/>
    <s v="kashmir"/>
    <n v="975"/>
    <n v="2"/>
    <n v="0.16"/>
    <n v="169"/>
    <s v="consumer"/>
    <s v="North"/>
    <x v="3"/>
    <s v="Office Supplies"/>
    <d v="2023-06-18T00:00:00"/>
    <s v="International"/>
    <n v="2020"/>
    <n v="21"/>
    <n v="11"/>
    <n v="2021"/>
    <s v="04/20/2021"/>
    <d v="2024-08-01T00:00:00"/>
    <n v="6"/>
    <n v="1950"/>
  </r>
  <r>
    <n v="370"/>
    <x v="4"/>
    <s v="sameday"/>
    <s v="balochistan"/>
    <n v="432"/>
    <n v="8"/>
    <n v="0.16"/>
    <n v="108"/>
    <s v="home office"/>
    <s v="West"/>
    <x v="3"/>
    <s v="Furniture"/>
    <d v="2023-06-19T00:00:00"/>
    <s v="Domestic"/>
    <n v="2021"/>
    <n v="24"/>
    <n v="3"/>
    <n v="2021"/>
    <s v="06/26/2022"/>
    <d v="2024-03-01T00:00:00"/>
    <n v="5"/>
    <n v="3456"/>
  </r>
  <r>
    <n v="371"/>
    <x v="9"/>
    <s v="firstclass"/>
    <s v="balochistan"/>
    <n v="390"/>
    <n v="5"/>
    <n v="0.49"/>
    <n v="136"/>
    <s v="home office"/>
    <s v="West"/>
    <x v="0"/>
    <s v="Office Supplies"/>
    <d v="2023-06-20T00:00:00"/>
    <s v="Domestic"/>
    <n v="2022"/>
    <n v="14"/>
    <n v="10"/>
    <n v="2020"/>
    <s v="05/25/2022"/>
    <d v="2024-06-20T00:00:00"/>
    <n v="3"/>
    <n v="1950"/>
  </r>
  <r>
    <n v="372"/>
    <x v="9"/>
    <s v="sameday"/>
    <s v="balochistan"/>
    <n v="441"/>
    <n v="5"/>
    <n v="0.27"/>
    <n v="126"/>
    <s v="home office"/>
    <s v="West"/>
    <x v="1"/>
    <s v="Stationary"/>
    <d v="2023-06-21T00:00:00"/>
    <s v="Domestic"/>
    <n v="2020"/>
    <n v="18"/>
    <n v="5"/>
    <n v="2021"/>
    <s v="05/02/2021"/>
    <d v="2024-09-17T00:00:00"/>
    <n v="1"/>
    <n v="2205"/>
  </r>
  <r>
    <n v="373"/>
    <x v="16"/>
    <s v="third class"/>
    <s v="GB"/>
    <n v="924"/>
    <n v="5"/>
    <n v="0.21"/>
    <n v="66"/>
    <s v="consumer"/>
    <s v="North"/>
    <x v="0"/>
    <s v="Stationary"/>
    <d v="2023-06-22T00:00:00"/>
    <s v="International"/>
    <n v="2022"/>
    <n v="11"/>
    <n v="2"/>
    <n v="2022"/>
    <s v="01/05/2020"/>
    <d v="2024-06-12T00:00:00"/>
    <n v="5"/>
    <n v="4620"/>
  </r>
  <r>
    <n v="374"/>
    <x v="16"/>
    <s v="firstclass"/>
    <s v="punjab"/>
    <n v="675"/>
    <n v="5"/>
    <n v="0.27"/>
    <n v="117"/>
    <s v="home office"/>
    <s v="East"/>
    <x v="1"/>
    <s v="Stationary"/>
    <d v="2023-06-23T00:00:00"/>
    <s v="Domestic"/>
    <n v="2020"/>
    <n v="28"/>
    <n v="10"/>
    <n v="2020"/>
    <s v="01/23/2020"/>
    <d v="2024-05-10T00:00:00"/>
    <n v="6"/>
    <n v="3375"/>
  </r>
  <r>
    <n v="375"/>
    <x v="1"/>
    <s v="second class"/>
    <s v="balochistan"/>
    <n v="392"/>
    <n v="6"/>
    <n v="0.47"/>
    <n v="74"/>
    <s v="consumer"/>
    <s v="East"/>
    <x v="3"/>
    <s v="Office Supplies"/>
    <d v="2023-06-24T00:00:00"/>
    <s v="International"/>
    <n v="2021"/>
    <n v="27"/>
    <n v="2"/>
    <n v="2022"/>
    <s v="03/04/2022"/>
    <d v="2024-03-04T00:00:00"/>
    <n v="3"/>
    <n v="2352"/>
  </r>
  <r>
    <n v="376"/>
    <x v="17"/>
    <s v="sameday"/>
    <s v="kashmir"/>
    <n v="975"/>
    <n v="7"/>
    <n v="0.4"/>
    <n v="183"/>
    <s v="consumer"/>
    <s v="East"/>
    <x v="3"/>
    <s v="Furniture"/>
    <d v="2023-06-25T00:00:00"/>
    <s v="International"/>
    <n v="2021"/>
    <n v="11"/>
    <n v="3"/>
    <n v="2020"/>
    <s v="06/07/2021"/>
    <d v="2024-03-17T00:00:00"/>
    <n v="5"/>
    <n v="6825"/>
  </r>
  <r>
    <n v="377"/>
    <x v="14"/>
    <s v="standard"/>
    <s v="kashmir"/>
    <n v="525"/>
    <n v="9"/>
    <n v="0.19"/>
    <n v="60"/>
    <s v="home office"/>
    <s v="South"/>
    <x v="2"/>
    <s v="Technology"/>
    <d v="2023-06-26T00:00:00"/>
    <s v="International"/>
    <n v="2020"/>
    <n v="13"/>
    <n v="9"/>
    <n v="2020"/>
    <s v="04/10/2020"/>
    <d v="2024-07-18T00:00:00"/>
    <n v="3"/>
    <n v="4725"/>
  </r>
  <r>
    <n v="378"/>
    <x v="15"/>
    <s v="third class"/>
    <s v="kashmir"/>
    <n v="362"/>
    <n v="5"/>
    <n v="0.22"/>
    <n v="154"/>
    <s v="consumer"/>
    <s v="West"/>
    <x v="3"/>
    <s v="Office Supplies"/>
    <d v="2023-06-27T00:00:00"/>
    <s v="International"/>
    <n v="2022"/>
    <n v="30"/>
    <n v="11"/>
    <n v="2020"/>
    <s v="06/04/2021"/>
    <d v="2024-05-23T00:00:00"/>
    <n v="4"/>
    <n v="1810"/>
  </r>
  <r>
    <n v="379"/>
    <x v="18"/>
    <s v="basic"/>
    <s v="Sindh"/>
    <n v="387"/>
    <n v="5"/>
    <n v="0.27"/>
    <n v="139"/>
    <s v="home office"/>
    <s v="West"/>
    <x v="3"/>
    <s v="Technology"/>
    <d v="2023-06-28T00:00:00"/>
    <s v="International"/>
    <n v="2020"/>
    <n v="30"/>
    <n v="12"/>
    <n v="2022"/>
    <s v="08/15/2021"/>
    <d v="2024-05-16T00:00:00"/>
    <n v="6"/>
    <n v="1935"/>
  </r>
  <r>
    <n v="380"/>
    <x v="10"/>
    <s v="firstclass"/>
    <s v="Sindh"/>
    <n v="606"/>
    <n v="8"/>
    <n v="0.46"/>
    <n v="76"/>
    <s v="consumer"/>
    <s v="East"/>
    <x v="0"/>
    <s v="Furniture"/>
    <d v="2023-06-29T00:00:00"/>
    <s v="Domestic"/>
    <n v="2022"/>
    <n v="7"/>
    <n v="5"/>
    <n v="2020"/>
    <s v="10/07/2021"/>
    <d v="2024-03-18T00:00:00"/>
    <n v="2"/>
    <n v="4848"/>
  </r>
  <r>
    <n v="381"/>
    <x v="6"/>
    <s v="third class"/>
    <s v="balochistan"/>
    <n v="726"/>
    <n v="8"/>
    <n v="0.42"/>
    <n v="75"/>
    <s v="consumer"/>
    <s v="North"/>
    <x v="0"/>
    <s v="Office Supplies"/>
    <d v="2023-06-30T00:00:00"/>
    <s v="Domestic"/>
    <n v="2022"/>
    <n v="13"/>
    <n v="1"/>
    <n v="2020"/>
    <s v="11/07/2020"/>
    <d v="2024-04-13T00:00:00"/>
    <n v="3"/>
    <n v="5808"/>
  </r>
  <r>
    <n v="382"/>
    <x v="1"/>
    <s v="second class"/>
    <s v="kashmir"/>
    <n v="339"/>
    <n v="5"/>
    <n v="0.13"/>
    <n v="119"/>
    <s v="consumer"/>
    <s v="West"/>
    <x v="3"/>
    <s v="Technology"/>
    <d v="2023-07-01T00:00:00"/>
    <s v="Domestic"/>
    <n v="2022"/>
    <n v="11"/>
    <n v="4"/>
    <n v="2021"/>
    <s v="05/04/2022"/>
    <d v="2024-03-03T00:00:00"/>
    <n v="4"/>
    <n v="1695"/>
  </r>
  <r>
    <n v="383"/>
    <x v="3"/>
    <s v="sameday"/>
    <s v="kpk"/>
    <n v="618"/>
    <n v="6"/>
    <n v="0.22"/>
    <n v="77"/>
    <s v="home office"/>
    <s v="East"/>
    <x v="2"/>
    <s v="Furniture"/>
    <d v="2023-07-02T00:00:00"/>
    <s v="Domestic"/>
    <n v="2020"/>
    <n v="2"/>
    <n v="3"/>
    <n v="2021"/>
    <s v="09/04/2022"/>
    <d v="2024-02-12T00:00:00"/>
    <n v="4"/>
    <n v="3708"/>
  </r>
  <r>
    <n v="384"/>
    <x v="7"/>
    <s v="basic"/>
    <s v="punjab"/>
    <n v="278"/>
    <n v="8"/>
    <n v="0.47"/>
    <n v="83"/>
    <s v="consumer"/>
    <s v="North"/>
    <x v="2"/>
    <s v="Office Supplies"/>
    <d v="2023-07-03T00:00:00"/>
    <s v="International"/>
    <n v="2020"/>
    <n v="1"/>
    <n v="1"/>
    <n v="2022"/>
    <s v="06/13/2022"/>
    <d v="2024-10-25T00:00:00"/>
    <n v="3"/>
    <n v="2224"/>
  </r>
  <r>
    <n v="385"/>
    <x v="0"/>
    <s v="standard"/>
    <s v="kpk"/>
    <n v="884"/>
    <n v="5"/>
    <n v="0.17"/>
    <n v="52"/>
    <s v="home office"/>
    <s v="East"/>
    <x v="1"/>
    <s v="Technology"/>
    <d v="2023-07-04T00:00:00"/>
    <s v="Domestic"/>
    <n v="2020"/>
    <n v="16"/>
    <n v="7"/>
    <n v="2021"/>
    <s v="05/10/2022"/>
    <d v="2024-02-25T00:00:00"/>
    <n v="6"/>
    <n v="4420"/>
  </r>
  <r>
    <n v="386"/>
    <x v="8"/>
    <s v="second class"/>
    <s v="punjab"/>
    <n v="898"/>
    <n v="6"/>
    <n v="0.15"/>
    <n v="89"/>
    <s v="home office"/>
    <s v="South"/>
    <x v="2"/>
    <s v="Stationary"/>
    <d v="2023-07-05T00:00:00"/>
    <s v="Domestic"/>
    <n v="2021"/>
    <n v="17"/>
    <n v="5"/>
    <n v="2022"/>
    <s v="10/16/2022"/>
    <d v="2024-10-01T00:00:00"/>
    <n v="5"/>
    <n v="5388"/>
  </r>
  <r>
    <n v="387"/>
    <x v="12"/>
    <s v="third class"/>
    <s v="balochistan"/>
    <n v="896"/>
    <n v="2"/>
    <n v="0.27"/>
    <n v="84"/>
    <s v="consumer"/>
    <s v="North"/>
    <x v="3"/>
    <s v="Stationary"/>
    <d v="2023-07-06T00:00:00"/>
    <s v="Domestic"/>
    <n v="2020"/>
    <n v="16"/>
    <n v="10"/>
    <n v="2022"/>
    <s v="02/12/2020"/>
    <d v="2024-12-17T00:00:00"/>
    <n v="2"/>
    <n v="1792"/>
  </r>
  <r>
    <n v="388"/>
    <x v="17"/>
    <s v="standard"/>
    <s v="punjab"/>
    <n v="227"/>
    <n v="5"/>
    <n v="0.28000000000000003"/>
    <n v="180"/>
    <s v="home office"/>
    <s v="South"/>
    <x v="1"/>
    <s v="Stationary"/>
    <d v="2023-07-07T00:00:00"/>
    <s v="Domestic"/>
    <n v="2020"/>
    <n v="26"/>
    <n v="8"/>
    <n v="2020"/>
    <s v="04/28/2020"/>
    <d v="2024-07-01T00:00:00"/>
    <n v="1"/>
    <n v="1135"/>
  </r>
  <r>
    <n v="389"/>
    <x v="19"/>
    <s v="sameday"/>
    <s v="Sindh"/>
    <n v="559"/>
    <n v="1"/>
    <n v="0.28000000000000003"/>
    <n v="150"/>
    <s v="home office"/>
    <s v="West"/>
    <x v="3"/>
    <s v="Office Supplies"/>
    <d v="2021-07-08T00:00:00"/>
    <s v="International"/>
    <n v="2021"/>
    <n v="23"/>
    <n v="2"/>
    <n v="2020"/>
    <s v="04/17/2022"/>
    <d v="2024-04-09T00:00:00"/>
    <n v="2"/>
    <n v="559"/>
  </r>
  <r>
    <n v="390"/>
    <x v="4"/>
    <s v="firstclass"/>
    <s v="punjab"/>
    <n v="260"/>
    <n v="2"/>
    <n v="0.27"/>
    <n v="77"/>
    <s v="home office"/>
    <s v="North"/>
    <x v="3"/>
    <s v="Furniture"/>
    <d v="2021-07-09T00:00:00"/>
    <s v="Domestic"/>
    <n v="2022"/>
    <n v="20"/>
    <n v="4"/>
    <n v="2020"/>
    <s v="09/09/2021"/>
    <d v="2024-03-04T00:00:00"/>
    <n v="2"/>
    <n v="520"/>
  </r>
  <r>
    <n v="391"/>
    <x v="18"/>
    <s v="second class"/>
    <s v="kashmir"/>
    <n v="970"/>
    <n v="4"/>
    <n v="0.43"/>
    <n v="135"/>
    <s v="home office"/>
    <s v="East"/>
    <x v="0"/>
    <s v="Furniture"/>
    <d v="2021-07-10T00:00:00"/>
    <s v="Domestic"/>
    <n v="2021"/>
    <n v="18"/>
    <n v="11"/>
    <n v="2022"/>
    <s v="05/24/2021"/>
    <d v="2024-06-16T00:00:00"/>
    <n v="3"/>
    <n v="3880"/>
  </r>
  <r>
    <n v="392"/>
    <x v="3"/>
    <s v="sameday"/>
    <s v="kashmir"/>
    <n v="573"/>
    <n v="3"/>
    <n v="0.2"/>
    <n v="67"/>
    <s v="consumer"/>
    <s v="West"/>
    <x v="3"/>
    <s v="Stationary"/>
    <d v="2021-07-11T00:00:00"/>
    <s v="Domestic"/>
    <n v="2022"/>
    <n v="9"/>
    <n v="11"/>
    <n v="2022"/>
    <s v="08/02/2022"/>
    <d v="2024-01-17T00:00:00"/>
    <n v="6"/>
    <n v="1719"/>
  </r>
  <r>
    <n v="393"/>
    <x v="0"/>
    <s v="sameday"/>
    <s v="balochistan"/>
    <n v="650"/>
    <n v="1"/>
    <n v="0.19"/>
    <n v="122"/>
    <s v="consumer"/>
    <s v="South"/>
    <x v="3"/>
    <s v="Furniture"/>
    <d v="2021-07-12T00:00:00"/>
    <s v="Domestic"/>
    <n v="2020"/>
    <n v="13"/>
    <n v="8"/>
    <n v="2020"/>
    <s v="05/08/2022"/>
    <d v="2024-03-03T00:00:00"/>
    <n v="3"/>
    <n v="650"/>
  </r>
  <r>
    <n v="394"/>
    <x v="9"/>
    <s v="firstclass"/>
    <s v="balochistan"/>
    <n v="385"/>
    <n v="8"/>
    <n v="0.36"/>
    <n v="186"/>
    <s v="consumer"/>
    <s v="North"/>
    <x v="1"/>
    <s v="Office Supplies"/>
    <d v="2021-07-13T00:00:00"/>
    <s v="Domestic"/>
    <n v="2020"/>
    <n v="13"/>
    <n v="8"/>
    <n v="2021"/>
    <s v="10/03/2020"/>
    <d v="2024-06-27T00:00:00"/>
    <n v="3"/>
    <n v="3080"/>
  </r>
  <r>
    <n v="395"/>
    <x v="4"/>
    <s v="firstclass"/>
    <s v="punjab"/>
    <n v="358"/>
    <n v="3"/>
    <n v="0.14000000000000001"/>
    <n v="95"/>
    <s v="consumer"/>
    <s v="South"/>
    <x v="1"/>
    <s v="Office Supplies"/>
    <d v="2021-07-14T00:00:00"/>
    <s v="Domestic"/>
    <n v="2021"/>
    <n v="21"/>
    <n v="7"/>
    <n v="2020"/>
    <s v="08/20/2020"/>
    <d v="2024-04-06T00:00:00"/>
    <n v="2"/>
    <n v="1074"/>
  </r>
  <r>
    <n v="396"/>
    <x v="12"/>
    <s v="sameday"/>
    <s v="Sindh"/>
    <n v="695"/>
    <n v="1"/>
    <n v="0.35"/>
    <n v="63"/>
    <s v="consumer"/>
    <s v="North"/>
    <x v="2"/>
    <s v="Technology"/>
    <d v="2021-07-15T00:00:00"/>
    <s v="Domestic"/>
    <n v="2020"/>
    <n v="24"/>
    <n v="5"/>
    <n v="2021"/>
    <s v="03/24/2022"/>
    <d v="2024-04-24T00:00:00"/>
    <n v="4"/>
    <n v="695"/>
  </r>
  <r>
    <n v="397"/>
    <x v="2"/>
    <s v="firstclass"/>
    <s v="kpk"/>
    <n v="432"/>
    <n v="2"/>
    <n v="0.47"/>
    <n v="70"/>
    <s v="consumer"/>
    <s v="North"/>
    <x v="2"/>
    <s v="Furniture"/>
    <d v="2021-07-16T00:00:00"/>
    <s v="International"/>
    <n v="2021"/>
    <n v="13"/>
    <n v="7"/>
    <n v="2021"/>
    <s v="08/21/2022"/>
    <d v="2024-11-25T00:00:00"/>
    <n v="1"/>
    <n v="864"/>
  </r>
  <r>
    <n v="398"/>
    <x v="5"/>
    <s v="second class"/>
    <s v="Sindh"/>
    <n v="164"/>
    <n v="9"/>
    <n v="0.17"/>
    <n v="162"/>
    <s v="home office"/>
    <s v="South"/>
    <x v="0"/>
    <s v="Stationary"/>
    <d v="2021-07-17T00:00:00"/>
    <s v="Domestic"/>
    <n v="2020"/>
    <n v="29"/>
    <n v="3"/>
    <n v="2020"/>
    <s v="08/20/2020"/>
    <d v="2024-12-21T00:00:00"/>
    <n v="2"/>
    <n v="1476"/>
  </r>
  <r>
    <n v="399"/>
    <x v="9"/>
    <s v="firstclass"/>
    <s v="Sindh"/>
    <n v="525"/>
    <n v="2"/>
    <n v="0.43"/>
    <n v="199"/>
    <s v="home office"/>
    <s v="North"/>
    <x v="3"/>
    <s v="Stationary"/>
    <d v="2021-07-18T00:00:00"/>
    <s v="Domestic"/>
    <n v="2022"/>
    <n v="14"/>
    <n v="12"/>
    <n v="2020"/>
    <s v="09/17/2022"/>
    <d v="2024-04-13T00:00:00"/>
    <n v="6"/>
    <n v="1050"/>
  </r>
  <r>
    <n v="400"/>
    <x v="3"/>
    <s v="second class"/>
    <s v="kpk"/>
    <n v="250"/>
    <n v="2"/>
    <n v="0.27"/>
    <n v="137"/>
    <s v="home office"/>
    <s v="South"/>
    <x v="1"/>
    <s v="Stationary"/>
    <d v="2021-07-19T00:00:00"/>
    <s v="International"/>
    <n v="2020"/>
    <n v="19"/>
    <n v="6"/>
    <n v="2020"/>
    <s v="07/17/2022"/>
    <d v="2024-05-24T00:00:00"/>
    <n v="2"/>
    <n v="500"/>
  </r>
  <r>
    <n v="401"/>
    <x v="13"/>
    <s v="sameday"/>
    <s v="kashmir"/>
    <n v="629"/>
    <n v="6"/>
    <n v="0.49"/>
    <n v="179"/>
    <s v="home office"/>
    <s v="South"/>
    <x v="0"/>
    <s v="Furniture"/>
    <d v="2021-07-20T00:00:00"/>
    <s v="International"/>
    <n v="2020"/>
    <n v="20"/>
    <n v="1"/>
    <n v="2020"/>
    <s v="01/04/2020"/>
    <d v="2024-02-16T00:00:00"/>
    <n v="1"/>
    <n v="3774"/>
  </r>
  <r>
    <n v="402"/>
    <x v="10"/>
    <s v="basic"/>
    <s v="balochistan"/>
    <n v="782"/>
    <n v="7"/>
    <n v="0.27"/>
    <n v="106"/>
    <s v="home office"/>
    <s v="South"/>
    <x v="1"/>
    <s v="Furniture"/>
    <d v="2021-07-21T00:00:00"/>
    <s v="Domestic"/>
    <n v="2020"/>
    <n v="29"/>
    <n v="6"/>
    <n v="2020"/>
    <s v="11/09/2021"/>
    <d v="2024-10-19T00:00:00"/>
    <n v="2"/>
    <n v="5474"/>
  </r>
  <r>
    <n v="403"/>
    <x v="3"/>
    <s v="sameday"/>
    <s v="GB"/>
    <n v="104"/>
    <n v="7"/>
    <n v="0.48"/>
    <n v="125"/>
    <s v="home office"/>
    <s v="South"/>
    <x v="0"/>
    <s v="Furniture"/>
    <d v="2021-07-22T00:00:00"/>
    <s v="International"/>
    <n v="2021"/>
    <n v="12"/>
    <n v="4"/>
    <n v="2022"/>
    <s v="06/13/2020"/>
    <d v="2024-08-06T00:00:00"/>
    <n v="1"/>
    <n v="728"/>
  </r>
  <r>
    <n v="404"/>
    <x v="19"/>
    <s v="third class"/>
    <s v="Sindh"/>
    <n v="232"/>
    <n v="9"/>
    <n v="0.18"/>
    <n v="143"/>
    <s v="home office"/>
    <s v="East"/>
    <x v="3"/>
    <s v="Stationary"/>
    <d v="2021-07-23T00:00:00"/>
    <s v="Domestic"/>
    <n v="2021"/>
    <n v="12"/>
    <n v="4"/>
    <n v="2020"/>
    <s v="11/01/2022"/>
    <d v="2024-01-21T00:00:00"/>
    <n v="5"/>
    <n v="2088"/>
  </r>
  <r>
    <n v="405"/>
    <x v="15"/>
    <s v="sameday"/>
    <s v="kashmir"/>
    <n v="502"/>
    <n v="2"/>
    <n v="0.48"/>
    <n v="199"/>
    <s v="consumer"/>
    <s v="South"/>
    <x v="3"/>
    <s v="Office Supplies"/>
    <d v="2021-07-24T00:00:00"/>
    <s v="Domestic"/>
    <n v="2021"/>
    <n v="11"/>
    <n v="10"/>
    <n v="2021"/>
    <s v="10/10/2020"/>
    <d v="2024-10-22T00:00:00"/>
    <n v="4"/>
    <n v="1004"/>
  </r>
  <r>
    <n v="406"/>
    <x v="4"/>
    <s v="sameday"/>
    <s v="punjab"/>
    <n v="809"/>
    <n v="6"/>
    <n v="0.33"/>
    <n v="115"/>
    <s v="consumer"/>
    <s v="South"/>
    <x v="0"/>
    <s v="Technology"/>
    <d v="2021-07-25T00:00:00"/>
    <s v="International"/>
    <n v="2020"/>
    <n v="28"/>
    <n v="11"/>
    <n v="2022"/>
    <s v="11/08/2021"/>
    <d v="2024-12-03T00:00:00"/>
    <n v="6"/>
    <n v="4854"/>
  </r>
  <r>
    <n v="407"/>
    <x v="9"/>
    <s v="second class"/>
    <s v="Sindh"/>
    <n v="114"/>
    <n v="6"/>
    <n v="0.44"/>
    <n v="145"/>
    <s v="consumer"/>
    <s v="West"/>
    <x v="0"/>
    <s v="Office Supplies"/>
    <d v="2021-07-26T00:00:00"/>
    <s v="Domestic"/>
    <n v="2020"/>
    <n v="7"/>
    <n v="6"/>
    <n v="2020"/>
    <s v="07/10/2022"/>
    <d v="2024-12-13T00:00:00"/>
    <n v="1"/>
    <n v="684"/>
  </r>
  <r>
    <n v="408"/>
    <x v="2"/>
    <s v="basic"/>
    <s v="Sindh"/>
    <n v="110"/>
    <n v="7"/>
    <n v="0.47"/>
    <n v="188"/>
    <s v="consumer"/>
    <s v="North"/>
    <x v="2"/>
    <s v="Stationary"/>
    <d v="2021-07-27T00:00:00"/>
    <s v="Domestic"/>
    <n v="2021"/>
    <n v="23"/>
    <n v="5"/>
    <n v="2020"/>
    <s v="12/13/2021"/>
    <d v="2024-02-17T00:00:00"/>
    <n v="4"/>
    <n v="770"/>
  </r>
  <r>
    <n v="409"/>
    <x v="14"/>
    <s v="firstclass"/>
    <s v="punjab"/>
    <n v="406"/>
    <n v="1"/>
    <n v="0.37"/>
    <n v="98"/>
    <s v="home office"/>
    <s v="West"/>
    <x v="3"/>
    <s v="Office Supplies"/>
    <d v="2021-07-28T00:00:00"/>
    <s v="International"/>
    <n v="2020"/>
    <n v="26"/>
    <n v="8"/>
    <n v="2020"/>
    <s v="05/25/2020"/>
    <d v="2024-04-21T00:00:00"/>
    <n v="4"/>
    <n v="406"/>
  </r>
  <r>
    <n v="410"/>
    <x v="7"/>
    <s v="standard"/>
    <s v="GB"/>
    <n v="823"/>
    <n v="4"/>
    <n v="0.14000000000000001"/>
    <n v="156"/>
    <s v="consumer"/>
    <s v="South"/>
    <x v="1"/>
    <s v="Furniture"/>
    <d v="2021-07-29T00:00:00"/>
    <s v="International"/>
    <n v="2022"/>
    <n v="25"/>
    <n v="2"/>
    <n v="2021"/>
    <s v="12/17/2020"/>
    <d v="2024-12-22T00:00:00"/>
    <n v="6"/>
    <n v="3292"/>
  </r>
  <r>
    <n v="411"/>
    <x v="6"/>
    <s v="second class"/>
    <s v="GB"/>
    <n v="902"/>
    <n v="8"/>
    <n v="0.12"/>
    <n v="71"/>
    <s v="home office"/>
    <s v="West"/>
    <x v="2"/>
    <s v="Stationary"/>
    <d v="2021-07-30T00:00:00"/>
    <s v="International"/>
    <n v="2021"/>
    <n v="5"/>
    <n v="11"/>
    <n v="2021"/>
    <s v="12/06/2021"/>
    <d v="2024-07-05T00:00:00"/>
    <n v="6"/>
    <n v="7216"/>
  </r>
  <r>
    <n v="412"/>
    <x v="13"/>
    <s v="sameday"/>
    <s v="kpk"/>
    <n v="103"/>
    <n v="3"/>
    <n v="0.35"/>
    <n v="182"/>
    <s v="home office"/>
    <s v="North"/>
    <x v="2"/>
    <s v="Office Supplies"/>
    <d v="2021-07-31T00:00:00"/>
    <s v="Domestic"/>
    <n v="2022"/>
    <n v="29"/>
    <n v="10"/>
    <n v="2021"/>
    <s v="09/15/2022"/>
    <d v="2024-09-28T00:00:00"/>
    <n v="3"/>
    <n v="309"/>
  </r>
  <r>
    <n v="413"/>
    <x v="4"/>
    <s v="third class"/>
    <s v="balochistan"/>
    <n v="108"/>
    <n v="1"/>
    <n v="0.16"/>
    <n v="173"/>
    <s v="home office"/>
    <s v="South"/>
    <x v="0"/>
    <s v="Furniture"/>
    <d v="2021-08-01T00:00:00"/>
    <s v="International"/>
    <n v="2020"/>
    <n v="13"/>
    <n v="9"/>
    <n v="2020"/>
    <s v="09/26/2020"/>
    <d v="2024-05-12T00:00:00"/>
    <n v="1"/>
    <n v="108"/>
  </r>
  <r>
    <n v="414"/>
    <x v="5"/>
    <s v="sameday"/>
    <s v="punjab"/>
    <n v="694"/>
    <n v="8"/>
    <n v="0.2"/>
    <n v="158"/>
    <s v="home office"/>
    <s v="East"/>
    <x v="1"/>
    <s v="Stationary"/>
    <d v="2021-08-02T00:00:00"/>
    <s v="Domestic"/>
    <n v="2022"/>
    <n v="15"/>
    <n v="3"/>
    <n v="2021"/>
    <s v="07/10/2020"/>
    <d v="2024-12-13T00:00:00"/>
    <n v="2"/>
    <n v="5552"/>
  </r>
  <r>
    <n v="415"/>
    <x v="15"/>
    <s v="standard"/>
    <s v="kashmir"/>
    <n v="680"/>
    <n v="8"/>
    <n v="0.28999999999999998"/>
    <n v="145"/>
    <s v="home office"/>
    <s v="North"/>
    <x v="2"/>
    <s v="Technology"/>
    <d v="2021-08-03T00:00:00"/>
    <s v="Domestic"/>
    <n v="2022"/>
    <n v="23"/>
    <n v="9"/>
    <n v="2021"/>
    <s v="08/01/2021"/>
    <d v="2024-04-16T00:00:00"/>
    <n v="4"/>
    <n v="5440"/>
  </r>
  <r>
    <n v="416"/>
    <x v="5"/>
    <s v="firstclass"/>
    <s v="kashmir"/>
    <n v="747"/>
    <n v="7"/>
    <n v="0.25"/>
    <n v="93"/>
    <s v="consumer"/>
    <s v="West"/>
    <x v="0"/>
    <s v="Furniture"/>
    <d v="2021-08-04T00:00:00"/>
    <s v="International"/>
    <n v="2021"/>
    <n v="19"/>
    <n v="7"/>
    <n v="2021"/>
    <s v="06/24/2022"/>
    <d v="2024-05-24T00:00:00"/>
    <n v="4"/>
    <n v="5229"/>
  </r>
  <r>
    <n v="417"/>
    <x v="3"/>
    <s v="basic"/>
    <s v="GB"/>
    <n v="462"/>
    <n v="8"/>
    <n v="0.3"/>
    <n v="122"/>
    <s v="consumer"/>
    <s v="North"/>
    <x v="0"/>
    <s v="Technology"/>
    <d v="2021-08-05T00:00:00"/>
    <s v="Domestic"/>
    <n v="2020"/>
    <n v="16"/>
    <n v="6"/>
    <n v="2022"/>
    <s v="10/22/2022"/>
    <d v="2024-08-26T00:00:00"/>
    <n v="4"/>
    <n v="3696"/>
  </r>
  <r>
    <n v="418"/>
    <x v="0"/>
    <s v="third class"/>
    <s v="kpk"/>
    <n v="449"/>
    <n v="1"/>
    <n v="0.25"/>
    <n v="89"/>
    <s v="home office"/>
    <s v="West"/>
    <x v="2"/>
    <s v="Furniture"/>
    <d v="2021-08-06T00:00:00"/>
    <s v="International"/>
    <n v="2022"/>
    <n v="8"/>
    <n v="1"/>
    <n v="2022"/>
    <s v="10/23/2021"/>
    <d v="2024-06-09T00:00:00"/>
    <n v="4"/>
    <n v="449"/>
  </r>
  <r>
    <n v="419"/>
    <x v="3"/>
    <s v="sameday"/>
    <s v="balochistan"/>
    <n v="135"/>
    <n v="7"/>
    <n v="0.45"/>
    <n v="84"/>
    <s v="home office"/>
    <s v="West"/>
    <x v="1"/>
    <s v="Technology"/>
    <d v="2021-08-07T00:00:00"/>
    <s v="Domestic"/>
    <n v="2020"/>
    <n v="17"/>
    <n v="11"/>
    <n v="2022"/>
    <s v="02/17/2022"/>
    <d v="2024-03-15T00:00:00"/>
    <n v="6"/>
    <n v="945"/>
  </r>
  <r>
    <n v="420"/>
    <x v="10"/>
    <s v="standard"/>
    <s v="kpk"/>
    <n v="819"/>
    <n v="1"/>
    <n v="0.17"/>
    <n v="85"/>
    <s v="consumer"/>
    <s v="East"/>
    <x v="2"/>
    <s v="Furniture"/>
    <d v="2021-08-08T00:00:00"/>
    <s v="International"/>
    <n v="2022"/>
    <n v="13"/>
    <n v="9"/>
    <n v="2022"/>
    <s v="06/12/2022"/>
    <d v="2024-03-14T00:00:00"/>
    <n v="1"/>
    <n v="819"/>
  </r>
  <r>
    <n v="421"/>
    <x v="5"/>
    <s v="third class"/>
    <s v="kashmir"/>
    <n v="146"/>
    <n v="3"/>
    <n v="0.46"/>
    <n v="99"/>
    <s v="home office"/>
    <s v="South"/>
    <x v="0"/>
    <s v="Office Supplies"/>
    <d v="2021-08-09T00:00:00"/>
    <s v="International"/>
    <n v="2020"/>
    <n v="25"/>
    <n v="4"/>
    <n v="2021"/>
    <s v="08/02/2021"/>
    <d v="2024-02-27T00:00:00"/>
    <n v="4"/>
    <n v="438"/>
  </r>
  <r>
    <n v="422"/>
    <x v="7"/>
    <s v="third class"/>
    <s v="balochistan"/>
    <n v="273"/>
    <n v="7"/>
    <n v="0.38"/>
    <n v="68"/>
    <s v="home office"/>
    <s v="East"/>
    <x v="2"/>
    <s v="Furniture"/>
    <d v="2021-08-10T00:00:00"/>
    <s v="Domestic"/>
    <n v="2020"/>
    <n v="18"/>
    <n v="6"/>
    <n v="2022"/>
    <s v="11/18/2020"/>
    <d v="2024-06-12T00:00:00"/>
    <n v="5"/>
    <n v="1911"/>
  </r>
  <r>
    <n v="423"/>
    <x v="2"/>
    <s v="sameday"/>
    <s v="balochistan"/>
    <n v="551"/>
    <n v="9"/>
    <n v="0.19"/>
    <n v="191"/>
    <s v="home office"/>
    <s v="East"/>
    <x v="1"/>
    <s v="Technology"/>
    <d v="2021-08-11T00:00:00"/>
    <s v="International"/>
    <n v="2020"/>
    <n v="7"/>
    <n v="10"/>
    <n v="2020"/>
    <s v="09/05/2020"/>
    <d v="2024-11-02T00:00:00"/>
    <n v="1"/>
    <n v="4959"/>
  </r>
  <r>
    <n v="424"/>
    <x v="13"/>
    <s v="standard"/>
    <s v="kpk"/>
    <n v="670"/>
    <n v="9"/>
    <n v="0.46"/>
    <n v="104"/>
    <s v="home office"/>
    <s v="East"/>
    <x v="3"/>
    <s v="Office Supplies"/>
    <d v="2023-08-12T00:00:00"/>
    <s v="International"/>
    <n v="2020"/>
    <n v="8"/>
    <n v="12"/>
    <n v="2022"/>
    <s v="05/30/2020"/>
    <d v="2024-07-10T00:00:00"/>
    <n v="3"/>
    <n v="6030"/>
  </r>
  <r>
    <n v="425"/>
    <x v="18"/>
    <s v="firstclass"/>
    <s v="balochistan"/>
    <n v="743"/>
    <n v="7"/>
    <n v="0.33"/>
    <n v="97"/>
    <s v="home office"/>
    <s v="North"/>
    <x v="0"/>
    <s v="Furniture"/>
    <d v="2023-08-13T00:00:00"/>
    <s v="International"/>
    <n v="2022"/>
    <n v="10"/>
    <n v="2"/>
    <n v="2021"/>
    <s v="11/04/2022"/>
    <d v="2024-03-13T00:00:00"/>
    <n v="5"/>
    <n v="5201"/>
  </r>
  <r>
    <n v="426"/>
    <x v="6"/>
    <s v="standard"/>
    <s v="GB"/>
    <n v="298"/>
    <n v="4"/>
    <n v="0.45"/>
    <n v="189"/>
    <s v="consumer"/>
    <s v="East"/>
    <x v="1"/>
    <s v="Furniture"/>
    <d v="2023-08-14T00:00:00"/>
    <s v="Domestic"/>
    <n v="2021"/>
    <n v="13"/>
    <n v="7"/>
    <n v="2021"/>
    <s v="12/20/2020"/>
    <d v="2024-12-07T00:00:00"/>
    <n v="6"/>
    <n v="1192"/>
  </r>
  <r>
    <n v="427"/>
    <x v="7"/>
    <s v="sameday"/>
    <s v="GB"/>
    <n v="166"/>
    <n v="3"/>
    <n v="0.38"/>
    <n v="176"/>
    <s v="home office"/>
    <s v="West"/>
    <x v="2"/>
    <s v="Furniture"/>
    <d v="2023-08-15T00:00:00"/>
    <s v="Domestic"/>
    <n v="2020"/>
    <n v="21"/>
    <n v="7"/>
    <n v="2021"/>
    <s v="05/03/2020"/>
    <d v="2024-10-19T00:00:00"/>
    <n v="6"/>
    <n v="498"/>
  </r>
  <r>
    <n v="428"/>
    <x v="5"/>
    <s v="second class"/>
    <s v="kpk"/>
    <n v="764"/>
    <n v="4"/>
    <n v="0.28000000000000003"/>
    <n v="172"/>
    <s v="consumer"/>
    <s v="North"/>
    <x v="2"/>
    <s v="Office Supplies"/>
    <d v="2023-08-16T00:00:00"/>
    <s v="International"/>
    <n v="2022"/>
    <n v="18"/>
    <n v="1"/>
    <n v="2020"/>
    <s v="12/02/2021"/>
    <d v="2024-01-10T00:00:00"/>
    <n v="3"/>
    <n v="3056"/>
  </r>
  <r>
    <n v="429"/>
    <x v="13"/>
    <s v="third class"/>
    <s v="GB"/>
    <n v="795"/>
    <n v="2"/>
    <n v="0.24"/>
    <n v="195"/>
    <s v="home office"/>
    <s v="West"/>
    <x v="1"/>
    <s v="Technology"/>
    <d v="2023-08-17T00:00:00"/>
    <s v="International"/>
    <n v="2022"/>
    <n v="6"/>
    <n v="9"/>
    <n v="2021"/>
    <s v="11/06/2022"/>
    <d v="2024-04-28T00:00:00"/>
    <n v="1"/>
    <n v="1590"/>
  </r>
  <r>
    <n v="430"/>
    <x v="15"/>
    <s v="firstclass"/>
    <s v="balochistan"/>
    <n v="543"/>
    <n v="5"/>
    <n v="0.49"/>
    <n v="195"/>
    <s v="consumer"/>
    <s v="West"/>
    <x v="0"/>
    <s v="Furniture"/>
    <d v="2023-08-18T00:00:00"/>
    <s v="Domestic"/>
    <n v="2022"/>
    <n v="24"/>
    <n v="6"/>
    <n v="2022"/>
    <s v="09/10/2020"/>
    <d v="2024-11-06T00:00:00"/>
    <n v="3"/>
    <n v="2715"/>
  </r>
  <r>
    <n v="431"/>
    <x v="18"/>
    <s v="standard"/>
    <s v="GB"/>
    <n v="775"/>
    <n v="1"/>
    <n v="0.3"/>
    <n v="90"/>
    <s v="consumer"/>
    <s v="West"/>
    <x v="1"/>
    <s v="Technology"/>
    <d v="2023-08-19T00:00:00"/>
    <s v="Domestic"/>
    <n v="2021"/>
    <n v="26"/>
    <n v="9"/>
    <n v="2020"/>
    <s v="09/11/2021"/>
    <d v="2024-10-29T00:00:00"/>
    <n v="4"/>
    <n v="775"/>
  </r>
  <r>
    <n v="432"/>
    <x v="11"/>
    <s v="second class"/>
    <s v="kpk"/>
    <n v="359"/>
    <n v="9"/>
    <n v="0.46"/>
    <n v="84"/>
    <s v="home office"/>
    <s v="South"/>
    <x v="1"/>
    <s v="Furniture"/>
    <d v="2023-08-20T00:00:00"/>
    <s v="Domestic"/>
    <n v="2022"/>
    <n v="9"/>
    <n v="8"/>
    <n v="2022"/>
    <s v="11/17/2021"/>
    <d v="2024-08-11T00:00:00"/>
    <n v="3"/>
    <n v="3231"/>
  </r>
  <r>
    <n v="433"/>
    <x v="2"/>
    <s v="basic"/>
    <s v="GB"/>
    <n v="683"/>
    <n v="3"/>
    <n v="0.18"/>
    <n v="141"/>
    <s v="home office"/>
    <s v="South"/>
    <x v="1"/>
    <s v="Office Supplies"/>
    <d v="2023-08-21T00:00:00"/>
    <s v="Domestic"/>
    <n v="2021"/>
    <n v="22"/>
    <n v="11"/>
    <n v="2021"/>
    <s v="09/14/2022"/>
    <d v="2024-09-02T00:00:00"/>
    <n v="5"/>
    <n v="2049"/>
  </r>
  <r>
    <n v="434"/>
    <x v="15"/>
    <s v="basic"/>
    <s v="punjab"/>
    <n v="934"/>
    <n v="7"/>
    <n v="0.49"/>
    <n v="165"/>
    <s v="home office"/>
    <s v="South"/>
    <x v="1"/>
    <s v="Furniture"/>
    <d v="2023-08-22T00:00:00"/>
    <s v="International"/>
    <n v="2022"/>
    <n v="18"/>
    <n v="1"/>
    <n v="2021"/>
    <s v="03/23/2020"/>
    <d v="2024-12-27T00:00:00"/>
    <n v="6"/>
    <n v="6538"/>
  </r>
  <r>
    <n v="435"/>
    <x v="7"/>
    <s v="standard"/>
    <s v="GB"/>
    <n v="610"/>
    <n v="8"/>
    <n v="0.23"/>
    <n v="82"/>
    <s v="home office"/>
    <s v="West"/>
    <x v="2"/>
    <s v="Office Supplies"/>
    <d v="2023-08-23T00:00:00"/>
    <s v="Domestic"/>
    <n v="2021"/>
    <n v="5"/>
    <n v="11"/>
    <n v="2022"/>
    <s v="06/26/2021"/>
    <d v="2024-04-22T00:00:00"/>
    <n v="1"/>
    <n v="4880"/>
  </r>
  <r>
    <n v="436"/>
    <x v="10"/>
    <s v="firstclass"/>
    <s v="Sindh"/>
    <n v="468"/>
    <n v="8"/>
    <n v="0.31"/>
    <n v="173"/>
    <s v="home office"/>
    <s v="North"/>
    <x v="1"/>
    <s v="Stationary"/>
    <d v="2023-08-24T00:00:00"/>
    <s v="Domestic"/>
    <n v="2020"/>
    <n v="30"/>
    <n v="1"/>
    <n v="2020"/>
    <s v="06/30/2021"/>
    <d v="2024-12-24T00:00:00"/>
    <n v="3"/>
    <n v="3744"/>
  </r>
  <r>
    <n v="437"/>
    <x v="17"/>
    <s v="sameday"/>
    <s v="kashmir"/>
    <n v="683"/>
    <n v="9"/>
    <n v="0.42"/>
    <n v="59"/>
    <s v="home office"/>
    <s v="West"/>
    <x v="3"/>
    <s v="Furniture"/>
    <d v="2023-08-25T00:00:00"/>
    <s v="Domestic"/>
    <n v="2021"/>
    <n v="6"/>
    <n v="3"/>
    <n v="2021"/>
    <s v="09/20/2020"/>
    <d v="2024-04-22T00:00:00"/>
    <n v="3"/>
    <n v="6147"/>
  </r>
  <r>
    <n v="438"/>
    <x v="7"/>
    <s v="basic"/>
    <s v="punjab"/>
    <n v="110"/>
    <n v="1"/>
    <n v="0.42"/>
    <n v="141"/>
    <s v="consumer"/>
    <s v="West"/>
    <x v="0"/>
    <s v="Technology"/>
    <d v="2023-08-26T00:00:00"/>
    <s v="Domestic"/>
    <n v="2021"/>
    <n v="26"/>
    <n v="8"/>
    <n v="2021"/>
    <s v="08/01/2020"/>
    <d v="2024-06-22T00:00:00"/>
    <n v="4"/>
    <n v="110"/>
  </r>
  <r>
    <n v="439"/>
    <x v="19"/>
    <s v="second class"/>
    <s v="kpk"/>
    <n v="209"/>
    <n v="3"/>
    <n v="0.4"/>
    <n v="63"/>
    <s v="home office"/>
    <s v="East"/>
    <x v="1"/>
    <s v="Stationary"/>
    <d v="2023-08-27T00:00:00"/>
    <s v="Domestic"/>
    <n v="2021"/>
    <n v="9"/>
    <n v="3"/>
    <n v="2022"/>
    <s v="08/12/2022"/>
    <d v="2024-08-16T00:00:00"/>
    <n v="2"/>
    <n v="627"/>
  </r>
  <r>
    <n v="440"/>
    <x v="2"/>
    <s v="second class"/>
    <s v="kashmir"/>
    <n v="291"/>
    <n v="2"/>
    <n v="0.19"/>
    <n v="92"/>
    <s v="consumer"/>
    <s v="North"/>
    <x v="3"/>
    <s v="Furniture"/>
    <d v="2023-08-28T00:00:00"/>
    <s v="Domestic"/>
    <n v="2021"/>
    <n v="8"/>
    <n v="6"/>
    <n v="2021"/>
    <s v="09/30/2020"/>
    <d v="2024-10-17T00:00:00"/>
    <n v="1"/>
    <n v="582"/>
  </r>
  <r>
    <n v="441"/>
    <x v="7"/>
    <s v="second class"/>
    <s v="Sindh"/>
    <n v="479"/>
    <n v="7"/>
    <n v="0.37"/>
    <n v="74"/>
    <s v="home office"/>
    <s v="South"/>
    <x v="2"/>
    <s v="Office Supplies"/>
    <d v="2023-08-29T00:00:00"/>
    <s v="International"/>
    <n v="2022"/>
    <n v="12"/>
    <n v="12"/>
    <n v="2022"/>
    <s v="10/12/2020"/>
    <d v="2024-12-05T00:00:00"/>
    <n v="6"/>
    <n v="3353"/>
  </r>
  <r>
    <n v="442"/>
    <x v="11"/>
    <s v="basic"/>
    <s v="kashmir"/>
    <n v="212"/>
    <n v="4"/>
    <n v="0.38"/>
    <n v="98"/>
    <s v="home office"/>
    <s v="West"/>
    <x v="1"/>
    <s v="Technology"/>
    <d v="2023-08-30T00:00:00"/>
    <s v="Domestic"/>
    <n v="2021"/>
    <n v="24"/>
    <n v="4"/>
    <n v="2020"/>
    <s v="02/12/2021"/>
    <d v="2024-04-02T00:00:00"/>
    <n v="3"/>
    <n v="848"/>
  </r>
  <r>
    <n v="443"/>
    <x v="2"/>
    <s v="standard"/>
    <s v="GB"/>
    <n v="477"/>
    <n v="7"/>
    <n v="0.33"/>
    <n v="101"/>
    <s v="consumer"/>
    <s v="East"/>
    <x v="1"/>
    <s v="Technology"/>
    <d v="2023-08-31T00:00:00"/>
    <s v="Domestic"/>
    <n v="2022"/>
    <n v="28"/>
    <n v="9"/>
    <n v="2021"/>
    <s v="11/14/2020"/>
    <d v="2024-04-24T00:00:00"/>
    <n v="2"/>
    <n v="3339"/>
  </r>
  <r>
    <n v="444"/>
    <x v="7"/>
    <s v="third class"/>
    <s v="kashmir"/>
    <n v="105"/>
    <n v="8"/>
    <n v="0.38"/>
    <n v="140"/>
    <s v="home office"/>
    <s v="North"/>
    <x v="3"/>
    <s v="Technology"/>
    <d v="2023-09-01T00:00:00"/>
    <s v="Domestic"/>
    <n v="2021"/>
    <n v="17"/>
    <n v="4"/>
    <n v="2022"/>
    <s v="01/05/2020"/>
    <d v="2024-05-23T00:00:00"/>
    <n v="6"/>
    <n v="840"/>
  </r>
  <r>
    <n v="445"/>
    <x v="10"/>
    <s v="basic"/>
    <s v="kpk"/>
    <n v="600"/>
    <n v="5"/>
    <n v="0.12"/>
    <n v="186"/>
    <s v="consumer"/>
    <s v="East"/>
    <x v="1"/>
    <s v="Technology"/>
    <d v="2021-09-02T00:00:00"/>
    <s v="Domestic"/>
    <n v="2022"/>
    <n v="9"/>
    <n v="8"/>
    <n v="2020"/>
    <s v="05/05/2021"/>
    <d v="2024-02-08T00:00:00"/>
    <n v="2"/>
    <n v="3000"/>
  </r>
  <r>
    <n v="446"/>
    <x v="4"/>
    <s v="firstclass"/>
    <s v="GB"/>
    <n v="396"/>
    <n v="1"/>
    <n v="0.3"/>
    <n v="67"/>
    <s v="home office"/>
    <s v="West"/>
    <x v="3"/>
    <s v="Stationary"/>
    <d v="2021-09-03T00:00:00"/>
    <s v="International"/>
    <n v="2021"/>
    <n v="21"/>
    <n v="3"/>
    <n v="2022"/>
    <s v="02/26/2020"/>
    <d v="2024-09-30T00:00:00"/>
    <n v="4"/>
    <n v="396"/>
  </r>
  <r>
    <n v="447"/>
    <x v="0"/>
    <s v="firstclass"/>
    <s v="GB"/>
    <n v="536"/>
    <n v="9"/>
    <n v="0.32"/>
    <n v="161"/>
    <s v="home office"/>
    <s v="East"/>
    <x v="3"/>
    <s v="Technology"/>
    <d v="2021-09-04T00:00:00"/>
    <s v="International"/>
    <n v="2020"/>
    <n v="2"/>
    <n v="9"/>
    <n v="2020"/>
    <s v="07/12/2022"/>
    <d v="2024-11-15T00:00:00"/>
    <n v="6"/>
    <n v="4824"/>
  </r>
  <r>
    <n v="448"/>
    <x v="8"/>
    <s v="standard"/>
    <s v="Sindh"/>
    <n v="549"/>
    <n v="3"/>
    <n v="0.42"/>
    <n v="50"/>
    <s v="consumer"/>
    <s v="East"/>
    <x v="0"/>
    <s v="Technology"/>
    <d v="2021-09-05T00:00:00"/>
    <s v="Domestic"/>
    <n v="2020"/>
    <n v="26"/>
    <n v="8"/>
    <n v="2022"/>
    <s v="06/09/2022"/>
    <d v="2024-07-18T00:00:00"/>
    <n v="3"/>
    <n v="1647"/>
  </r>
  <r>
    <n v="449"/>
    <x v="14"/>
    <s v="second class"/>
    <s v="balochistan"/>
    <n v="896"/>
    <n v="4"/>
    <n v="0.17"/>
    <n v="56"/>
    <s v="consumer"/>
    <s v="North"/>
    <x v="1"/>
    <s v="Stationary"/>
    <d v="2021-09-06T00:00:00"/>
    <s v="Domestic"/>
    <n v="2021"/>
    <n v="15"/>
    <n v="7"/>
    <n v="2020"/>
    <s v="04/15/2020"/>
    <d v="2024-05-10T00:00:00"/>
    <n v="1"/>
    <n v="3584"/>
  </r>
  <r>
    <n v="450"/>
    <x v="6"/>
    <s v="basic"/>
    <s v="kashmir"/>
    <n v="489"/>
    <n v="3"/>
    <n v="0.31"/>
    <n v="199"/>
    <s v="consumer"/>
    <s v="East"/>
    <x v="1"/>
    <s v="Office Supplies"/>
    <d v="2021-09-07T00:00:00"/>
    <s v="Domestic"/>
    <n v="2021"/>
    <n v="10"/>
    <n v="3"/>
    <n v="2022"/>
    <s v="08/16/2022"/>
    <d v="2024-05-09T00:00:00"/>
    <n v="5"/>
    <n v="1467"/>
  </r>
  <r>
    <n v="451"/>
    <x v="9"/>
    <s v="standard"/>
    <s v="balochistan"/>
    <n v="332"/>
    <n v="9"/>
    <n v="0.3"/>
    <n v="132"/>
    <s v="home office"/>
    <s v="South"/>
    <x v="0"/>
    <s v="Office Supplies"/>
    <d v="2021-09-08T00:00:00"/>
    <s v="International"/>
    <n v="2021"/>
    <n v="26"/>
    <n v="6"/>
    <n v="2022"/>
    <s v="03/10/2022"/>
    <d v="2024-05-13T00:00:00"/>
    <n v="5"/>
    <n v="2988"/>
  </r>
  <r>
    <n v="452"/>
    <x v="12"/>
    <s v="third class"/>
    <s v="Sindh"/>
    <n v="686"/>
    <n v="1"/>
    <n v="0.28999999999999998"/>
    <n v="167"/>
    <s v="home office"/>
    <s v="North"/>
    <x v="3"/>
    <s v="Technology"/>
    <d v="2021-09-09T00:00:00"/>
    <s v="Domestic"/>
    <n v="2021"/>
    <n v="5"/>
    <n v="2"/>
    <n v="2021"/>
    <s v="08/23/2021"/>
    <d v="2024-02-29T00:00:00"/>
    <n v="6"/>
    <n v="686"/>
  </r>
  <r>
    <n v="453"/>
    <x v="3"/>
    <s v="sameday"/>
    <s v="GB"/>
    <n v="747"/>
    <n v="7"/>
    <n v="0.35"/>
    <n v="165"/>
    <s v="consumer"/>
    <s v="North"/>
    <x v="1"/>
    <s v="Office Supplies"/>
    <d v="2021-09-10T00:00:00"/>
    <s v="Domestic"/>
    <n v="2020"/>
    <n v="7"/>
    <n v="9"/>
    <n v="2021"/>
    <s v="09/26/2022"/>
    <d v="2024-08-28T00:00:00"/>
    <n v="4"/>
    <n v="5229"/>
  </r>
  <r>
    <n v="454"/>
    <x v="19"/>
    <s v="firstclass"/>
    <s v="GB"/>
    <n v="897"/>
    <n v="7"/>
    <n v="0.47"/>
    <n v="73"/>
    <s v="consumer"/>
    <s v="South"/>
    <x v="3"/>
    <s v="Stationary"/>
    <d v="2021-09-11T00:00:00"/>
    <s v="Domestic"/>
    <n v="2021"/>
    <n v="2"/>
    <n v="10"/>
    <n v="2022"/>
    <s v="11/24/2022"/>
    <d v="2024-10-04T00:00:00"/>
    <n v="6"/>
    <n v="6279"/>
  </r>
  <r>
    <n v="455"/>
    <x v="14"/>
    <s v="sameday"/>
    <s v="Sindh"/>
    <n v="968"/>
    <n v="6"/>
    <n v="0.34"/>
    <n v="108"/>
    <s v="consumer"/>
    <s v="South"/>
    <x v="2"/>
    <s v="Technology"/>
    <d v="2021-09-12T00:00:00"/>
    <s v="Domestic"/>
    <n v="2020"/>
    <n v="21"/>
    <n v="3"/>
    <n v="2020"/>
    <s v="05/21/2020"/>
    <d v="2024-06-22T00:00:00"/>
    <n v="2"/>
    <n v="5808"/>
  </r>
  <r>
    <n v="456"/>
    <x v="1"/>
    <s v="sameday"/>
    <s v="GB"/>
    <n v="438"/>
    <n v="8"/>
    <n v="0.28999999999999998"/>
    <n v="189"/>
    <s v="home office"/>
    <s v="West"/>
    <x v="0"/>
    <s v="Furniture"/>
    <d v="2021-09-13T00:00:00"/>
    <s v="Domestic"/>
    <n v="2022"/>
    <n v="1"/>
    <n v="12"/>
    <n v="2021"/>
    <s v="02/01/2022"/>
    <d v="2024-10-14T00:00:00"/>
    <n v="1"/>
    <n v="3504"/>
  </r>
  <r>
    <n v="457"/>
    <x v="9"/>
    <s v="third class"/>
    <s v="balochistan"/>
    <n v="147"/>
    <n v="4"/>
    <n v="0.23"/>
    <n v="104"/>
    <s v="consumer"/>
    <s v="North"/>
    <x v="0"/>
    <s v="Technology"/>
    <d v="2021-09-14T00:00:00"/>
    <s v="International"/>
    <n v="2020"/>
    <n v="9"/>
    <n v="9"/>
    <n v="2020"/>
    <s v="02/03/2020"/>
    <d v="2024-12-22T00:00:00"/>
    <n v="4"/>
    <n v="588"/>
  </r>
  <r>
    <n v="458"/>
    <x v="6"/>
    <s v="basic"/>
    <s v="balochistan"/>
    <n v="544"/>
    <n v="7"/>
    <n v="0.37"/>
    <n v="114"/>
    <s v="consumer"/>
    <s v="East"/>
    <x v="3"/>
    <s v="Furniture"/>
    <d v="2021-09-15T00:00:00"/>
    <s v="International"/>
    <n v="2021"/>
    <n v="14"/>
    <n v="9"/>
    <n v="2021"/>
    <s v="11/14/2020"/>
    <d v="2024-06-07T00:00:00"/>
    <n v="4"/>
    <n v="3808"/>
  </r>
  <r>
    <n v="459"/>
    <x v="9"/>
    <s v="third class"/>
    <s v="kashmir"/>
    <n v="419"/>
    <n v="9"/>
    <n v="0.32"/>
    <n v="74"/>
    <s v="home office"/>
    <s v="South"/>
    <x v="2"/>
    <s v="Furniture"/>
    <d v="2021-09-16T00:00:00"/>
    <s v="International"/>
    <n v="2022"/>
    <n v="15"/>
    <n v="9"/>
    <n v="2020"/>
    <s v="08/23/2022"/>
    <d v="2024-10-05T00:00:00"/>
    <n v="3"/>
    <n v="3771"/>
  </r>
  <r>
    <n v="460"/>
    <x v="12"/>
    <s v="standard"/>
    <s v="punjab"/>
    <n v="735"/>
    <n v="6"/>
    <n v="0.37"/>
    <n v="91"/>
    <s v="consumer"/>
    <s v="West"/>
    <x v="3"/>
    <s v="Furniture"/>
    <d v="2021-09-17T00:00:00"/>
    <s v="Domestic"/>
    <n v="2020"/>
    <n v="12"/>
    <n v="8"/>
    <n v="2020"/>
    <s v="04/26/2022"/>
    <d v="2024-07-27T00:00:00"/>
    <n v="5"/>
    <n v="4410"/>
  </r>
  <r>
    <n v="461"/>
    <x v="8"/>
    <s v="sameday"/>
    <s v="balochistan"/>
    <n v="550"/>
    <n v="3"/>
    <n v="0.13"/>
    <n v="84"/>
    <s v="consumer"/>
    <s v="West"/>
    <x v="2"/>
    <s v="Office Supplies"/>
    <d v="2021-09-18T00:00:00"/>
    <s v="International"/>
    <n v="2020"/>
    <n v="6"/>
    <n v="4"/>
    <n v="2022"/>
    <s v="12/18/2020"/>
    <d v="2024-10-21T00:00:00"/>
    <n v="6"/>
    <n v="1650"/>
  </r>
  <r>
    <n v="462"/>
    <x v="14"/>
    <s v="sameday"/>
    <s v="Sindh"/>
    <n v="397"/>
    <n v="9"/>
    <n v="0.43"/>
    <n v="186"/>
    <s v="home office"/>
    <s v="South"/>
    <x v="3"/>
    <s v="Stationary"/>
    <d v="2021-09-19T00:00:00"/>
    <s v="International"/>
    <n v="2021"/>
    <n v="25"/>
    <n v="9"/>
    <n v="2021"/>
    <s v="08/01/2022"/>
    <d v="2024-12-04T00:00:00"/>
    <n v="6"/>
    <n v="3573"/>
  </r>
  <r>
    <n v="463"/>
    <x v="14"/>
    <s v="second class"/>
    <s v="kpk"/>
    <n v="641"/>
    <n v="2"/>
    <n v="0.39"/>
    <n v="182"/>
    <s v="consumer"/>
    <s v="West"/>
    <x v="2"/>
    <s v="Stationary"/>
    <d v="2021-09-20T00:00:00"/>
    <s v="International"/>
    <n v="2022"/>
    <n v="28"/>
    <n v="7"/>
    <n v="2021"/>
    <s v="12/15/2022"/>
    <d v="2024-01-02T00:00:00"/>
    <n v="1"/>
    <n v="1282"/>
  </r>
  <r>
    <n v="464"/>
    <x v="19"/>
    <s v="second class"/>
    <s v="punjab"/>
    <n v="196"/>
    <n v="5"/>
    <n v="0.31"/>
    <n v="116"/>
    <s v="home office"/>
    <s v="South"/>
    <x v="3"/>
    <s v="Stationary"/>
    <d v="2021-09-21T00:00:00"/>
    <s v="Domestic"/>
    <n v="2020"/>
    <n v="14"/>
    <n v="7"/>
    <n v="2021"/>
    <s v="07/20/2020"/>
    <d v="2024-11-12T00:00:00"/>
    <n v="3"/>
    <n v="980"/>
  </r>
  <r>
    <n v="465"/>
    <x v="3"/>
    <s v="sameday"/>
    <s v="kpk"/>
    <n v="661"/>
    <n v="1"/>
    <n v="0.12"/>
    <n v="190"/>
    <s v="consumer"/>
    <s v="East"/>
    <x v="2"/>
    <s v="Stationary"/>
    <d v="2021-09-22T00:00:00"/>
    <s v="International"/>
    <n v="2022"/>
    <n v="27"/>
    <n v="8"/>
    <n v="2020"/>
    <s v="04/06/2021"/>
    <d v="2024-08-21T00:00:00"/>
    <n v="3"/>
    <n v="661"/>
  </r>
  <r>
    <n v="466"/>
    <x v="6"/>
    <s v="basic"/>
    <s v="GB"/>
    <n v="800"/>
    <n v="5"/>
    <n v="0.48"/>
    <n v="113"/>
    <s v="home office"/>
    <s v="West"/>
    <x v="1"/>
    <s v="Technology"/>
    <d v="2021-09-23T00:00:00"/>
    <s v="Domestic"/>
    <n v="2021"/>
    <n v="11"/>
    <n v="10"/>
    <n v="2020"/>
    <s v="08/09/2021"/>
    <d v="2024-12-17T00:00:00"/>
    <n v="3"/>
    <n v="4000"/>
  </r>
  <r>
    <n v="467"/>
    <x v="0"/>
    <s v="sameday"/>
    <s v="punjab"/>
    <n v="920"/>
    <n v="8"/>
    <n v="0.34"/>
    <n v="139"/>
    <s v="consumer"/>
    <s v="East"/>
    <x v="2"/>
    <s v="Technology"/>
    <d v="2021-09-24T00:00:00"/>
    <s v="International"/>
    <n v="2021"/>
    <n v="3"/>
    <n v="12"/>
    <n v="2021"/>
    <s v="01/05/2021"/>
    <d v="2024-05-11T00:00:00"/>
    <n v="4"/>
    <n v="7360"/>
  </r>
  <r>
    <n v="468"/>
    <x v="1"/>
    <s v="firstclass"/>
    <s v="GB"/>
    <n v="637"/>
    <n v="1"/>
    <n v="0.27"/>
    <n v="174"/>
    <s v="home office"/>
    <s v="North"/>
    <x v="0"/>
    <s v="Technology"/>
    <d v="2021-09-25T00:00:00"/>
    <s v="International"/>
    <n v="2021"/>
    <n v="3"/>
    <n v="7"/>
    <n v="2022"/>
    <s v="12/20/2020"/>
    <d v="2024-01-14T00:00:00"/>
    <n v="4"/>
    <n v="637"/>
  </r>
  <r>
    <n v="469"/>
    <x v="19"/>
    <s v="standard"/>
    <s v="GB"/>
    <n v="648"/>
    <n v="2"/>
    <n v="0.23"/>
    <n v="74"/>
    <s v="consumer"/>
    <s v="East"/>
    <x v="0"/>
    <s v="Stationary"/>
    <d v="2021-09-26T00:00:00"/>
    <s v="Domestic"/>
    <n v="2021"/>
    <n v="10"/>
    <n v="7"/>
    <n v="2022"/>
    <s v="07/17/2021"/>
    <d v="2024-11-09T00:00:00"/>
    <n v="3"/>
    <n v="1296"/>
  </r>
  <r>
    <n v="470"/>
    <x v="7"/>
    <s v="basic"/>
    <s v="balochistan"/>
    <n v="759"/>
    <n v="5"/>
    <n v="0.19"/>
    <n v="83"/>
    <s v="home office"/>
    <s v="West"/>
    <x v="2"/>
    <s v="Stationary"/>
    <d v="2021-09-27T00:00:00"/>
    <s v="Domestic"/>
    <n v="2021"/>
    <n v="1"/>
    <n v="4"/>
    <n v="2022"/>
    <s v="01/14/2022"/>
    <d v="2024-04-19T00:00:00"/>
    <n v="3"/>
    <n v="3795"/>
  </r>
  <r>
    <n v="471"/>
    <x v="10"/>
    <s v="third class"/>
    <s v="Sindh"/>
    <n v="964"/>
    <n v="1"/>
    <n v="0.35"/>
    <n v="94"/>
    <s v="consumer"/>
    <s v="North"/>
    <x v="2"/>
    <s v="Stationary"/>
    <d v="2021-09-28T00:00:00"/>
    <s v="International"/>
    <n v="2022"/>
    <n v="2"/>
    <n v="12"/>
    <n v="2022"/>
    <s v="07/03/2021"/>
    <d v="2024-05-06T00:00:00"/>
    <n v="5"/>
    <n v="964"/>
  </r>
  <r>
    <n v="472"/>
    <x v="11"/>
    <s v="second class"/>
    <s v="kpk"/>
    <n v="345"/>
    <n v="1"/>
    <n v="0.47"/>
    <n v="106"/>
    <s v="home office"/>
    <s v="North"/>
    <x v="0"/>
    <s v="Stationary"/>
    <d v="2021-09-29T00:00:00"/>
    <s v="International"/>
    <n v="2022"/>
    <n v="14"/>
    <n v="8"/>
    <n v="2020"/>
    <s v="11/16/2020"/>
    <d v="2024-06-09T00:00:00"/>
    <n v="1"/>
    <n v="345"/>
  </r>
  <r>
    <n v="473"/>
    <x v="16"/>
    <s v="third class"/>
    <s v="balochistan"/>
    <n v="703"/>
    <n v="1"/>
    <n v="0.24"/>
    <n v="187"/>
    <s v="consumer"/>
    <s v="West"/>
    <x v="0"/>
    <s v="Furniture"/>
    <d v="2021-09-30T00:00:00"/>
    <s v="Domestic"/>
    <n v="2022"/>
    <n v="15"/>
    <n v="7"/>
    <n v="2022"/>
    <s v="06/02/2021"/>
    <d v="2024-04-23T00:00:00"/>
    <n v="3"/>
    <n v="703"/>
  </r>
  <r>
    <n v="474"/>
    <x v="1"/>
    <s v="standard"/>
    <s v="kashmir"/>
    <n v="254"/>
    <n v="4"/>
    <n v="0.39"/>
    <n v="182"/>
    <s v="home office"/>
    <s v="South"/>
    <x v="3"/>
    <s v="Office Supplies"/>
    <d v="2021-10-01T00:00:00"/>
    <s v="Domestic"/>
    <n v="2021"/>
    <n v="29"/>
    <n v="2"/>
    <n v="2022"/>
    <s v="02/11/2021"/>
    <d v="2024-06-20T00:00:00"/>
    <n v="2"/>
    <n v="1016"/>
  </r>
  <r>
    <n v="475"/>
    <x v="15"/>
    <s v="firstclass"/>
    <s v="Sindh"/>
    <n v="668"/>
    <n v="9"/>
    <n v="0.17"/>
    <n v="125"/>
    <s v="home office"/>
    <s v="North"/>
    <x v="0"/>
    <s v="Office Supplies"/>
    <d v="2021-10-02T00:00:00"/>
    <s v="Domestic"/>
    <n v="2022"/>
    <n v="8"/>
    <n v="7"/>
    <n v="2022"/>
    <s v="03/26/2021"/>
    <d v="2024-03-18T00:00:00"/>
    <n v="1"/>
    <n v="6012"/>
  </r>
  <r>
    <n v="476"/>
    <x v="2"/>
    <s v="basic"/>
    <s v="Sindh"/>
    <n v="412"/>
    <n v="7"/>
    <n v="0.37"/>
    <n v="154"/>
    <s v="consumer"/>
    <s v="West"/>
    <x v="1"/>
    <s v="Technology"/>
    <d v="2021-10-03T00:00:00"/>
    <s v="Domestic"/>
    <n v="2021"/>
    <n v="2"/>
    <n v="1"/>
    <n v="2020"/>
    <s v="08/17/2022"/>
    <d v="2024-07-16T00:00:00"/>
    <n v="6"/>
    <n v="2884"/>
  </r>
  <r>
    <n v="477"/>
    <x v="17"/>
    <s v="basic"/>
    <s v="kpk"/>
    <n v="896"/>
    <n v="3"/>
    <n v="0.38"/>
    <n v="76"/>
    <s v="consumer"/>
    <s v="West"/>
    <x v="1"/>
    <s v="Furniture"/>
    <d v="2021-10-04T00:00:00"/>
    <s v="International"/>
    <n v="2022"/>
    <n v="19"/>
    <n v="7"/>
    <n v="2020"/>
    <s v="11/11/2022"/>
    <d v="2024-05-28T00:00:00"/>
    <n v="2"/>
    <n v="2688"/>
  </r>
  <r>
    <n v="478"/>
    <x v="18"/>
    <s v="basic"/>
    <s v="Sindh"/>
    <n v="566"/>
    <n v="1"/>
    <n v="0.32"/>
    <n v="59"/>
    <s v="consumer"/>
    <s v="North"/>
    <x v="0"/>
    <s v="Office Supplies"/>
    <d v="2021-10-05T00:00:00"/>
    <s v="Domestic"/>
    <n v="2021"/>
    <n v="24"/>
    <n v="4"/>
    <n v="2020"/>
    <s v="03/05/2020"/>
    <d v="2024-06-19T00:00:00"/>
    <n v="6"/>
    <n v="566"/>
  </r>
  <r>
    <n v="479"/>
    <x v="14"/>
    <s v="second class"/>
    <s v="kpk"/>
    <n v="361"/>
    <n v="7"/>
    <n v="0.14000000000000001"/>
    <n v="139"/>
    <s v="home office"/>
    <s v="South"/>
    <x v="3"/>
    <s v="Technology"/>
    <d v="2021-10-06T00:00:00"/>
    <s v="International"/>
    <n v="2022"/>
    <n v="27"/>
    <n v="12"/>
    <n v="2022"/>
    <s v="12/09/2020"/>
    <d v="2024-05-03T00:00:00"/>
    <n v="6"/>
    <n v="2527"/>
  </r>
  <r>
    <n v="480"/>
    <x v="5"/>
    <s v="third class"/>
    <s v="Sindh"/>
    <n v="697"/>
    <n v="6"/>
    <n v="0.13"/>
    <n v="173"/>
    <s v="consumer"/>
    <s v="West"/>
    <x v="2"/>
    <s v="Office Supplies"/>
    <d v="2021-10-07T00:00:00"/>
    <s v="Domestic"/>
    <n v="2022"/>
    <n v="10"/>
    <n v="1"/>
    <n v="2022"/>
    <s v="11/21/2021"/>
    <d v="2024-09-07T00:00:00"/>
    <n v="4"/>
    <n v="4182"/>
  </r>
  <r>
    <n v="481"/>
    <x v="10"/>
    <s v="standard"/>
    <s v="punjab"/>
    <n v="390"/>
    <n v="7"/>
    <n v="0.34"/>
    <n v="123"/>
    <s v="consumer"/>
    <s v="North"/>
    <x v="3"/>
    <s v="Stationary"/>
    <d v="2021-10-08T00:00:00"/>
    <s v="International"/>
    <n v="2020"/>
    <n v="16"/>
    <n v="4"/>
    <n v="2021"/>
    <s v="12/06/2021"/>
    <d v="2024-05-19T00:00:00"/>
    <n v="5"/>
    <n v="2730"/>
  </r>
  <r>
    <n v="482"/>
    <x v="14"/>
    <s v="firstclass"/>
    <s v="kpk"/>
    <n v="997"/>
    <n v="2"/>
    <n v="0.49"/>
    <n v="139"/>
    <s v="home office"/>
    <s v="North"/>
    <x v="2"/>
    <s v="Technology"/>
    <d v="2021-10-09T00:00:00"/>
    <s v="International"/>
    <n v="2020"/>
    <n v="8"/>
    <n v="11"/>
    <n v="2020"/>
    <s v="10/06/2020"/>
    <d v="2024-01-07T00:00:00"/>
    <n v="6"/>
    <n v="1994"/>
  </r>
  <r>
    <n v="483"/>
    <x v="1"/>
    <s v="third class"/>
    <s v="kashmir"/>
    <n v="705"/>
    <n v="5"/>
    <n v="0.36"/>
    <n v="118"/>
    <s v="home office"/>
    <s v="East"/>
    <x v="0"/>
    <s v="Office Supplies"/>
    <d v="2021-10-10T00:00:00"/>
    <s v="International"/>
    <n v="2020"/>
    <n v="4"/>
    <n v="2"/>
    <n v="2020"/>
    <s v="03/06/2021"/>
    <d v="2024-07-12T00:00:00"/>
    <n v="3"/>
    <n v="3525"/>
  </r>
  <r>
    <n v="484"/>
    <x v="6"/>
    <s v="sameday"/>
    <s v="balochistan"/>
    <n v="849"/>
    <n v="5"/>
    <n v="0.19"/>
    <n v="80"/>
    <s v="consumer"/>
    <s v="West"/>
    <x v="1"/>
    <s v="Stationary"/>
    <d v="2021-10-11T00:00:00"/>
    <s v="International"/>
    <n v="2021"/>
    <n v="16"/>
    <n v="11"/>
    <n v="2021"/>
    <s v="03/07/2020"/>
    <d v="2024-05-15T00:00:00"/>
    <n v="6"/>
    <n v="4245"/>
  </r>
  <r>
    <n v="485"/>
    <x v="10"/>
    <s v="sameday"/>
    <s v="Sindh"/>
    <n v="370"/>
    <n v="3"/>
    <n v="0.17"/>
    <n v="97"/>
    <s v="home office"/>
    <s v="West"/>
    <x v="0"/>
    <s v="Furniture"/>
    <d v="2021-10-12T00:00:00"/>
    <s v="International"/>
    <n v="2022"/>
    <n v="26"/>
    <n v="2"/>
    <n v="2021"/>
    <s v="10/22/2021"/>
    <d v="2024-08-23T00:00:00"/>
    <n v="4"/>
    <n v="1110"/>
  </r>
  <r>
    <n v="486"/>
    <x v="18"/>
    <s v="sameday"/>
    <s v="balochistan"/>
    <n v="334"/>
    <n v="3"/>
    <n v="0.3"/>
    <n v="167"/>
    <s v="consumer"/>
    <s v="West"/>
    <x v="1"/>
    <s v="Stationary"/>
    <d v="2021-10-13T00:00:00"/>
    <s v="Domestic"/>
    <n v="2022"/>
    <n v="9"/>
    <n v="4"/>
    <n v="2022"/>
    <s v="09/06/2022"/>
    <d v="2024-09-17T00:00:00"/>
    <n v="1"/>
    <n v="1002"/>
  </r>
  <r>
    <n v="487"/>
    <x v="8"/>
    <s v="standard"/>
    <s v="punjab"/>
    <n v="642"/>
    <n v="5"/>
    <n v="0.21"/>
    <n v="143"/>
    <s v="consumer"/>
    <s v="North"/>
    <x v="3"/>
    <s v="Furniture"/>
    <d v="2021-10-14T00:00:00"/>
    <s v="Domestic"/>
    <n v="2020"/>
    <n v="5"/>
    <n v="11"/>
    <n v="2020"/>
    <s v="11/02/2022"/>
    <d v="2024-03-13T00:00:00"/>
    <n v="4"/>
    <n v="3210"/>
  </r>
  <r>
    <n v="488"/>
    <x v="5"/>
    <s v="basic"/>
    <s v="balochistan"/>
    <n v="538"/>
    <n v="4"/>
    <n v="0.16"/>
    <n v="103"/>
    <s v="home office"/>
    <s v="West"/>
    <x v="3"/>
    <s v="Furniture"/>
    <d v="2021-10-15T00:00:00"/>
    <s v="Domestic"/>
    <n v="2020"/>
    <n v="14"/>
    <n v="2"/>
    <n v="2022"/>
    <s v="06/26/2020"/>
    <d v="2024-02-01T00:00:00"/>
    <n v="5"/>
    <n v="2152"/>
  </r>
  <r>
    <n v="489"/>
    <x v="4"/>
    <s v="firstclass"/>
    <s v="kashmir"/>
    <n v="895"/>
    <n v="4"/>
    <n v="0.38"/>
    <n v="130"/>
    <s v="home office"/>
    <s v="East"/>
    <x v="0"/>
    <s v="Office Supplies"/>
    <d v="2021-10-16T00:00:00"/>
    <s v="Domestic"/>
    <n v="2020"/>
    <n v="1"/>
    <n v="11"/>
    <n v="2022"/>
    <s v="11/06/2022"/>
    <d v="2024-02-18T00:00:00"/>
    <n v="2"/>
    <n v="3580"/>
  </r>
  <r>
    <n v="490"/>
    <x v="6"/>
    <s v="third class"/>
    <s v="Sindh"/>
    <n v="491"/>
    <n v="7"/>
    <n v="0.12"/>
    <n v="145"/>
    <s v="home office"/>
    <s v="West"/>
    <x v="3"/>
    <s v="Technology"/>
    <d v="2021-10-17T00:00:00"/>
    <s v="International"/>
    <n v="2022"/>
    <n v="15"/>
    <n v="10"/>
    <n v="2020"/>
    <s v="07/25/2021"/>
    <d v="2024-04-01T00:00:00"/>
    <n v="4"/>
    <n v="3437"/>
  </r>
  <r>
    <n v="491"/>
    <x v="19"/>
    <s v="second class"/>
    <s v="Sindh"/>
    <n v="449"/>
    <n v="1"/>
    <n v="0.49"/>
    <n v="115"/>
    <s v="consumer"/>
    <s v="North"/>
    <x v="3"/>
    <s v="Office Supplies"/>
    <d v="2021-10-18T00:00:00"/>
    <s v="International"/>
    <n v="2022"/>
    <n v="14"/>
    <n v="9"/>
    <n v="2021"/>
    <s v="01/28/2022"/>
    <d v="2024-01-28T00:00:00"/>
    <n v="1"/>
    <n v="449"/>
  </r>
  <r>
    <n v="492"/>
    <x v="8"/>
    <s v="third class"/>
    <s v="balochistan"/>
    <n v="776"/>
    <n v="9"/>
    <n v="0.37"/>
    <n v="91"/>
    <s v="consumer"/>
    <s v="South"/>
    <x v="0"/>
    <s v="Furniture"/>
    <d v="2021-10-19T00:00:00"/>
    <s v="Domestic"/>
    <n v="2022"/>
    <n v="15"/>
    <n v="11"/>
    <n v="2020"/>
    <s v="05/03/2020"/>
    <d v="2024-05-21T00:00:00"/>
    <n v="1"/>
    <n v="6984"/>
  </r>
  <r>
    <n v="493"/>
    <x v="11"/>
    <s v="basic"/>
    <s v="balochistan"/>
    <n v="266"/>
    <n v="6"/>
    <n v="0.41"/>
    <n v="92"/>
    <s v="home office"/>
    <s v="North"/>
    <x v="2"/>
    <s v="Furniture"/>
    <d v="2021-10-20T00:00:00"/>
    <s v="International"/>
    <n v="2022"/>
    <n v="6"/>
    <n v="1"/>
    <n v="2020"/>
    <s v="10/09/2020"/>
    <d v="2024-09-11T00:00:00"/>
    <n v="3"/>
    <n v="1596"/>
  </r>
  <r>
    <n v="494"/>
    <x v="13"/>
    <s v="second class"/>
    <s v="balochistan"/>
    <n v="192"/>
    <n v="6"/>
    <n v="0.45"/>
    <n v="51"/>
    <s v="home office"/>
    <s v="South"/>
    <x v="3"/>
    <s v="Technology"/>
    <d v="2021-10-21T00:00:00"/>
    <s v="Domestic"/>
    <n v="2021"/>
    <n v="21"/>
    <n v="4"/>
    <n v="2020"/>
    <s v="04/20/2020"/>
    <d v="2024-07-19T00:00:00"/>
    <n v="4"/>
    <n v="1152"/>
  </r>
  <r>
    <n v="495"/>
    <x v="9"/>
    <s v="basic"/>
    <s v="GB"/>
    <n v="725"/>
    <n v="3"/>
    <n v="0.22"/>
    <n v="55"/>
    <s v="home office"/>
    <s v="East"/>
    <x v="2"/>
    <s v="Technology"/>
    <d v="2021-10-22T00:00:00"/>
    <s v="Domestic"/>
    <n v="2022"/>
    <n v="5"/>
    <n v="8"/>
    <n v="2022"/>
    <s v="07/29/2022"/>
    <d v="2024-07-04T00:00:00"/>
    <n v="1"/>
    <n v="2175"/>
  </r>
  <r>
    <n v="496"/>
    <x v="8"/>
    <s v="sameday"/>
    <s v="Sindh"/>
    <n v="697"/>
    <n v="1"/>
    <n v="0.1"/>
    <n v="192"/>
    <s v="home office"/>
    <s v="East"/>
    <x v="3"/>
    <s v="Stationary"/>
    <d v="2021-10-23T00:00:00"/>
    <s v="Domestic"/>
    <n v="2021"/>
    <n v="12"/>
    <n v="4"/>
    <n v="2020"/>
    <s v="03/01/2021"/>
    <d v="2024-06-23T00:00:00"/>
    <n v="1"/>
    <n v="697"/>
  </r>
  <r>
    <n v="497"/>
    <x v="11"/>
    <s v="basic"/>
    <s v="kashmir"/>
    <n v="315"/>
    <n v="5"/>
    <n v="0.33"/>
    <n v="187"/>
    <s v="home office"/>
    <s v="East"/>
    <x v="2"/>
    <s v="Stationary"/>
    <d v="2021-10-24T00:00:00"/>
    <s v="Domestic"/>
    <n v="2020"/>
    <n v="21"/>
    <n v="3"/>
    <n v="2020"/>
    <s v="02/22/2021"/>
    <d v="2024-05-21T00:00:00"/>
    <n v="5"/>
    <n v="1575"/>
  </r>
  <r>
    <n v="498"/>
    <x v="8"/>
    <s v="sameday"/>
    <s v="kashmir"/>
    <n v="521"/>
    <n v="1"/>
    <n v="0.15"/>
    <n v="117"/>
    <s v="home office"/>
    <s v="South"/>
    <x v="0"/>
    <s v="Technology"/>
    <d v="2021-10-25T00:00:00"/>
    <s v="Domestic"/>
    <n v="2020"/>
    <n v="23"/>
    <n v="8"/>
    <n v="2020"/>
    <s v="12/21/2020"/>
    <d v="2024-04-30T00:00:00"/>
    <n v="5"/>
    <n v="521"/>
  </r>
  <r>
    <n v="499"/>
    <x v="4"/>
    <s v="sameday"/>
    <s v="punjab"/>
    <n v="881"/>
    <n v="6"/>
    <n v="0.1"/>
    <n v="80"/>
    <s v="consumer"/>
    <s v="South"/>
    <x v="2"/>
    <s v="Technology"/>
    <d v="2021-10-26T00:00:00"/>
    <s v="Domestic"/>
    <n v="2022"/>
    <n v="10"/>
    <n v="1"/>
    <n v="2021"/>
    <s v="03/12/2022"/>
    <d v="2024-04-01T00:00:00"/>
    <n v="2"/>
    <n v="5286"/>
  </r>
  <r>
    <n v="500"/>
    <x v="0"/>
    <s v="firstclass"/>
    <s v="GB"/>
    <n v="209"/>
    <n v="3"/>
    <n v="0.45"/>
    <n v="131"/>
    <s v="home office"/>
    <s v="South"/>
    <x v="3"/>
    <s v="Technology"/>
    <d v="2021-10-27T00:00:00"/>
    <s v="Domestic"/>
    <n v="2021"/>
    <n v="5"/>
    <n v="7"/>
    <n v="2022"/>
    <s v="08/16/2022"/>
    <d v="2024-08-13T00:00:00"/>
    <n v="1"/>
    <n v="627"/>
  </r>
  <r>
    <n v="501"/>
    <x v="2"/>
    <s v="firstclass"/>
    <s v="punjab"/>
    <n v="780"/>
    <n v="4"/>
    <n v="0.2"/>
    <n v="188"/>
    <s v="home office"/>
    <s v="North"/>
    <x v="3"/>
    <s v="Technology"/>
    <d v="2021-10-28T00:00:00"/>
    <s v="Domestic"/>
    <n v="2021"/>
    <n v="24"/>
    <n v="2"/>
    <n v="2022"/>
    <s v="04/07/2021"/>
    <d v="2024-11-15T00:00:00"/>
    <n v="6"/>
    <n v="3120"/>
  </r>
  <r>
    <n v="502"/>
    <x v="6"/>
    <s v="third class"/>
    <s v="punjab"/>
    <n v="534"/>
    <n v="3"/>
    <n v="0.39"/>
    <n v="97"/>
    <s v="home office"/>
    <s v="West"/>
    <x v="0"/>
    <s v="Furniture"/>
    <d v="2021-10-29T00:00:00"/>
    <s v="Domestic"/>
    <n v="2021"/>
    <n v="25"/>
    <n v="6"/>
    <n v="2021"/>
    <s v="05/22/2021"/>
    <d v="2024-10-17T00:00:00"/>
    <n v="3"/>
    <n v="1602"/>
  </r>
  <r>
    <n v="503"/>
    <x v="16"/>
    <s v="second class"/>
    <s v="Sindh"/>
    <n v="589"/>
    <n v="9"/>
    <n v="0.27"/>
    <n v="184"/>
    <s v="consumer"/>
    <s v="West"/>
    <x v="0"/>
    <s v="Technology"/>
    <d v="2021-10-30T00:00:00"/>
    <s v="Domestic"/>
    <n v="2022"/>
    <n v="17"/>
    <n v="12"/>
    <n v="2021"/>
    <s v="11/08/2022"/>
    <d v="2024-02-01T00:00:00"/>
    <n v="1"/>
    <n v="5301"/>
  </r>
  <r>
    <n v="504"/>
    <x v="19"/>
    <s v="second class"/>
    <s v="punjab"/>
    <n v="410"/>
    <n v="1"/>
    <n v="0.28000000000000003"/>
    <n v="120"/>
    <s v="home office"/>
    <s v="North"/>
    <x v="1"/>
    <s v="Office Supplies"/>
    <d v="2021-10-31T00:00:00"/>
    <s v="International"/>
    <n v="2020"/>
    <n v="11"/>
    <n v="2"/>
    <n v="2020"/>
    <s v="08/07/2021"/>
    <d v="2024-06-29T00:00:00"/>
    <n v="2"/>
    <n v="410"/>
  </r>
  <r>
    <n v="505"/>
    <x v="15"/>
    <s v="standard"/>
    <s v="kpk"/>
    <n v="226"/>
    <n v="7"/>
    <n v="0.2"/>
    <n v="71"/>
    <s v="home office"/>
    <s v="East"/>
    <x v="3"/>
    <s v="Furniture"/>
    <d v="2021-11-01T00:00:00"/>
    <s v="International"/>
    <n v="2021"/>
    <n v="9"/>
    <n v="9"/>
    <n v="2020"/>
    <s v="07/19/2020"/>
    <d v="2024-12-23T00:00:00"/>
    <n v="4"/>
    <n v="1582"/>
  </r>
  <r>
    <n v="506"/>
    <x v="7"/>
    <s v="standard"/>
    <s v="GB"/>
    <n v="549"/>
    <n v="1"/>
    <n v="0.28999999999999998"/>
    <n v="77"/>
    <s v="consumer"/>
    <s v="East"/>
    <x v="0"/>
    <s v="Office Supplies"/>
    <d v="2021-11-02T00:00:00"/>
    <s v="Domestic"/>
    <n v="2022"/>
    <n v="12"/>
    <n v="10"/>
    <n v="2021"/>
    <s v="05/07/2021"/>
    <d v="2024-03-18T00:00:00"/>
    <n v="3"/>
    <n v="549"/>
  </r>
  <r>
    <n v="507"/>
    <x v="17"/>
    <s v="second class"/>
    <s v="Sindh"/>
    <n v="940"/>
    <n v="2"/>
    <n v="0.47"/>
    <n v="194"/>
    <s v="home office"/>
    <s v="West"/>
    <x v="3"/>
    <s v="Office Supplies"/>
    <d v="2021-11-03T00:00:00"/>
    <s v="Domestic"/>
    <n v="2021"/>
    <n v="2"/>
    <n v="8"/>
    <n v="2020"/>
    <s v="06/05/2020"/>
    <d v="2024-02-15T00:00:00"/>
    <n v="3"/>
    <n v="1880"/>
  </r>
  <r>
    <n v="508"/>
    <x v="16"/>
    <s v="firstclass"/>
    <s v="kpk"/>
    <n v="158"/>
    <n v="4"/>
    <n v="0.23"/>
    <n v="88"/>
    <s v="home office"/>
    <s v="West"/>
    <x v="2"/>
    <s v="Technology"/>
    <d v="2021-11-04T00:00:00"/>
    <s v="Domestic"/>
    <n v="2020"/>
    <n v="9"/>
    <n v="4"/>
    <n v="2020"/>
    <s v="12/16/2020"/>
    <d v="2024-09-08T00:00:00"/>
    <n v="1"/>
    <n v="632"/>
  </r>
  <r>
    <n v="509"/>
    <x v="4"/>
    <s v="sameday"/>
    <s v="kashmir"/>
    <n v="203"/>
    <n v="6"/>
    <n v="0.13"/>
    <n v="57"/>
    <s v="home office"/>
    <s v="North"/>
    <x v="0"/>
    <s v="Office Supplies"/>
    <d v="2021-11-05T00:00:00"/>
    <s v="International"/>
    <n v="2021"/>
    <n v="14"/>
    <n v="12"/>
    <n v="2020"/>
    <s v="12/23/2021"/>
    <d v="2024-03-21T00:00:00"/>
    <n v="5"/>
    <n v="1218"/>
  </r>
  <r>
    <n v="510"/>
    <x v="2"/>
    <s v="standard"/>
    <s v="GB"/>
    <n v="976"/>
    <n v="2"/>
    <n v="0.46"/>
    <n v="64"/>
    <s v="consumer"/>
    <s v="North"/>
    <x v="2"/>
    <s v="Furniture"/>
    <d v="2021-11-06T00:00:00"/>
    <s v="International"/>
    <n v="2020"/>
    <n v="20"/>
    <n v="6"/>
    <n v="2020"/>
    <s v="04/18/2022"/>
    <d v="2024-01-20T00:00:00"/>
    <n v="4"/>
    <n v="1952"/>
  </r>
  <r>
    <n v="511"/>
    <x v="13"/>
    <s v="firstclass"/>
    <s v="kashmir"/>
    <n v="173"/>
    <n v="3"/>
    <n v="0.13"/>
    <n v="87"/>
    <s v="home office"/>
    <s v="West"/>
    <x v="3"/>
    <s v="Technology"/>
    <d v="2021-11-07T00:00:00"/>
    <s v="Domestic"/>
    <n v="2021"/>
    <n v="23"/>
    <n v="7"/>
    <n v="2022"/>
    <s v="03/06/2022"/>
    <d v="2024-12-26T00:00:00"/>
    <n v="6"/>
    <n v="519"/>
  </r>
  <r>
    <n v="512"/>
    <x v="19"/>
    <s v="sameday"/>
    <s v="balochistan"/>
    <n v="661"/>
    <n v="1"/>
    <n v="0.45"/>
    <n v="81"/>
    <s v="home office"/>
    <s v="North"/>
    <x v="2"/>
    <s v="Stationary"/>
    <d v="2021-11-08T00:00:00"/>
    <s v="Domestic"/>
    <n v="2020"/>
    <n v="21"/>
    <n v="12"/>
    <n v="2021"/>
    <s v="12/25/2021"/>
    <d v="2024-06-25T00:00:00"/>
    <n v="5"/>
    <n v="661"/>
  </r>
  <r>
    <n v="513"/>
    <x v="1"/>
    <s v="third class"/>
    <s v="kashmir"/>
    <n v="373"/>
    <n v="6"/>
    <n v="0.17"/>
    <n v="122"/>
    <s v="home office"/>
    <s v="West"/>
    <x v="0"/>
    <s v="Technology"/>
    <d v="2021-11-09T00:00:00"/>
    <s v="International"/>
    <n v="2022"/>
    <n v="21"/>
    <n v="4"/>
    <n v="2021"/>
    <s v="12/04/2020"/>
    <d v="2024-09-16T00:00:00"/>
    <n v="4"/>
    <n v="2238"/>
  </r>
  <r>
    <n v="514"/>
    <x v="3"/>
    <s v="standard"/>
    <s v="Sindh"/>
    <n v="405"/>
    <n v="7"/>
    <n v="0.2"/>
    <n v="121"/>
    <s v="consumer"/>
    <s v="East"/>
    <x v="0"/>
    <s v="Stationary"/>
    <d v="2021-11-10T00:00:00"/>
    <s v="Domestic"/>
    <n v="2022"/>
    <n v="3"/>
    <n v="6"/>
    <n v="2022"/>
    <s v="05/18/2020"/>
    <d v="2024-05-17T00:00:00"/>
    <n v="1"/>
    <n v="2835"/>
  </r>
  <r>
    <n v="515"/>
    <x v="11"/>
    <s v="firstclass"/>
    <s v="kpk"/>
    <n v="189"/>
    <n v="2"/>
    <n v="0.3"/>
    <n v="137"/>
    <s v="consumer"/>
    <s v="North"/>
    <x v="1"/>
    <s v="Furniture"/>
    <d v="2021-11-11T00:00:00"/>
    <s v="Domestic"/>
    <n v="2021"/>
    <n v="13"/>
    <n v="3"/>
    <n v="2021"/>
    <s v="03/25/2022"/>
    <d v="2024-01-22T00:00:00"/>
    <n v="2"/>
    <n v="378"/>
  </r>
  <r>
    <n v="516"/>
    <x v="13"/>
    <s v="second class"/>
    <s v="GB"/>
    <n v="571"/>
    <n v="3"/>
    <n v="0.38"/>
    <n v="108"/>
    <s v="home office"/>
    <s v="North"/>
    <x v="2"/>
    <s v="Stationary"/>
    <d v="2021-11-12T00:00:00"/>
    <s v="Domestic"/>
    <n v="2020"/>
    <n v="18"/>
    <n v="5"/>
    <n v="2022"/>
    <s v="08/25/2022"/>
    <d v="2024-11-11T00:00:00"/>
    <n v="2"/>
    <n v="1713"/>
  </r>
  <r>
    <n v="517"/>
    <x v="18"/>
    <s v="firstclass"/>
    <s v="Sindh"/>
    <n v="349"/>
    <n v="7"/>
    <n v="0.18"/>
    <n v="117"/>
    <s v="home office"/>
    <s v="East"/>
    <x v="0"/>
    <s v="Furniture"/>
    <d v="2021-11-13T00:00:00"/>
    <s v="International"/>
    <n v="2022"/>
    <n v="8"/>
    <n v="6"/>
    <n v="2020"/>
    <s v="01/26/2020"/>
    <d v="2024-07-22T00:00:00"/>
    <n v="3"/>
    <n v="2443"/>
  </r>
  <r>
    <n v="518"/>
    <x v="7"/>
    <s v="third class"/>
    <s v="punjab"/>
    <n v="215"/>
    <n v="7"/>
    <n v="0.18"/>
    <n v="157"/>
    <s v="home office"/>
    <s v="West"/>
    <x v="2"/>
    <s v="Furniture"/>
    <d v="2021-11-14T00:00:00"/>
    <s v="Domestic"/>
    <n v="2021"/>
    <n v="6"/>
    <n v="5"/>
    <n v="2022"/>
    <s v="01/10/2020"/>
    <d v="2024-10-14T00:00:00"/>
    <n v="6"/>
    <n v="1505"/>
  </r>
  <r>
    <n v="519"/>
    <x v="10"/>
    <s v="standard"/>
    <s v="GB"/>
    <n v="814"/>
    <n v="8"/>
    <n v="0.27"/>
    <n v="154"/>
    <s v="home office"/>
    <s v="North"/>
    <x v="0"/>
    <s v="Furniture"/>
    <d v="2021-11-15T00:00:00"/>
    <s v="International"/>
    <n v="2022"/>
    <n v="9"/>
    <n v="6"/>
    <n v="2021"/>
    <s v="02/21/2022"/>
    <d v="2024-09-12T00:00:00"/>
    <n v="2"/>
    <n v="6512"/>
  </r>
  <r>
    <n v="520"/>
    <x v="10"/>
    <s v="sameday"/>
    <s v="Sindh"/>
    <n v="958"/>
    <n v="1"/>
    <n v="0.27"/>
    <n v="174"/>
    <s v="consumer"/>
    <s v="North"/>
    <x v="1"/>
    <s v="Stationary"/>
    <d v="2021-11-16T00:00:00"/>
    <s v="Domestic"/>
    <n v="2020"/>
    <n v="16"/>
    <n v="4"/>
    <n v="2022"/>
    <s v="12/14/2022"/>
    <d v="2024-10-06T00:00:00"/>
    <n v="3"/>
    <n v="958"/>
  </r>
  <r>
    <n v="521"/>
    <x v="7"/>
    <s v="standard"/>
    <s v="GB"/>
    <n v="369"/>
    <n v="6"/>
    <n v="0.15"/>
    <n v="103"/>
    <s v="home office"/>
    <s v="South"/>
    <x v="1"/>
    <s v="Office Supplies"/>
    <d v="2021-11-17T00:00:00"/>
    <s v="International"/>
    <n v="2021"/>
    <n v="4"/>
    <n v="12"/>
    <n v="2020"/>
    <s v="03/14/2020"/>
    <d v="2024-08-03T00:00:00"/>
    <n v="1"/>
    <n v="2214"/>
  </r>
  <r>
    <n v="522"/>
    <x v="10"/>
    <s v="basic"/>
    <s v="GB"/>
    <n v="387"/>
    <n v="5"/>
    <n v="0.41"/>
    <n v="86"/>
    <s v="consumer"/>
    <s v="West"/>
    <x v="1"/>
    <s v="Furniture"/>
    <d v="2021-11-18T00:00:00"/>
    <s v="International"/>
    <n v="2022"/>
    <n v="19"/>
    <n v="8"/>
    <n v="2020"/>
    <s v="11/21/2022"/>
    <d v="2024-10-02T00:00:00"/>
    <n v="5"/>
    <n v="1935"/>
  </r>
  <r>
    <n v="523"/>
    <x v="19"/>
    <s v="third class"/>
    <s v="Sindh"/>
    <n v="224"/>
    <n v="8"/>
    <n v="0.39"/>
    <n v="159"/>
    <s v="home office"/>
    <s v="North"/>
    <x v="3"/>
    <s v="Technology"/>
    <d v="2021-11-19T00:00:00"/>
    <s v="International"/>
    <n v="2020"/>
    <n v="24"/>
    <n v="6"/>
    <n v="2021"/>
    <s v="04/08/2022"/>
    <d v="2024-08-23T00:00:00"/>
    <n v="5"/>
    <n v="1792"/>
  </r>
  <r>
    <n v="524"/>
    <x v="10"/>
    <s v="second class"/>
    <s v="kashmir"/>
    <n v="633"/>
    <n v="5"/>
    <n v="0.26"/>
    <n v="81"/>
    <s v="home office"/>
    <s v="North"/>
    <x v="2"/>
    <s v="Technology"/>
    <d v="2021-11-20T00:00:00"/>
    <s v="International"/>
    <n v="2022"/>
    <n v="29"/>
    <n v="3"/>
    <n v="2021"/>
    <s v="02/22/2020"/>
    <d v="2024-05-07T00:00:00"/>
    <n v="3"/>
    <n v="3165"/>
  </r>
  <r>
    <n v="525"/>
    <x v="13"/>
    <s v="basic"/>
    <s v="kashmir"/>
    <n v="965"/>
    <n v="7"/>
    <n v="0.32"/>
    <n v="164"/>
    <s v="home office"/>
    <s v="East"/>
    <x v="0"/>
    <s v="Office Supplies"/>
    <d v="2021-11-21T00:00:00"/>
    <s v="International"/>
    <n v="2021"/>
    <n v="30"/>
    <n v="5"/>
    <n v="2022"/>
    <s v="09/07/2020"/>
    <d v="2024-12-17T00:00:00"/>
    <n v="3"/>
    <n v="6755"/>
  </r>
  <r>
    <n v="526"/>
    <x v="13"/>
    <s v="standard"/>
    <s v="Sindh"/>
    <n v="593"/>
    <n v="7"/>
    <n v="0.45"/>
    <n v="136"/>
    <s v="home office"/>
    <s v="West"/>
    <x v="1"/>
    <s v="Technology"/>
    <d v="2021-11-22T00:00:00"/>
    <s v="International"/>
    <n v="2021"/>
    <n v="15"/>
    <n v="9"/>
    <n v="2020"/>
    <s v="07/14/2021"/>
    <d v="2024-07-22T00:00:00"/>
    <n v="5"/>
    <n v="4151"/>
  </r>
  <r>
    <n v="527"/>
    <x v="14"/>
    <s v="standard"/>
    <s v="GB"/>
    <n v="357"/>
    <n v="9"/>
    <n v="0.45"/>
    <n v="53"/>
    <s v="consumer"/>
    <s v="West"/>
    <x v="0"/>
    <s v="Stationary"/>
    <d v="2021-11-23T00:00:00"/>
    <s v="Domestic"/>
    <n v="2021"/>
    <n v="12"/>
    <n v="2"/>
    <n v="2022"/>
    <s v="03/16/2021"/>
    <d v="2024-03-05T00:00:00"/>
    <n v="6"/>
    <n v="3213"/>
  </r>
  <r>
    <n v="528"/>
    <x v="6"/>
    <s v="firstclass"/>
    <s v="kashmir"/>
    <n v="580"/>
    <n v="7"/>
    <n v="0.26"/>
    <n v="158"/>
    <s v="home office"/>
    <s v="West"/>
    <x v="3"/>
    <s v="Furniture"/>
    <d v="2021-11-24T00:00:00"/>
    <s v="International"/>
    <n v="2022"/>
    <n v="5"/>
    <n v="10"/>
    <n v="2021"/>
    <s v="09/28/2021"/>
    <d v="2024-10-01T00:00:00"/>
    <n v="4"/>
    <n v="4060"/>
  </r>
  <r>
    <n v="529"/>
    <x v="9"/>
    <s v="firstclass"/>
    <s v="kpk"/>
    <n v="271"/>
    <n v="1"/>
    <n v="0.37"/>
    <n v="50"/>
    <s v="consumer"/>
    <s v="North"/>
    <x v="1"/>
    <s v="Technology"/>
    <d v="2021-11-25T00:00:00"/>
    <s v="Domestic"/>
    <n v="2021"/>
    <n v="1"/>
    <n v="4"/>
    <n v="2022"/>
    <s v="05/28/2021"/>
    <d v="2024-05-27T00:00:00"/>
    <n v="3"/>
    <n v="271"/>
  </r>
  <r>
    <n v="530"/>
    <x v="14"/>
    <s v="basic"/>
    <s v="punjab"/>
    <n v="795"/>
    <n v="3"/>
    <n v="0.42"/>
    <n v="82"/>
    <s v="home office"/>
    <s v="West"/>
    <x v="0"/>
    <s v="Office Supplies"/>
    <d v="2021-11-26T00:00:00"/>
    <s v="Domestic"/>
    <n v="2021"/>
    <n v="27"/>
    <n v="6"/>
    <n v="2021"/>
    <s v="08/14/2020"/>
    <d v="2024-12-14T00:00:00"/>
    <n v="1"/>
    <n v="2385"/>
  </r>
  <r>
    <n v="531"/>
    <x v="12"/>
    <s v="third class"/>
    <s v="punjab"/>
    <n v="938"/>
    <n v="1"/>
    <n v="0.12"/>
    <n v="183"/>
    <s v="home office"/>
    <s v="East"/>
    <x v="1"/>
    <s v="Office Supplies"/>
    <d v="2021-11-27T00:00:00"/>
    <s v="Domestic"/>
    <n v="2020"/>
    <n v="19"/>
    <n v="1"/>
    <n v="2022"/>
    <s v="04/15/2021"/>
    <d v="2024-03-26T00:00:00"/>
    <n v="5"/>
    <n v="938"/>
  </r>
  <r>
    <n v="532"/>
    <x v="3"/>
    <s v="firstclass"/>
    <s v="kpk"/>
    <n v="390"/>
    <n v="1"/>
    <n v="0.21"/>
    <n v="57"/>
    <s v="consumer"/>
    <s v="South"/>
    <x v="0"/>
    <s v="Technology"/>
    <d v="2021-11-28T00:00:00"/>
    <s v="Domestic"/>
    <n v="2020"/>
    <n v="6"/>
    <n v="3"/>
    <n v="2021"/>
    <s v="10/24/2020"/>
    <d v="2024-04-15T00:00:00"/>
    <n v="3"/>
    <n v="390"/>
  </r>
  <r>
    <n v="533"/>
    <x v="14"/>
    <s v="firstclass"/>
    <s v="kpk"/>
    <n v="658"/>
    <n v="9"/>
    <n v="0.28000000000000003"/>
    <n v="193"/>
    <s v="consumer"/>
    <s v="South"/>
    <x v="0"/>
    <s v="Technology"/>
    <d v="2021-11-29T00:00:00"/>
    <s v="Domestic"/>
    <n v="2021"/>
    <n v="13"/>
    <n v="1"/>
    <n v="2020"/>
    <s v="11/17/2020"/>
    <d v="2024-07-01T00:00:00"/>
    <n v="3"/>
    <n v="5922"/>
  </r>
  <r>
    <n v="534"/>
    <x v="7"/>
    <s v="basic"/>
    <s v="kpk"/>
    <n v="446"/>
    <n v="5"/>
    <n v="0.34"/>
    <n v="159"/>
    <s v="home office"/>
    <s v="North"/>
    <x v="1"/>
    <s v="Office Supplies"/>
    <d v="2021-11-30T00:00:00"/>
    <s v="International"/>
    <n v="2022"/>
    <n v="4"/>
    <n v="2"/>
    <n v="2021"/>
    <s v="06/07/2021"/>
    <d v="2024-03-26T00:00:00"/>
    <n v="5"/>
    <n v="2230"/>
  </r>
  <r>
    <n v="535"/>
    <x v="15"/>
    <s v="firstclass"/>
    <s v="GB"/>
    <n v="586"/>
    <n v="1"/>
    <n v="0.34"/>
    <n v="125"/>
    <s v="home office"/>
    <s v="West"/>
    <x v="1"/>
    <s v="Office Supplies"/>
    <d v="2021-12-01T00:00:00"/>
    <s v="International"/>
    <n v="2022"/>
    <n v="22"/>
    <n v="5"/>
    <n v="2022"/>
    <s v="06/26/2022"/>
    <d v="2024-02-17T00:00:00"/>
    <n v="1"/>
    <n v="586"/>
  </r>
  <r>
    <n v="536"/>
    <x v="14"/>
    <s v="basic"/>
    <s v="kashmir"/>
    <n v="757"/>
    <n v="2"/>
    <n v="0.1"/>
    <n v="83"/>
    <s v="consumer"/>
    <s v="East"/>
    <x v="3"/>
    <s v="Furniture"/>
    <d v="2021-12-02T00:00:00"/>
    <s v="International"/>
    <n v="2022"/>
    <n v="7"/>
    <n v="5"/>
    <n v="2020"/>
    <s v="08/27/2022"/>
    <d v="2024-11-21T00:00:00"/>
    <n v="4"/>
    <n v="1514"/>
  </r>
  <r>
    <n v="537"/>
    <x v="13"/>
    <s v="sameday"/>
    <s v="kpk"/>
    <n v="980"/>
    <n v="1"/>
    <n v="0.18"/>
    <n v="82"/>
    <s v="consumer"/>
    <s v="West"/>
    <x v="3"/>
    <s v="Furniture"/>
    <d v="2021-12-03T00:00:00"/>
    <s v="International"/>
    <n v="2020"/>
    <n v="19"/>
    <n v="12"/>
    <n v="2021"/>
    <s v="12/10/2022"/>
    <d v="2024-07-08T00:00:00"/>
    <n v="5"/>
    <n v="980"/>
  </r>
  <r>
    <n v="538"/>
    <x v="16"/>
    <s v="basic"/>
    <s v="Sindh"/>
    <n v="368"/>
    <n v="9"/>
    <n v="0.33"/>
    <n v="112"/>
    <s v="consumer"/>
    <s v="South"/>
    <x v="0"/>
    <s v="Stationary"/>
    <d v="2021-12-04T00:00:00"/>
    <s v="Domestic"/>
    <n v="2021"/>
    <n v="25"/>
    <n v="9"/>
    <n v="2022"/>
    <s v="08/12/2020"/>
    <d v="2024-06-13T00:00:00"/>
    <n v="1"/>
    <n v="3312"/>
  </r>
  <r>
    <n v="539"/>
    <x v="11"/>
    <s v="firstclass"/>
    <s v="balochistan"/>
    <n v="664"/>
    <n v="6"/>
    <n v="0.11"/>
    <n v="96"/>
    <s v="consumer"/>
    <s v="East"/>
    <x v="1"/>
    <s v="Furniture"/>
    <d v="2021-12-05T00:00:00"/>
    <s v="International"/>
    <n v="2022"/>
    <n v="21"/>
    <n v="2"/>
    <n v="2022"/>
    <s v="04/04/2022"/>
    <d v="2024-04-17T00:00:00"/>
    <n v="4"/>
    <n v="3984"/>
  </r>
  <r>
    <n v="540"/>
    <x v="13"/>
    <s v="third class"/>
    <s v="punjab"/>
    <n v="915"/>
    <n v="3"/>
    <n v="0.39"/>
    <n v="116"/>
    <s v="home office"/>
    <s v="West"/>
    <x v="1"/>
    <s v="Office Supplies"/>
    <d v="2021-12-06T00:00:00"/>
    <s v="Domestic"/>
    <n v="2022"/>
    <n v="12"/>
    <n v="8"/>
    <n v="2021"/>
    <s v="07/26/2021"/>
    <d v="2024-01-09T00:00:00"/>
    <n v="5"/>
    <n v="2745"/>
  </r>
  <r>
    <n v="541"/>
    <x v="4"/>
    <s v="second class"/>
    <s v="punjab"/>
    <n v="472"/>
    <n v="9"/>
    <n v="0.48"/>
    <n v="106"/>
    <s v="consumer"/>
    <s v="South"/>
    <x v="1"/>
    <s v="Stationary"/>
    <d v="2021-12-07T00:00:00"/>
    <s v="Domestic"/>
    <n v="2021"/>
    <n v="11"/>
    <n v="4"/>
    <n v="2021"/>
    <s v="08/28/2022"/>
    <d v="2024-03-06T00:00:00"/>
    <n v="5"/>
    <n v="4248"/>
  </r>
  <r>
    <n v="542"/>
    <x v="13"/>
    <s v="second class"/>
    <s v="kpk"/>
    <n v="980"/>
    <n v="1"/>
    <n v="0.48"/>
    <n v="81"/>
    <s v="consumer"/>
    <s v="East"/>
    <x v="2"/>
    <s v="Technology"/>
    <d v="2021-12-08T00:00:00"/>
    <s v="Domestic"/>
    <n v="2022"/>
    <n v="12"/>
    <n v="11"/>
    <n v="2020"/>
    <s v="04/02/2022"/>
    <d v="2024-12-20T00:00:00"/>
    <n v="3"/>
    <n v="980"/>
  </r>
  <r>
    <n v="543"/>
    <x v="10"/>
    <s v="basic"/>
    <s v="kashmir"/>
    <n v="765"/>
    <n v="6"/>
    <n v="0.27"/>
    <n v="130"/>
    <s v="home office"/>
    <s v="East"/>
    <x v="1"/>
    <s v="Technology"/>
    <d v="2021-12-09T00:00:00"/>
    <s v="International"/>
    <n v="2022"/>
    <n v="21"/>
    <n v="8"/>
    <n v="2021"/>
    <s v="08/06/2020"/>
    <d v="2024-03-10T00:00:00"/>
    <n v="2"/>
    <n v="4590"/>
  </r>
  <r>
    <n v="544"/>
    <x v="0"/>
    <s v="third class"/>
    <s v="kpk"/>
    <n v="932"/>
    <n v="1"/>
    <n v="0.28999999999999998"/>
    <n v="60"/>
    <s v="home office"/>
    <s v="West"/>
    <x v="1"/>
    <s v="Technology"/>
    <d v="2021-12-10T00:00:00"/>
    <s v="International"/>
    <n v="2021"/>
    <n v="13"/>
    <n v="5"/>
    <n v="2021"/>
    <s v="10/23/2020"/>
    <d v="2024-01-14T00:00:00"/>
    <n v="5"/>
    <n v="932"/>
  </r>
  <r>
    <n v="545"/>
    <x v="17"/>
    <s v="second class"/>
    <s v="Sindh"/>
    <n v="416"/>
    <n v="9"/>
    <n v="0.35"/>
    <n v="72"/>
    <s v="home office"/>
    <s v="East"/>
    <x v="0"/>
    <s v="Office Supplies"/>
    <d v="2021-12-11T00:00:00"/>
    <s v="Domestic"/>
    <n v="2020"/>
    <n v="21"/>
    <n v="3"/>
    <n v="2021"/>
    <s v="12/27/2020"/>
    <d v="2024-10-22T00:00:00"/>
    <n v="3"/>
    <n v="3744"/>
  </r>
  <r>
    <n v="546"/>
    <x v="11"/>
    <s v="third class"/>
    <s v="kpk"/>
    <n v="258"/>
    <n v="6"/>
    <n v="0.15"/>
    <n v="192"/>
    <s v="consumer"/>
    <s v="South"/>
    <x v="0"/>
    <s v="Stationary"/>
    <d v="2021-12-12T00:00:00"/>
    <s v="Domestic"/>
    <n v="2020"/>
    <n v="30"/>
    <n v="12"/>
    <n v="2022"/>
    <s v="07/24/2021"/>
    <d v="2024-02-27T00:00:00"/>
    <n v="6"/>
    <n v="1548"/>
  </r>
  <r>
    <n v="547"/>
    <x v="15"/>
    <s v="second class"/>
    <s v="GB"/>
    <n v="333"/>
    <n v="7"/>
    <n v="0.31"/>
    <n v="117"/>
    <s v="home office"/>
    <s v="East"/>
    <x v="2"/>
    <s v="Furniture"/>
    <d v="2021-12-13T00:00:00"/>
    <s v="International"/>
    <n v="2020"/>
    <n v="22"/>
    <n v="2"/>
    <n v="2020"/>
    <s v="09/04/2020"/>
    <d v="2024-04-10T00:00:00"/>
    <n v="4"/>
    <n v="2331"/>
  </r>
  <r>
    <n v="548"/>
    <x v="5"/>
    <s v="firstclass"/>
    <s v="kpk"/>
    <n v="851"/>
    <n v="5"/>
    <n v="0.44"/>
    <n v="156"/>
    <s v="consumer"/>
    <s v="South"/>
    <x v="0"/>
    <s v="Technology"/>
    <d v="2021-12-14T00:00:00"/>
    <s v="Domestic"/>
    <n v="2022"/>
    <n v="25"/>
    <n v="7"/>
    <n v="2020"/>
    <s v="04/18/2022"/>
    <d v="2024-07-30T00:00:00"/>
    <n v="5"/>
    <n v="4255"/>
  </r>
  <r>
    <n v="549"/>
    <x v="14"/>
    <s v="sameday"/>
    <s v="GB"/>
    <n v="200"/>
    <n v="5"/>
    <n v="0.43"/>
    <n v="98"/>
    <s v="home office"/>
    <s v="West"/>
    <x v="2"/>
    <s v="Technology"/>
    <d v="2021-12-15T00:00:00"/>
    <s v="Domestic"/>
    <n v="2020"/>
    <n v="15"/>
    <n v="1"/>
    <n v="2022"/>
    <s v="03/30/2020"/>
    <d v="2024-06-23T00:00:00"/>
    <n v="5"/>
    <n v="1000"/>
  </r>
  <r>
    <n v="550"/>
    <x v="13"/>
    <s v="sameday"/>
    <s v="kashmir"/>
    <n v="714"/>
    <n v="3"/>
    <n v="0.48"/>
    <n v="156"/>
    <s v="consumer"/>
    <s v="West"/>
    <x v="1"/>
    <s v="Office Supplies"/>
    <d v="2021-12-16T00:00:00"/>
    <s v="International"/>
    <n v="2022"/>
    <n v="1"/>
    <n v="7"/>
    <n v="2021"/>
    <s v="06/15/2021"/>
    <d v="2024-01-09T00:00:00"/>
    <n v="4"/>
    <n v="2142"/>
  </r>
  <r>
    <n v="551"/>
    <x v="1"/>
    <s v="firstclass"/>
    <s v="balochistan"/>
    <n v="960"/>
    <n v="5"/>
    <n v="0.37"/>
    <n v="108"/>
    <s v="consumer"/>
    <s v="South"/>
    <x v="2"/>
    <s v="Furniture"/>
    <d v="2021-12-17T00:00:00"/>
    <s v="International"/>
    <n v="2020"/>
    <n v="16"/>
    <n v="12"/>
    <n v="2022"/>
    <s v="11/05/2022"/>
    <d v="2024-08-06T00:00:00"/>
    <n v="4"/>
    <n v="4800"/>
  </r>
  <r>
    <n v="552"/>
    <x v="17"/>
    <s v="third class"/>
    <s v="kashmir"/>
    <n v="590"/>
    <n v="1"/>
    <n v="0.47"/>
    <n v="95"/>
    <s v="home office"/>
    <s v="East"/>
    <x v="2"/>
    <s v="Stationary"/>
    <d v="2021-12-18T00:00:00"/>
    <s v="International"/>
    <n v="2020"/>
    <n v="11"/>
    <n v="6"/>
    <n v="2022"/>
    <s v="10/25/2021"/>
    <d v="2024-10-29T00:00:00"/>
    <n v="3"/>
    <n v="590"/>
  </r>
  <r>
    <n v="553"/>
    <x v="3"/>
    <s v="sameday"/>
    <s v="Sindh"/>
    <n v="827"/>
    <n v="9"/>
    <n v="0.14000000000000001"/>
    <n v="171"/>
    <s v="consumer"/>
    <s v="West"/>
    <x v="2"/>
    <s v="Stationary"/>
    <d v="2021-12-19T00:00:00"/>
    <s v="International"/>
    <n v="2020"/>
    <n v="22"/>
    <n v="2"/>
    <n v="2021"/>
    <s v="08/15/2020"/>
    <d v="2024-11-19T00:00:00"/>
    <n v="1"/>
    <n v="7443"/>
  </r>
  <r>
    <n v="554"/>
    <x v="17"/>
    <s v="basic"/>
    <s v="kashmir"/>
    <n v="691"/>
    <n v="2"/>
    <n v="0.28999999999999998"/>
    <n v="147"/>
    <s v="consumer"/>
    <s v="South"/>
    <x v="0"/>
    <s v="Furniture"/>
    <d v="2021-12-20T00:00:00"/>
    <s v="International"/>
    <n v="2021"/>
    <n v="23"/>
    <n v="10"/>
    <n v="2022"/>
    <s v="02/04/2021"/>
    <d v="2024-10-29T00:00:00"/>
    <n v="3"/>
    <n v="1382"/>
  </r>
  <r>
    <n v="555"/>
    <x v="8"/>
    <s v="sameday"/>
    <s v="GB"/>
    <n v="522"/>
    <n v="8"/>
    <n v="0.43"/>
    <n v="198"/>
    <s v="home office"/>
    <s v="East"/>
    <x v="3"/>
    <s v="Stationary"/>
    <d v="2021-12-21T00:00:00"/>
    <s v="International"/>
    <n v="2022"/>
    <n v="19"/>
    <n v="8"/>
    <n v="2021"/>
    <s v="07/14/2021"/>
    <d v="2024-01-05T00:00:00"/>
    <n v="6"/>
    <n v="4176"/>
  </r>
  <r>
    <n v="556"/>
    <x v="3"/>
    <s v="second class"/>
    <s v="kashmir"/>
    <n v="458"/>
    <n v="5"/>
    <n v="0.31"/>
    <n v="148"/>
    <s v="home office"/>
    <s v="South"/>
    <x v="2"/>
    <s v="Stationary"/>
    <d v="2021-12-22T00:00:00"/>
    <s v="International"/>
    <n v="2022"/>
    <n v="28"/>
    <n v="11"/>
    <n v="2022"/>
    <s v="05/23/2022"/>
    <d v="2024-07-12T00:00:00"/>
    <n v="3"/>
    <n v="2290"/>
  </r>
  <r>
    <n v="557"/>
    <x v="11"/>
    <s v="firstclass"/>
    <s v="GB"/>
    <n v="916"/>
    <n v="2"/>
    <n v="0.14000000000000001"/>
    <n v="104"/>
    <s v="home office"/>
    <s v="West"/>
    <x v="3"/>
    <s v="Office Supplies"/>
    <d v="2021-12-23T00:00:00"/>
    <s v="International"/>
    <n v="2022"/>
    <n v="23"/>
    <n v="7"/>
    <n v="2020"/>
    <s v="11/25/2022"/>
    <d v="2024-12-27T00:00:00"/>
    <n v="2"/>
    <n v="1832"/>
  </r>
  <r>
    <n v="558"/>
    <x v="8"/>
    <s v="standard"/>
    <s v="Sindh"/>
    <n v="363"/>
    <n v="1"/>
    <n v="0.35"/>
    <n v="146"/>
    <s v="consumer"/>
    <s v="South"/>
    <x v="3"/>
    <s v="Furniture"/>
    <d v="2021-12-24T00:00:00"/>
    <s v="International"/>
    <n v="2022"/>
    <n v="10"/>
    <n v="8"/>
    <n v="2022"/>
    <s v="12/12/2020"/>
    <d v="2024-12-05T00:00:00"/>
    <n v="4"/>
    <n v="363"/>
  </r>
  <r>
    <n v="559"/>
    <x v="13"/>
    <s v="second class"/>
    <s v="GB"/>
    <n v="649"/>
    <n v="6"/>
    <n v="0.17"/>
    <n v="147"/>
    <s v="home office"/>
    <s v="East"/>
    <x v="3"/>
    <s v="Technology"/>
    <d v="2021-12-25T00:00:00"/>
    <s v="International"/>
    <n v="2020"/>
    <n v="19"/>
    <n v="2"/>
    <n v="2022"/>
    <s v="03/03/2020"/>
    <d v="2024-01-06T00:00:00"/>
    <n v="2"/>
    <n v="3894"/>
  </r>
  <r>
    <n v="560"/>
    <x v="9"/>
    <s v="second class"/>
    <s v="kpk"/>
    <n v="342"/>
    <n v="2"/>
    <n v="0.46"/>
    <n v="98"/>
    <s v="consumer"/>
    <s v="East"/>
    <x v="3"/>
    <s v="Furniture"/>
    <d v="2021-12-26T00:00:00"/>
    <s v="International"/>
    <n v="2020"/>
    <n v="8"/>
    <n v="3"/>
    <n v="2022"/>
    <s v="02/27/2022"/>
    <d v="2024-02-05T00:00:00"/>
    <n v="6"/>
    <n v="684"/>
  </r>
  <r>
    <n v="561"/>
    <x v="12"/>
    <s v="basic"/>
    <s v="kashmir"/>
    <n v="934"/>
    <n v="9"/>
    <n v="0.41"/>
    <n v="135"/>
    <s v="home office"/>
    <s v="East"/>
    <x v="0"/>
    <s v="Office Supplies"/>
    <d v="2021-12-27T00:00:00"/>
    <s v="Domestic"/>
    <n v="2020"/>
    <n v="9"/>
    <n v="4"/>
    <n v="2021"/>
    <s v="01/18/2022"/>
    <d v="2024-08-08T00:00:00"/>
    <n v="1"/>
    <n v="8406"/>
  </r>
  <r>
    <n v="562"/>
    <x v="13"/>
    <s v="standard"/>
    <s v="punjab"/>
    <n v="177"/>
    <n v="2"/>
    <n v="0.12"/>
    <n v="178"/>
    <s v="home office"/>
    <s v="West"/>
    <x v="3"/>
    <s v="Stationary"/>
    <d v="2021-12-28T00:00:00"/>
    <s v="Domestic"/>
    <n v="2021"/>
    <n v="14"/>
    <n v="8"/>
    <n v="2020"/>
    <s v="02/11/2022"/>
    <d v="2024-06-25T00:00:00"/>
    <n v="1"/>
    <n v="354"/>
  </r>
  <r>
    <n v="563"/>
    <x v="3"/>
    <s v="basic"/>
    <s v="kpk"/>
    <n v="376"/>
    <n v="7"/>
    <n v="0.35"/>
    <n v="72"/>
    <s v="consumer"/>
    <s v="North"/>
    <x v="2"/>
    <s v="Furniture"/>
    <d v="2021-12-29T00:00:00"/>
    <s v="International"/>
    <n v="2022"/>
    <n v="1"/>
    <n v="7"/>
    <n v="2021"/>
    <s v="11/17/2020"/>
    <d v="2024-06-21T00:00:00"/>
    <n v="3"/>
    <n v="2632"/>
  </r>
  <r>
    <n v="564"/>
    <x v="13"/>
    <s v="firstclass"/>
    <s v="balochistan"/>
    <n v="914"/>
    <n v="1"/>
    <n v="0.22"/>
    <n v="113"/>
    <s v="consumer"/>
    <s v="West"/>
    <x v="2"/>
    <s v="Technology"/>
    <d v="2021-12-30T00:00:00"/>
    <s v="Domestic"/>
    <n v="2020"/>
    <n v="2"/>
    <n v="3"/>
    <n v="2022"/>
    <s v="11/05/2020"/>
    <d v="2024-04-03T00:00:00"/>
    <n v="5"/>
    <n v="914"/>
  </r>
  <r>
    <n v="565"/>
    <x v="15"/>
    <s v="standard"/>
    <s v="GB"/>
    <n v="577"/>
    <n v="1"/>
    <n v="0.15"/>
    <n v="131"/>
    <s v="consumer"/>
    <s v="South"/>
    <x v="0"/>
    <s v="Technology"/>
    <d v="2021-12-31T00:00:00"/>
    <s v="Domestic"/>
    <n v="2022"/>
    <n v="26"/>
    <n v="8"/>
    <n v="2022"/>
    <s v="11/05/2022"/>
    <d v="2024-03-11T00:00:00"/>
    <n v="6"/>
    <n v="577"/>
  </r>
  <r>
    <n v="566"/>
    <x v="9"/>
    <s v="third class"/>
    <s v="balochistan"/>
    <n v="388"/>
    <n v="3"/>
    <n v="0.45"/>
    <n v="87"/>
    <s v="home office"/>
    <s v="West"/>
    <x v="0"/>
    <s v="Furniture"/>
    <d v="2022-01-01T00:00:00"/>
    <s v="Domestic"/>
    <n v="2021"/>
    <n v="23"/>
    <n v="10"/>
    <n v="2022"/>
    <s v="07/24/2020"/>
    <d v="2024-03-10T00:00:00"/>
    <n v="4"/>
    <n v="1164"/>
  </r>
  <r>
    <n v="567"/>
    <x v="12"/>
    <s v="firstclass"/>
    <s v="balochistan"/>
    <n v="920"/>
    <n v="1"/>
    <n v="0.4"/>
    <n v="174"/>
    <s v="home office"/>
    <s v="East"/>
    <x v="2"/>
    <s v="Stationary"/>
    <d v="2022-01-02T00:00:00"/>
    <s v="Domestic"/>
    <n v="2020"/>
    <n v="26"/>
    <n v="8"/>
    <n v="2021"/>
    <s v="11/15/2020"/>
    <d v="2024-08-08T00:00:00"/>
    <n v="1"/>
    <n v="920"/>
  </r>
  <r>
    <n v="568"/>
    <x v="4"/>
    <s v="sameday"/>
    <s v="balochistan"/>
    <n v="539"/>
    <n v="8"/>
    <n v="0.19"/>
    <n v="95"/>
    <s v="home office"/>
    <s v="North"/>
    <x v="2"/>
    <s v="Office Supplies"/>
    <d v="2022-01-03T00:00:00"/>
    <s v="Domestic"/>
    <n v="2020"/>
    <n v="25"/>
    <n v="8"/>
    <n v="2021"/>
    <s v="07/01/2020"/>
    <d v="2024-11-30T00:00:00"/>
    <n v="5"/>
    <n v="4312"/>
  </r>
  <r>
    <n v="569"/>
    <x v="8"/>
    <s v="second class"/>
    <s v="kpk"/>
    <n v="503"/>
    <n v="3"/>
    <n v="0.27"/>
    <n v="97"/>
    <s v="consumer"/>
    <s v="East"/>
    <x v="2"/>
    <s v="Technology"/>
    <d v="2022-01-04T00:00:00"/>
    <s v="International"/>
    <n v="2022"/>
    <n v="20"/>
    <n v="8"/>
    <n v="2022"/>
    <s v="02/09/2022"/>
    <d v="2024-04-27T00:00:00"/>
    <n v="5"/>
    <n v="1509"/>
  </r>
  <r>
    <n v="570"/>
    <x v="4"/>
    <s v="sameday"/>
    <s v="kpk"/>
    <n v="540"/>
    <n v="8"/>
    <n v="0.39"/>
    <n v="58"/>
    <s v="home office"/>
    <s v="West"/>
    <x v="2"/>
    <s v="Furniture"/>
    <d v="2022-01-05T00:00:00"/>
    <s v="Domestic"/>
    <n v="2021"/>
    <n v="25"/>
    <n v="12"/>
    <n v="2022"/>
    <s v="04/14/2020"/>
    <d v="2024-11-09T00:00:00"/>
    <n v="2"/>
    <n v="4320"/>
  </r>
  <r>
    <n v="571"/>
    <x v="11"/>
    <s v="firstclass"/>
    <s v="kpk"/>
    <n v="634"/>
    <n v="6"/>
    <n v="0.21"/>
    <n v="91"/>
    <s v="home office"/>
    <s v="East"/>
    <x v="3"/>
    <s v="Technology"/>
    <d v="2022-01-06T00:00:00"/>
    <s v="International"/>
    <n v="2021"/>
    <n v="12"/>
    <n v="3"/>
    <n v="2022"/>
    <s v="11/26/2022"/>
    <d v="2024-07-15T00:00:00"/>
    <n v="6"/>
    <n v="3804"/>
  </r>
  <r>
    <n v="572"/>
    <x v="12"/>
    <s v="basic"/>
    <s v="kpk"/>
    <n v="186"/>
    <n v="5"/>
    <n v="0.44"/>
    <n v="135"/>
    <s v="consumer"/>
    <s v="North"/>
    <x v="2"/>
    <s v="Stationary"/>
    <d v="2022-01-07T00:00:00"/>
    <s v="International"/>
    <n v="2022"/>
    <n v="27"/>
    <n v="7"/>
    <n v="2022"/>
    <s v="07/11/2022"/>
    <d v="2024-04-26T00:00:00"/>
    <n v="1"/>
    <n v="930"/>
  </r>
  <r>
    <n v="573"/>
    <x v="5"/>
    <s v="third class"/>
    <s v="GB"/>
    <n v="592"/>
    <n v="1"/>
    <n v="0.43"/>
    <n v="151"/>
    <s v="home office"/>
    <s v="North"/>
    <x v="2"/>
    <s v="Office Supplies"/>
    <d v="2022-01-08T00:00:00"/>
    <s v="International"/>
    <n v="2020"/>
    <n v="1"/>
    <n v="10"/>
    <n v="2020"/>
    <s v="10/24/2021"/>
    <d v="2024-11-07T00:00:00"/>
    <n v="6"/>
    <n v="592"/>
  </r>
  <r>
    <n v="574"/>
    <x v="18"/>
    <s v="second class"/>
    <s v="kashmir"/>
    <n v="329"/>
    <n v="8"/>
    <n v="0.38"/>
    <n v="146"/>
    <s v="consumer"/>
    <s v="West"/>
    <x v="1"/>
    <s v="Stationary"/>
    <d v="2022-01-09T00:00:00"/>
    <s v="International"/>
    <n v="2022"/>
    <n v="10"/>
    <n v="8"/>
    <n v="2021"/>
    <s v="04/07/2020"/>
    <d v="2024-10-17T00:00:00"/>
    <n v="4"/>
    <n v="2632"/>
  </r>
  <r>
    <n v="575"/>
    <x v="11"/>
    <s v="second class"/>
    <s v="kashmir"/>
    <n v="672"/>
    <n v="9"/>
    <n v="0.32"/>
    <n v="67"/>
    <s v="home office"/>
    <s v="North"/>
    <x v="3"/>
    <s v="Stationary"/>
    <d v="2022-01-10T00:00:00"/>
    <s v="Domestic"/>
    <n v="2021"/>
    <n v="4"/>
    <n v="5"/>
    <n v="2022"/>
    <s v="01/17/2021"/>
    <d v="2024-08-16T00:00:00"/>
    <n v="5"/>
    <n v="6048"/>
  </r>
  <r>
    <n v="576"/>
    <x v="16"/>
    <s v="standard"/>
    <s v="kpk"/>
    <n v="774"/>
    <n v="2"/>
    <n v="0.35"/>
    <n v="76"/>
    <s v="home office"/>
    <s v="South"/>
    <x v="1"/>
    <s v="Stationary"/>
    <d v="2022-01-11T00:00:00"/>
    <s v="Domestic"/>
    <n v="2020"/>
    <n v="18"/>
    <n v="8"/>
    <n v="2020"/>
    <s v="03/11/2021"/>
    <d v="2024-04-11T00:00:00"/>
    <n v="1"/>
    <n v="1548"/>
  </r>
  <r>
    <n v="577"/>
    <x v="4"/>
    <s v="third class"/>
    <s v="punjab"/>
    <n v="673"/>
    <n v="4"/>
    <n v="0.37"/>
    <n v="55"/>
    <s v="consumer"/>
    <s v="West"/>
    <x v="1"/>
    <s v="Stationary"/>
    <d v="2022-01-12T00:00:00"/>
    <s v="Domestic"/>
    <n v="2022"/>
    <n v="6"/>
    <n v="5"/>
    <n v="2020"/>
    <s v="11/27/2022"/>
    <d v="2024-11-04T00:00:00"/>
    <n v="5"/>
    <n v="2692"/>
  </r>
  <r>
    <n v="578"/>
    <x v="12"/>
    <s v="sameday"/>
    <s v="kashmir"/>
    <n v="138"/>
    <n v="3"/>
    <n v="0.27"/>
    <n v="106"/>
    <s v="home office"/>
    <s v="South"/>
    <x v="3"/>
    <s v="Technology"/>
    <d v="2022-01-13T00:00:00"/>
    <s v="Domestic"/>
    <n v="2021"/>
    <n v="30"/>
    <n v="1"/>
    <n v="2020"/>
    <s v="05/13/2022"/>
    <d v="2024-04-23T00:00:00"/>
    <n v="4"/>
    <n v="414"/>
  </r>
  <r>
    <n v="579"/>
    <x v="0"/>
    <s v="third class"/>
    <s v="GB"/>
    <n v="825"/>
    <n v="3"/>
    <n v="0.43"/>
    <n v="123"/>
    <s v="home office"/>
    <s v="West"/>
    <x v="3"/>
    <s v="Stationary"/>
    <d v="2022-01-14T00:00:00"/>
    <s v="International"/>
    <n v="2021"/>
    <n v="10"/>
    <n v="12"/>
    <n v="2020"/>
    <s v="06/14/2022"/>
    <d v="2024-11-21T00:00:00"/>
    <n v="4"/>
    <n v="2475"/>
  </r>
  <r>
    <n v="580"/>
    <x v="11"/>
    <s v="firstclass"/>
    <s v="GB"/>
    <n v="788"/>
    <n v="6"/>
    <n v="0.43"/>
    <n v="93"/>
    <s v="consumer"/>
    <s v="East"/>
    <x v="3"/>
    <s v="Stationary"/>
    <d v="2022-01-15T00:00:00"/>
    <s v="International"/>
    <n v="2022"/>
    <n v="23"/>
    <n v="9"/>
    <n v="2021"/>
    <s v="12/28/2020"/>
    <d v="2024-10-27T00:00:00"/>
    <n v="2"/>
    <n v="4728"/>
  </r>
  <r>
    <n v="581"/>
    <x v="2"/>
    <s v="firstclass"/>
    <s v="kashmir"/>
    <n v="518"/>
    <n v="8"/>
    <n v="0.35"/>
    <n v="199"/>
    <s v="home office"/>
    <s v="North"/>
    <x v="3"/>
    <s v="Office Supplies"/>
    <d v="2022-01-16T00:00:00"/>
    <s v="Domestic"/>
    <n v="2020"/>
    <n v="17"/>
    <n v="7"/>
    <n v="2021"/>
    <s v="08/16/2021"/>
    <d v="2024-03-11T00:00:00"/>
    <n v="1"/>
    <n v="4144"/>
  </r>
  <r>
    <n v="582"/>
    <x v="19"/>
    <s v="firstclass"/>
    <s v="GB"/>
    <n v="805"/>
    <n v="2"/>
    <n v="0.3"/>
    <n v="113"/>
    <s v="consumer"/>
    <s v="East"/>
    <x v="1"/>
    <s v="Furniture"/>
    <d v="2022-01-17T00:00:00"/>
    <s v="Domestic"/>
    <n v="2022"/>
    <n v="13"/>
    <n v="7"/>
    <n v="2021"/>
    <s v="02/30/2021"/>
    <d v="2024-03-20T00:00:00"/>
    <n v="5"/>
    <n v="1610"/>
  </r>
  <r>
    <n v="583"/>
    <x v="7"/>
    <s v="firstclass"/>
    <s v="GB"/>
    <n v="282"/>
    <n v="6"/>
    <n v="0.17"/>
    <n v="193"/>
    <s v="consumer"/>
    <s v="East"/>
    <x v="1"/>
    <s v="Office Supplies"/>
    <d v="2022-01-18T00:00:00"/>
    <s v="Domestic"/>
    <n v="2022"/>
    <n v="10"/>
    <n v="10"/>
    <n v="2022"/>
    <s v="03/11/2021"/>
    <d v="2024-03-19T00:00:00"/>
    <n v="5"/>
    <n v="1692"/>
  </r>
  <r>
    <n v="584"/>
    <x v="11"/>
    <s v="basic"/>
    <s v="Sindh"/>
    <n v="977"/>
    <n v="4"/>
    <n v="0.1"/>
    <n v="164"/>
    <s v="home office"/>
    <s v="East"/>
    <x v="3"/>
    <s v="Furniture"/>
    <d v="2022-01-19T00:00:00"/>
    <s v="International"/>
    <n v="2021"/>
    <n v="30"/>
    <n v="6"/>
    <n v="2022"/>
    <s v="11/18/2022"/>
    <d v="2024-06-08T00:00:00"/>
    <n v="1"/>
    <n v="3908"/>
  </r>
  <r>
    <n v="585"/>
    <x v="8"/>
    <s v="third class"/>
    <s v="GB"/>
    <n v="338"/>
    <n v="6"/>
    <n v="0.22"/>
    <n v="112"/>
    <s v="home office"/>
    <s v="North"/>
    <x v="1"/>
    <s v="Technology"/>
    <d v="2022-01-20T00:00:00"/>
    <s v="International"/>
    <n v="2020"/>
    <n v="22"/>
    <n v="4"/>
    <n v="2021"/>
    <s v="02/05/2021"/>
    <d v="2024-04-29T00:00:00"/>
    <n v="2"/>
    <n v="2028"/>
  </r>
  <r>
    <n v="586"/>
    <x v="18"/>
    <s v="firstclass"/>
    <s v="kashmir"/>
    <n v="245"/>
    <n v="7"/>
    <n v="0.17"/>
    <n v="191"/>
    <s v="consumer"/>
    <s v="West"/>
    <x v="0"/>
    <s v="Technology"/>
    <d v="2022-01-21T00:00:00"/>
    <s v="Domestic"/>
    <n v="2020"/>
    <n v="21"/>
    <n v="11"/>
    <n v="2021"/>
    <s v="08/24/2022"/>
    <d v="2024-12-08T00:00:00"/>
    <n v="5"/>
    <n v="1715"/>
  </r>
  <r>
    <n v="587"/>
    <x v="6"/>
    <s v="basic"/>
    <s v="kashmir"/>
    <n v="664"/>
    <n v="4"/>
    <n v="0.33"/>
    <n v="62"/>
    <s v="home office"/>
    <s v="North"/>
    <x v="2"/>
    <s v="Furniture"/>
    <d v="2022-01-22T00:00:00"/>
    <s v="International"/>
    <n v="2022"/>
    <n v="14"/>
    <n v="1"/>
    <n v="2022"/>
    <s v="08/23/2021"/>
    <d v="2024-01-21T00:00:00"/>
    <n v="4"/>
    <n v="2656"/>
  </r>
  <r>
    <n v="588"/>
    <x v="11"/>
    <s v="third class"/>
    <s v="balochistan"/>
    <n v="390"/>
    <n v="7"/>
    <n v="0.48"/>
    <n v="180"/>
    <s v="home office"/>
    <s v="North"/>
    <x v="0"/>
    <s v="Stationary"/>
    <d v="2022-01-23T00:00:00"/>
    <s v="Domestic"/>
    <n v="2021"/>
    <n v="25"/>
    <n v="2"/>
    <n v="2021"/>
    <s v="03/29/2022"/>
    <d v="2024-08-20T00:00:00"/>
    <n v="6"/>
    <n v="2730"/>
  </r>
  <r>
    <n v="589"/>
    <x v="2"/>
    <s v="basic"/>
    <s v="balochistan"/>
    <n v="241"/>
    <n v="8"/>
    <n v="0.12"/>
    <n v="134"/>
    <s v="consumer"/>
    <s v="South"/>
    <x v="3"/>
    <s v="Furniture"/>
    <d v="2022-01-24T00:00:00"/>
    <s v="Domestic"/>
    <n v="2020"/>
    <n v="7"/>
    <n v="8"/>
    <n v="2021"/>
    <s v="09/10/2022"/>
    <d v="2024-07-23T00:00:00"/>
    <n v="5"/>
    <n v="1928"/>
  </r>
  <r>
    <n v="590"/>
    <x v="0"/>
    <s v="standard"/>
    <s v="punjab"/>
    <n v="117"/>
    <n v="6"/>
    <n v="0.19"/>
    <n v="112"/>
    <s v="home office"/>
    <s v="South"/>
    <x v="0"/>
    <s v="Office Supplies"/>
    <d v="2022-01-25T00:00:00"/>
    <s v="International"/>
    <n v="2020"/>
    <n v="24"/>
    <n v="7"/>
    <n v="2021"/>
    <s v="01/10/2021"/>
    <d v="2024-07-20T00:00:00"/>
    <n v="6"/>
    <n v="702"/>
  </r>
  <r>
    <n v="591"/>
    <x v="6"/>
    <s v="standard"/>
    <s v="kpk"/>
    <n v="899"/>
    <n v="7"/>
    <n v="0.4"/>
    <n v="50"/>
    <s v="home office"/>
    <s v="North"/>
    <x v="2"/>
    <s v="Office Supplies"/>
    <d v="2022-01-26T00:00:00"/>
    <s v="International"/>
    <n v="2022"/>
    <n v="4"/>
    <n v="3"/>
    <n v="2021"/>
    <s v="08/01/2022"/>
    <d v="2024-12-02T00:00:00"/>
    <n v="6"/>
    <n v="6293"/>
  </r>
  <r>
    <n v="592"/>
    <x v="8"/>
    <s v="sameday"/>
    <s v="kashmir"/>
    <n v="633"/>
    <n v="6"/>
    <n v="0.36"/>
    <n v="69"/>
    <s v="consumer"/>
    <s v="West"/>
    <x v="2"/>
    <s v="Office Supplies"/>
    <d v="2022-01-27T00:00:00"/>
    <s v="International"/>
    <n v="2020"/>
    <n v="29"/>
    <n v="6"/>
    <n v="2022"/>
    <s v="06/18/2020"/>
    <d v="2024-03-22T00:00:00"/>
    <n v="5"/>
    <n v="3798"/>
  </r>
  <r>
    <n v="593"/>
    <x v="9"/>
    <s v="firstclass"/>
    <s v="GB"/>
    <n v="326"/>
    <n v="8"/>
    <n v="0.22"/>
    <n v="136"/>
    <s v="consumer"/>
    <s v="North"/>
    <x v="0"/>
    <s v="Stationary"/>
    <d v="2022-01-28T00:00:00"/>
    <s v="International"/>
    <n v="2021"/>
    <n v="6"/>
    <n v="12"/>
    <n v="2020"/>
    <s v="04/15/2020"/>
    <d v="2024-12-03T00:00:00"/>
    <n v="4"/>
    <n v="2608"/>
  </r>
  <r>
    <n v="594"/>
    <x v="5"/>
    <s v="basic"/>
    <s v="balochistan"/>
    <n v="721"/>
    <n v="6"/>
    <n v="0.28000000000000003"/>
    <n v="69"/>
    <s v="consumer"/>
    <s v="North"/>
    <x v="0"/>
    <s v="Office Supplies"/>
    <d v="2022-01-29T00:00:00"/>
    <s v="International"/>
    <n v="2021"/>
    <n v="7"/>
    <n v="4"/>
    <n v="2020"/>
    <s v="05/03/2020"/>
    <d v="2024-09-06T00:00:00"/>
    <n v="4"/>
    <n v="4326"/>
  </r>
  <r>
    <n v="595"/>
    <x v="3"/>
    <s v="standard"/>
    <s v="balochistan"/>
    <n v="741"/>
    <n v="4"/>
    <n v="0.49"/>
    <n v="173"/>
    <s v="consumer"/>
    <s v="West"/>
    <x v="2"/>
    <s v="Technology"/>
    <d v="2022-01-30T00:00:00"/>
    <s v="International"/>
    <n v="2022"/>
    <n v="4"/>
    <n v="1"/>
    <n v="2020"/>
    <s v="03/12/2022"/>
    <d v="2024-01-05T00:00:00"/>
    <n v="6"/>
    <n v="2964"/>
  </r>
  <r>
    <n v="596"/>
    <x v="16"/>
    <s v="firstclass"/>
    <s v="punjab"/>
    <n v="681"/>
    <n v="4"/>
    <n v="0.39"/>
    <n v="179"/>
    <s v="consumer"/>
    <s v="South"/>
    <x v="2"/>
    <s v="Furniture"/>
    <d v="2022-01-31T00:00:00"/>
    <s v="International"/>
    <n v="2020"/>
    <n v="5"/>
    <n v="10"/>
    <n v="2020"/>
    <s v="01/29/2020"/>
    <d v="2024-06-03T00:00:00"/>
    <n v="1"/>
    <n v="2724"/>
  </r>
  <r>
    <n v="597"/>
    <x v="0"/>
    <s v="standard"/>
    <s v="Sindh"/>
    <n v="342"/>
    <n v="5"/>
    <n v="0.48"/>
    <n v="80"/>
    <s v="home office"/>
    <s v="South"/>
    <x v="2"/>
    <s v="Furniture"/>
    <d v="2022-02-01T00:00:00"/>
    <s v="International"/>
    <n v="2022"/>
    <n v="6"/>
    <n v="2"/>
    <n v="2022"/>
    <s v="10/08/2021"/>
    <d v="2024-10-23T00:00:00"/>
    <n v="6"/>
    <n v="1710"/>
  </r>
  <r>
    <n v="598"/>
    <x v="13"/>
    <s v="standard"/>
    <s v="balochistan"/>
    <n v="266"/>
    <n v="1"/>
    <n v="0.16"/>
    <n v="165"/>
    <s v="consumer"/>
    <s v="East"/>
    <x v="3"/>
    <s v="Technology"/>
    <d v="2022-02-02T00:00:00"/>
    <s v="International"/>
    <n v="2021"/>
    <n v="26"/>
    <n v="6"/>
    <n v="2022"/>
    <s v="03/29/2020"/>
    <d v="2024-06-27T00:00:00"/>
    <n v="2"/>
    <n v="266"/>
  </r>
  <r>
    <n v="599"/>
    <x v="14"/>
    <s v="sameday"/>
    <s v="punjab"/>
    <n v="931"/>
    <n v="2"/>
    <n v="0.12"/>
    <n v="75"/>
    <s v="consumer"/>
    <s v="North"/>
    <x v="2"/>
    <s v="Stationary"/>
    <d v="2022-02-03T00:00:00"/>
    <s v="International"/>
    <n v="2020"/>
    <n v="5"/>
    <n v="4"/>
    <n v="2021"/>
    <s v="06/21/2022"/>
    <d v="2024-08-13T00:00:00"/>
    <n v="6"/>
    <n v="1862"/>
  </r>
  <r>
    <n v="600"/>
    <x v="16"/>
    <s v="basic"/>
    <s v="GB"/>
    <n v="259"/>
    <n v="4"/>
    <n v="0.23"/>
    <n v="99"/>
    <s v="home office"/>
    <s v="North"/>
    <x v="3"/>
    <s v="Stationary"/>
    <d v="2022-02-04T00:00:00"/>
    <s v="Domestic"/>
    <n v="2022"/>
    <n v="25"/>
    <n v="8"/>
    <n v="2022"/>
    <s v="06/26/2022"/>
    <d v="2024-06-10T00:00:00"/>
    <n v="2"/>
    <n v="1036"/>
  </r>
  <r>
    <n v="601"/>
    <x v="14"/>
    <s v="basic"/>
    <s v="kashmir"/>
    <n v="960"/>
    <n v="4"/>
    <n v="0.26"/>
    <n v="67"/>
    <s v="consumer"/>
    <s v="South"/>
    <x v="0"/>
    <s v="Furniture"/>
    <d v="2022-02-05T00:00:00"/>
    <s v="Domestic"/>
    <n v="2020"/>
    <n v="16"/>
    <n v="10"/>
    <n v="2020"/>
    <s v="06/04/2022"/>
    <d v="2024-12-18T00:00:00"/>
    <n v="4"/>
    <n v="3840"/>
  </r>
  <r>
    <n v="602"/>
    <x v="8"/>
    <s v="third class"/>
    <s v="punjab"/>
    <n v="202"/>
    <n v="4"/>
    <n v="0.41"/>
    <n v="130"/>
    <s v="home office"/>
    <s v="South"/>
    <x v="0"/>
    <s v="Stationary"/>
    <d v="2022-02-06T00:00:00"/>
    <s v="Domestic"/>
    <n v="2020"/>
    <n v="2"/>
    <n v="7"/>
    <n v="2020"/>
    <s v="01/12/2022"/>
    <d v="2024-12-24T00:00:00"/>
    <n v="3"/>
    <n v="808"/>
  </r>
  <r>
    <n v="603"/>
    <x v="7"/>
    <s v="third class"/>
    <s v="GB"/>
    <n v="862"/>
    <n v="9"/>
    <n v="0.18"/>
    <n v="65"/>
    <s v="home office"/>
    <s v="East"/>
    <x v="1"/>
    <s v="Furniture"/>
    <d v="2022-02-07T00:00:00"/>
    <s v="Domestic"/>
    <n v="2021"/>
    <n v="23"/>
    <n v="5"/>
    <n v="2020"/>
    <s v="05/30/2022"/>
    <d v="2024-01-08T00:00:00"/>
    <n v="5"/>
    <n v="7758"/>
  </r>
  <r>
    <n v="604"/>
    <x v="12"/>
    <s v="standard"/>
    <s v="Sindh"/>
    <n v="214"/>
    <n v="9"/>
    <n v="0.49"/>
    <n v="75"/>
    <s v="consumer"/>
    <s v="North"/>
    <x v="1"/>
    <s v="Stationary"/>
    <d v="2022-02-08T00:00:00"/>
    <s v="International"/>
    <n v="2022"/>
    <n v="2"/>
    <n v="11"/>
    <n v="2021"/>
    <s v="10/22/2021"/>
    <d v="2024-04-06T00:00:00"/>
    <n v="2"/>
    <n v="1926"/>
  </r>
  <r>
    <n v="605"/>
    <x v="5"/>
    <s v="firstclass"/>
    <s v="balochistan"/>
    <n v="340"/>
    <n v="4"/>
    <n v="0.41"/>
    <n v="129"/>
    <s v="home office"/>
    <s v="South"/>
    <x v="2"/>
    <s v="Furniture"/>
    <d v="2022-02-09T00:00:00"/>
    <s v="Domestic"/>
    <n v="2020"/>
    <n v="8"/>
    <n v="9"/>
    <n v="2021"/>
    <s v="08/03/2020"/>
    <d v="2024-10-15T00:00:00"/>
    <n v="6"/>
    <n v="1360"/>
  </r>
  <r>
    <n v="606"/>
    <x v="12"/>
    <s v="third class"/>
    <s v="punjab"/>
    <n v="936"/>
    <n v="9"/>
    <n v="0.35"/>
    <n v="107"/>
    <s v="home office"/>
    <s v="West"/>
    <x v="0"/>
    <s v="Office Supplies"/>
    <d v="2022-02-10T00:00:00"/>
    <s v="International"/>
    <n v="2022"/>
    <n v="15"/>
    <n v="12"/>
    <n v="2022"/>
    <s v="01/14/2022"/>
    <d v="2024-08-25T00:00:00"/>
    <n v="3"/>
    <n v="8424"/>
  </r>
  <r>
    <n v="607"/>
    <x v="11"/>
    <s v="basic"/>
    <s v="GB"/>
    <n v="521"/>
    <n v="5"/>
    <n v="0.28000000000000003"/>
    <n v="77"/>
    <s v="consumer"/>
    <s v="North"/>
    <x v="1"/>
    <s v="Technology"/>
    <d v="2022-02-11T00:00:00"/>
    <s v="International"/>
    <n v="2022"/>
    <n v="30"/>
    <n v="12"/>
    <n v="2020"/>
    <s v="04/02/2021"/>
    <d v="2024-03-02T00:00:00"/>
    <n v="5"/>
    <n v="2605"/>
  </r>
  <r>
    <n v="608"/>
    <x v="3"/>
    <s v="third class"/>
    <s v="kpk"/>
    <n v="679"/>
    <n v="1"/>
    <n v="0.28999999999999998"/>
    <n v="60"/>
    <s v="consumer"/>
    <s v="South"/>
    <x v="0"/>
    <s v="Office Supplies"/>
    <d v="2022-02-12T00:00:00"/>
    <s v="Domestic"/>
    <n v="2022"/>
    <n v="27"/>
    <n v="3"/>
    <n v="2021"/>
    <s v="11/17/2021"/>
    <d v="2024-09-10T00:00:00"/>
    <n v="1"/>
    <n v="679"/>
  </r>
  <r>
    <n v="609"/>
    <x v="17"/>
    <s v="sameday"/>
    <s v="kashmir"/>
    <n v="154"/>
    <n v="7"/>
    <n v="0.38"/>
    <n v="58"/>
    <s v="consumer"/>
    <s v="West"/>
    <x v="3"/>
    <s v="Office Supplies"/>
    <d v="2022-02-13T00:00:00"/>
    <s v="International"/>
    <n v="2020"/>
    <n v="25"/>
    <n v="10"/>
    <n v="2022"/>
    <s v="09/11/2022"/>
    <d v="2024-10-29T00:00:00"/>
    <n v="1"/>
    <n v="1078"/>
  </r>
  <r>
    <n v="610"/>
    <x v="17"/>
    <s v="basic"/>
    <s v="GB"/>
    <n v="121"/>
    <n v="9"/>
    <n v="0.11"/>
    <n v="198"/>
    <s v="home office"/>
    <s v="East"/>
    <x v="3"/>
    <s v="Technology"/>
    <d v="2022-02-14T00:00:00"/>
    <s v="International"/>
    <n v="2022"/>
    <n v="27"/>
    <n v="11"/>
    <n v="2022"/>
    <s v="09/01/2021"/>
    <d v="2024-12-09T00:00:00"/>
    <n v="5"/>
    <n v="1089"/>
  </r>
  <r>
    <n v="611"/>
    <x v="4"/>
    <s v="sameday"/>
    <s v="kpk"/>
    <n v="249"/>
    <n v="7"/>
    <n v="0.36"/>
    <n v="139"/>
    <s v="consumer"/>
    <s v="North"/>
    <x v="0"/>
    <s v="Office Supplies"/>
    <d v="2022-02-15T00:00:00"/>
    <s v="International"/>
    <n v="2021"/>
    <n v="12"/>
    <n v="11"/>
    <n v="2020"/>
    <s v="08/13/2021"/>
    <d v="2024-12-20T00:00:00"/>
    <n v="2"/>
    <n v="1743"/>
  </r>
  <r>
    <n v="612"/>
    <x v="16"/>
    <s v="firstclass"/>
    <s v="kashmir"/>
    <n v="413"/>
    <n v="4"/>
    <n v="0.4"/>
    <n v="106"/>
    <s v="home office"/>
    <s v="West"/>
    <x v="2"/>
    <s v="Furniture"/>
    <d v="2022-02-16T00:00:00"/>
    <s v="Domestic"/>
    <n v="2022"/>
    <n v="6"/>
    <n v="7"/>
    <n v="2022"/>
    <s v="12/14/2021"/>
    <d v="2024-11-28T00:00:00"/>
    <n v="2"/>
    <n v="1652"/>
  </r>
  <r>
    <n v="613"/>
    <x v="17"/>
    <s v="third class"/>
    <s v="balochistan"/>
    <n v="422"/>
    <n v="9"/>
    <n v="0.31"/>
    <n v="187"/>
    <s v="consumer"/>
    <s v="East"/>
    <x v="1"/>
    <s v="Furniture"/>
    <d v="2022-02-17T00:00:00"/>
    <s v="International"/>
    <n v="2022"/>
    <n v="4"/>
    <n v="2"/>
    <n v="2021"/>
    <s v="08/06/2022"/>
    <d v="2024-02-01T00:00:00"/>
    <n v="2"/>
    <n v="3798"/>
  </r>
  <r>
    <n v="614"/>
    <x v="8"/>
    <s v="standard"/>
    <s v="kashmir"/>
    <n v="832"/>
    <n v="3"/>
    <n v="0.21"/>
    <n v="160"/>
    <s v="consumer"/>
    <s v="West"/>
    <x v="2"/>
    <s v="Furniture"/>
    <d v="2022-02-18T00:00:00"/>
    <s v="Domestic"/>
    <n v="2020"/>
    <n v="26"/>
    <n v="3"/>
    <n v="2021"/>
    <s v="11/26/2021"/>
    <d v="2024-09-15T00:00:00"/>
    <n v="1"/>
    <n v="2496"/>
  </r>
  <r>
    <n v="615"/>
    <x v="16"/>
    <s v="firstclass"/>
    <s v="kashmir"/>
    <n v="915"/>
    <n v="9"/>
    <n v="0.45"/>
    <n v="145"/>
    <s v="consumer"/>
    <s v="South"/>
    <x v="1"/>
    <s v="Furniture"/>
    <d v="2022-02-19T00:00:00"/>
    <s v="International"/>
    <n v="2020"/>
    <n v="1"/>
    <n v="8"/>
    <n v="2021"/>
    <s v="12/12/2021"/>
    <d v="2024-09-26T00:00:00"/>
    <n v="6"/>
    <n v="8235"/>
  </r>
  <r>
    <n v="616"/>
    <x v="19"/>
    <s v="third class"/>
    <s v="kpk"/>
    <n v="132"/>
    <n v="9"/>
    <n v="0.44"/>
    <n v="187"/>
    <s v="consumer"/>
    <s v="North"/>
    <x v="0"/>
    <s v="Stationary"/>
    <d v="2022-02-20T00:00:00"/>
    <s v="Domestic"/>
    <n v="2020"/>
    <n v="5"/>
    <n v="7"/>
    <n v="2020"/>
    <s v="09/05/2020"/>
    <d v="2024-06-09T00:00:00"/>
    <n v="2"/>
    <n v="1188"/>
  </r>
  <r>
    <n v="617"/>
    <x v="10"/>
    <s v="third class"/>
    <s v="punjab"/>
    <n v="329"/>
    <n v="9"/>
    <n v="0.1"/>
    <n v="66"/>
    <s v="home office"/>
    <s v="South"/>
    <x v="0"/>
    <s v="Furniture"/>
    <d v="2022-02-21T00:00:00"/>
    <s v="Domestic"/>
    <n v="2021"/>
    <n v="1"/>
    <n v="5"/>
    <n v="2020"/>
    <s v="09/11/2020"/>
    <d v="2024-05-10T00:00:00"/>
    <n v="5"/>
    <n v="2961"/>
  </r>
  <r>
    <n v="618"/>
    <x v="6"/>
    <s v="firstclass"/>
    <s v="balochistan"/>
    <n v="773"/>
    <n v="3"/>
    <n v="0.34"/>
    <n v="153"/>
    <s v="consumer"/>
    <s v="South"/>
    <x v="2"/>
    <s v="Office Supplies"/>
    <d v="2022-02-22T00:00:00"/>
    <s v="International"/>
    <n v="2020"/>
    <n v="25"/>
    <n v="3"/>
    <n v="2021"/>
    <s v="05/01/2022"/>
    <d v="2024-03-27T00:00:00"/>
    <n v="5"/>
    <n v="2319"/>
  </r>
  <r>
    <n v="619"/>
    <x v="19"/>
    <s v="sameday"/>
    <s v="kpk"/>
    <n v="327"/>
    <n v="6"/>
    <n v="0.42"/>
    <n v="63"/>
    <s v="consumer"/>
    <s v="South"/>
    <x v="1"/>
    <s v="Stationary"/>
    <d v="2022-02-23T00:00:00"/>
    <s v="Domestic"/>
    <n v="2020"/>
    <n v="7"/>
    <n v="12"/>
    <n v="2022"/>
    <s v="12/09/2021"/>
    <d v="2024-05-07T00:00:00"/>
    <n v="1"/>
    <n v="1962"/>
  </r>
  <r>
    <n v="620"/>
    <x v="0"/>
    <s v="firstclass"/>
    <s v="kpk"/>
    <n v="715"/>
    <n v="7"/>
    <n v="0.14000000000000001"/>
    <n v="162"/>
    <s v="home office"/>
    <s v="West"/>
    <x v="3"/>
    <s v="Office Supplies"/>
    <d v="2022-02-24T00:00:00"/>
    <s v="International"/>
    <n v="2021"/>
    <n v="5"/>
    <n v="3"/>
    <n v="2022"/>
    <s v="03/15/2022"/>
    <d v="2024-04-13T00:00:00"/>
    <n v="5"/>
    <n v="5005"/>
  </r>
  <r>
    <n v="621"/>
    <x v="6"/>
    <s v="standard"/>
    <s v="GB"/>
    <n v="245"/>
    <n v="6"/>
    <n v="0.39"/>
    <n v="90"/>
    <s v="home office"/>
    <s v="West"/>
    <x v="2"/>
    <s v="Stationary"/>
    <d v="2022-02-25T00:00:00"/>
    <s v="International"/>
    <n v="2021"/>
    <n v="1"/>
    <n v="8"/>
    <n v="2020"/>
    <s v="11/30/2020"/>
    <d v="2024-03-20T00:00:00"/>
    <n v="6"/>
    <n v="1470"/>
  </r>
  <r>
    <n v="622"/>
    <x v="9"/>
    <s v="basic"/>
    <s v="GB"/>
    <n v="711"/>
    <n v="9"/>
    <n v="0.28000000000000003"/>
    <n v="147"/>
    <s v="home office"/>
    <s v="West"/>
    <x v="2"/>
    <s v="Stationary"/>
    <d v="2022-02-26T00:00:00"/>
    <s v="International"/>
    <n v="2022"/>
    <n v="12"/>
    <n v="2"/>
    <n v="2020"/>
    <s v="09/10/2020"/>
    <d v="2024-05-23T00:00:00"/>
    <n v="4"/>
    <n v="6399"/>
  </r>
  <r>
    <n v="623"/>
    <x v="9"/>
    <s v="sameday"/>
    <s v="Sindh"/>
    <n v="698"/>
    <n v="6"/>
    <n v="0.47"/>
    <n v="161"/>
    <s v="home office"/>
    <s v="West"/>
    <x v="1"/>
    <s v="Office Supplies"/>
    <d v="2022-02-27T00:00:00"/>
    <s v="Domestic"/>
    <n v="2022"/>
    <n v="25"/>
    <n v="3"/>
    <n v="2022"/>
    <s v="06/05/2021"/>
    <d v="2024-04-24T00:00:00"/>
    <n v="4"/>
    <n v="4188"/>
  </r>
  <r>
    <n v="624"/>
    <x v="6"/>
    <s v="third class"/>
    <s v="kpk"/>
    <n v="361"/>
    <n v="9"/>
    <n v="0.49"/>
    <n v="157"/>
    <s v="consumer"/>
    <s v="West"/>
    <x v="2"/>
    <s v="Technology"/>
    <d v="2022-02-28T00:00:00"/>
    <s v="Domestic"/>
    <n v="2022"/>
    <n v="28"/>
    <n v="8"/>
    <n v="2020"/>
    <s v="11/03/2021"/>
    <d v="2024-03-11T00:00:00"/>
    <n v="4"/>
    <n v="3249"/>
  </r>
  <r>
    <n v="625"/>
    <x v="17"/>
    <s v="sameday"/>
    <s v="kpk"/>
    <n v="749"/>
    <n v="3"/>
    <n v="0.12"/>
    <n v="197"/>
    <s v="consumer"/>
    <s v="East"/>
    <x v="1"/>
    <s v="Furniture"/>
    <d v="2022-03-01T00:00:00"/>
    <s v="Domestic"/>
    <n v="2022"/>
    <n v="20"/>
    <n v="10"/>
    <n v="2020"/>
    <s v="12/28/2021"/>
    <d v="2024-08-29T00:00:00"/>
    <n v="1"/>
    <n v="2247"/>
  </r>
  <r>
    <n v="626"/>
    <x v="0"/>
    <s v="firstclass"/>
    <s v="Sindh"/>
    <n v="218"/>
    <n v="1"/>
    <n v="0.43"/>
    <n v="172"/>
    <s v="home office"/>
    <s v="North"/>
    <x v="2"/>
    <s v="Technology"/>
    <d v="2022-03-02T00:00:00"/>
    <s v="International"/>
    <n v="2020"/>
    <n v="21"/>
    <n v="1"/>
    <n v="2022"/>
    <s v="01/16/2021"/>
    <d v="2024-04-16T00:00:00"/>
    <n v="5"/>
    <n v="218"/>
  </r>
  <r>
    <n v="627"/>
    <x v="15"/>
    <s v="firstclass"/>
    <s v="kpk"/>
    <n v="421"/>
    <n v="3"/>
    <n v="0.35"/>
    <n v="190"/>
    <s v="consumer"/>
    <s v="South"/>
    <x v="2"/>
    <s v="Office Supplies"/>
    <d v="2022-03-03T00:00:00"/>
    <s v="Domestic"/>
    <n v="2020"/>
    <n v="18"/>
    <n v="3"/>
    <n v="2020"/>
    <s v="08/01/2021"/>
    <d v="2024-05-05T00:00:00"/>
    <n v="2"/>
    <n v="1263"/>
  </r>
  <r>
    <n v="628"/>
    <x v="4"/>
    <s v="third class"/>
    <s v="kpk"/>
    <n v="801"/>
    <n v="1"/>
    <n v="0.37"/>
    <n v="59"/>
    <s v="home office"/>
    <s v="South"/>
    <x v="0"/>
    <s v="Office Supplies"/>
    <d v="2022-03-04T00:00:00"/>
    <s v="Domestic"/>
    <n v="2022"/>
    <n v="28"/>
    <n v="10"/>
    <n v="2021"/>
    <s v="01/04/2022"/>
    <d v="2024-06-25T00:00:00"/>
    <n v="2"/>
    <n v="801"/>
  </r>
  <r>
    <n v="629"/>
    <x v="13"/>
    <s v="firstclass"/>
    <s v="Sindh"/>
    <n v="335"/>
    <n v="3"/>
    <n v="0.32"/>
    <n v="91"/>
    <s v="consumer"/>
    <s v="East"/>
    <x v="2"/>
    <s v="Stationary"/>
    <d v="2022-03-05T00:00:00"/>
    <s v="Domestic"/>
    <n v="2022"/>
    <n v="11"/>
    <n v="12"/>
    <n v="2020"/>
    <s v="06/12/2021"/>
    <d v="2024-02-22T00:00:00"/>
    <n v="2"/>
    <n v="1005"/>
  </r>
  <r>
    <n v="630"/>
    <x v="5"/>
    <s v="second class"/>
    <s v="Sindh"/>
    <n v="233"/>
    <n v="1"/>
    <n v="0.16"/>
    <n v="66"/>
    <s v="home office"/>
    <s v="West"/>
    <x v="0"/>
    <s v="Furniture"/>
    <d v="2022-03-06T00:00:00"/>
    <s v="Domestic"/>
    <n v="2020"/>
    <n v="21"/>
    <n v="12"/>
    <n v="2020"/>
    <s v="01/26/2022"/>
    <d v="2024-02-14T00:00:00"/>
    <n v="3"/>
    <n v="233"/>
  </r>
  <r>
    <n v="631"/>
    <x v="2"/>
    <s v="standard"/>
    <s v="Sindh"/>
    <n v="334"/>
    <n v="9"/>
    <n v="0.39"/>
    <n v="85"/>
    <s v="home office"/>
    <s v="West"/>
    <x v="0"/>
    <s v="Office Supplies"/>
    <d v="2022-03-07T00:00:00"/>
    <s v="Domestic"/>
    <n v="2022"/>
    <n v="2"/>
    <n v="8"/>
    <n v="2022"/>
    <s v="02/05/2022"/>
    <d v="2024-03-25T00:00:00"/>
    <n v="6"/>
    <n v="3006"/>
  </r>
  <r>
    <n v="632"/>
    <x v="4"/>
    <s v="firstclass"/>
    <s v="kashmir"/>
    <n v="296"/>
    <n v="1"/>
    <n v="0.42"/>
    <n v="119"/>
    <s v="consumer"/>
    <s v="North"/>
    <x v="1"/>
    <s v="Technology"/>
    <d v="2022-03-08T00:00:00"/>
    <s v="International"/>
    <n v="2020"/>
    <n v="4"/>
    <n v="8"/>
    <n v="2021"/>
    <s v="06/28/2021"/>
    <d v="2024-03-29T00:00:00"/>
    <n v="2"/>
    <n v="296"/>
  </r>
  <r>
    <n v="633"/>
    <x v="3"/>
    <s v="second class"/>
    <s v="GB"/>
    <n v="747"/>
    <n v="5"/>
    <n v="0.49"/>
    <n v="85"/>
    <s v="consumer"/>
    <s v="South"/>
    <x v="3"/>
    <s v="Furniture"/>
    <d v="2022-03-09T00:00:00"/>
    <s v="Domestic"/>
    <n v="2020"/>
    <n v="15"/>
    <n v="10"/>
    <n v="2022"/>
    <s v="03/02/2021"/>
    <d v="2024-07-01T00:00:00"/>
    <n v="3"/>
    <n v="3735"/>
  </r>
  <r>
    <n v="634"/>
    <x v="8"/>
    <s v="sameday"/>
    <s v="Sindh"/>
    <n v="119"/>
    <n v="5"/>
    <n v="0.33"/>
    <n v="143"/>
    <s v="consumer"/>
    <s v="South"/>
    <x v="0"/>
    <s v="Office Supplies"/>
    <d v="2022-03-10T00:00:00"/>
    <s v="International"/>
    <n v="2020"/>
    <n v="11"/>
    <n v="11"/>
    <n v="2020"/>
    <s v="05/05/2022"/>
    <d v="2024-05-25T00:00:00"/>
    <n v="2"/>
    <n v="595"/>
  </r>
  <r>
    <n v="635"/>
    <x v="8"/>
    <s v="standard"/>
    <s v="kashmir"/>
    <n v="919"/>
    <n v="4"/>
    <n v="0.47"/>
    <n v="99"/>
    <s v="home office"/>
    <s v="West"/>
    <x v="1"/>
    <s v="Office Supplies"/>
    <d v="2022-03-11T00:00:00"/>
    <s v="Domestic"/>
    <n v="2020"/>
    <n v="5"/>
    <n v="5"/>
    <n v="2021"/>
    <s v="06/06/2022"/>
    <d v="2024-07-05T00:00:00"/>
    <n v="5"/>
    <n v="3676"/>
  </r>
  <r>
    <n v="636"/>
    <x v="15"/>
    <s v="second class"/>
    <s v="balochistan"/>
    <n v="859"/>
    <n v="6"/>
    <n v="0.2"/>
    <n v="82"/>
    <s v="consumer"/>
    <s v="North"/>
    <x v="3"/>
    <s v="Technology"/>
    <d v="2022-03-12T00:00:00"/>
    <s v="International"/>
    <n v="2021"/>
    <n v="17"/>
    <n v="3"/>
    <n v="2022"/>
    <s v="09/11/2020"/>
    <d v="2024-11-27T00:00:00"/>
    <n v="5"/>
    <n v="5154"/>
  </r>
  <r>
    <n v="637"/>
    <x v="8"/>
    <s v="sameday"/>
    <s v="GB"/>
    <n v="753"/>
    <n v="3"/>
    <n v="0.19"/>
    <n v="126"/>
    <s v="consumer"/>
    <s v="North"/>
    <x v="0"/>
    <s v="Technology"/>
    <d v="2022-03-13T00:00:00"/>
    <s v="Domestic"/>
    <n v="2021"/>
    <n v="4"/>
    <n v="2"/>
    <n v="2020"/>
    <s v="09/20/2022"/>
    <d v="2024-01-05T00:00:00"/>
    <n v="3"/>
    <n v="2259"/>
  </r>
  <r>
    <n v="638"/>
    <x v="5"/>
    <s v="basic"/>
    <s v="Sindh"/>
    <n v="111"/>
    <n v="5"/>
    <n v="0.11"/>
    <n v="157"/>
    <s v="home office"/>
    <s v="East"/>
    <x v="2"/>
    <s v="Technology"/>
    <d v="2022-03-14T00:00:00"/>
    <s v="International"/>
    <n v="2022"/>
    <n v="23"/>
    <n v="6"/>
    <n v="2020"/>
    <s v="11/17/2021"/>
    <d v="2024-01-22T00:00:00"/>
    <n v="5"/>
    <n v="555"/>
  </r>
  <r>
    <n v="639"/>
    <x v="17"/>
    <s v="basic"/>
    <s v="balochistan"/>
    <n v="955"/>
    <n v="1"/>
    <n v="0.1"/>
    <n v="95"/>
    <s v="home office"/>
    <s v="South"/>
    <x v="1"/>
    <s v="Technology"/>
    <d v="2022-03-15T00:00:00"/>
    <s v="Domestic"/>
    <n v="2021"/>
    <n v="6"/>
    <n v="8"/>
    <n v="2022"/>
    <s v="12/23/2020"/>
    <d v="2024-03-26T00:00:00"/>
    <n v="4"/>
    <n v="955"/>
  </r>
  <r>
    <n v="640"/>
    <x v="8"/>
    <s v="standard"/>
    <s v="kpk"/>
    <n v="458"/>
    <n v="6"/>
    <n v="0.13"/>
    <n v="54"/>
    <s v="consumer"/>
    <s v="East"/>
    <x v="1"/>
    <s v="Office Supplies"/>
    <d v="2022-03-16T00:00:00"/>
    <s v="Domestic"/>
    <n v="2021"/>
    <n v="25"/>
    <n v="2"/>
    <n v="2021"/>
    <s v="08/30/2020"/>
    <d v="2024-01-22T00:00:00"/>
    <n v="6"/>
    <n v="2748"/>
  </r>
  <r>
    <n v="641"/>
    <x v="3"/>
    <s v="second class"/>
    <s v="kpk"/>
    <n v="666"/>
    <n v="6"/>
    <n v="0.35"/>
    <n v="173"/>
    <s v="consumer"/>
    <s v="West"/>
    <x v="1"/>
    <s v="Office Supplies"/>
    <d v="2022-03-17T00:00:00"/>
    <s v="International"/>
    <n v="2020"/>
    <n v="5"/>
    <n v="7"/>
    <n v="2021"/>
    <s v="11/01/2020"/>
    <d v="2024-02-20T00:00:00"/>
    <n v="5"/>
    <n v="3996"/>
  </r>
  <r>
    <n v="642"/>
    <x v="0"/>
    <s v="second class"/>
    <s v="GB"/>
    <n v="281"/>
    <n v="8"/>
    <n v="0.22"/>
    <n v="55"/>
    <s v="consumer"/>
    <s v="East"/>
    <x v="0"/>
    <s v="Stationary"/>
    <d v="2022-03-18T00:00:00"/>
    <s v="International"/>
    <n v="2020"/>
    <n v="20"/>
    <n v="9"/>
    <n v="2020"/>
    <s v="06/23/2020"/>
    <d v="2024-10-03T00:00:00"/>
    <n v="3"/>
    <n v="2248"/>
  </r>
  <r>
    <n v="643"/>
    <x v="7"/>
    <s v="sameday"/>
    <s v="punjab"/>
    <n v="687"/>
    <n v="8"/>
    <n v="0.13"/>
    <n v="139"/>
    <s v="consumer"/>
    <s v="North"/>
    <x v="3"/>
    <s v="Furniture"/>
    <d v="2022-03-19T00:00:00"/>
    <s v="International"/>
    <n v="2020"/>
    <n v="23"/>
    <n v="1"/>
    <n v="2021"/>
    <s v="07/11/2021"/>
    <d v="2024-08-17T00:00:00"/>
    <n v="5"/>
    <n v="5496"/>
  </r>
  <r>
    <n v="644"/>
    <x v="14"/>
    <s v="basic"/>
    <s v="GB"/>
    <n v="396"/>
    <n v="2"/>
    <n v="0.44"/>
    <n v="139"/>
    <s v="consumer"/>
    <s v="West"/>
    <x v="3"/>
    <s v="Furniture"/>
    <d v="2022-03-20T00:00:00"/>
    <s v="Domestic"/>
    <n v="2022"/>
    <n v="29"/>
    <n v="11"/>
    <n v="2020"/>
    <s v="03/08/2021"/>
    <d v="2024-08-22T00:00:00"/>
    <n v="5"/>
    <n v="792"/>
  </r>
  <r>
    <n v="645"/>
    <x v="2"/>
    <s v="basic"/>
    <s v="kashmir"/>
    <n v="707"/>
    <n v="3"/>
    <n v="0.37"/>
    <n v="103"/>
    <s v="consumer"/>
    <s v="East"/>
    <x v="2"/>
    <s v="Furniture"/>
    <d v="2022-03-21T00:00:00"/>
    <s v="International"/>
    <n v="2021"/>
    <n v="2"/>
    <n v="8"/>
    <n v="2021"/>
    <s v="11/13/2022"/>
    <d v="2024-08-06T00:00:00"/>
    <n v="3"/>
    <n v="2121"/>
  </r>
  <r>
    <n v="646"/>
    <x v="17"/>
    <s v="firstclass"/>
    <s v="kpk"/>
    <n v="615"/>
    <n v="9"/>
    <n v="0.11"/>
    <n v="53"/>
    <s v="home office"/>
    <s v="West"/>
    <x v="0"/>
    <s v="Technology"/>
    <d v="2022-03-22T00:00:00"/>
    <s v="Domestic"/>
    <n v="2022"/>
    <n v="9"/>
    <n v="11"/>
    <n v="2020"/>
    <s v="12/13/2021"/>
    <d v="2024-12-05T00:00:00"/>
    <n v="1"/>
    <n v="5535"/>
  </r>
  <r>
    <n v="647"/>
    <x v="3"/>
    <s v="third class"/>
    <s v="balochistan"/>
    <n v="603"/>
    <n v="8"/>
    <n v="0.18"/>
    <n v="94"/>
    <s v="consumer"/>
    <s v="South"/>
    <x v="2"/>
    <s v="Office Supplies"/>
    <d v="2022-03-23T00:00:00"/>
    <s v="Domestic"/>
    <n v="2022"/>
    <n v="7"/>
    <n v="12"/>
    <n v="2020"/>
    <s v="11/23/2021"/>
    <d v="2024-07-27T00:00:00"/>
    <n v="3"/>
    <n v="4824"/>
  </r>
  <r>
    <n v="648"/>
    <x v="10"/>
    <s v="third class"/>
    <s v="balochistan"/>
    <n v="801"/>
    <n v="9"/>
    <n v="0.48"/>
    <n v="77"/>
    <s v="home office"/>
    <s v="South"/>
    <x v="1"/>
    <s v="Office Supplies"/>
    <d v="2022-03-24T00:00:00"/>
    <s v="Domestic"/>
    <n v="2020"/>
    <n v="9"/>
    <n v="9"/>
    <n v="2020"/>
    <s v="09/25/2022"/>
    <d v="2024-04-16T00:00:00"/>
    <n v="5"/>
    <n v="7209"/>
  </r>
  <r>
    <n v="649"/>
    <x v="3"/>
    <s v="third class"/>
    <s v="kpk"/>
    <n v="230"/>
    <n v="2"/>
    <n v="0.43"/>
    <n v="139"/>
    <s v="home office"/>
    <s v="South"/>
    <x v="3"/>
    <s v="Technology"/>
    <d v="2022-03-25T00:00:00"/>
    <s v="Domestic"/>
    <n v="2022"/>
    <n v="11"/>
    <n v="9"/>
    <n v="2020"/>
    <s v="11/13/2021"/>
    <d v="2024-09-12T00:00:00"/>
    <n v="6"/>
    <n v="460"/>
  </r>
  <r>
    <n v="650"/>
    <x v="10"/>
    <s v="second class"/>
    <s v="Sindh"/>
    <n v="358"/>
    <n v="4"/>
    <n v="0.41"/>
    <n v="94"/>
    <s v="consumer"/>
    <s v="North"/>
    <x v="1"/>
    <s v="Technology"/>
    <d v="2022-03-26T00:00:00"/>
    <s v="International"/>
    <n v="2020"/>
    <n v="5"/>
    <n v="4"/>
    <n v="2020"/>
    <s v="05/02/2022"/>
    <d v="2024-10-26T00:00:00"/>
    <n v="1"/>
    <n v="1432"/>
  </r>
  <r>
    <n v="651"/>
    <x v="7"/>
    <s v="third class"/>
    <s v="kashmir"/>
    <n v="381"/>
    <n v="3"/>
    <n v="0.39"/>
    <n v="140"/>
    <s v="home office"/>
    <s v="North"/>
    <x v="2"/>
    <s v="Office Supplies"/>
    <d v="2022-03-27T00:00:00"/>
    <s v="International"/>
    <n v="2021"/>
    <n v="16"/>
    <n v="8"/>
    <n v="2022"/>
    <s v="12/29/2022"/>
    <d v="2024-06-07T00:00:00"/>
    <n v="6"/>
    <n v="1143"/>
  </r>
  <r>
    <n v="652"/>
    <x v="19"/>
    <s v="standard"/>
    <s v="punjab"/>
    <n v="914"/>
    <n v="9"/>
    <n v="0.23"/>
    <n v="134"/>
    <s v="consumer"/>
    <s v="South"/>
    <x v="1"/>
    <s v="Office Supplies"/>
    <d v="2022-03-28T00:00:00"/>
    <s v="Domestic"/>
    <n v="2022"/>
    <n v="29"/>
    <n v="2"/>
    <n v="2021"/>
    <s v="09/03/2020"/>
    <d v="2024-08-22T00:00:00"/>
    <n v="3"/>
    <n v="8226"/>
  </r>
  <r>
    <n v="653"/>
    <x v="8"/>
    <s v="basic"/>
    <s v="kashmir"/>
    <n v="489"/>
    <n v="8"/>
    <n v="0.24"/>
    <n v="62"/>
    <s v="home office"/>
    <s v="South"/>
    <x v="1"/>
    <s v="Furniture"/>
    <d v="2022-03-29T00:00:00"/>
    <s v="International"/>
    <n v="2022"/>
    <n v="10"/>
    <n v="6"/>
    <n v="2022"/>
    <s v="02/12/2022"/>
    <d v="2024-12-15T00:00:00"/>
    <n v="2"/>
    <n v="3912"/>
  </r>
  <r>
    <n v="654"/>
    <x v="8"/>
    <s v="standard"/>
    <s v="kashmir"/>
    <n v="116"/>
    <n v="2"/>
    <n v="0.38"/>
    <n v="131"/>
    <s v="home office"/>
    <s v="North"/>
    <x v="3"/>
    <s v="Furniture"/>
    <d v="2022-03-30T00:00:00"/>
    <s v="Domestic"/>
    <n v="2021"/>
    <n v="7"/>
    <n v="5"/>
    <n v="2021"/>
    <s v="05/26/2021"/>
    <d v="2024-08-11T00:00:00"/>
    <n v="4"/>
    <n v="232"/>
  </r>
  <r>
    <n v="655"/>
    <x v="10"/>
    <s v="third class"/>
    <s v="kashmir"/>
    <n v="214"/>
    <n v="7"/>
    <n v="0.26"/>
    <n v="143"/>
    <s v="consumer"/>
    <s v="West"/>
    <x v="3"/>
    <s v="Office Supplies"/>
    <d v="2022-03-31T00:00:00"/>
    <s v="International"/>
    <n v="2022"/>
    <n v="24"/>
    <n v="12"/>
    <n v="2020"/>
    <s v="06/07/2021"/>
    <d v="2024-09-27T00:00:00"/>
    <n v="3"/>
    <n v="1498"/>
  </r>
  <r>
    <n v="656"/>
    <x v="18"/>
    <s v="standard"/>
    <s v="kashmir"/>
    <n v="236"/>
    <n v="1"/>
    <n v="0.45"/>
    <n v="123"/>
    <s v="consumer"/>
    <s v="West"/>
    <x v="3"/>
    <s v="Office Supplies"/>
    <d v="2022-04-01T00:00:00"/>
    <s v="Domestic"/>
    <n v="2021"/>
    <n v="27"/>
    <n v="7"/>
    <n v="2021"/>
    <s v="04/21/2022"/>
    <d v="2024-07-10T00:00:00"/>
    <n v="5"/>
    <n v="236"/>
  </r>
  <r>
    <n v="657"/>
    <x v="2"/>
    <s v="firstclass"/>
    <s v="punjab"/>
    <n v="821"/>
    <n v="9"/>
    <n v="0.34"/>
    <n v="149"/>
    <s v="consumer"/>
    <s v="South"/>
    <x v="3"/>
    <s v="Office Supplies"/>
    <d v="2022-04-02T00:00:00"/>
    <s v="International"/>
    <n v="2020"/>
    <n v="21"/>
    <n v="5"/>
    <n v="2022"/>
    <s v="06/30/2020"/>
    <d v="2024-05-25T00:00:00"/>
    <n v="1"/>
    <n v="7389"/>
  </r>
  <r>
    <n v="658"/>
    <x v="9"/>
    <s v="basic"/>
    <s v="kashmir"/>
    <n v="220"/>
    <n v="5"/>
    <n v="0.16"/>
    <n v="69"/>
    <s v="consumer"/>
    <s v="South"/>
    <x v="0"/>
    <s v="Technology"/>
    <d v="2022-04-03T00:00:00"/>
    <s v="Domestic"/>
    <n v="2020"/>
    <n v="29"/>
    <n v="4"/>
    <n v="2020"/>
    <s v="10/03/2020"/>
    <d v="2024-05-26T00:00:00"/>
    <n v="1"/>
    <n v="1100"/>
  </r>
  <r>
    <n v="659"/>
    <x v="14"/>
    <s v="standard"/>
    <s v="punjab"/>
    <n v="470"/>
    <n v="7"/>
    <n v="0.28000000000000003"/>
    <n v="198"/>
    <s v="home office"/>
    <s v="East"/>
    <x v="1"/>
    <s v="Technology"/>
    <d v="2022-04-04T00:00:00"/>
    <s v="International"/>
    <n v="2021"/>
    <n v="12"/>
    <n v="1"/>
    <n v="2022"/>
    <s v="03/21/2022"/>
    <d v="2024-01-23T00:00:00"/>
    <n v="6"/>
    <n v="3290"/>
  </r>
  <r>
    <n v="660"/>
    <x v="6"/>
    <s v="basic"/>
    <s v="GB"/>
    <n v="704"/>
    <n v="7"/>
    <n v="0.43"/>
    <n v="177"/>
    <s v="consumer"/>
    <s v="North"/>
    <x v="2"/>
    <s v="Stationary"/>
    <d v="2022-04-05T00:00:00"/>
    <s v="International"/>
    <n v="2022"/>
    <n v="20"/>
    <n v="6"/>
    <n v="2022"/>
    <s v="12/23/2021"/>
    <d v="2024-11-04T00:00:00"/>
    <n v="6"/>
    <n v="4928"/>
  </r>
  <r>
    <n v="661"/>
    <x v="19"/>
    <s v="firstclass"/>
    <s v="balochistan"/>
    <n v="690"/>
    <n v="2"/>
    <n v="0.18"/>
    <n v="87"/>
    <s v="home office"/>
    <s v="West"/>
    <x v="0"/>
    <s v="Technology"/>
    <d v="2022-04-06T00:00:00"/>
    <s v="Domestic"/>
    <n v="2021"/>
    <n v="21"/>
    <n v="6"/>
    <n v="2021"/>
    <s v="04/14/2022"/>
    <d v="2024-04-10T00:00:00"/>
    <n v="1"/>
    <n v="1380"/>
  </r>
  <r>
    <n v="662"/>
    <x v="4"/>
    <s v="third class"/>
    <s v="kashmir"/>
    <n v="540"/>
    <n v="4"/>
    <n v="0.24"/>
    <n v="61"/>
    <s v="consumer"/>
    <s v="North"/>
    <x v="1"/>
    <s v="Stationary"/>
    <d v="2022-04-07T00:00:00"/>
    <s v="Domestic"/>
    <n v="2022"/>
    <n v="24"/>
    <n v="5"/>
    <n v="2022"/>
    <s v="02/30/2021"/>
    <d v="2024-01-23T00:00:00"/>
    <n v="1"/>
    <n v="2160"/>
  </r>
  <r>
    <n v="663"/>
    <x v="0"/>
    <s v="sameday"/>
    <s v="Sindh"/>
    <n v="618"/>
    <n v="1"/>
    <n v="0.28000000000000003"/>
    <n v="196"/>
    <s v="consumer"/>
    <s v="South"/>
    <x v="2"/>
    <s v="Office Supplies"/>
    <d v="2022-04-08T00:00:00"/>
    <s v="Domestic"/>
    <n v="2020"/>
    <n v="11"/>
    <n v="11"/>
    <n v="2022"/>
    <s v="11/22/2020"/>
    <d v="2024-05-27T00:00:00"/>
    <n v="1"/>
    <n v="618"/>
  </r>
  <r>
    <n v="664"/>
    <x v="1"/>
    <s v="sameday"/>
    <s v="punjab"/>
    <n v="689"/>
    <n v="8"/>
    <n v="0.49"/>
    <n v="169"/>
    <s v="consumer"/>
    <s v="East"/>
    <x v="3"/>
    <s v="Office Supplies"/>
    <d v="2022-04-09T00:00:00"/>
    <s v="Domestic"/>
    <n v="2022"/>
    <n v="9"/>
    <n v="4"/>
    <n v="2020"/>
    <s v="05/23/2021"/>
    <d v="2024-06-03T00:00:00"/>
    <n v="4"/>
    <n v="5512"/>
  </r>
  <r>
    <n v="665"/>
    <x v="4"/>
    <s v="sameday"/>
    <s v="balochistan"/>
    <n v="668"/>
    <n v="2"/>
    <n v="0.34"/>
    <n v="84"/>
    <s v="consumer"/>
    <s v="North"/>
    <x v="3"/>
    <s v="Furniture"/>
    <d v="2022-04-10T00:00:00"/>
    <s v="International"/>
    <n v="2022"/>
    <n v="9"/>
    <n v="11"/>
    <n v="2022"/>
    <s v="08/11/2020"/>
    <d v="2024-09-24T00:00:00"/>
    <n v="1"/>
    <n v="1336"/>
  </r>
  <r>
    <n v="666"/>
    <x v="0"/>
    <s v="standard"/>
    <s v="balochistan"/>
    <n v="871"/>
    <n v="8"/>
    <n v="0.22"/>
    <n v="104"/>
    <s v="home office"/>
    <s v="West"/>
    <x v="0"/>
    <s v="Technology"/>
    <d v="2022-04-11T00:00:00"/>
    <s v="Domestic"/>
    <n v="2022"/>
    <n v="14"/>
    <n v="7"/>
    <n v="2020"/>
    <s v="01/04/2020"/>
    <d v="2024-01-03T00:00:00"/>
    <n v="3"/>
    <n v="6968"/>
  </r>
  <r>
    <n v="667"/>
    <x v="13"/>
    <s v="standard"/>
    <s v="punjab"/>
    <n v="592"/>
    <n v="2"/>
    <n v="0.19"/>
    <n v="132"/>
    <s v="consumer"/>
    <s v="North"/>
    <x v="3"/>
    <s v="Technology"/>
    <d v="2022-04-12T00:00:00"/>
    <s v="International"/>
    <n v="2021"/>
    <n v="20"/>
    <n v="1"/>
    <n v="2022"/>
    <s v="02/01/2022"/>
    <d v="2024-08-09T00:00:00"/>
    <n v="4"/>
    <n v="1184"/>
  </r>
  <r>
    <n v="668"/>
    <x v="10"/>
    <s v="standard"/>
    <s v="balochistan"/>
    <n v="415"/>
    <n v="6"/>
    <n v="0.43"/>
    <n v="156"/>
    <s v="home office"/>
    <s v="North"/>
    <x v="2"/>
    <s v="Office Supplies"/>
    <d v="2022-04-13T00:00:00"/>
    <s v="International"/>
    <n v="2022"/>
    <n v="27"/>
    <n v="9"/>
    <n v="2021"/>
    <s v="08/25/2021"/>
    <d v="2024-02-12T00:00:00"/>
    <n v="2"/>
    <n v="2490"/>
  </r>
  <r>
    <n v="669"/>
    <x v="4"/>
    <s v="basic"/>
    <s v="kashmir"/>
    <n v="714"/>
    <n v="6"/>
    <n v="0.43"/>
    <n v="187"/>
    <s v="home office"/>
    <s v="East"/>
    <x v="1"/>
    <s v="Furniture"/>
    <d v="2022-04-14T00:00:00"/>
    <s v="Domestic"/>
    <n v="2020"/>
    <n v="20"/>
    <n v="8"/>
    <n v="2021"/>
    <s v="02/26/2022"/>
    <d v="2024-01-14T00:00:00"/>
    <n v="5"/>
    <n v="4284"/>
  </r>
  <r>
    <n v="670"/>
    <x v="17"/>
    <s v="second class"/>
    <s v="Sindh"/>
    <n v="467"/>
    <n v="7"/>
    <n v="0.34"/>
    <n v="77"/>
    <s v="home office"/>
    <s v="East"/>
    <x v="0"/>
    <s v="Furniture"/>
    <d v="2022-04-15T00:00:00"/>
    <s v="International"/>
    <n v="2020"/>
    <n v="5"/>
    <n v="11"/>
    <n v="2020"/>
    <s v="09/23/2021"/>
    <d v="2024-01-03T00:00:00"/>
    <n v="1"/>
    <n v="3269"/>
  </r>
  <r>
    <n v="671"/>
    <x v="10"/>
    <s v="basic"/>
    <s v="balochistan"/>
    <n v="104"/>
    <n v="8"/>
    <n v="0.25"/>
    <n v="73"/>
    <s v="consumer"/>
    <s v="West"/>
    <x v="0"/>
    <s v="Office Supplies"/>
    <d v="2022-04-16T00:00:00"/>
    <s v="Domestic"/>
    <n v="2022"/>
    <n v="28"/>
    <n v="12"/>
    <n v="2021"/>
    <s v="01/09/2020"/>
    <d v="2024-02-04T00:00:00"/>
    <n v="4"/>
    <n v="832"/>
  </r>
  <r>
    <n v="672"/>
    <x v="10"/>
    <s v="sameday"/>
    <s v="balochistan"/>
    <n v="100"/>
    <n v="8"/>
    <n v="0.49"/>
    <n v="51"/>
    <s v="home office"/>
    <s v="East"/>
    <x v="1"/>
    <s v="Furniture"/>
    <d v="2022-04-17T00:00:00"/>
    <s v="International"/>
    <n v="2022"/>
    <n v="8"/>
    <n v="5"/>
    <n v="2022"/>
    <s v="07/02/2022"/>
    <d v="2024-09-10T00:00:00"/>
    <n v="5"/>
    <n v="800"/>
  </r>
  <r>
    <n v="673"/>
    <x v="10"/>
    <s v="second class"/>
    <s v="Sindh"/>
    <n v="815"/>
    <n v="9"/>
    <n v="0.16"/>
    <n v="197"/>
    <s v="home office"/>
    <s v="West"/>
    <x v="3"/>
    <s v="Office Supplies"/>
    <d v="2022-04-18T00:00:00"/>
    <s v="International"/>
    <n v="2020"/>
    <n v="7"/>
    <n v="11"/>
    <n v="2022"/>
    <s v="02/11/2022"/>
    <d v="2024-04-26T00:00:00"/>
    <n v="1"/>
    <n v="7335"/>
  </r>
  <r>
    <n v="674"/>
    <x v="10"/>
    <s v="firstclass"/>
    <s v="kashmir"/>
    <n v="234"/>
    <n v="5"/>
    <n v="0.27"/>
    <n v="172"/>
    <s v="home office"/>
    <s v="North"/>
    <x v="0"/>
    <s v="Office Supplies"/>
    <d v="2022-04-19T00:00:00"/>
    <s v="Domestic"/>
    <n v="2021"/>
    <n v="25"/>
    <n v="3"/>
    <n v="2021"/>
    <s v="04/12/2022"/>
    <d v="2024-04-27T00:00:00"/>
    <n v="5"/>
    <n v="1170"/>
  </r>
  <r>
    <n v="675"/>
    <x v="18"/>
    <s v="second class"/>
    <s v="Sindh"/>
    <n v="983"/>
    <n v="6"/>
    <n v="0.18"/>
    <n v="56"/>
    <s v="consumer"/>
    <s v="West"/>
    <x v="3"/>
    <s v="Furniture"/>
    <d v="2022-04-20T00:00:00"/>
    <s v="International"/>
    <n v="2020"/>
    <n v="19"/>
    <n v="7"/>
    <n v="2021"/>
    <s v="08/06/2022"/>
    <d v="2024-11-14T00:00:00"/>
    <n v="3"/>
    <n v="5898"/>
  </r>
  <r>
    <n v="676"/>
    <x v="8"/>
    <s v="firstclass"/>
    <s v="punjab"/>
    <n v="760"/>
    <n v="9"/>
    <n v="0.11"/>
    <n v="78"/>
    <s v="consumer"/>
    <s v="North"/>
    <x v="1"/>
    <s v="Technology"/>
    <d v="2022-04-21T00:00:00"/>
    <s v="International"/>
    <n v="2020"/>
    <n v="23"/>
    <n v="3"/>
    <n v="2022"/>
    <s v="09/21/2022"/>
    <d v="2024-08-10T00:00:00"/>
    <n v="5"/>
    <n v="6840"/>
  </r>
  <r>
    <n v="677"/>
    <x v="8"/>
    <s v="standard"/>
    <s v="balochistan"/>
    <n v="604"/>
    <n v="7"/>
    <n v="0.17"/>
    <n v="142"/>
    <s v="consumer"/>
    <s v="West"/>
    <x v="2"/>
    <s v="Office Supplies"/>
    <d v="2022-04-22T00:00:00"/>
    <s v="Domestic"/>
    <n v="2020"/>
    <n v="17"/>
    <n v="10"/>
    <n v="2021"/>
    <s v="06/16/2021"/>
    <d v="2024-10-08T00:00:00"/>
    <n v="6"/>
    <n v="4228"/>
  </r>
  <r>
    <n v="678"/>
    <x v="8"/>
    <s v="sameday"/>
    <s v="kashmir"/>
    <n v="810"/>
    <n v="9"/>
    <n v="0.3"/>
    <n v="145"/>
    <s v="consumer"/>
    <s v="East"/>
    <x v="2"/>
    <s v="Technology"/>
    <d v="2022-04-23T00:00:00"/>
    <s v="Domestic"/>
    <n v="2020"/>
    <n v="12"/>
    <n v="1"/>
    <n v="2022"/>
    <s v="04/16/2020"/>
    <d v="2024-02-12T00:00:00"/>
    <n v="3"/>
    <n v="7290"/>
  </r>
  <r>
    <n v="679"/>
    <x v="7"/>
    <s v="standard"/>
    <s v="kashmir"/>
    <n v="932"/>
    <n v="6"/>
    <n v="0.18"/>
    <n v="130"/>
    <s v="home office"/>
    <s v="East"/>
    <x v="2"/>
    <s v="Stationary"/>
    <d v="2022-04-24T00:00:00"/>
    <s v="Domestic"/>
    <n v="2020"/>
    <n v="27"/>
    <n v="12"/>
    <n v="2021"/>
    <s v="07/23/2022"/>
    <d v="2024-02-15T00:00:00"/>
    <n v="3"/>
    <n v="5592"/>
  </r>
  <r>
    <n v="680"/>
    <x v="19"/>
    <s v="basic"/>
    <s v="kashmir"/>
    <n v="423"/>
    <n v="9"/>
    <n v="0.1"/>
    <n v="99"/>
    <s v="home office"/>
    <s v="East"/>
    <x v="2"/>
    <s v="Office Supplies"/>
    <d v="2022-04-25T00:00:00"/>
    <s v="International"/>
    <n v="2021"/>
    <n v="15"/>
    <n v="9"/>
    <n v="2022"/>
    <s v="04/09/2020"/>
    <d v="2024-03-08T00:00:00"/>
    <n v="2"/>
    <n v="3807"/>
  </r>
  <r>
    <n v="681"/>
    <x v="0"/>
    <s v="third class"/>
    <s v="GB"/>
    <n v="223"/>
    <n v="9"/>
    <n v="0.12"/>
    <n v="151"/>
    <s v="home office"/>
    <s v="West"/>
    <x v="1"/>
    <s v="Furniture"/>
    <d v="2022-04-26T00:00:00"/>
    <s v="International"/>
    <n v="2020"/>
    <n v="22"/>
    <n v="4"/>
    <n v="2020"/>
    <s v="05/06/2020"/>
    <d v="2024-03-16T00:00:00"/>
    <n v="1"/>
    <n v="2007"/>
  </r>
  <r>
    <n v="682"/>
    <x v="6"/>
    <s v="standard"/>
    <s v="kashmir"/>
    <n v="169"/>
    <n v="5"/>
    <n v="0.42"/>
    <n v="161"/>
    <s v="consumer"/>
    <s v="West"/>
    <x v="3"/>
    <s v="Furniture"/>
    <d v="2022-04-27T00:00:00"/>
    <s v="International"/>
    <n v="2021"/>
    <n v="15"/>
    <n v="11"/>
    <n v="2021"/>
    <s v="02/18/2021"/>
    <d v="2024-05-04T00:00:00"/>
    <n v="6"/>
    <n v="845"/>
  </r>
  <r>
    <n v="683"/>
    <x v="7"/>
    <s v="standard"/>
    <s v="kpk"/>
    <n v="467"/>
    <n v="6"/>
    <n v="0.32"/>
    <n v="153"/>
    <s v="consumer"/>
    <s v="West"/>
    <x v="0"/>
    <s v="Office Supplies"/>
    <d v="2022-04-28T00:00:00"/>
    <s v="Domestic"/>
    <n v="2021"/>
    <n v="20"/>
    <n v="1"/>
    <n v="2022"/>
    <s v="12/29/2021"/>
    <d v="2024-01-23T00:00:00"/>
    <n v="6"/>
    <n v="2802"/>
  </r>
  <r>
    <n v="684"/>
    <x v="15"/>
    <s v="second class"/>
    <s v="kpk"/>
    <n v="161"/>
    <n v="3"/>
    <n v="0.2"/>
    <n v="150"/>
    <s v="consumer"/>
    <s v="South"/>
    <x v="2"/>
    <s v="Stationary"/>
    <d v="2022-04-29T00:00:00"/>
    <s v="International"/>
    <n v="2021"/>
    <n v="24"/>
    <n v="8"/>
    <n v="2020"/>
    <s v="05/17/2021"/>
    <d v="2024-06-30T00:00:00"/>
    <n v="5"/>
    <n v="483"/>
  </r>
  <r>
    <n v="685"/>
    <x v="13"/>
    <s v="firstclass"/>
    <s v="punjab"/>
    <n v="395"/>
    <n v="2"/>
    <n v="0.4"/>
    <n v="81"/>
    <s v="consumer"/>
    <s v="West"/>
    <x v="3"/>
    <s v="Technology"/>
    <d v="2022-04-30T00:00:00"/>
    <s v="International"/>
    <n v="2021"/>
    <n v="26"/>
    <n v="11"/>
    <n v="2020"/>
    <s v="03/05/2020"/>
    <d v="2024-05-28T00:00:00"/>
    <n v="1"/>
    <n v="790"/>
  </r>
  <r>
    <n v="686"/>
    <x v="18"/>
    <s v="sameday"/>
    <s v="GB"/>
    <n v="415"/>
    <n v="2"/>
    <n v="0.18"/>
    <n v="115"/>
    <s v="consumer"/>
    <s v="West"/>
    <x v="3"/>
    <s v="Stationary"/>
    <d v="2022-05-01T00:00:00"/>
    <s v="International"/>
    <n v="2020"/>
    <n v="13"/>
    <n v="1"/>
    <n v="2021"/>
    <s v="11/15/2020"/>
    <d v="2024-05-14T00:00:00"/>
    <n v="3"/>
    <n v="830"/>
  </r>
  <r>
    <n v="687"/>
    <x v="4"/>
    <s v="standard"/>
    <s v="GB"/>
    <n v="308"/>
    <n v="8"/>
    <n v="0.31"/>
    <n v="84"/>
    <s v="home office"/>
    <s v="East"/>
    <x v="3"/>
    <s v="Stationary"/>
    <d v="2022-05-02T00:00:00"/>
    <s v="Domestic"/>
    <n v="2020"/>
    <n v="13"/>
    <n v="11"/>
    <n v="2022"/>
    <s v="11/20/2021"/>
    <d v="2024-10-03T00:00:00"/>
    <n v="1"/>
    <n v="2464"/>
  </r>
  <r>
    <n v="688"/>
    <x v="18"/>
    <s v="standard"/>
    <s v="Sindh"/>
    <n v="573"/>
    <n v="8"/>
    <n v="0.13"/>
    <n v="175"/>
    <s v="consumer"/>
    <s v="North"/>
    <x v="2"/>
    <s v="Office Supplies"/>
    <d v="2022-05-03T00:00:00"/>
    <s v="Domestic"/>
    <n v="2021"/>
    <n v="29"/>
    <n v="2"/>
    <n v="2022"/>
    <s v="04/09/2022"/>
    <d v="2024-03-25T00:00:00"/>
    <n v="3"/>
    <n v="4584"/>
  </r>
  <r>
    <n v="689"/>
    <x v="1"/>
    <s v="firstclass"/>
    <s v="kashmir"/>
    <n v="605"/>
    <n v="1"/>
    <n v="0.15"/>
    <n v="150"/>
    <s v="consumer"/>
    <s v="West"/>
    <x v="1"/>
    <s v="Technology"/>
    <d v="2022-05-04T00:00:00"/>
    <s v="Domestic"/>
    <n v="2022"/>
    <n v="15"/>
    <n v="8"/>
    <n v="2022"/>
    <s v="06/15/2020"/>
    <d v="2024-12-19T00:00:00"/>
    <n v="1"/>
    <n v="605"/>
  </r>
  <r>
    <n v="690"/>
    <x v="0"/>
    <s v="basic"/>
    <s v="kpk"/>
    <n v="383"/>
    <n v="7"/>
    <n v="0.37"/>
    <n v="92"/>
    <s v="home office"/>
    <s v="East"/>
    <x v="1"/>
    <s v="Office Supplies"/>
    <d v="2022-05-05T00:00:00"/>
    <s v="Domestic"/>
    <n v="2020"/>
    <n v="3"/>
    <n v="12"/>
    <n v="2020"/>
    <s v="09/05/2021"/>
    <d v="2024-11-10T00:00:00"/>
    <n v="4"/>
    <n v="2681"/>
  </r>
  <r>
    <n v="691"/>
    <x v="1"/>
    <s v="basic"/>
    <s v="GB"/>
    <n v="303"/>
    <n v="4"/>
    <n v="0.36"/>
    <n v="50"/>
    <s v="home office"/>
    <s v="East"/>
    <x v="0"/>
    <s v="Office Supplies"/>
    <d v="2022-05-06T00:00:00"/>
    <s v="International"/>
    <n v="2022"/>
    <n v="12"/>
    <n v="6"/>
    <n v="2022"/>
    <s v="12/21/2022"/>
    <d v="2024-03-01T00:00:00"/>
    <n v="3"/>
    <n v="1212"/>
  </r>
  <r>
    <n v="692"/>
    <x v="0"/>
    <s v="second class"/>
    <s v="kpk"/>
    <n v="389"/>
    <n v="3"/>
    <n v="0.22"/>
    <n v="116"/>
    <s v="consumer"/>
    <s v="South"/>
    <x v="0"/>
    <s v="Furniture"/>
    <d v="2022-05-07T00:00:00"/>
    <s v="International"/>
    <n v="2021"/>
    <n v="11"/>
    <n v="10"/>
    <n v="2022"/>
    <s v="10/17/2021"/>
    <d v="2024-09-12T00:00:00"/>
    <n v="1"/>
    <n v="1167"/>
  </r>
  <r>
    <n v="693"/>
    <x v="8"/>
    <s v="firstclass"/>
    <s v="kpk"/>
    <n v="381"/>
    <n v="2"/>
    <n v="0.1"/>
    <n v="116"/>
    <s v="consumer"/>
    <s v="West"/>
    <x v="2"/>
    <s v="Technology"/>
    <d v="2022-05-08T00:00:00"/>
    <s v="International"/>
    <n v="2021"/>
    <n v="17"/>
    <n v="2"/>
    <n v="2022"/>
    <s v="03/08/2020"/>
    <d v="2024-12-01T00:00:00"/>
    <n v="2"/>
    <n v="762"/>
  </r>
  <r>
    <n v="694"/>
    <x v="14"/>
    <s v="standard"/>
    <s v="kashmir"/>
    <n v="792"/>
    <n v="2"/>
    <n v="0.13"/>
    <n v="95"/>
    <s v="home office"/>
    <s v="West"/>
    <x v="3"/>
    <s v="Office Supplies"/>
    <d v="2022-05-09T00:00:00"/>
    <s v="Domestic"/>
    <n v="2020"/>
    <n v="10"/>
    <n v="10"/>
    <n v="2020"/>
    <s v="03/21/2022"/>
    <d v="2024-10-30T00:00:00"/>
    <n v="2"/>
    <n v="1584"/>
  </r>
  <r>
    <n v="695"/>
    <x v="0"/>
    <s v="basic"/>
    <s v="kpk"/>
    <n v="788"/>
    <n v="1"/>
    <n v="0.42"/>
    <n v="62"/>
    <s v="consumer"/>
    <s v="North"/>
    <x v="3"/>
    <s v="Furniture"/>
    <d v="2022-05-10T00:00:00"/>
    <s v="Domestic"/>
    <n v="2022"/>
    <n v="14"/>
    <n v="9"/>
    <n v="2021"/>
    <s v="10/08/2022"/>
    <d v="2024-07-21T00:00:00"/>
    <n v="4"/>
    <n v="788"/>
  </r>
  <r>
    <n v="696"/>
    <x v="6"/>
    <s v="basic"/>
    <s v="punjab"/>
    <n v="518"/>
    <n v="8"/>
    <n v="0.3"/>
    <n v="153"/>
    <s v="consumer"/>
    <s v="East"/>
    <x v="1"/>
    <s v="Furniture"/>
    <d v="2022-05-11T00:00:00"/>
    <s v="International"/>
    <n v="2020"/>
    <n v="8"/>
    <n v="8"/>
    <n v="2021"/>
    <s v="08/05/2021"/>
    <d v="2024-11-07T00:00:00"/>
    <n v="2"/>
    <n v="4144"/>
  </r>
  <r>
    <n v="697"/>
    <x v="10"/>
    <s v="sameday"/>
    <s v="punjab"/>
    <n v="728"/>
    <n v="8"/>
    <n v="0.24"/>
    <n v="137"/>
    <s v="home office"/>
    <s v="South"/>
    <x v="2"/>
    <s v="Office Supplies"/>
    <d v="2022-05-12T00:00:00"/>
    <s v="International"/>
    <n v="2020"/>
    <n v="22"/>
    <n v="8"/>
    <n v="2020"/>
    <s v="08/23/2021"/>
    <d v="2024-04-19T00:00:00"/>
    <n v="4"/>
    <n v="5824"/>
  </r>
  <r>
    <n v="698"/>
    <x v="9"/>
    <s v="sameday"/>
    <s v="GB"/>
    <n v="652"/>
    <n v="1"/>
    <n v="0.34"/>
    <n v="56"/>
    <s v="home office"/>
    <s v="East"/>
    <x v="0"/>
    <s v="Office Supplies"/>
    <d v="2022-05-13T00:00:00"/>
    <s v="International"/>
    <n v="2020"/>
    <n v="16"/>
    <n v="4"/>
    <n v="2020"/>
    <s v="06/09/2020"/>
    <d v="2024-10-10T00:00:00"/>
    <n v="1"/>
    <n v="652"/>
  </r>
  <r>
    <n v="699"/>
    <x v="16"/>
    <s v="third class"/>
    <s v="GB"/>
    <n v="802"/>
    <n v="4"/>
    <n v="0.13"/>
    <n v="136"/>
    <s v="home office"/>
    <s v="South"/>
    <x v="3"/>
    <s v="Stationary"/>
    <d v="2022-05-14T00:00:00"/>
    <s v="International"/>
    <n v="2022"/>
    <n v="9"/>
    <n v="7"/>
    <n v="2021"/>
    <s v="05/02/2020"/>
    <d v="2024-05-10T00:00:00"/>
    <n v="6"/>
    <n v="3208"/>
  </r>
  <r>
    <n v="700"/>
    <x v="15"/>
    <s v="second class"/>
    <s v="Sindh"/>
    <n v="214"/>
    <n v="7"/>
    <n v="0.42"/>
    <n v="110"/>
    <s v="home office"/>
    <s v="South"/>
    <x v="0"/>
    <s v="Technology"/>
    <d v="2022-05-15T00:00:00"/>
    <s v="International"/>
    <n v="2021"/>
    <n v="26"/>
    <n v="8"/>
    <n v="2022"/>
    <s v="06/18/2022"/>
    <d v="2024-08-11T00:00:00"/>
    <n v="5"/>
    <n v="1498"/>
  </r>
  <r>
    <n v="701"/>
    <x v="13"/>
    <s v="basic"/>
    <s v="kpk"/>
    <n v="399"/>
    <n v="5"/>
    <n v="0.19"/>
    <n v="177"/>
    <s v="home office"/>
    <s v="South"/>
    <x v="3"/>
    <s v="Technology"/>
    <d v="2022-05-16T00:00:00"/>
    <s v="Domestic"/>
    <n v="2021"/>
    <n v="14"/>
    <n v="4"/>
    <n v="2022"/>
    <s v="09/11/2022"/>
    <d v="2024-01-07T00:00:00"/>
    <n v="6"/>
    <n v="1995"/>
  </r>
  <r>
    <n v="702"/>
    <x v="1"/>
    <s v="basic"/>
    <s v="GB"/>
    <n v="731"/>
    <n v="9"/>
    <n v="0.16"/>
    <n v="101"/>
    <s v="home office"/>
    <s v="South"/>
    <x v="1"/>
    <s v="Furniture"/>
    <d v="2022-05-17T00:00:00"/>
    <s v="Domestic"/>
    <n v="2022"/>
    <n v="30"/>
    <n v="3"/>
    <n v="2021"/>
    <s v="02/25/2022"/>
    <d v="2024-01-13T00:00:00"/>
    <n v="3"/>
    <n v="6579"/>
  </r>
  <r>
    <n v="703"/>
    <x v="13"/>
    <s v="firstclass"/>
    <s v="kashmir"/>
    <n v="138"/>
    <n v="2"/>
    <n v="0.13"/>
    <n v="106"/>
    <s v="consumer"/>
    <s v="North"/>
    <x v="2"/>
    <s v="Technology"/>
    <d v="2022-05-18T00:00:00"/>
    <s v="Domestic"/>
    <n v="2020"/>
    <n v="5"/>
    <n v="9"/>
    <n v="2022"/>
    <s v="09/15/2020"/>
    <d v="2024-02-12T00:00:00"/>
    <n v="2"/>
    <n v="276"/>
  </r>
  <r>
    <n v="704"/>
    <x v="13"/>
    <s v="sameday"/>
    <s v="GB"/>
    <n v="247"/>
    <n v="5"/>
    <n v="0.38"/>
    <n v="114"/>
    <s v="consumer"/>
    <s v="South"/>
    <x v="3"/>
    <s v="Office Supplies"/>
    <d v="2022-05-19T00:00:00"/>
    <s v="Domestic"/>
    <n v="2021"/>
    <n v="24"/>
    <n v="11"/>
    <n v="2020"/>
    <s v="04/18/2020"/>
    <d v="2024-11-05T00:00:00"/>
    <n v="6"/>
    <n v="1235"/>
  </r>
  <r>
    <n v="705"/>
    <x v="12"/>
    <s v="sameday"/>
    <s v="punjab"/>
    <n v="910"/>
    <n v="6"/>
    <n v="0.13"/>
    <n v="174"/>
    <s v="home office"/>
    <s v="West"/>
    <x v="0"/>
    <s v="Office Supplies"/>
    <d v="2022-05-20T00:00:00"/>
    <s v="International"/>
    <n v="2022"/>
    <n v="14"/>
    <n v="12"/>
    <n v="2022"/>
    <s v="05/27/2020"/>
    <d v="2024-11-15T00:00:00"/>
    <n v="3"/>
    <n v="5460"/>
  </r>
  <r>
    <n v="706"/>
    <x v="2"/>
    <s v="basic"/>
    <s v="kpk"/>
    <n v="582"/>
    <n v="5"/>
    <n v="0.25"/>
    <n v="198"/>
    <s v="home office"/>
    <s v="North"/>
    <x v="2"/>
    <s v="Technology"/>
    <d v="2022-05-21T00:00:00"/>
    <s v="Domestic"/>
    <n v="2021"/>
    <n v="26"/>
    <n v="5"/>
    <n v="2021"/>
    <s v="07/07/2020"/>
    <d v="2024-01-10T00:00:00"/>
    <n v="5"/>
    <n v="2910"/>
  </r>
  <r>
    <n v="707"/>
    <x v="16"/>
    <s v="second class"/>
    <s v="punjab"/>
    <n v="842"/>
    <n v="3"/>
    <n v="0.42"/>
    <n v="86"/>
    <s v="consumer"/>
    <s v="North"/>
    <x v="1"/>
    <s v="Stationary"/>
    <d v="2022-05-22T00:00:00"/>
    <s v="Domestic"/>
    <n v="2020"/>
    <n v="15"/>
    <n v="7"/>
    <n v="2022"/>
    <s v="07/17/2020"/>
    <d v="2024-01-01T00:00:00"/>
    <n v="5"/>
    <n v="2526"/>
  </r>
  <r>
    <n v="708"/>
    <x v="16"/>
    <s v="basic"/>
    <s v="GB"/>
    <n v="249"/>
    <n v="7"/>
    <n v="0.48"/>
    <n v="146"/>
    <s v="home office"/>
    <s v="East"/>
    <x v="0"/>
    <s v="Technology"/>
    <d v="2022-05-23T00:00:00"/>
    <s v="International"/>
    <n v="2022"/>
    <n v="8"/>
    <n v="4"/>
    <n v="2020"/>
    <s v="07/14/2021"/>
    <d v="2024-09-22T00:00:00"/>
    <n v="4"/>
    <n v="1743"/>
  </r>
  <r>
    <n v="709"/>
    <x v="2"/>
    <s v="standard"/>
    <s v="GB"/>
    <n v="446"/>
    <n v="4"/>
    <n v="0.38"/>
    <n v="68"/>
    <s v="consumer"/>
    <s v="North"/>
    <x v="1"/>
    <s v="Furniture"/>
    <d v="2022-05-24T00:00:00"/>
    <s v="Domestic"/>
    <n v="2021"/>
    <n v="7"/>
    <n v="8"/>
    <n v="2021"/>
    <s v="08/21/2020"/>
    <d v="2024-03-20T00:00:00"/>
    <n v="5"/>
    <n v="1784"/>
  </r>
  <r>
    <n v="710"/>
    <x v="17"/>
    <s v="sameday"/>
    <s v="punjab"/>
    <n v="519"/>
    <n v="3"/>
    <n v="0.15"/>
    <n v="75"/>
    <s v="home office"/>
    <s v="East"/>
    <x v="2"/>
    <s v="Furniture"/>
    <d v="2022-05-25T00:00:00"/>
    <s v="International"/>
    <n v="2021"/>
    <n v="5"/>
    <n v="5"/>
    <n v="2022"/>
    <s v="04/23/2022"/>
    <d v="2024-03-27T00:00:00"/>
    <n v="6"/>
    <n v="1557"/>
  </r>
  <r>
    <n v="711"/>
    <x v="0"/>
    <s v="sameday"/>
    <s v="balochistan"/>
    <n v="743"/>
    <n v="3"/>
    <n v="0.11"/>
    <n v="144"/>
    <s v="home office"/>
    <s v="North"/>
    <x v="2"/>
    <s v="Technology"/>
    <d v="2022-05-26T00:00:00"/>
    <s v="International"/>
    <n v="2021"/>
    <n v="9"/>
    <n v="9"/>
    <n v="2022"/>
    <s v="03/24/2021"/>
    <d v="2024-08-13T00:00:00"/>
    <n v="2"/>
    <n v="2229"/>
  </r>
  <r>
    <n v="712"/>
    <x v="2"/>
    <s v="firstclass"/>
    <s v="Sindh"/>
    <n v="992"/>
    <n v="4"/>
    <n v="0.27"/>
    <n v="65"/>
    <s v="home office"/>
    <s v="West"/>
    <x v="1"/>
    <s v="Office Supplies"/>
    <d v="2022-05-27T00:00:00"/>
    <s v="International"/>
    <n v="2020"/>
    <n v="26"/>
    <n v="2"/>
    <n v="2021"/>
    <s v="04/06/2020"/>
    <d v="2024-06-26T00:00:00"/>
    <n v="4"/>
    <n v="3968"/>
  </r>
  <r>
    <n v="713"/>
    <x v="5"/>
    <s v="second class"/>
    <s v="Sindh"/>
    <n v="491"/>
    <n v="1"/>
    <n v="0.18"/>
    <n v="72"/>
    <s v="consumer"/>
    <s v="North"/>
    <x v="1"/>
    <s v="Office Supplies"/>
    <d v="2022-05-28T00:00:00"/>
    <s v="International"/>
    <n v="2021"/>
    <n v="14"/>
    <n v="2"/>
    <n v="2022"/>
    <s v="07/23/2021"/>
    <d v="2024-04-18T00:00:00"/>
    <n v="3"/>
    <n v="491"/>
  </r>
  <r>
    <n v="714"/>
    <x v="7"/>
    <s v="firstclass"/>
    <s v="GB"/>
    <n v="360"/>
    <n v="1"/>
    <n v="0.19"/>
    <n v="116"/>
    <s v="home office"/>
    <s v="North"/>
    <x v="1"/>
    <s v="Office Supplies"/>
    <d v="2022-05-29T00:00:00"/>
    <s v="Domestic"/>
    <n v="2021"/>
    <n v="16"/>
    <n v="2"/>
    <n v="2022"/>
    <s v="09/06/2022"/>
    <d v="2024-05-09T00:00:00"/>
    <n v="4"/>
    <n v="360"/>
  </r>
  <r>
    <n v="715"/>
    <x v="13"/>
    <s v="sameday"/>
    <s v="Sindh"/>
    <n v="616"/>
    <n v="7"/>
    <n v="0.23"/>
    <n v="73"/>
    <s v="consumer"/>
    <s v="North"/>
    <x v="0"/>
    <s v="Stationary"/>
    <d v="2022-05-30T00:00:00"/>
    <s v="International"/>
    <n v="2022"/>
    <n v="1"/>
    <n v="11"/>
    <n v="2021"/>
    <s v="07/15/2020"/>
    <d v="2024-07-08T00:00:00"/>
    <n v="5"/>
    <n v="4312"/>
  </r>
  <r>
    <n v="716"/>
    <x v="9"/>
    <s v="third class"/>
    <s v="punjab"/>
    <n v="153"/>
    <n v="5"/>
    <n v="0.34"/>
    <n v="167"/>
    <s v="consumer"/>
    <s v="East"/>
    <x v="0"/>
    <s v="Office Supplies"/>
    <d v="2022-05-31T00:00:00"/>
    <s v="Domestic"/>
    <n v="2020"/>
    <n v="25"/>
    <n v="7"/>
    <n v="2022"/>
    <s v="11/06/2021"/>
    <d v="2024-11-10T00:00:00"/>
    <n v="3"/>
    <n v="765"/>
  </r>
  <r>
    <n v="717"/>
    <x v="7"/>
    <s v="second class"/>
    <s v="kpk"/>
    <n v="493"/>
    <n v="4"/>
    <n v="0.14000000000000001"/>
    <n v="156"/>
    <s v="home office"/>
    <s v="West"/>
    <x v="1"/>
    <s v="Stationary"/>
    <d v="2022-06-01T00:00:00"/>
    <s v="International"/>
    <n v="2022"/>
    <n v="2"/>
    <n v="4"/>
    <n v="2020"/>
    <s v="06/19/2022"/>
    <d v="2024-03-01T00:00:00"/>
    <n v="2"/>
    <n v="1972"/>
  </r>
  <r>
    <n v="718"/>
    <x v="9"/>
    <s v="basic"/>
    <s v="GB"/>
    <n v="773"/>
    <n v="1"/>
    <n v="0.17"/>
    <n v="166"/>
    <s v="consumer"/>
    <s v="North"/>
    <x v="1"/>
    <s v="Technology"/>
    <d v="2022-06-02T00:00:00"/>
    <s v="Domestic"/>
    <n v="2022"/>
    <n v="16"/>
    <n v="1"/>
    <n v="2020"/>
    <s v="04/10/2020"/>
    <d v="2024-03-26T00:00:00"/>
    <n v="5"/>
    <n v="773"/>
  </r>
  <r>
    <n v="719"/>
    <x v="13"/>
    <s v="basic"/>
    <s v="kashmir"/>
    <n v="814"/>
    <n v="1"/>
    <n v="0.15"/>
    <n v="155"/>
    <s v="home office"/>
    <s v="East"/>
    <x v="3"/>
    <s v="Office Supplies"/>
    <d v="2022-06-03T00:00:00"/>
    <s v="International"/>
    <n v="2022"/>
    <n v="11"/>
    <n v="11"/>
    <n v="2020"/>
    <s v="05/12/2020"/>
    <d v="2024-09-06T00:00:00"/>
    <n v="3"/>
    <n v="814"/>
  </r>
  <r>
    <n v="720"/>
    <x v="0"/>
    <s v="third class"/>
    <s v="balochistan"/>
    <n v="852"/>
    <n v="9"/>
    <n v="0.49"/>
    <n v="109"/>
    <s v="home office"/>
    <s v="North"/>
    <x v="0"/>
    <s v="Technology"/>
    <d v="2022-06-04T00:00:00"/>
    <s v="Domestic"/>
    <n v="2020"/>
    <n v="26"/>
    <n v="6"/>
    <n v="2022"/>
    <s v="11/25/2020"/>
    <d v="2024-11-27T00:00:00"/>
    <n v="6"/>
    <n v="7668"/>
  </r>
  <r>
    <n v="721"/>
    <x v="12"/>
    <s v="second class"/>
    <s v="Sindh"/>
    <n v="945"/>
    <n v="9"/>
    <n v="0.3"/>
    <n v="159"/>
    <s v="consumer"/>
    <s v="South"/>
    <x v="3"/>
    <s v="Office Supplies"/>
    <d v="2022-06-05T00:00:00"/>
    <s v="International"/>
    <n v="2021"/>
    <n v="29"/>
    <n v="3"/>
    <n v="2022"/>
    <s v="08/21/2022"/>
    <d v="2024-11-26T00:00:00"/>
    <n v="2"/>
    <n v="8505"/>
  </r>
  <r>
    <n v="722"/>
    <x v="7"/>
    <s v="standard"/>
    <s v="Sindh"/>
    <n v="505"/>
    <n v="3"/>
    <n v="0.13"/>
    <n v="69"/>
    <s v="home office"/>
    <s v="East"/>
    <x v="0"/>
    <s v="Furniture"/>
    <d v="2022-06-06T00:00:00"/>
    <s v="Domestic"/>
    <n v="2020"/>
    <n v="14"/>
    <n v="6"/>
    <n v="2020"/>
    <s v="04/03/2022"/>
    <d v="2024-01-01T00:00:00"/>
    <n v="4"/>
    <n v="1515"/>
  </r>
  <r>
    <n v="723"/>
    <x v="0"/>
    <s v="basic"/>
    <s v="kashmir"/>
    <n v="192"/>
    <n v="5"/>
    <n v="0.11"/>
    <n v="128"/>
    <s v="home office"/>
    <s v="West"/>
    <x v="3"/>
    <s v="Furniture"/>
    <d v="2022-06-07T00:00:00"/>
    <s v="Domestic"/>
    <n v="2021"/>
    <n v="4"/>
    <n v="5"/>
    <n v="2021"/>
    <s v="11/09/2021"/>
    <d v="2024-11-13T00:00:00"/>
    <n v="6"/>
    <n v="960"/>
  </r>
  <r>
    <n v="724"/>
    <x v="10"/>
    <s v="firstclass"/>
    <s v="balochistan"/>
    <n v="123"/>
    <n v="5"/>
    <n v="0.19"/>
    <n v="88"/>
    <s v="consumer"/>
    <s v="South"/>
    <x v="0"/>
    <s v="Furniture"/>
    <d v="2022-06-08T00:00:00"/>
    <s v="International"/>
    <n v="2022"/>
    <n v="4"/>
    <n v="1"/>
    <n v="2020"/>
    <s v="04/24/2022"/>
    <d v="2024-12-18T00:00:00"/>
    <n v="4"/>
    <n v="615"/>
  </r>
  <r>
    <n v="725"/>
    <x v="5"/>
    <s v="basic"/>
    <s v="kashmir"/>
    <n v="212"/>
    <n v="9"/>
    <n v="0.36"/>
    <n v="87"/>
    <s v="consumer"/>
    <s v="East"/>
    <x v="2"/>
    <s v="Technology"/>
    <d v="2022-06-09T00:00:00"/>
    <s v="Domestic"/>
    <n v="2020"/>
    <n v="11"/>
    <n v="5"/>
    <n v="2020"/>
    <s v="06/24/2020"/>
    <d v="2024-10-05T00:00:00"/>
    <n v="2"/>
    <n v="1908"/>
  </r>
  <r>
    <n v="726"/>
    <x v="16"/>
    <s v="basic"/>
    <s v="balochistan"/>
    <n v="489"/>
    <n v="6"/>
    <n v="0.11"/>
    <n v="85"/>
    <s v="consumer"/>
    <s v="North"/>
    <x v="0"/>
    <s v="Stationary"/>
    <d v="2022-06-10T00:00:00"/>
    <s v="International"/>
    <n v="2022"/>
    <n v="19"/>
    <n v="6"/>
    <n v="2021"/>
    <s v="12/30/2020"/>
    <d v="2024-05-06T00:00:00"/>
    <n v="6"/>
    <n v="2934"/>
  </r>
  <r>
    <n v="727"/>
    <x v="2"/>
    <s v="standard"/>
    <s v="punjab"/>
    <n v="102"/>
    <n v="9"/>
    <n v="0.48"/>
    <n v="61"/>
    <s v="consumer"/>
    <s v="West"/>
    <x v="1"/>
    <s v="Technology"/>
    <d v="2022-06-11T00:00:00"/>
    <s v="International"/>
    <n v="2020"/>
    <n v="25"/>
    <n v="4"/>
    <n v="2022"/>
    <s v="07/14/2022"/>
    <d v="2024-09-05T00:00:00"/>
    <n v="2"/>
    <n v="918"/>
  </r>
  <r>
    <n v="728"/>
    <x v="1"/>
    <s v="basic"/>
    <s v="balochistan"/>
    <n v="356"/>
    <n v="3"/>
    <n v="0.31"/>
    <n v="152"/>
    <s v="home office"/>
    <s v="East"/>
    <x v="2"/>
    <s v="Office Supplies"/>
    <d v="2022-06-12T00:00:00"/>
    <s v="Domestic"/>
    <n v="2021"/>
    <n v="3"/>
    <n v="5"/>
    <n v="2020"/>
    <s v="02/06/2022"/>
    <d v="2024-04-20T00:00:00"/>
    <n v="5"/>
    <n v="1068"/>
  </r>
  <r>
    <n v="729"/>
    <x v="17"/>
    <s v="firstclass"/>
    <s v="punjab"/>
    <n v="877"/>
    <n v="7"/>
    <n v="0.22"/>
    <n v="92"/>
    <s v="home office"/>
    <s v="North"/>
    <x v="3"/>
    <s v="Technology"/>
    <d v="2022-06-13T00:00:00"/>
    <s v="International"/>
    <n v="2021"/>
    <n v="8"/>
    <n v="11"/>
    <n v="2020"/>
    <s v="04/10/2022"/>
    <d v="2024-10-18T00:00:00"/>
    <n v="3"/>
    <n v="6139"/>
  </r>
  <r>
    <n v="730"/>
    <x v="3"/>
    <s v="firstclass"/>
    <s v="Sindh"/>
    <n v="939"/>
    <n v="7"/>
    <n v="0.16"/>
    <n v="91"/>
    <s v="consumer"/>
    <s v="East"/>
    <x v="2"/>
    <s v="Furniture"/>
    <d v="2022-06-14T00:00:00"/>
    <s v="International"/>
    <n v="2021"/>
    <n v="24"/>
    <n v="6"/>
    <n v="2020"/>
    <s v="01/12/2021"/>
    <d v="2024-10-19T00:00:00"/>
    <n v="2"/>
    <n v="6573"/>
  </r>
  <r>
    <n v="731"/>
    <x v="3"/>
    <s v="third class"/>
    <s v="balochistan"/>
    <n v="249"/>
    <n v="1"/>
    <n v="0.42"/>
    <n v="128"/>
    <s v="consumer"/>
    <s v="North"/>
    <x v="2"/>
    <s v="Stationary"/>
    <d v="2022-06-15T00:00:00"/>
    <s v="Domestic"/>
    <n v="2022"/>
    <n v="18"/>
    <n v="7"/>
    <n v="2020"/>
    <s v="02/09/2020"/>
    <d v="2024-03-20T00:00:00"/>
    <n v="3"/>
    <n v="249"/>
  </r>
  <r>
    <n v="732"/>
    <x v="16"/>
    <s v="firstclass"/>
    <s v="kpk"/>
    <n v="564"/>
    <n v="2"/>
    <n v="0.3"/>
    <n v="90"/>
    <s v="consumer"/>
    <s v="East"/>
    <x v="1"/>
    <s v="Office Supplies"/>
    <d v="2022-06-16T00:00:00"/>
    <s v="Domestic"/>
    <n v="2022"/>
    <n v="29"/>
    <n v="4"/>
    <n v="2021"/>
    <s v="02/05/2021"/>
    <d v="2024-04-13T00:00:00"/>
    <n v="2"/>
    <n v="1128"/>
  </r>
  <r>
    <n v="733"/>
    <x v="16"/>
    <s v="third class"/>
    <s v="punjab"/>
    <n v="690"/>
    <n v="6"/>
    <n v="0.22"/>
    <n v="164"/>
    <s v="home office"/>
    <s v="West"/>
    <x v="1"/>
    <s v="Technology"/>
    <d v="2022-06-17T00:00:00"/>
    <s v="Domestic"/>
    <n v="2022"/>
    <n v="21"/>
    <n v="1"/>
    <n v="2020"/>
    <s v="02/22/2022"/>
    <d v="2024-03-13T00:00:00"/>
    <n v="1"/>
    <n v="4140"/>
  </r>
  <r>
    <n v="734"/>
    <x v="6"/>
    <s v="sameday"/>
    <s v="balochistan"/>
    <n v="649"/>
    <n v="4"/>
    <n v="0.32"/>
    <n v="105"/>
    <s v="consumer"/>
    <s v="West"/>
    <x v="0"/>
    <s v="Office Supplies"/>
    <d v="2022-06-18T00:00:00"/>
    <s v="Domestic"/>
    <n v="2020"/>
    <n v="15"/>
    <n v="1"/>
    <n v="2020"/>
    <s v="11/04/2021"/>
    <d v="2024-05-02T00:00:00"/>
    <n v="2"/>
    <n v="2596"/>
  </r>
  <r>
    <n v="735"/>
    <x v="13"/>
    <s v="basic"/>
    <s v="punjab"/>
    <n v="702"/>
    <n v="4"/>
    <n v="0.3"/>
    <n v="84"/>
    <s v="consumer"/>
    <s v="South"/>
    <x v="3"/>
    <s v="Stationary"/>
    <d v="2022-06-19T00:00:00"/>
    <s v="International"/>
    <n v="2022"/>
    <n v="5"/>
    <n v="7"/>
    <n v="2021"/>
    <s v="10/15/2022"/>
    <d v="2024-08-19T00:00:00"/>
    <n v="3"/>
    <n v="2808"/>
  </r>
  <r>
    <n v="736"/>
    <x v="16"/>
    <s v="basic"/>
    <s v="GB"/>
    <n v="176"/>
    <n v="5"/>
    <n v="0.43"/>
    <n v="81"/>
    <s v="home office"/>
    <s v="East"/>
    <x v="1"/>
    <s v="Office Supplies"/>
    <d v="2022-06-20T00:00:00"/>
    <s v="Domestic"/>
    <n v="2022"/>
    <n v="28"/>
    <n v="5"/>
    <n v="2021"/>
    <s v="08/23/2021"/>
    <d v="2024-07-06T00:00:00"/>
    <n v="6"/>
    <n v="880"/>
  </r>
  <r>
    <n v="737"/>
    <x v="12"/>
    <s v="second class"/>
    <s v="balochistan"/>
    <n v="435"/>
    <n v="2"/>
    <n v="0.42"/>
    <n v="197"/>
    <s v="home office"/>
    <s v="East"/>
    <x v="0"/>
    <s v="Technology"/>
    <d v="2022-06-21T00:00:00"/>
    <s v="Domestic"/>
    <n v="2022"/>
    <n v="1"/>
    <n v="9"/>
    <n v="2021"/>
    <s v="06/08/2022"/>
    <d v="2024-10-25T00:00:00"/>
    <n v="4"/>
    <n v="870"/>
  </r>
  <r>
    <n v="738"/>
    <x v="6"/>
    <s v="standard"/>
    <s v="GB"/>
    <n v="823"/>
    <n v="3"/>
    <n v="0.19"/>
    <n v="107"/>
    <s v="home office"/>
    <s v="West"/>
    <x v="0"/>
    <s v="Office Supplies"/>
    <d v="2022-06-22T00:00:00"/>
    <s v="Domestic"/>
    <n v="2021"/>
    <n v="17"/>
    <n v="5"/>
    <n v="2021"/>
    <s v="02/21/2021"/>
    <d v="2024-10-19T00:00:00"/>
    <n v="4"/>
    <n v="2469"/>
  </r>
  <r>
    <n v="739"/>
    <x v="0"/>
    <s v="sameday"/>
    <s v="punjab"/>
    <n v="246"/>
    <n v="5"/>
    <n v="0.46"/>
    <n v="151"/>
    <s v="home office"/>
    <s v="East"/>
    <x v="2"/>
    <s v="Furniture"/>
    <d v="2022-06-23T00:00:00"/>
    <s v="Domestic"/>
    <n v="2022"/>
    <n v="7"/>
    <n v="9"/>
    <n v="2022"/>
    <s v="05/11/2022"/>
    <d v="2024-10-01T00:00:00"/>
    <n v="3"/>
    <n v="1230"/>
  </r>
  <r>
    <n v="740"/>
    <x v="1"/>
    <s v="third class"/>
    <s v="kpk"/>
    <n v="590"/>
    <n v="9"/>
    <n v="0.13"/>
    <n v="73"/>
    <s v="consumer"/>
    <s v="North"/>
    <x v="3"/>
    <s v="Stationary"/>
    <d v="2022-06-24T00:00:00"/>
    <s v="International"/>
    <n v="2020"/>
    <n v="25"/>
    <n v="5"/>
    <n v="2022"/>
    <s v="12/26/2020"/>
    <d v="2024-08-24T00:00:00"/>
    <n v="2"/>
    <n v="5310"/>
  </r>
  <r>
    <n v="741"/>
    <x v="10"/>
    <s v="basic"/>
    <s v="Sindh"/>
    <n v="678"/>
    <n v="2"/>
    <n v="0.18"/>
    <n v="126"/>
    <s v="home office"/>
    <s v="South"/>
    <x v="2"/>
    <s v="Furniture"/>
    <d v="2022-06-25T00:00:00"/>
    <s v="International"/>
    <n v="2021"/>
    <n v="25"/>
    <n v="11"/>
    <n v="2022"/>
    <s v="03/08/2022"/>
    <d v="2024-02-07T00:00:00"/>
    <n v="5"/>
    <n v="1356"/>
  </r>
  <r>
    <n v="742"/>
    <x v="11"/>
    <s v="firstclass"/>
    <s v="kashmir"/>
    <n v="884"/>
    <n v="4"/>
    <n v="0.38"/>
    <n v="130"/>
    <s v="consumer"/>
    <s v="North"/>
    <x v="1"/>
    <s v="Stationary"/>
    <d v="2022-06-26T00:00:00"/>
    <s v="International"/>
    <n v="2020"/>
    <n v="28"/>
    <n v="1"/>
    <n v="2020"/>
    <s v="10/07/2021"/>
    <d v="2024-03-11T00:00:00"/>
    <n v="2"/>
    <n v="3536"/>
  </r>
  <r>
    <n v="743"/>
    <x v="4"/>
    <s v="sameday"/>
    <s v="balochistan"/>
    <n v="431"/>
    <n v="1"/>
    <n v="0.23"/>
    <n v="147"/>
    <s v="consumer"/>
    <s v="South"/>
    <x v="1"/>
    <s v="Technology"/>
    <d v="2022-06-27T00:00:00"/>
    <s v="Domestic"/>
    <n v="2021"/>
    <n v="4"/>
    <n v="5"/>
    <n v="2021"/>
    <s v="06/23/2021"/>
    <d v="2024-03-16T00:00:00"/>
    <n v="6"/>
    <n v="431"/>
  </r>
  <r>
    <n v="744"/>
    <x v="9"/>
    <s v="sameday"/>
    <s v="punjab"/>
    <n v="621"/>
    <n v="8"/>
    <n v="0.33"/>
    <n v="80"/>
    <s v="consumer"/>
    <s v="East"/>
    <x v="0"/>
    <s v="Office Supplies"/>
    <d v="2022-06-28T00:00:00"/>
    <s v="International"/>
    <n v="2021"/>
    <n v="20"/>
    <n v="1"/>
    <n v="2020"/>
    <s v="06/20/2022"/>
    <d v="2024-04-10T00:00:00"/>
    <n v="5"/>
    <n v="4968"/>
  </r>
  <r>
    <n v="745"/>
    <x v="16"/>
    <s v="third class"/>
    <s v="kpk"/>
    <n v="477"/>
    <n v="9"/>
    <n v="0.17"/>
    <n v="141"/>
    <s v="consumer"/>
    <s v="West"/>
    <x v="2"/>
    <s v="Office Supplies"/>
    <d v="2022-06-29T00:00:00"/>
    <s v="International"/>
    <n v="2022"/>
    <n v="3"/>
    <n v="12"/>
    <n v="2021"/>
    <s v="01/12/2021"/>
    <d v="2024-06-17T00:00:00"/>
    <n v="1"/>
    <n v="4293"/>
  </r>
  <r>
    <n v="746"/>
    <x v="9"/>
    <s v="firstclass"/>
    <s v="kpk"/>
    <n v="429"/>
    <n v="3"/>
    <n v="0.22"/>
    <n v="181"/>
    <s v="consumer"/>
    <s v="North"/>
    <x v="1"/>
    <s v="Stationary"/>
    <d v="2022-06-30T00:00:00"/>
    <s v="International"/>
    <n v="2021"/>
    <n v="8"/>
    <n v="5"/>
    <n v="2022"/>
    <s v="08/03/2022"/>
    <d v="2024-08-22T00:00:00"/>
    <n v="6"/>
    <n v="1287"/>
  </r>
  <r>
    <n v="747"/>
    <x v="5"/>
    <s v="second class"/>
    <s v="kpk"/>
    <n v="898"/>
    <n v="2"/>
    <n v="0.12"/>
    <n v="136"/>
    <s v="consumer"/>
    <s v="North"/>
    <x v="3"/>
    <s v="Stationary"/>
    <d v="2022-07-01T00:00:00"/>
    <s v="International"/>
    <n v="2022"/>
    <n v="25"/>
    <n v="10"/>
    <n v="2022"/>
    <s v="11/30/2021"/>
    <d v="2024-09-25T00:00:00"/>
    <n v="6"/>
    <n v="1796"/>
  </r>
  <r>
    <n v="748"/>
    <x v="11"/>
    <s v="third class"/>
    <s v="punjab"/>
    <n v="122"/>
    <n v="7"/>
    <n v="0.46"/>
    <n v="179"/>
    <s v="consumer"/>
    <s v="East"/>
    <x v="1"/>
    <s v="Furniture"/>
    <d v="2022-07-02T00:00:00"/>
    <s v="Domestic"/>
    <n v="2021"/>
    <n v="24"/>
    <n v="6"/>
    <n v="2021"/>
    <s v="10/23/2022"/>
    <d v="2024-02-28T00:00:00"/>
    <n v="5"/>
    <n v="854"/>
  </r>
  <r>
    <n v="749"/>
    <x v="5"/>
    <s v="basic"/>
    <s v="punjab"/>
    <n v="718"/>
    <n v="9"/>
    <n v="0.23"/>
    <n v="64"/>
    <s v="consumer"/>
    <s v="North"/>
    <x v="3"/>
    <s v="Technology"/>
    <d v="2022-07-03T00:00:00"/>
    <s v="International"/>
    <n v="2020"/>
    <n v="3"/>
    <n v="3"/>
    <n v="2021"/>
    <s v="11/14/2022"/>
    <d v="2024-06-24T00:00:00"/>
    <n v="4"/>
    <n v="6462"/>
  </r>
  <r>
    <n v="750"/>
    <x v="19"/>
    <s v="standard"/>
    <s v="balochistan"/>
    <n v="376"/>
    <n v="3"/>
    <n v="0.33"/>
    <n v="178"/>
    <s v="home office"/>
    <s v="South"/>
    <x v="2"/>
    <s v="Stationary"/>
    <d v="2022-07-04T00:00:00"/>
    <s v="International"/>
    <n v="2020"/>
    <n v="19"/>
    <n v="8"/>
    <n v="2021"/>
    <s v="12/15/2020"/>
    <d v="2024-06-23T00:00:00"/>
    <n v="3"/>
    <n v="1128"/>
  </r>
  <r>
    <n v="751"/>
    <x v="16"/>
    <s v="second class"/>
    <s v="balochistan"/>
    <n v="717"/>
    <n v="9"/>
    <n v="0.49"/>
    <n v="59"/>
    <s v="home office"/>
    <s v="North"/>
    <x v="3"/>
    <s v="Stationary"/>
    <d v="2022-07-05T00:00:00"/>
    <s v="International"/>
    <n v="2021"/>
    <n v="30"/>
    <n v="8"/>
    <n v="2020"/>
    <s v="05/18/2021"/>
    <d v="2024-10-17T00:00:00"/>
    <n v="5"/>
    <n v="6453"/>
  </r>
  <r>
    <n v="752"/>
    <x v="1"/>
    <s v="standard"/>
    <s v="kpk"/>
    <n v="567"/>
    <n v="2"/>
    <n v="0.19"/>
    <n v="85"/>
    <s v="consumer"/>
    <s v="East"/>
    <x v="3"/>
    <s v="Office Supplies"/>
    <d v="2022-07-06T00:00:00"/>
    <s v="Domestic"/>
    <n v="2022"/>
    <n v="6"/>
    <n v="12"/>
    <n v="2022"/>
    <s v="07/24/2022"/>
    <d v="2024-01-07T00:00:00"/>
    <n v="2"/>
    <n v="1134"/>
  </r>
  <r>
    <n v="753"/>
    <x v="1"/>
    <s v="third class"/>
    <s v="kpk"/>
    <n v="424"/>
    <n v="8"/>
    <n v="0.49"/>
    <n v="128"/>
    <s v="consumer"/>
    <s v="East"/>
    <x v="0"/>
    <s v="Office Supplies"/>
    <d v="2022-07-07T00:00:00"/>
    <s v="International"/>
    <n v="2021"/>
    <n v="5"/>
    <n v="10"/>
    <n v="2021"/>
    <s v="03/11/2022"/>
    <d v="2024-07-28T00:00:00"/>
    <n v="4"/>
    <n v="3392"/>
  </r>
  <r>
    <n v="754"/>
    <x v="8"/>
    <s v="standard"/>
    <s v="balochistan"/>
    <n v="466"/>
    <n v="5"/>
    <n v="0.25"/>
    <n v="82"/>
    <s v="consumer"/>
    <s v="North"/>
    <x v="3"/>
    <s v="Technology"/>
    <d v="2022-07-08T00:00:00"/>
    <s v="International"/>
    <n v="2021"/>
    <n v="1"/>
    <n v="4"/>
    <n v="2021"/>
    <s v="08/17/2021"/>
    <d v="2024-01-26T00:00:00"/>
    <n v="3"/>
    <n v="2330"/>
  </r>
  <r>
    <n v="755"/>
    <x v="18"/>
    <s v="basic"/>
    <s v="punjab"/>
    <n v="179"/>
    <n v="5"/>
    <n v="0.21"/>
    <n v="62"/>
    <s v="consumer"/>
    <s v="South"/>
    <x v="0"/>
    <s v="Office Supplies"/>
    <d v="2022-07-09T00:00:00"/>
    <s v="International"/>
    <n v="2022"/>
    <n v="18"/>
    <n v="10"/>
    <n v="2020"/>
    <s v="04/12/2022"/>
    <d v="2024-03-30T00:00:00"/>
    <n v="6"/>
    <n v="895"/>
  </r>
  <r>
    <n v="756"/>
    <x v="11"/>
    <s v="sameday"/>
    <s v="Sindh"/>
    <n v="517"/>
    <n v="3"/>
    <n v="0.19"/>
    <n v="102"/>
    <s v="consumer"/>
    <s v="East"/>
    <x v="3"/>
    <s v="Technology"/>
    <d v="2022-07-10T00:00:00"/>
    <s v="International"/>
    <n v="2021"/>
    <n v="19"/>
    <n v="4"/>
    <n v="2020"/>
    <s v="07/16/2021"/>
    <d v="2024-03-07T00:00:00"/>
    <n v="2"/>
    <n v="1551"/>
  </r>
  <r>
    <n v="757"/>
    <x v="5"/>
    <s v="firstclass"/>
    <s v="punjab"/>
    <n v="979"/>
    <n v="5"/>
    <n v="0.11"/>
    <n v="128"/>
    <s v="home office"/>
    <s v="West"/>
    <x v="1"/>
    <s v="Technology"/>
    <d v="2022-07-11T00:00:00"/>
    <s v="Domestic"/>
    <n v="2020"/>
    <n v="9"/>
    <n v="8"/>
    <n v="2022"/>
    <s v="06/23/2020"/>
    <d v="2024-05-15T00:00:00"/>
    <n v="5"/>
    <n v="4895"/>
  </r>
  <r>
    <n v="758"/>
    <x v="19"/>
    <s v="standard"/>
    <s v="GB"/>
    <n v="433"/>
    <n v="8"/>
    <n v="0.36"/>
    <n v="69"/>
    <s v="consumer"/>
    <s v="South"/>
    <x v="1"/>
    <s v="Office Supplies"/>
    <d v="2022-07-12T00:00:00"/>
    <s v="International"/>
    <n v="2022"/>
    <n v="7"/>
    <n v="4"/>
    <n v="2022"/>
    <s v="07/30/2021"/>
    <d v="2024-08-12T00:00:00"/>
    <n v="3"/>
    <n v="3464"/>
  </r>
  <r>
    <n v="759"/>
    <x v="12"/>
    <s v="second class"/>
    <s v="kpk"/>
    <n v="149"/>
    <n v="4"/>
    <n v="0.21"/>
    <n v="143"/>
    <s v="home office"/>
    <s v="North"/>
    <x v="3"/>
    <s v="Stationary"/>
    <d v="2022-07-13T00:00:00"/>
    <s v="International"/>
    <n v="2020"/>
    <n v="23"/>
    <n v="11"/>
    <n v="2020"/>
    <s v="07/10/2021"/>
    <d v="2024-04-13T00:00:00"/>
    <n v="5"/>
    <n v="596"/>
  </r>
  <r>
    <n v="760"/>
    <x v="3"/>
    <s v="basic"/>
    <s v="Sindh"/>
    <n v="846"/>
    <n v="5"/>
    <n v="0.41"/>
    <n v="168"/>
    <s v="home office"/>
    <s v="West"/>
    <x v="0"/>
    <s v="Technology"/>
    <d v="2022-07-14T00:00:00"/>
    <s v="International"/>
    <n v="2021"/>
    <n v="17"/>
    <n v="11"/>
    <n v="2020"/>
    <s v="04/24/2021"/>
    <d v="2024-08-11T00:00:00"/>
    <n v="1"/>
    <n v="4230"/>
  </r>
  <r>
    <n v="761"/>
    <x v="5"/>
    <s v="basic"/>
    <s v="kashmir"/>
    <n v="238"/>
    <n v="8"/>
    <n v="0.21"/>
    <n v="173"/>
    <s v="home office"/>
    <s v="West"/>
    <x v="3"/>
    <s v="Office Supplies"/>
    <d v="2022-07-15T00:00:00"/>
    <s v="Domestic"/>
    <n v="2022"/>
    <n v="1"/>
    <n v="6"/>
    <n v="2021"/>
    <s v="01/07/2022"/>
    <d v="2024-03-19T00:00:00"/>
    <n v="6"/>
    <n v="1904"/>
  </r>
  <r>
    <n v="762"/>
    <x v="14"/>
    <s v="third class"/>
    <s v="punjab"/>
    <n v="469"/>
    <n v="1"/>
    <n v="0.11"/>
    <n v="131"/>
    <s v="consumer"/>
    <s v="East"/>
    <x v="2"/>
    <s v="Stationary"/>
    <d v="2022-07-16T00:00:00"/>
    <s v="International"/>
    <n v="2021"/>
    <n v="3"/>
    <n v="1"/>
    <n v="2020"/>
    <s v="08/24/2021"/>
    <d v="2024-05-22T00:00:00"/>
    <n v="4"/>
    <n v="469"/>
  </r>
  <r>
    <n v="764"/>
    <x v="13"/>
    <s v="standard"/>
    <s v="punjab"/>
    <n v="646"/>
    <n v="5"/>
    <n v="0.35"/>
    <n v="93"/>
    <s v="consumer"/>
    <s v="South"/>
    <x v="1"/>
    <s v="Technology"/>
    <d v="2022-07-18T00:00:00"/>
    <s v="International"/>
    <n v="2022"/>
    <n v="1"/>
    <n v="7"/>
    <n v="2020"/>
    <s v="05/27/2022"/>
    <d v="2024-08-06T00:00:00"/>
    <n v="1"/>
    <n v="3230"/>
  </r>
  <r>
    <n v="765"/>
    <x v="9"/>
    <s v="standard"/>
    <s v="kashmir"/>
    <n v="400"/>
    <n v="9"/>
    <n v="0.4"/>
    <n v="50"/>
    <s v="home office"/>
    <s v="South"/>
    <x v="1"/>
    <s v="Technology"/>
    <d v="2022-07-19T00:00:00"/>
    <s v="International"/>
    <n v="2020"/>
    <n v="20"/>
    <n v="12"/>
    <n v="2020"/>
    <s v="09/19/2020"/>
    <d v="2024-03-28T00:00:00"/>
    <n v="3"/>
    <n v="3600"/>
  </r>
  <r>
    <n v="766"/>
    <x v="14"/>
    <s v="standard"/>
    <s v="punjab"/>
    <n v="848"/>
    <n v="8"/>
    <n v="0.43"/>
    <n v="107"/>
    <s v="home office"/>
    <s v="South"/>
    <x v="2"/>
    <s v="Office Supplies"/>
    <d v="2022-07-20T00:00:00"/>
    <s v="International"/>
    <n v="2020"/>
    <n v="13"/>
    <n v="9"/>
    <n v="2020"/>
    <s v="07/01/2022"/>
    <d v="2024-05-29T00:00:00"/>
    <n v="4"/>
    <n v="6784"/>
  </r>
  <r>
    <n v="767"/>
    <x v="13"/>
    <s v="second class"/>
    <s v="Sindh"/>
    <n v="718"/>
    <n v="9"/>
    <n v="0.33"/>
    <n v="64"/>
    <s v="home office"/>
    <s v="East"/>
    <x v="1"/>
    <s v="Stationary"/>
    <d v="2022-07-21T00:00:00"/>
    <s v="Domestic"/>
    <n v="2020"/>
    <n v="27"/>
    <n v="12"/>
    <n v="2020"/>
    <s v="11/04/2022"/>
    <d v="2024-03-23T00:00:00"/>
    <n v="1"/>
    <n v="6462"/>
  </r>
  <r>
    <n v="768"/>
    <x v="7"/>
    <s v="standard"/>
    <s v="kashmir"/>
    <n v="357"/>
    <n v="6"/>
    <n v="0.3"/>
    <n v="150"/>
    <s v="consumer"/>
    <s v="East"/>
    <x v="2"/>
    <s v="Furniture"/>
    <d v="2022-07-22T00:00:00"/>
    <s v="International"/>
    <n v="2020"/>
    <n v="3"/>
    <n v="5"/>
    <n v="2022"/>
    <s v="10/20/2020"/>
    <d v="2024-02-08T00:00:00"/>
    <n v="5"/>
    <n v="2142"/>
  </r>
  <r>
    <n v="769"/>
    <x v="18"/>
    <s v="second class"/>
    <s v="GB"/>
    <n v="356"/>
    <n v="7"/>
    <n v="0.18"/>
    <n v="119"/>
    <s v="home office"/>
    <s v="East"/>
    <x v="3"/>
    <s v="Technology"/>
    <d v="2022-07-23T00:00:00"/>
    <s v="Domestic"/>
    <n v="2021"/>
    <n v="8"/>
    <n v="1"/>
    <n v="2022"/>
    <s v="09/21/2021"/>
    <d v="2024-08-21T00:00:00"/>
    <n v="1"/>
    <n v="2492"/>
  </r>
  <r>
    <n v="770"/>
    <x v="15"/>
    <s v="basic"/>
    <s v="GB"/>
    <n v="239"/>
    <n v="3"/>
    <n v="0.1"/>
    <n v="60"/>
    <s v="consumer"/>
    <s v="West"/>
    <x v="0"/>
    <s v="Stationary"/>
    <d v="2022-07-24T00:00:00"/>
    <s v="Domestic"/>
    <n v="2021"/>
    <n v="4"/>
    <n v="2"/>
    <n v="2022"/>
    <s v="03/15/2021"/>
    <d v="2024-04-01T00:00:00"/>
    <n v="2"/>
    <n v="717"/>
  </r>
  <r>
    <n v="771"/>
    <x v="2"/>
    <s v="second class"/>
    <s v="kpk"/>
    <n v="578"/>
    <n v="9"/>
    <n v="0.44"/>
    <n v="117"/>
    <s v="consumer"/>
    <s v="South"/>
    <x v="3"/>
    <s v="Furniture"/>
    <d v="2022-07-25T00:00:00"/>
    <s v="Domestic"/>
    <n v="2022"/>
    <n v="9"/>
    <n v="2"/>
    <n v="2020"/>
    <s v="07/13/2021"/>
    <d v="2024-01-22T00:00:00"/>
    <n v="6"/>
    <n v="5202"/>
  </r>
  <r>
    <n v="772"/>
    <x v="12"/>
    <s v="firstclass"/>
    <s v="GB"/>
    <n v="975"/>
    <n v="9"/>
    <n v="0.4"/>
    <n v="54"/>
    <s v="home office"/>
    <s v="East"/>
    <x v="2"/>
    <s v="Furniture"/>
    <d v="2022-07-26T00:00:00"/>
    <s v="Domestic"/>
    <n v="2020"/>
    <n v="12"/>
    <n v="4"/>
    <n v="2022"/>
    <s v="02/05/2022"/>
    <d v="2024-10-13T00:00:00"/>
    <n v="5"/>
    <n v="8775"/>
  </r>
  <r>
    <n v="773"/>
    <x v="13"/>
    <s v="sameday"/>
    <s v="punjab"/>
    <n v="887"/>
    <n v="9"/>
    <n v="0.48"/>
    <n v="110"/>
    <s v="home office"/>
    <s v="West"/>
    <x v="0"/>
    <s v="Furniture"/>
    <d v="2022-07-27T00:00:00"/>
    <s v="International"/>
    <n v="2021"/>
    <n v="4"/>
    <n v="4"/>
    <n v="2020"/>
    <s v="04/09/2020"/>
    <d v="2024-12-26T00:00:00"/>
    <n v="2"/>
    <n v="7983"/>
  </r>
  <r>
    <n v="774"/>
    <x v="9"/>
    <s v="sameday"/>
    <s v="Sindh"/>
    <n v="953"/>
    <n v="1"/>
    <n v="0.3"/>
    <n v="102"/>
    <s v="consumer"/>
    <s v="West"/>
    <x v="3"/>
    <s v="Office Supplies"/>
    <d v="2022-07-28T00:00:00"/>
    <s v="Domestic"/>
    <n v="2021"/>
    <n v="23"/>
    <n v="10"/>
    <n v="2022"/>
    <s v="11/12/2020"/>
    <d v="2024-06-21T00:00:00"/>
    <n v="3"/>
    <n v="953"/>
  </r>
  <r>
    <n v="775"/>
    <x v="4"/>
    <s v="firstclass"/>
    <s v="GB"/>
    <n v="979"/>
    <n v="1"/>
    <n v="0.47"/>
    <n v="183"/>
    <s v="consumer"/>
    <s v="West"/>
    <x v="1"/>
    <s v="Furniture"/>
    <d v="2022-07-29T00:00:00"/>
    <s v="International"/>
    <n v="2022"/>
    <n v="17"/>
    <n v="11"/>
    <n v="2022"/>
    <s v="08/12/2021"/>
    <d v="2024-06-30T00:00:00"/>
    <n v="5"/>
    <n v="979"/>
  </r>
  <r>
    <n v="776"/>
    <x v="13"/>
    <s v="second class"/>
    <s v="kpk"/>
    <n v="869"/>
    <n v="2"/>
    <n v="0.32"/>
    <n v="61"/>
    <s v="home office"/>
    <s v="West"/>
    <x v="3"/>
    <s v="Stationary"/>
    <d v="2022-07-30T00:00:00"/>
    <s v="International"/>
    <n v="2020"/>
    <n v="22"/>
    <n v="10"/>
    <n v="2022"/>
    <s v="02/06/2020"/>
    <d v="2024-08-27T00:00:00"/>
    <n v="5"/>
    <n v="1738"/>
  </r>
  <r>
    <n v="777"/>
    <x v="16"/>
    <s v="third class"/>
    <s v="punjab"/>
    <n v="606"/>
    <n v="1"/>
    <n v="0.32"/>
    <n v="110"/>
    <s v="home office"/>
    <s v="West"/>
    <x v="3"/>
    <s v="Stationary"/>
    <d v="2022-07-31T00:00:00"/>
    <s v="International"/>
    <n v="2021"/>
    <n v="27"/>
    <n v="10"/>
    <n v="2021"/>
    <s v="10/15/2022"/>
    <d v="2024-04-18T00:00:00"/>
    <n v="4"/>
    <n v="606"/>
  </r>
  <r>
    <n v="778"/>
    <x v="10"/>
    <s v="sameday"/>
    <s v="kpk"/>
    <n v="694"/>
    <n v="6"/>
    <n v="0.3"/>
    <n v="191"/>
    <s v="home office"/>
    <s v="South"/>
    <x v="1"/>
    <s v="Furniture"/>
    <d v="2022-08-01T00:00:00"/>
    <s v="Domestic"/>
    <n v="2021"/>
    <n v="3"/>
    <n v="4"/>
    <n v="2020"/>
    <s v="12/16/2020"/>
    <d v="2024-09-04T00:00:00"/>
    <n v="6"/>
    <n v="4164"/>
  </r>
  <r>
    <n v="779"/>
    <x v="15"/>
    <s v="firstclass"/>
    <s v="kpk"/>
    <n v="576"/>
    <n v="9"/>
    <n v="0.17"/>
    <n v="190"/>
    <s v="consumer"/>
    <s v="West"/>
    <x v="3"/>
    <s v="Furniture"/>
    <d v="2022-08-02T00:00:00"/>
    <s v="International"/>
    <n v="2020"/>
    <n v="25"/>
    <n v="3"/>
    <n v="2020"/>
    <s v="05/21/2021"/>
    <d v="2024-10-16T00:00:00"/>
    <n v="6"/>
    <n v="5184"/>
  </r>
  <r>
    <n v="780"/>
    <x v="7"/>
    <s v="third class"/>
    <s v="Sindh"/>
    <n v="674"/>
    <n v="4"/>
    <n v="0.11"/>
    <n v="185"/>
    <s v="consumer"/>
    <s v="East"/>
    <x v="2"/>
    <s v="Furniture"/>
    <d v="2022-08-03T00:00:00"/>
    <s v="International"/>
    <n v="2022"/>
    <n v="5"/>
    <n v="11"/>
    <n v="2022"/>
    <s v="12/23/2022"/>
    <d v="2024-11-12T00:00:00"/>
    <n v="3"/>
    <n v="2696"/>
  </r>
  <r>
    <n v="781"/>
    <x v="9"/>
    <s v="standard"/>
    <s v="balochistan"/>
    <n v="789"/>
    <n v="1"/>
    <n v="0.4"/>
    <n v="106"/>
    <s v="home office"/>
    <s v="North"/>
    <x v="1"/>
    <s v="Office Supplies"/>
    <d v="2022-08-04T00:00:00"/>
    <s v="International"/>
    <n v="2021"/>
    <n v="26"/>
    <n v="6"/>
    <n v="2021"/>
    <s v="12/03/2021"/>
    <d v="2024-09-23T00:00:00"/>
    <n v="3"/>
    <n v="789"/>
  </r>
  <r>
    <n v="782"/>
    <x v="17"/>
    <s v="firstclass"/>
    <s v="Sindh"/>
    <n v="291"/>
    <n v="5"/>
    <n v="0.22"/>
    <n v="183"/>
    <s v="consumer"/>
    <s v="North"/>
    <x v="0"/>
    <s v="Furniture"/>
    <d v="2022-08-05T00:00:00"/>
    <s v="International"/>
    <n v="2021"/>
    <n v="28"/>
    <n v="11"/>
    <n v="2020"/>
    <s v="02/03/2020"/>
    <d v="2024-11-10T00:00:00"/>
    <n v="1"/>
    <n v="1455"/>
  </r>
  <r>
    <n v="783"/>
    <x v="17"/>
    <s v="sameday"/>
    <s v="kpk"/>
    <n v="984"/>
    <n v="3"/>
    <n v="0.15"/>
    <n v="107"/>
    <s v="home office"/>
    <s v="South"/>
    <x v="3"/>
    <s v="Office Supplies"/>
    <d v="2022-08-06T00:00:00"/>
    <s v="International"/>
    <n v="2022"/>
    <n v="9"/>
    <n v="4"/>
    <n v="2020"/>
    <s v="03/10/2022"/>
    <d v="2024-09-24T00:00:00"/>
    <n v="5"/>
    <n v="2952"/>
  </r>
  <r>
    <n v="784"/>
    <x v="3"/>
    <s v="second class"/>
    <s v="kpk"/>
    <n v="715"/>
    <n v="2"/>
    <n v="0.31"/>
    <n v="188"/>
    <s v="consumer"/>
    <s v="South"/>
    <x v="1"/>
    <s v="Office Supplies"/>
    <d v="2022-08-07T00:00:00"/>
    <s v="International"/>
    <n v="2020"/>
    <n v="18"/>
    <n v="7"/>
    <n v="2022"/>
    <s v="04/02/2022"/>
    <d v="2024-04-29T00:00:00"/>
    <n v="4"/>
    <n v="1430"/>
  </r>
  <r>
    <n v="785"/>
    <x v="13"/>
    <s v="second class"/>
    <s v="GB"/>
    <n v="749"/>
    <n v="9"/>
    <n v="0.15"/>
    <n v="181"/>
    <s v="home office"/>
    <s v="North"/>
    <x v="1"/>
    <s v="Technology"/>
    <d v="2022-08-08T00:00:00"/>
    <s v="International"/>
    <n v="2022"/>
    <n v="7"/>
    <n v="10"/>
    <n v="2022"/>
    <s v="04/20/2022"/>
    <d v="2024-01-13T00:00:00"/>
    <n v="6"/>
    <n v="6741"/>
  </r>
  <r>
    <n v="786"/>
    <x v="6"/>
    <s v="second class"/>
    <s v="GB"/>
    <n v="124"/>
    <n v="5"/>
    <n v="0.26"/>
    <n v="172"/>
    <s v="home office"/>
    <s v="South"/>
    <x v="2"/>
    <s v="Technology"/>
    <d v="2022-08-09T00:00:00"/>
    <s v="International"/>
    <n v="2022"/>
    <n v="29"/>
    <n v="6"/>
    <n v="2021"/>
    <s v="07/15/2020"/>
    <d v="2024-06-18T00:00:00"/>
    <n v="6"/>
    <n v="620"/>
  </r>
  <r>
    <n v="787"/>
    <x v="15"/>
    <s v="sameday"/>
    <s v="kashmir"/>
    <n v="168"/>
    <n v="2"/>
    <n v="0.33"/>
    <n v="111"/>
    <s v="home office"/>
    <s v="South"/>
    <x v="2"/>
    <s v="Furniture"/>
    <d v="2022-08-10T00:00:00"/>
    <s v="Domestic"/>
    <n v="2020"/>
    <n v="4"/>
    <n v="4"/>
    <n v="2021"/>
    <s v="01/05/2022"/>
    <d v="2024-12-23T00:00:00"/>
    <n v="6"/>
    <n v="336"/>
  </r>
  <r>
    <n v="788"/>
    <x v="12"/>
    <s v="standard"/>
    <s v="balochistan"/>
    <n v="894"/>
    <n v="7"/>
    <n v="0.47"/>
    <n v="179"/>
    <s v="home office"/>
    <s v="East"/>
    <x v="0"/>
    <s v="Office Supplies"/>
    <d v="2022-08-11T00:00:00"/>
    <s v="Domestic"/>
    <n v="2021"/>
    <n v="25"/>
    <n v="4"/>
    <n v="2020"/>
    <s v="02/22/2022"/>
    <d v="2024-07-07T00:00:00"/>
    <n v="6"/>
    <n v="6258"/>
  </r>
  <r>
    <n v="789"/>
    <x v="7"/>
    <s v="second class"/>
    <s v="Sindh"/>
    <n v="920"/>
    <n v="2"/>
    <n v="0.49"/>
    <n v="93"/>
    <s v="consumer"/>
    <s v="East"/>
    <x v="3"/>
    <s v="Furniture"/>
    <d v="2022-08-12T00:00:00"/>
    <s v="International"/>
    <n v="2020"/>
    <n v="30"/>
    <n v="2"/>
    <n v="2022"/>
    <s v="05/15/2021"/>
    <d v="2024-10-16T00:00:00"/>
    <n v="3"/>
    <n v="1840"/>
  </r>
  <r>
    <n v="790"/>
    <x v="15"/>
    <s v="third class"/>
    <s v="balochistan"/>
    <n v="207"/>
    <n v="3"/>
    <n v="0.48"/>
    <n v="194"/>
    <s v="home office"/>
    <s v="West"/>
    <x v="1"/>
    <s v="Furniture"/>
    <d v="2022-08-13T00:00:00"/>
    <s v="International"/>
    <n v="2021"/>
    <n v="17"/>
    <n v="11"/>
    <n v="2021"/>
    <s v="06/01/2020"/>
    <d v="2024-05-08T00:00:00"/>
    <n v="5"/>
    <n v="621"/>
  </r>
  <r>
    <n v="791"/>
    <x v="17"/>
    <s v="basic"/>
    <s v="GB"/>
    <n v="666"/>
    <n v="4"/>
    <n v="0.1"/>
    <n v="195"/>
    <s v="consumer"/>
    <s v="East"/>
    <x v="0"/>
    <s v="Office Supplies"/>
    <d v="2022-08-14T00:00:00"/>
    <s v="International"/>
    <n v="2020"/>
    <n v="20"/>
    <n v="5"/>
    <n v="2022"/>
    <s v="10/12/2022"/>
    <d v="2024-09-20T00:00:00"/>
    <n v="6"/>
    <n v="2664"/>
  </r>
  <r>
    <n v="792"/>
    <x v="4"/>
    <s v="standard"/>
    <s v="kpk"/>
    <n v="569"/>
    <n v="1"/>
    <n v="0.19"/>
    <n v="102"/>
    <s v="consumer"/>
    <s v="South"/>
    <x v="3"/>
    <s v="Office Supplies"/>
    <d v="2022-08-15T00:00:00"/>
    <s v="International"/>
    <n v="2020"/>
    <n v="20"/>
    <n v="4"/>
    <n v="2021"/>
    <s v="04/20/2021"/>
    <d v="2024-09-27T00:00:00"/>
    <n v="2"/>
    <n v="569"/>
  </r>
  <r>
    <n v="793"/>
    <x v="11"/>
    <s v="third class"/>
    <s v="GB"/>
    <n v="818"/>
    <n v="5"/>
    <n v="0.25"/>
    <n v="172"/>
    <s v="consumer"/>
    <s v="East"/>
    <x v="1"/>
    <s v="Stationary"/>
    <d v="2022-08-16T00:00:00"/>
    <s v="Domestic"/>
    <n v="2020"/>
    <n v="11"/>
    <n v="12"/>
    <n v="2022"/>
    <s v="05/09/2020"/>
    <d v="2024-07-24T00:00:00"/>
    <n v="4"/>
    <n v="4090"/>
  </r>
  <r>
    <n v="794"/>
    <x v="13"/>
    <s v="firstclass"/>
    <s v="kashmir"/>
    <n v="257"/>
    <n v="6"/>
    <n v="0.14000000000000001"/>
    <n v="162"/>
    <s v="home office"/>
    <s v="East"/>
    <x v="0"/>
    <s v="Stationary"/>
    <d v="2022-08-17T00:00:00"/>
    <s v="International"/>
    <n v="2022"/>
    <n v="7"/>
    <n v="2"/>
    <n v="2022"/>
    <s v="09/07/2020"/>
    <d v="2024-11-12T00:00:00"/>
    <n v="5"/>
    <n v="1542"/>
  </r>
  <r>
    <n v="795"/>
    <x v="16"/>
    <s v="basic"/>
    <s v="GB"/>
    <n v="997"/>
    <n v="4"/>
    <n v="0.38"/>
    <n v="57"/>
    <s v="consumer"/>
    <s v="East"/>
    <x v="2"/>
    <s v="Furniture"/>
    <d v="2022-08-18T00:00:00"/>
    <s v="International"/>
    <n v="2021"/>
    <n v="4"/>
    <n v="5"/>
    <n v="2020"/>
    <s v="05/23/2021"/>
    <d v="2024-05-28T00:00:00"/>
    <n v="1"/>
    <n v="3988"/>
  </r>
  <r>
    <n v="796"/>
    <x v="3"/>
    <s v="standard"/>
    <s v="kpk"/>
    <n v="306"/>
    <n v="9"/>
    <n v="0.45"/>
    <n v="196"/>
    <s v="home office"/>
    <s v="South"/>
    <x v="3"/>
    <s v="Furniture"/>
    <d v="2022-08-19T00:00:00"/>
    <s v="Domestic"/>
    <n v="2022"/>
    <n v="29"/>
    <n v="4"/>
    <n v="2022"/>
    <s v="04/25/2022"/>
    <d v="2024-06-16T00:00:00"/>
    <n v="6"/>
    <n v="2754"/>
  </r>
  <r>
    <n v="797"/>
    <x v="5"/>
    <s v="sameday"/>
    <s v="GB"/>
    <n v="356"/>
    <n v="8"/>
    <n v="0.3"/>
    <n v="199"/>
    <s v="home office"/>
    <s v="East"/>
    <x v="3"/>
    <s v="Office Supplies"/>
    <d v="2022-08-20T00:00:00"/>
    <s v="International"/>
    <n v="2020"/>
    <n v="15"/>
    <n v="5"/>
    <n v="2021"/>
    <s v="08/12/2022"/>
    <d v="2024-08-19T00:00:00"/>
    <n v="5"/>
    <n v="2848"/>
  </r>
  <r>
    <n v="798"/>
    <x v="4"/>
    <s v="basic"/>
    <s v="GB"/>
    <n v="627"/>
    <n v="9"/>
    <n v="0.16"/>
    <n v="80"/>
    <s v="consumer"/>
    <s v="West"/>
    <x v="1"/>
    <s v="Office Supplies"/>
    <d v="2022-08-21T00:00:00"/>
    <s v="Domestic"/>
    <n v="2022"/>
    <n v="3"/>
    <n v="9"/>
    <n v="2021"/>
    <s v="12/15/2021"/>
    <d v="2024-02-21T00:00:00"/>
    <n v="1"/>
    <n v="5643"/>
  </r>
  <r>
    <n v="799"/>
    <x v="15"/>
    <s v="standard"/>
    <s v="Sindh"/>
    <n v="517"/>
    <n v="9"/>
    <n v="0.41"/>
    <n v="118"/>
    <s v="consumer"/>
    <s v="East"/>
    <x v="2"/>
    <s v="Technology"/>
    <d v="2022-08-22T00:00:00"/>
    <s v="Domestic"/>
    <n v="2020"/>
    <n v="3"/>
    <n v="9"/>
    <n v="2021"/>
    <s v="10/01/2021"/>
    <d v="2024-04-18T00:00:00"/>
    <n v="5"/>
    <n v="4653"/>
  </r>
  <r>
    <n v="800"/>
    <x v="2"/>
    <s v="standard"/>
    <s v="Sindh"/>
    <n v="772"/>
    <n v="3"/>
    <n v="0.35"/>
    <n v="145"/>
    <s v="home office"/>
    <s v="South"/>
    <x v="2"/>
    <s v="Stationary"/>
    <d v="2022-08-23T00:00:00"/>
    <s v="Domestic"/>
    <n v="2020"/>
    <n v="3"/>
    <n v="1"/>
    <n v="2022"/>
    <s v="03/05/2022"/>
    <d v="2024-02-22T00:00:00"/>
    <n v="5"/>
    <n v="2316"/>
  </r>
  <r>
    <n v="801"/>
    <x v="13"/>
    <s v="third class"/>
    <s v="kashmir"/>
    <n v="865"/>
    <n v="6"/>
    <n v="0.26"/>
    <n v="181"/>
    <s v="consumer"/>
    <s v="South"/>
    <x v="2"/>
    <s v="Technology"/>
    <d v="2022-08-24T00:00:00"/>
    <s v="International"/>
    <n v="2022"/>
    <n v="21"/>
    <n v="12"/>
    <n v="2020"/>
    <s v="01/19/2021"/>
    <d v="2024-01-14T00:00:00"/>
    <n v="3"/>
    <n v="5190"/>
  </r>
  <r>
    <n v="802"/>
    <x v="1"/>
    <s v="standard"/>
    <s v="kashmir"/>
    <n v="855"/>
    <n v="4"/>
    <n v="0.14000000000000001"/>
    <n v="187"/>
    <s v="consumer"/>
    <s v="East"/>
    <x v="2"/>
    <s v="Office Supplies"/>
    <d v="2022-08-25T00:00:00"/>
    <s v="International"/>
    <n v="2021"/>
    <n v="28"/>
    <n v="4"/>
    <n v="2020"/>
    <s v="04/07/2020"/>
    <d v="2024-12-13T00:00:00"/>
    <n v="2"/>
    <n v="3420"/>
  </r>
  <r>
    <n v="803"/>
    <x v="10"/>
    <s v="standard"/>
    <s v="GB"/>
    <n v="841"/>
    <n v="8"/>
    <n v="0.23"/>
    <n v="187"/>
    <s v="consumer"/>
    <s v="South"/>
    <x v="2"/>
    <s v="Stationary"/>
    <d v="2022-08-26T00:00:00"/>
    <s v="Domestic"/>
    <n v="2020"/>
    <n v="9"/>
    <n v="10"/>
    <n v="2020"/>
    <s v="06/10/2021"/>
    <d v="2024-12-12T00:00:00"/>
    <n v="6"/>
    <n v="6728"/>
  </r>
  <r>
    <n v="804"/>
    <x v="1"/>
    <s v="second class"/>
    <s v="Sindh"/>
    <n v="297"/>
    <n v="7"/>
    <n v="0.43"/>
    <n v="144"/>
    <s v="consumer"/>
    <s v="East"/>
    <x v="0"/>
    <s v="Furniture"/>
    <d v="2022-08-27T00:00:00"/>
    <s v="Domestic"/>
    <n v="2020"/>
    <n v="17"/>
    <n v="2"/>
    <n v="2021"/>
    <s v="08/09/2020"/>
    <d v="2024-12-02T00:00:00"/>
    <n v="2"/>
    <n v="2079"/>
  </r>
  <r>
    <n v="805"/>
    <x v="13"/>
    <s v="basic"/>
    <s v="Sindh"/>
    <n v="602"/>
    <n v="4"/>
    <n v="0.27"/>
    <n v="126"/>
    <s v="home office"/>
    <s v="West"/>
    <x v="1"/>
    <s v="Stationary"/>
    <d v="2022-08-28T00:00:00"/>
    <s v="International"/>
    <n v="2020"/>
    <n v="22"/>
    <n v="12"/>
    <n v="2020"/>
    <s v="06/11/2021"/>
    <d v="2024-02-01T00:00:00"/>
    <n v="3"/>
    <n v="2408"/>
  </r>
  <r>
    <n v="806"/>
    <x v="6"/>
    <s v="third class"/>
    <s v="GB"/>
    <n v="205"/>
    <n v="6"/>
    <n v="0.11"/>
    <n v="186"/>
    <s v="consumer"/>
    <s v="North"/>
    <x v="1"/>
    <s v="Stationary"/>
    <d v="2022-08-29T00:00:00"/>
    <s v="Domestic"/>
    <n v="2020"/>
    <n v="3"/>
    <n v="2"/>
    <n v="2022"/>
    <s v="06/15/2021"/>
    <d v="2024-01-16T00:00:00"/>
    <n v="1"/>
    <n v="1230"/>
  </r>
  <r>
    <n v="807"/>
    <x v="12"/>
    <s v="standard"/>
    <s v="balochistan"/>
    <n v="787"/>
    <n v="6"/>
    <n v="0.35"/>
    <n v="177"/>
    <s v="consumer"/>
    <s v="North"/>
    <x v="2"/>
    <s v="Stationary"/>
    <d v="2022-08-30T00:00:00"/>
    <s v="Domestic"/>
    <n v="2022"/>
    <n v="9"/>
    <n v="11"/>
    <n v="2022"/>
    <s v="07/22/2022"/>
    <d v="2024-02-11T00:00:00"/>
    <n v="1"/>
    <n v="4722"/>
  </r>
  <r>
    <n v="808"/>
    <x v="16"/>
    <s v="firstclass"/>
    <s v="Sindh"/>
    <n v="598"/>
    <n v="5"/>
    <n v="0.32"/>
    <n v="74"/>
    <s v="consumer"/>
    <s v="South"/>
    <x v="0"/>
    <s v="Furniture"/>
    <d v="2022-08-31T00:00:00"/>
    <s v="Domestic"/>
    <n v="2020"/>
    <n v="27"/>
    <n v="6"/>
    <n v="2020"/>
    <s v="05/19/2022"/>
    <d v="2024-04-29T00:00:00"/>
    <n v="2"/>
    <n v="2990"/>
  </r>
  <r>
    <n v="809"/>
    <x v="16"/>
    <s v="standard"/>
    <s v="punjab"/>
    <n v="670"/>
    <n v="4"/>
    <n v="0.32"/>
    <n v="169"/>
    <s v="home office"/>
    <s v="North"/>
    <x v="3"/>
    <s v="Office Supplies"/>
    <d v="2022-09-01T00:00:00"/>
    <s v="International"/>
    <n v="2021"/>
    <n v="28"/>
    <n v="10"/>
    <n v="2021"/>
    <s v="08/07/2020"/>
    <d v="2024-01-08T00:00:00"/>
    <n v="3"/>
    <n v="2680"/>
  </r>
  <r>
    <n v="810"/>
    <x v="18"/>
    <s v="third class"/>
    <s v="kpk"/>
    <n v="473"/>
    <n v="3"/>
    <n v="0.27"/>
    <n v="59"/>
    <s v="consumer"/>
    <s v="West"/>
    <x v="0"/>
    <s v="Technology"/>
    <d v="2022-09-02T00:00:00"/>
    <s v="Domestic"/>
    <n v="2022"/>
    <n v="12"/>
    <n v="12"/>
    <n v="2020"/>
    <s v="01/02/2022"/>
    <d v="2024-11-30T00:00:00"/>
    <n v="3"/>
    <n v="1419"/>
  </r>
  <r>
    <n v="811"/>
    <x v="11"/>
    <s v="second class"/>
    <s v="balochistan"/>
    <n v="441"/>
    <n v="2"/>
    <n v="0.13"/>
    <n v="56"/>
    <s v="home office"/>
    <s v="West"/>
    <x v="2"/>
    <s v="Stationary"/>
    <d v="2022-09-03T00:00:00"/>
    <s v="Domestic"/>
    <n v="2022"/>
    <n v="20"/>
    <n v="12"/>
    <n v="2022"/>
    <s v="02/06/2021"/>
    <d v="2024-10-14T00:00:00"/>
    <n v="2"/>
    <n v="882"/>
  </r>
  <r>
    <n v="812"/>
    <x v="13"/>
    <s v="basic"/>
    <s v="punjab"/>
    <n v="130"/>
    <n v="7"/>
    <n v="0.28999999999999998"/>
    <n v="58"/>
    <s v="home office"/>
    <s v="East"/>
    <x v="1"/>
    <s v="Stationary"/>
    <d v="2022-09-04T00:00:00"/>
    <s v="International"/>
    <n v="2020"/>
    <n v="19"/>
    <n v="4"/>
    <n v="2022"/>
    <s v="04/15/2020"/>
    <d v="2024-11-27T00:00:00"/>
    <n v="5"/>
    <n v="910"/>
  </r>
  <r>
    <n v="813"/>
    <x v="7"/>
    <s v="basic"/>
    <s v="punjab"/>
    <n v="525"/>
    <n v="1"/>
    <n v="0.39"/>
    <n v="131"/>
    <s v="home office"/>
    <s v="South"/>
    <x v="3"/>
    <s v="Technology"/>
    <d v="2022-09-05T00:00:00"/>
    <s v="International"/>
    <n v="2021"/>
    <n v="5"/>
    <n v="11"/>
    <n v="2022"/>
    <s v="08/16/2022"/>
    <d v="2024-09-07T00:00:00"/>
    <n v="4"/>
    <n v="525"/>
  </r>
  <r>
    <n v="814"/>
    <x v="1"/>
    <s v="standard"/>
    <s v="punjab"/>
    <n v="108"/>
    <n v="1"/>
    <n v="0.14000000000000001"/>
    <n v="123"/>
    <s v="consumer"/>
    <s v="South"/>
    <x v="1"/>
    <s v="Furniture"/>
    <d v="2022-09-06T00:00:00"/>
    <s v="Domestic"/>
    <n v="2021"/>
    <n v="12"/>
    <n v="8"/>
    <n v="2020"/>
    <s v="09/04/2020"/>
    <d v="2024-11-05T00:00:00"/>
    <n v="5"/>
    <n v="108"/>
  </r>
  <r>
    <n v="815"/>
    <x v="14"/>
    <s v="standard"/>
    <s v="Sindh"/>
    <n v="165"/>
    <n v="7"/>
    <n v="0.3"/>
    <n v="172"/>
    <s v="home office"/>
    <s v="South"/>
    <x v="2"/>
    <s v="Stationary"/>
    <d v="2022-09-07T00:00:00"/>
    <s v="Domestic"/>
    <n v="2022"/>
    <n v="16"/>
    <n v="1"/>
    <n v="2020"/>
    <s v="05/20/2022"/>
    <d v="2024-06-14T00:00:00"/>
    <n v="2"/>
    <n v="1155"/>
  </r>
  <r>
    <n v="816"/>
    <x v="18"/>
    <s v="firstclass"/>
    <s v="GB"/>
    <n v="721"/>
    <n v="4"/>
    <n v="0.4"/>
    <n v="179"/>
    <s v="home office"/>
    <s v="East"/>
    <x v="1"/>
    <s v="Stationary"/>
    <d v="2022-09-08T00:00:00"/>
    <s v="International"/>
    <n v="2022"/>
    <n v="21"/>
    <n v="4"/>
    <n v="2022"/>
    <s v="08/17/2022"/>
    <d v="2024-01-04T00:00:00"/>
    <n v="4"/>
    <n v="2884"/>
  </r>
  <r>
    <n v="817"/>
    <x v="18"/>
    <s v="basic"/>
    <s v="balochistan"/>
    <n v="569"/>
    <n v="9"/>
    <n v="0.25"/>
    <n v="50"/>
    <s v="home office"/>
    <s v="West"/>
    <x v="2"/>
    <s v="Office Supplies"/>
    <d v="2022-09-09T00:00:00"/>
    <s v="Domestic"/>
    <n v="2022"/>
    <n v="21"/>
    <n v="11"/>
    <n v="2020"/>
    <s v="03/05/2021"/>
    <d v="2024-08-02T00:00:00"/>
    <n v="6"/>
    <n v="5121"/>
  </r>
  <r>
    <n v="818"/>
    <x v="4"/>
    <s v="basic"/>
    <s v="balochistan"/>
    <n v="364"/>
    <n v="4"/>
    <n v="0.43"/>
    <n v="108"/>
    <s v="consumer"/>
    <s v="West"/>
    <x v="0"/>
    <s v="Technology"/>
    <d v="2022-09-10T00:00:00"/>
    <s v="International"/>
    <n v="2022"/>
    <n v="1"/>
    <n v="7"/>
    <n v="2020"/>
    <s v="03/02/2020"/>
    <d v="2024-04-15T00:00:00"/>
    <n v="3"/>
    <n v="1456"/>
  </r>
  <r>
    <n v="819"/>
    <x v="5"/>
    <s v="basic"/>
    <s v="balochistan"/>
    <n v="349"/>
    <n v="4"/>
    <n v="0.14000000000000001"/>
    <n v="91"/>
    <s v="consumer"/>
    <s v="South"/>
    <x v="2"/>
    <s v="Furniture"/>
    <d v="2022-09-11T00:00:00"/>
    <s v="Domestic"/>
    <n v="2022"/>
    <n v="4"/>
    <n v="12"/>
    <n v="2020"/>
    <s v="09/12/2021"/>
    <d v="2024-01-10T00:00:00"/>
    <n v="4"/>
    <n v="1396"/>
  </r>
  <r>
    <n v="820"/>
    <x v="16"/>
    <s v="sameday"/>
    <s v="kashmir"/>
    <n v="849"/>
    <n v="8"/>
    <n v="0.28999999999999998"/>
    <n v="104"/>
    <s v="home office"/>
    <s v="East"/>
    <x v="1"/>
    <s v="Technology"/>
    <d v="2022-09-12T00:00:00"/>
    <s v="Domestic"/>
    <n v="2021"/>
    <n v="12"/>
    <n v="2"/>
    <n v="2021"/>
    <s v="08/30/2021"/>
    <d v="2024-06-07T00:00:00"/>
    <n v="4"/>
    <n v="6792"/>
  </r>
  <r>
    <n v="821"/>
    <x v="5"/>
    <s v="basic"/>
    <s v="kpk"/>
    <n v="149"/>
    <n v="5"/>
    <n v="0.47"/>
    <n v="76"/>
    <s v="consumer"/>
    <s v="North"/>
    <x v="1"/>
    <s v="Technology"/>
    <d v="2022-09-13T00:00:00"/>
    <s v="Domestic"/>
    <n v="2020"/>
    <n v="22"/>
    <n v="7"/>
    <n v="2021"/>
    <s v="01/18/2021"/>
    <d v="2024-12-06T00:00:00"/>
    <n v="3"/>
    <n v="745"/>
  </r>
  <r>
    <n v="822"/>
    <x v="1"/>
    <s v="basic"/>
    <s v="kpk"/>
    <n v="472"/>
    <n v="9"/>
    <n v="0.1"/>
    <n v="176"/>
    <s v="consumer"/>
    <s v="South"/>
    <x v="2"/>
    <s v="Stationary"/>
    <d v="2022-09-14T00:00:00"/>
    <s v="International"/>
    <n v="2022"/>
    <n v="29"/>
    <n v="7"/>
    <n v="2020"/>
    <s v="05/09/2021"/>
    <d v="2024-10-04T00:00:00"/>
    <n v="4"/>
    <n v="4248"/>
  </r>
  <r>
    <n v="823"/>
    <x v="2"/>
    <s v="firstclass"/>
    <s v="punjab"/>
    <n v="164"/>
    <n v="7"/>
    <n v="0.27"/>
    <n v="57"/>
    <s v="consumer"/>
    <s v="North"/>
    <x v="2"/>
    <s v="Furniture"/>
    <d v="2022-09-15T00:00:00"/>
    <s v="Domestic"/>
    <n v="2021"/>
    <n v="26"/>
    <n v="3"/>
    <n v="2022"/>
    <s v="01/09/2022"/>
    <d v="2024-11-15T00:00:00"/>
    <n v="5"/>
    <n v="1148"/>
  </r>
  <r>
    <n v="824"/>
    <x v="9"/>
    <s v="third class"/>
    <s v="kashmir"/>
    <n v="703"/>
    <n v="7"/>
    <n v="0.27"/>
    <n v="193"/>
    <s v="consumer"/>
    <s v="East"/>
    <x v="0"/>
    <s v="Technology"/>
    <d v="2022-09-16T00:00:00"/>
    <s v="Domestic"/>
    <n v="2021"/>
    <n v="18"/>
    <n v="10"/>
    <n v="2020"/>
    <s v="07/16/2020"/>
    <d v="2024-11-19T00:00:00"/>
    <n v="3"/>
    <n v="4921"/>
  </r>
  <r>
    <n v="825"/>
    <x v="8"/>
    <s v="firstclass"/>
    <s v="GB"/>
    <n v="150"/>
    <n v="8"/>
    <n v="0.49"/>
    <n v="111"/>
    <s v="home office"/>
    <s v="North"/>
    <x v="0"/>
    <s v="Office Supplies"/>
    <d v="2022-09-17T00:00:00"/>
    <s v="Domestic"/>
    <n v="2021"/>
    <n v="27"/>
    <n v="3"/>
    <n v="2021"/>
    <s v="01/10/2020"/>
    <d v="2024-01-21T00:00:00"/>
    <n v="1"/>
    <n v="1200"/>
  </r>
  <r>
    <n v="826"/>
    <x v="19"/>
    <s v="third class"/>
    <s v="kashmir"/>
    <n v="276"/>
    <n v="3"/>
    <n v="0.28000000000000003"/>
    <n v="100"/>
    <s v="consumer"/>
    <s v="South"/>
    <x v="2"/>
    <s v="Office Supplies"/>
    <d v="2022-09-18T00:00:00"/>
    <s v="Domestic"/>
    <n v="2021"/>
    <n v="18"/>
    <n v="9"/>
    <n v="2021"/>
    <s v="04/23/2022"/>
    <d v="2024-03-14T00:00:00"/>
    <n v="3"/>
    <n v="828"/>
  </r>
  <r>
    <n v="827"/>
    <x v="15"/>
    <s v="second class"/>
    <s v="kashmir"/>
    <n v="573"/>
    <n v="6"/>
    <n v="0.15"/>
    <n v="53"/>
    <s v="home office"/>
    <s v="North"/>
    <x v="0"/>
    <s v="Furniture"/>
    <d v="2022-09-19T00:00:00"/>
    <s v="International"/>
    <n v="2022"/>
    <n v="11"/>
    <n v="2"/>
    <n v="2020"/>
    <s v="07/17/2021"/>
    <d v="2024-12-21T00:00:00"/>
    <n v="6"/>
    <n v="3438"/>
  </r>
  <r>
    <n v="828"/>
    <x v="17"/>
    <s v="firstclass"/>
    <s v="kpk"/>
    <n v="769"/>
    <n v="5"/>
    <n v="0.44"/>
    <n v="140"/>
    <s v="consumer"/>
    <s v="South"/>
    <x v="0"/>
    <s v="Office Supplies"/>
    <d v="2022-09-20T00:00:00"/>
    <s v="Domestic"/>
    <n v="2022"/>
    <n v="22"/>
    <n v="11"/>
    <n v="2021"/>
    <s v="01/04/2020"/>
    <d v="2024-04-06T00:00:00"/>
    <n v="1"/>
    <n v="3845"/>
  </r>
  <r>
    <n v="829"/>
    <x v="13"/>
    <s v="basic"/>
    <s v="Sindh"/>
    <n v="683"/>
    <n v="1"/>
    <n v="0.13"/>
    <n v="147"/>
    <s v="home office"/>
    <s v="North"/>
    <x v="1"/>
    <s v="Stationary"/>
    <d v="2022-09-21T00:00:00"/>
    <s v="Domestic"/>
    <n v="2022"/>
    <n v="8"/>
    <n v="1"/>
    <n v="2020"/>
    <s v="03/23/2021"/>
    <d v="2024-08-20T00:00:00"/>
    <n v="4"/>
    <n v="683"/>
  </r>
  <r>
    <n v="830"/>
    <x v="10"/>
    <s v="basic"/>
    <s v="punjab"/>
    <n v="638"/>
    <n v="6"/>
    <n v="0.1"/>
    <n v="92"/>
    <s v="home office"/>
    <s v="North"/>
    <x v="2"/>
    <s v="Furniture"/>
    <d v="2022-09-22T00:00:00"/>
    <s v="International"/>
    <n v="2022"/>
    <n v="21"/>
    <n v="1"/>
    <n v="2021"/>
    <s v="12/17/2021"/>
    <d v="2024-04-14T00:00:00"/>
    <n v="5"/>
    <n v="3828"/>
  </r>
  <r>
    <n v="831"/>
    <x v="10"/>
    <s v="basic"/>
    <s v="Sindh"/>
    <n v="579"/>
    <n v="7"/>
    <n v="0.45"/>
    <n v="116"/>
    <s v="home office"/>
    <s v="North"/>
    <x v="3"/>
    <s v="Technology"/>
    <d v="2022-09-23T00:00:00"/>
    <s v="Domestic"/>
    <n v="2022"/>
    <n v="16"/>
    <n v="2"/>
    <n v="2021"/>
    <s v="02/11/2021"/>
    <d v="2024-05-13T00:00:00"/>
    <n v="6"/>
    <n v="4053"/>
  </r>
  <r>
    <n v="832"/>
    <x v="9"/>
    <s v="firstclass"/>
    <s v="balochistan"/>
    <n v="498"/>
    <n v="7"/>
    <n v="0.35"/>
    <n v="115"/>
    <s v="home office"/>
    <s v="North"/>
    <x v="3"/>
    <s v="Stationary"/>
    <d v="2022-09-24T00:00:00"/>
    <s v="Domestic"/>
    <n v="2021"/>
    <n v="28"/>
    <n v="5"/>
    <n v="2020"/>
    <s v="08/18/2022"/>
    <d v="2024-08-14T00:00:00"/>
    <n v="5"/>
    <n v="3486"/>
  </r>
  <r>
    <n v="833"/>
    <x v="4"/>
    <s v="standard"/>
    <s v="kpk"/>
    <n v="989"/>
    <n v="9"/>
    <n v="0.3"/>
    <n v="61"/>
    <s v="consumer"/>
    <s v="South"/>
    <x v="0"/>
    <s v="Stationary"/>
    <d v="2022-09-25T00:00:00"/>
    <s v="International"/>
    <n v="2021"/>
    <n v="3"/>
    <n v="10"/>
    <n v="2022"/>
    <s v="11/02/2021"/>
    <d v="2024-06-21T00:00:00"/>
    <n v="4"/>
    <n v="8901"/>
  </r>
  <r>
    <n v="834"/>
    <x v="9"/>
    <s v="third class"/>
    <s v="kashmir"/>
    <n v="887"/>
    <n v="6"/>
    <n v="0.39"/>
    <n v="168"/>
    <s v="consumer"/>
    <s v="North"/>
    <x v="1"/>
    <s v="Technology"/>
    <d v="2022-09-26T00:00:00"/>
    <s v="International"/>
    <n v="2022"/>
    <n v="11"/>
    <n v="1"/>
    <n v="2021"/>
    <s v="12/03/2021"/>
    <d v="2024-12-18T00:00:00"/>
    <n v="1"/>
    <n v="5322"/>
  </r>
  <r>
    <n v="835"/>
    <x v="13"/>
    <s v="sameday"/>
    <s v="punjab"/>
    <n v="226"/>
    <n v="3"/>
    <n v="0.11"/>
    <n v="121"/>
    <s v="home office"/>
    <s v="North"/>
    <x v="0"/>
    <s v="Stationary"/>
    <d v="2022-09-27T00:00:00"/>
    <s v="Domestic"/>
    <n v="2022"/>
    <n v="16"/>
    <n v="3"/>
    <n v="2020"/>
    <s v="09/21/2021"/>
    <d v="2024-02-22T00:00:00"/>
    <n v="2"/>
    <n v="678"/>
  </r>
  <r>
    <n v="836"/>
    <x v="13"/>
    <s v="second class"/>
    <s v="GB"/>
    <n v="236"/>
    <n v="4"/>
    <n v="0.24"/>
    <n v="195"/>
    <s v="consumer"/>
    <s v="West"/>
    <x v="2"/>
    <s v="Technology"/>
    <d v="2022-09-28T00:00:00"/>
    <s v="International"/>
    <n v="2020"/>
    <n v="17"/>
    <n v="7"/>
    <n v="2021"/>
    <s v="02/05/2022"/>
    <d v="2024-03-28T00:00:00"/>
    <n v="5"/>
    <n v="944"/>
  </r>
  <r>
    <n v="837"/>
    <x v="10"/>
    <s v="standard"/>
    <s v="GB"/>
    <n v="139"/>
    <n v="8"/>
    <n v="0.48"/>
    <n v="154"/>
    <s v="consumer"/>
    <s v="North"/>
    <x v="1"/>
    <s v="Office Supplies"/>
    <d v="2022-09-29T00:00:00"/>
    <s v="Domestic"/>
    <n v="2022"/>
    <n v="4"/>
    <n v="1"/>
    <n v="2022"/>
    <s v="08/23/2022"/>
    <d v="2024-05-25T00:00:00"/>
    <n v="6"/>
    <n v="1112"/>
  </r>
  <r>
    <n v="838"/>
    <x v="3"/>
    <s v="sameday"/>
    <s v="kashmir"/>
    <n v="379"/>
    <n v="4"/>
    <n v="0.14000000000000001"/>
    <n v="87"/>
    <s v="home office"/>
    <s v="West"/>
    <x v="3"/>
    <s v="Office Supplies"/>
    <d v="2022-09-30T00:00:00"/>
    <s v="Domestic"/>
    <n v="2020"/>
    <n v="15"/>
    <n v="2"/>
    <n v="2021"/>
    <s v="01/04/2021"/>
    <d v="2024-09-02T00:00:00"/>
    <n v="2"/>
    <n v="1516"/>
  </r>
  <r>
    <n v="839"/>
    <x v="12"/>
    <s v="firstclass"/>
    <s v="Sindh"/>
    <n v="945"/>
    <n v="6"/>
    <n v="0.16"/>
    <n v="82"/>
    <s v="home office"/>
    <s v="South"/>
    <x v="3"/>
    <s v="Stationary"/>
    <d v="2022-10-01T00:00:00"/>
    <s v="Domestic"/>
    <n v="2020"/>
    <n v="12"/>
    <n v="6"/>
    <n v="2021"/>
    <s v="04/28/2022"/>
    <d v="2024-01-05T00:00:00"/>
    <n v="4"/>
    <n v="5670"/>
  </r>
  <r>
    <n v="840"/>
    <x v="1"/>
    <s v="third class"/>
    <s v="Sindh"/>
    <n v="140"/>
    <n v="2"/>
    <n v="0.27"/>
    <n v="155"/>
    <s v="consumer"/>
    <s v="North"/>
    <x v="3"/>
    <s v="Office Supplies"/>
    <d v="2022-10-02T00:00:00"/>
    <s v="Domestic"/>
    <n v="2022"/>
    <n v="6"/>
    <n v="9"/>
    <n v="2021"/>
    <s v="12/20/2022"/>
    <d v="2024-12-23T00:00:00"/>
    <n v="1"/>
    <n v="280"/>
  </r>
  <r>
    <n v="841"/>
    <x v="8"/>
    <s v="second class"/>
    <s v="punjab"/>
    <n v="229"/>
    <n v="2"/>
    <n v="0.39"/>
    <n v="54"/>
    <s v="home office"/>
    <s v="North"/>
    <x v="1"/>
    <s v="Furniture"/>
    <d v="2022-10-03T00:00:00"/>
    <s v="International"/>
    <n v="2020"/>
    <n v="3"/>
    <n v="6"/>
    <n v="2020"/>
    <s v="09/11/2021"/>
    <d v="2024-10-26T00:00:00"/>
    <n v="6"/>
    <n v="458"/>
  </r>
  <r>
    <n v="842"/>
    <x v="6"/>
    <s v="second class"/>
    <s v="balochistan"/>
    <n v="957"/>
    <n v="1"/>
    <n v="0.11"/>
    <n v="145"/>
    <s v="consumer"/>
    <s v="South"/>
    <x v="1"/>
    <s v="Technology"/>
    <d v="2022-10-04T00:00:00"/>
    <s v="International"/>
    <n v="2021"/>
    <n v="3"/>
    <n v="1"/>
    <n v="2021"/>
    <s v="02/20/2022"/>
    <d v="2024-01-13T00:00:00"/>
    <n v="3"/>
    <n v="957"/>
  </r>
  <r>
    <n v="843"/>
    <x v="9"/>
    <s v="firstclass"/>
    <s v="kpk"/>
    <n v="572"/>
    <n v="5"/>
    <n v="0.26"/>
    <n v="133"/>
    <s v="home office"/>
    <s v="North"/>
    <x v="1"/>
    <s v="Office Supplies"/>
    <d v="2022-10-05T00:00:00"/>
    <s v="International"/>
    <n v="2021"/>
    <n v="20"/>
    <n v="11"/>
    <n v="2021"/>
    <s v="06/20/2022"/>
    <d v="2024-06-13T00:00:00"/>
    <n v="6"/>
    <n v="2860"/>
  </r>
  <r>
    <n v="844"/>
    <x v="12"/>
    <s v="third class"/>
    <s v="Sindh"/>
    <n v="898"/>
    <n v="4"/>
    <n v="0.12"/>
    <n v="75"/>
    <s v="home office"/>
    <s v="West"/>
    <x v="0"/>
    <s v="Technology"/>
    <d v="2022-10-06T00:00:00"/>
    <s v="International"/>
    <n v="2020"/>
    <n v="26"/>
    <n v="9"/>
    <n v="2022"/>
    <s v="04/27/2021"/>
    <d v="2024-11-28T00:00:00"/>
    <n v="3"/>
    <n v="3592"/>
  </r>
  <r>
    <n v="845"/>
    <x v="19"/>
    <s v="standard"/>
    <s v="GB"/>
    <n v="525"/>
    <n v="4"/>
    <n v="0.24"/>
    <n v="79"/>
    <s v="home office"/>
    <s v="West"/>
    <x v="1"/>
    <s v="Office Supplies"/>
    <d v="2022-10-07T00:00:00"/>
    <s v="Domestic"/>
    <n v="2020"/>
    <n v="6"/>
    <n v="11"/>
    <n v="2020"/>
    <s v="02/02/2022"/>
    <d v="2024-05-14T00:00:00"/>
    <n v="1"/>
    <n v="2100"/>
  </r>
  <r>
    <n v="846"/>
    <x v="7"/>
    <s v="sameday"/>
    <s v="GB"/>
    <n v="948"/>
    <n v="5"/>
    <n v="0.34"/>
    <n v="57"/>
    <s v="consumer"/>
    <s v="East"/>
    <x v="0"/>
    <s v="Office Supplies"/>
    <d v="2022-10-08T00:00:00"/>
    <s v="Domestic"/>
    <n v="2022"/>
    <n v="9"/>
    <n v="12"/>
    <n v="2021"/>
    <s v="08/21/2022"/>
    <d v="2024-12-15T00:00:00"/>
    <n v="5"/>
    <n v="4740"/>
  </r>
  <r>
    <n v="847"/>
    <x v="3"/>
    <s v="basic"/>
    <s v="GB"/>
    <n v="480"/>
    <n v="4"/>
    <n v="0.15"/>
    <n v="140"/>
    <s v="consumer"/>
    <s v="North"/>
    <x v="0"/>
    <s v="Office Supplies"/>
    <d v="2022-10-09T00:00:00"/>
    <s v="International"/>
    <n v="2021"/>
    <n v="2"/>
    <n v="11"/>
    <n v="2022"/>
    <s v="07/17/2021"/>
    <d v="2024-05-02T00:00:00"/>
    <n v="2"/>
    <n v="1920"/>
  </r>
  <r>
    <n v="848"/>
    <x v="14"/>
    <s v="third class"/>
    <s v="balochistan"/>
    <n v="930"/>
    <n v="6"/>
    <n v="0.31"/>
    <n v="184"/>
    <s v="home office"/>
    <s v="East"/>
    <x v="2"/>
    <s v="Furniture"/>
    <d v="2022-10-10T00:00:00"/>
    <s v="Domestic"/>
    <n v="2021"/>
    <n v="8"/>
    <n v="11"/>
    <n v="2020"/>
    <s v="10/08/2021"/>
    <d v="2024-11-07T00:00:00"/>
    <n v="4"/>
    <n v="5580"/>
  </r>
  <r>
    <n v="849"/>
    <x v="18"/>
    <s v="basic"/>
    <s v="Sindh"/>
    <n v="943"/>
    <n v="9"/>
    <n v="0.18"/>
    <n v="117"/>
    <s v="home office"/>
    <s v="North"/>
    <x v="2"/>
    <s v="Technology"/>
    <d v="2022-10-11T00:00:00"/>
    <s v="Domestic"/>
    <n v="2020"/>
    <n v="22"/>
    <n v="8"/>
    <n v="2022"/>
    <s v="03/07/2020"/>
    <d v="2024-01-24T00:00:00"/>
    <n v="3"/>
    <n v="8487"/>
  </r>
  <r>
    <n v="850"/>
    <x v="14"/>
    <s v="third class"/>
    <s v="kashmir"/>
    <n v="971"/>
    <n v="2"/>
    <n v="0.18"/>
    <n v="54"/>
    <s v="consumer"/>
    <s v="West"/>
    <x v="0"/>
    <s v="Office Supplies"/>
    <d v="2022-10-12T00:00:00"/>
    <s v="Domestic"/>
    <n v="2020"/>
    <n v="5"/>
    <n v="5"/>
    <n v="2021"/>
    <s v="09/20/2020"/>
    <d v="2024-09-07T00:00:00"/>
    <n v="3"/>
    <n v="1942"/>
  </r>
  <r>
    <n v="851"/>
    <x v="9"/>
    <s v="sameday"/>
    <s v="Sindh"/>
    <n v="939"/>
    <n v="4"/>
    <n v="0.43"/>
    <n v="51"/>
    <s v="consumer"/>
    <s v="North"/>
    <x v="0"/>
    <s v="Stationary"/>
    <d v="2022-10-13T00:00:00"/>
    <s v="Domestic"/>
    <n v="2022"/>
    <n v="3"/>
    <n v="5"/>
    <n v="2020"/>
    <s v="11/20/2022"/>
    <d v="2024-12-05T00:00:00"/>
    <n v="5"/>
    <n v="3756"/>
  </r>
  <r>
    <n v="852"/>
    <x v="12"/>
    <s v="basic"/>
    <s v="Sindh"/>
    <n v="714"/>
    <n v="1"/>
    <n v="0.15"/>
    <n v="126"/>
    <s v="home office"/>
    <s v="South"/>
    <x v="3"/>
    <s v="Office Supplies"/>
    <d v="2022-10-14T00:00:00"/>
    <s v="International"/>
    <n v="2021"/>
    <n v="22"/>
    <n v="12"/>
    <n v="2021"/>
    <s v="10/18/2020"/>
    <d v="2024-05-27T00:00:00"/>
    <n v="6"/>
    <n v="714"/>
  </r>
  <r>
    <n v="853"/>
    <x v="10"/>
    <s v="standard"/>
    <s v="punjab"/>
    <n v="569"/>
    <n v="7"/>
    <n v="0.42"/>
    <n v="186"/>
    <s v="consumer"/>
    <s v="East"/>
    <x v="3"/>
    <s v="Stationary"/>
    <d v="2022-10-15T00:00:00"/>
    <s v="Domestic"/>
    <n v="2020"/>
    <n v="11"/>
    <n v="6"/>
    <n v="2022"/>
    <s v="11/28/2021"/>
    <d v="2024-01-04T00:00:00"/>
    <n v="2"/>
    <n v="3983"/>
  </r>
  <r>
    <n v="854"/>
    <x v="1"/>
    <s v="third class"/>
    <s v="kpk"/>
    <n v="393"/>
    <n v="5"/>
    <n v="0.1"/>
    <n v="113"/>
    <s v="consumer"/>
    <s v="North"/>
    <x v="2"/>
    <s v="Stationary"/>
    <d v="2022-10-16T00:00:00"/>
    <s v="International"/>
    <n v="2021"/>
    <n v="20"/>
    <n v="5"/>
    <n v="2022"/>
    <s v="01/27/2020"/>
    <d v="2024-06-04T00:00:00"/>
    <n v="3"/>
    <n v="1965"/>
  </r>
  <r>
    <n v="855"/>
    <x v="19"/>
    <s v="firstclass"/>
    <s v="balochistan"/>
    <n v="911"/>
    <n v="8"/>
    <n v="0.16"/>
    <n v="83"/>
    <s v="consumer"/>
    <s v="West"/>
    <x v="0"/>
    <s v="Stationary"/>
    <d v="2022-10-17T00:00:00"/>
    <s v="International"/>
    <n v="2022"/>
    <n v="13"/>
    <n v="5"/>
    <n v="2022"/>
    <s v="09/10/2020"/>
    <d v="2024-10-20T00:00:00"/>
    <n v="4"/>
    <n v="7288"/>
  </r>
  <r>
    <n v="856"/>
    <x v="17"/>
    <s v="third class"/>
    <s v="Sindh"/>
    <n v="543"/>
    <n v="7"/>
    <n v="0.24"/>
    <n v="169"/>
    <s v="consumer"/>
    <s v="West"/>
    <x v="3"/>
    <s v="Office Supplies"/>
    <d v="2022-10-18T00:00:00"/>
    <s v="International"/>
    <n v="2022"/>
    <n v="2"/>
    <n v="3"/>
    <n v="2020"/>
    <s v="02/03/2020"/>
    <d v="2024-05-04T00:00:00"/>
    <n v="3"/>
    <n v="3801"/>
  </r>
  <r>
    <n v="857"/>
    <x v="12"/>
    <s v="basic"/>
    <s v="Sindh"/>
    <n v="776"/>
    <n v="6"/>
    <n v="0.47"/>
    <n v="79"/>
    <s v="consumer"/>
    <s v="North"/>
    <x v="2"/>
    <s v="Furniture"/>
    <d v="2022-10-19T00:00:00"/>
    <s v="Domestic"/>
    <n v="2021"/>
    <n v="23"/>
    <n v="9"/>
    <n v="2020"/>
    <s v="01/24/2021"/>
    <d v="2024-07-29T00:00:00"/>
    <n v="4"/>
    <n v="4656"/>
  </r>
  <r>
    <n v="858"/>
    <x v="13"/>
    <s v="firstclass"/>
    <s v="kpk"/>
    <n v="772"/>
    <n v="7"/>
    <n v="0.38"/>
    <n v="113"/>
    <s v="home office"/>
    <s v="West"/>
    <x v="0"/>
    <s v="Office Supplies"/>
    <d v="2022-10-20T00:00:00"/>
    <s v="Domestic"/>
    <n v="2021"/>
    <n v="21"/>
    <n v="12"/>
    <n v="2022"/>
    <s v="12/11/2021"/>
    <d v="2024-11-07T00:00:00"/>
    <n v="6"/>
    <n v="5404"/>
  </r>
  <r>
    <n v="859"/>
    <x v="9"/>
    <s v="third class"/>
    <s v="GB"/>
    <n v="941"/>
    <n v="1"/>
    <n v="0.26"/>
    <n v="143"/>
    <s v="home office"/>
    <s v="North"/>
    <x v="1"/>
    <s v="Technology"/>
    <d v="2022-10-21T00:00:00"/>
    <s v="International"/>
    <n v="2021"/>
    <n v="10"/>
    <n v="2"/>
    <n v="2021"/>
    <s v="12/05/2021"/>
    <d v="2024-06-13T00:00:00"/>
    <n v="5"/>
    <n v="941"/>
  </r>
  <r>
    <n v="860"/>
    <x v="9"/>
    <s v="basic"/>
    <s v="balochistan"/>
    <n v="853"/>
    <n v="8"/>
    <n v="0.39"/>
    <n v="106"/>
    <s v="consumer"/>
    <s v="West"/>
    <x v="2"/>
    <s v="Furniture"/>
    <d v="2022-10-22T00:00:00"/>
    <s v="Domestic"/>
    <n v="2021"/>
    <n v="6"/>
    <n v="3"/>
    <n v="2021"/>
    <s v="03/11/2020"/>
    <d v="2024-10-05T00:00:00"/>
    <n v="6"/>
    <n v="6824"/>
  </r>
  <r>
    <n v="861"/>
    <x v="1"/>
    <s v="basic"/>
    <s v="kpk"/>
    <n v="867"/>
    <n v="8"/>
    <n v="0.28000000000000003"/>
    <n v="156"/>
    <s v="consumer"/>
    <s v="North"/>
    <x v="1"/>
    <s v="Technology"/>
    <d v="2022-10-23T00:00:00"/>
    <s v="Domestic"/>
    <n v="2020"/>
    <n v="20"/>
    <n v="11"/>
    <n v="2021"/>
    <s v="07/09/2020"/>
    <d v="2024-01-28T00:00:00"/>
    <n v="3"/>
    <n v="6936"/>
  </r>
  <r>
    <n v="862"/>
    <x v="19"/>
    <s v="second class"/>
    <s v="Sindh"/>
    <n v="519"/>
    <n v="2"/>
    <n v="0.39"/>
    <n v="141"/>
    <s v="consumer"/>
    <s v="North"/>
    <x v="3"/>
    <s v="Stationary"/>
    <d v="2022-10-24T00:00:00"/>
    <s v="Domestic"/>
    <n v="2021"/>
    <n v="18"/>
    <n v="1"/>
    <n v="2020"/>
    <s v="08/11/2021"/>
    <d v="2024-05-11T00:00:00"/>
    <n v="3"/>
    <n v="1038"/>
  </r>
  <r>
    <n v="863"/>
    <x v="18"/>
    <s v="basic"/>
    <s v="kashmir"/>
    <n v="859"/>
    <n v="1"/>
    <n v="0.47"/>
    <n v="90"/>
    <s v="home office"/>
    <s v="West"/>
    <x v="2"/>
    <s v="Stationary"/>
    <d v="2022-10-25T00:00:00"/>
    <s v="International"/>
    <n v="2022"/>
    <n v="14"/>
    <n v="8"/>
    <n v="2020"/>
    <s v="04/21/2020"/>
    <d v="2024-11-07T00:00:00"/>
    <n v="6"/>
    <n v="859"/>
  </r>
  <r>
    <n v="864"/>
    <x v="19"/>
    <s v="second class"/>
    <s v="punjab"/>
    <n v="487"/>
    <n v="3"/>
    <n v="0.13"/>
    <n v="158"/>
    <s v="consumer"/>
    <s v="East"/>
    <x v="1"/>
    <s v="Furniture"/>
    <d v="2022-10-26T00:00:00"/>
    <s v="Domestic"/>
    <n v="2022"/>
    <n v="5"/>
    <n v="2"/>
    <n v="2022"/>
    <s v="06/13/2021"/>
    <d v="2024-11-07T00:00:00"/>
    <n v="5"/>
    <n v="1461"/>
  </r>
  <r>
    <n v="865"/>
    <x v="4"/>
    <s v="sameday"/>
    <s v="punjab"/>
    <n v="651"/>
    <n v="7"/>
    <n v="0.2"/>
    <n v="63"/>
    <s v="home office"/>
    <s v="South"/>
    <x v="3"/>
    <s v="Office Supplies"/>
    <d v="2022-10-27T00:00:00"/>
    <s v="International"/>
    <n v="2020"/>
    <n v="6"/>
    <n v="6"/>
    <n v="2022"/>
    <s v="02/13/2021"/>
    <d v="2024-01-16T00:00:00"/>
    <n v="5"/>
    <n v="4557"/>
  </r>
  <r>
    <n v="866"/>
    <x v="11"/>
    <s v="basic"/>
    <s v="kpk"/>
    <n v="521"/>
    <n v="7"/>
    <n v="0.49"/>
    <n v="140"/>
    <s v="home office"/>
    <s v="South"/>
    <x v="1"/>
    <s v="Stationary"/>
    <d v="2022-10-28T00:00:00"/>
    <s v="International"/>
    <n v="2021"/>
    <n v="28"/>
    <n v="12"/>
    <n v="2022"/>
    <s v="10/22/2020"/>
    <d v="2024-11-25T00:00:00"/>
    <n v="5"/>
    <n v="3647"/>
  </r>
  <r>
    <n v="867"/>
    <x v="7"/>
    <s v="third class"/>
    <s v="kpk"/>
    <n v="606"/>
    <n v="8"/>
    <n v="0.42"/>
    <n v="74"/>
    <s v="home office"/>
    <s v="East"/>
    <x v="0"/>
    <s v="Technology"/>
    <d v="2022-10-29T00:00:00"/>
    <s v="Domestic"/>
    <n v="2020"/>
    <n v="7"/>
    <n v="3"/>
    <n v="2020"/>
    <s v="04/04/2022"/>
    <d v="2024-03-01T00:00:00"/>
    <n v="4"/>
    <n v="4848"/>
  </r>
  <r>
    <n v="868"/>
    <x v="16"/>
    <s v="basic"/>
    <s v="GB"/>
    <n v="359"/>
    <n v="5"/>
    <n v="0.42"/>
    <n v="148"/>
    <s v="consumer"/>
    <s v="South"/>
    <x v="0"/>
    <s v="Stationary"/>
    <d v="2022-10-30T00:00:00"/>
    <s v="Domestic"/>
    <n v="2021"/>
    <n v="22"/>
    <n v="1"/>
    <n v="2021"/>
    <s v="12/26/2021"/>
    <d v="2024-10-09T00:00:00"/>
    <n v="4"/>
    <n v="1795"/>
  </r>
  <r>
    <n v="869"/>
    <x v="18"/>
    <s v="basic"/>
    <s v="punjab"/>
    <n v="524"/>
    <n v="4"/>
    <n v="0.38"/>
    <n v="81"/>
    <s v="consumer"/>
    <s v="South"/>
    <x v="3"/>
    <s v="Stationary"/>
    <d v="2022-10-31T00:00:00"/>
    <s v="Domestic"/>
    <n v="2022"/>
    <n v="18"/>
    <n v="5"/>
    <n v="2022"/>
    <s v="04/10/2021"/>
    <d v="2024-09-25T00:00:00"/>
    <n v="1"/>
    <n v="2096"/>
  </r>
  <r>
    <n v="870"/>
    <x v="4"/>
    <s v="second class"/>
    <s v="kpk"/>
    <n v="670"/>
    <n v="4"/>
    <n v="0.24"/>
    <n v="65"/>
    <s v="home office"/>
    <s v="West"/>
    <x v="2"/>
    <s v="Furniture"/>
    <d v="2022-11-01T00:00:00"/>
    <s v="Domestic"/>
    <n v="2021"/>
    <n v="15"/>
    <n v="12"/>
    <n v="2021"/>
    <s v="08/17/2020"/>
    <d v="2024-10-22T00:00:00"/>
    <n v="4"/>
    <n v="2680"/>
  </r>
  <r>
    <n v="871"/>
    <x v="4"/>
    <s v="basic"/>
    <s v="balochistan"/>
    <n v="583"/>
    <n v="6"/>
    <n v="0.41"/>
    <n v="189"/>
    <s v="home office"/>
    <s v="East"/>
    <x v="0"/>
    <s v="Office Supplies"/>
    <d v="2022-11-02T00:00:00"/>
    <s v="International"/>
    <n v="2022"/>
    <n v="10"/>
    <n v="11"/>
    <n v="2021"/>
    <s v="04/28/2021"/>
    <d v="2024-03-26T00:00:00"/>
    <n v="4"/>
    <n v="3498"/>
  </r>
  <r>
    <n v="872"/>
    <x v="14"/>
    <s v="standard"/>
    <s v="Sindh"/>
    <n v="741"/>
    <n v="2"/>
    <n v="0.44"/>
    <n v="195"/>
    <s v="consumer"/>
    <s v="South"/>
    <x v="1"/>
    <s v="Furniture"/>
    <d v="2022-11-03T00:00:00"/>
    <s v="International"/>
    <n v="2020"/>
    <n v="9"/>
    <n v="5"/>
    <n v="2022"/>
    <s v="02/23/2022"/>
    <d v="2024-11-27T00:00:00"/>
    <n v="1"/>
    <n v="1482"/>
  </r>
  <r>
    <n v="873"/>
    <x v="10"/>
    <s v="sameday"/>
    <s v="Sindh"/>
    <n v="615"/>
    <n v="1"/>
    <n v="0.47"/>
    <n v="78"/>
    <s v="consumer"/>
    <s v="North"/>
    <x v="3"/>
    <s v="Stationary"/>
    <d v="2022-11-04T00:00:00"/>
    <s v="Domestic"/>
    <n v="2020"/>
    <n v="18"/>
    <n v="9"/>
    <n v="2021"/>
    <s v="11/02/2020"/>
    <d v="2024-09-30T00:00:00"/>
    <n v="1"/>
    <n v="615"/>
  </r>
  <r>
    <n v="874"/>
    <x v="14"/>
    <s v="firstclass"/>
    <s v="kashmir"/>
    <n v="623"/>
    <n v="2"/>
    <n v="0.45"/>
    <n v="93"/>
    <s v="home office"/>
    <s v="South"/>
    <x v="3"/>
    <s v="Office Supplies"/>
    <d v="2022-11-05T00:00:00"/>
    <s v="Domestic"/>
    <n v="2021"/>
    <n v="17"/>
    <n v="6"/>
    <n v="2020"/>
    <s v="10/09/2021"/>
    <d v="2024-06-23T00:00:00"/>
    <n v="4"/>
    <n v="1246"/>
  </r>
  <r>
    <n v="875"/>
    <x v="10"/>
    <s v="third class"/>
    <s v="balochistan"/>
    <n v="487"/>
    <n v="3"/>
    <n v="0.13"/>
    <n v="177"/>
    <s v="consumer"/>
    <s v="South"/>
    <x v="3"/>
    <s v="Technology"/>
    <d v="2022-11-06T00:00:00"/>
    <s v="International"/>
    <n v="2020"/>
    <n v="5"/>
    <n v="5"/>
    <n v="2021"/>
    <s v="08/11/2021"/>
    <d v="2024-11-06T00:00:00"/>
    <n v="5"/>
    <n v="1461"/>
  </r>
  <r>
    <n v="876"/>
    <x v="7"/>
    <s v="firstclass"/>
    <s v="kashmir"/>
    <n v="210"/>
    <n v="6"/>
    <n v="0.23"/>
    <n v="70"/>
    <s v="home office"/>
    <s v="North"/>
    <x v="2"/>
    <s v="Furniture"/>
    <d v="2022-11-07T00:00:00"/>
    <s v="Domestic"/>
    <n v="2022"/>
    <n v="14"/>
    <n v="4"/>
    <n v="2021"/>
    <s v="03/03/2021"/>
    <d v="2024-12-13T00:00:00"/>
    <n v="3"/>
    <n v="1260"/>
  </r>
  <r>
    <n v="877"/>
    <x v="16"/>
    <s v="second class"/>
    <s v="balochistan"/>
    <n v="610"/>
    <n v="5"/>
    <n v="0.28000000000000003"/>
    <n v="158"/>
    <s v="home office"/>
    <s v="West"/>
    <x v="2"/>
    <s v="Stationary"/>
    <d v="2022-11-08T00:00:00"/>
    <s v="International"/>
    <n v="2020"/>
    <n v="10"/>
    <n v="8"/>
    <n v="2022"/>
    <s v="11/18/2022"/>
    <d v="2024-08-04T00:00:00"/>
    <n v="3"/>
    <n v="3050"/>
  </r>
  <r>
    <n v="878"/>
    <x v="3"/>
    <s v="third class"/>
    <s v="kpk"/>
    <n v="799"/>
    <n v="3"/>
    <n v="0.27"/>
    <n v="86"/>
    <s v="home office"/>
    <s v="East"/>
    <x v="3"/>
    <s v="Furniture"/>
    <d v="2022-11-09T00:00:00"/>
    <s v="Domestic"/>
    <n v="2020"/>
    <n v="30"/>
    <n v="5"/>
    <n v="2021"/>
    <s v="03/21/2022"/>
    <d v="2024-10-20T00:00:00"/>
    <n v="2"/>
    <n v="2397"/>
  </r>
  <r>
    <n v="879"/>
    <x v="11"/>
    <s v="sameday"/>
    <s v="GB"/>
    <n v="240"/>
    <n v="7"/>
    <n v="0.44"/>
    <n v="58"/>
    <s v="consumer"/>
    <s v="West"/>
    <x v="2"/>
    <s v="Technology"/>
    <d v="2022-11-10T00:00:00"/>
    <s v="Domestic"/>
    <n v="2022"/>
    <n v="17"/>
    <n v="3"/>
    <n v="2022"/>
    <s v="10/18/2022"/>
    <d v="2024-08-05T00:00:00"/>
    <n v="5"/>
    <n v="1680"/>
  </r>
  <r>
    <n v="880"/>
    <x v="19"/>
    <s v="sameday"/>
    <s v="GB"/>
    <n v="964"/>
    <n v="5"/>
    <n v="0.44"/>
    <n v="97"/>
    <s v="home office"/>
    <s v="North"/>
    <x v="0"/>
    <s v="Furniture"/>
    <d v="2022-11-11T00:00:00"/>
    <s v="Domestic"/>
    <n v="2022"/>
    <n v="28"/>
    <n v="8"/>
    <n v="2022"/>
    <s v="12/06/2022"/>
    <d v="2024-10-02T00:00:00"/>
    <n v="5"/>
    <n v="4820"/>
  </r>
  <r>
    <n v="881"/>
    <x v="13"/>
    <s v="firstclass"/>
    <s v="GB"/>
    <n v="918"/>
    <n v="2"/>
    <n v="0.28999999999999998"/>
    <n v="55"/>
    <s v="consumer"/>
    <s v="East"/>
    <x v="1"/>
    <s v="Furniture"/>
    <d v="2022-11-12T00:00:00"/>
    <s v="Domestic"/>
    <n v="2020"/>
    <n v="3"/>
    <n v="7"/>
    <n v="2021"/>
    <s v="06/30/2021"/>
    <d v="2024-04-06T00:00:00"/>
    <n v="3"/>
    <n v="1836"/>
  </r>
  <r>
    <n v="882"/>
    <x v="5"/>
    <s v="second class"/>
    <s v="balochistan"/>
    <n v="868"/>
    <n v="1"/>
    <n v="0.14000000000000001"/>
    <n v="80"/>
    <s v="home office"/>
    <s v="West"/>
    <x v="0"/>
    <s v="Office Supplies"/>
    <d v="2022-11-13T00:00:00"/>
    <s v="Domestic"/>
    <n v="2021"/>
    <n v="5"/>
    <n v="4"/>
    <n v="2022"/>
    <s v="02/04/2021"/>
    <d v="2024-05-12T00:00:00"/>
    <n v="5"/>
    <n v="868"/>
  </r>
  <r>
    <n v="883"/>
    <x v="1"/>
    <s v="standard"/>
    <s v="GB"/>
    <n v="666"/>
    <n v="8"/>
    <n v="0.21"/>
    <n v="101"/>
    <s v="consumer"/>
    <s v="North"/>
    <x v="3"/>
    <s v="Technology"/>
    <d v="2022-11-14T00:00:00"/>
    <s v="International"/>
    <n v="2020"/>
    <n v="28"/>
    <n v="12"/>
    <n v="2022"/>
    <s v="12/05/2020"/>
    <d v="2024-04-12T00:00:00"/>
    <n v="6"/>
    <n v="5328"/>
  </r>
  <r>
    <n v="884"/>
    <x v="11"/>
    <s v="sameday"/>
    <s v="punjab"/>
    <n v="154"/>
    <n v="9"/>
    <n v="0.31"/>
    <n v="52"/>
    <s v="home office"/>
    <s v="East"/>
    <x v="3"/>
    <s v="Stationary"/>
    <d v="2022-11-15T00:00:00"/>
    <s v="Domestic"/>
    <n v="2022"/>
    <n v="22"/>
    <n v="8"/>
    <n v="2020"/>
    <s v="08/26/2020"/>
    <d v="2024-09-16T00:00:00"/>
    <n v="2"/>
    <n v="1386"/>
  </r>
  <r>
    <n v="885"/>
    <x v="3"/>
    <s v="third class"/>
    <s v="balochistan"/>
    <n v="723"/>
    <n v="3"/>
    <n v="0.13"/>
    <n v="138"/>
    <s v="consumer"/>
    <s v="West"/>
    <x v="2"/>
    <s v="Office Supplies"/>
    <d v="2022-11-16T00:00:00"/>
    <s v="International"/>
    <n v="2020"/>
    <n v="16"/>
    <n v="1"/>
    <n v="2020"/>
    <s v="07/02/2020"/>
    <d v="2024-02-13T00:00:00"/>
    <n v="1"/>
    <n v="2169"/>
  </r>
  <r>
    <n v="886"/>
    <x v="5"/>
    <s v="firstclass"/>
    <s v="balochistan"/>
    <n v="955"/>
    <n v="9"/>
    <n v="0.44"/>
    <n v="191"/>
    <s v="home office"/>
    <s v="North"/>
    <x v="1"/>
    <s v="Stationary"/>
    <d v="2022-11-17T00:00:00"/>
    <s v="Domestic"/>
    <n v="2021"/>
    <n v="28"/>
    <n v="8"/>
    <n v="2020"/>
    <s v="05/01/2020"/>
    <d v="2024-10-24T00:00:00"/>
    <n v="6"/>
    <n v="8595"/>
  </r>
  <r>
    <n v="887"/>
    <x v="5"/>
    <s v="standard"/>
    <s v="GB"/>
    <n v="811"/>
    <n v="6"/>
    <n v="0.28999999999999998"/>
    <n v="133"/>
    <s v="home office"/>
    <s v="North"/>
    <x v="2"/>
    <s v="Technology"/>
    <d v="2022-11-18T00:00:00"/>
    <s v="Domestic"/>
    <n v="2021"/>
    <n v="6"/>
    <n v="1"/>
    <n v="2022"/>
    <s v="07/06/2020"/>
    <d v="2024-10-28T00:00:00"/>
    <n v="6"/>
    <n v="4866"/>
  </r>
  <r>
    <n v="888"/>
    <x v="7"/>
    <s v="standard"/>
    <s v="kashmir"/>
    <n v="799"/>
    <n v="4"/>
    <n v="0.36"/>
    <n v="83"/>
    <s v="home office"/>
    <s v="North"/>
    <x v="0"/>
    <s v="Office Supplies"/>
    <d v="2022-11-19T00:00:00"/>
    <s v="Domestic"/>
    <n v="2020"/>
    <n v="15"/>
    <n v="9"/>
    <n v="2022"/>
    <s v="11/22/2021"/>
    <d v="2024-11-26T00:00:00"/>
    <n v="1"/>
    <n v="3196"/>
  </r>
  <r>
    <n v="889"/>
    <x v="10"/>
    <s v="standard"/>
    <s v="balochistan"/>
    <n v="421"/>
    <n v="3"/>
    <n v="0.18"/>
    <n v="88"/>
    <s v="consumer"/>
    <s v="East"/>
    <x v="3"/>
    <s v="Stationary"/>
    <d v="2022-11-20T00:00:00"/>
    <s v="International"/>
    <n v="2020"/>
    <n v="29"/>
    <n v="10"/>
    <n v="2022"/>
    <s v="04/25/2020"/>
    <d v="2024-10-22T00:00:00"/>
    <n v="2"/>
    <n v="1263"/>
  </r>
  <r>
    <n v="890"/>
    <x v="7"/>
    <s v="third class"/>
    <s v="kashmir"/>
    <n v="582"/>
    <n v="3"/>
    <n v="0.24"/>
    <n v="130"/>
    <s v="consumer"/>
    <s v="West"/>
    <x v="1"/>
    <s v="Technology"/>
    <d v="2022-11-21T00:00:00"/>
    <s v="International"/>
    <n v="2021"/>
    <n v="28"/>
    <n v="2"/>
    <n v="2020"/>
    <s v="03/28/2020"/>
    <d v="2024-04-12T00:00:00"/>
    <n v="6"/>
    <n v="1746"/>
  </r>
  <r>
    <n v="891"/>
    <x v="12"/>
    <s v="basic"/>
    <s v="balochistan"/>
    <n v="881"/>
    <n v="7"/>
    <n v="0.45"/>
    <n v="69"/>
    <s v="consumer"/>
    <s v="East"/>
    <x v="1"/>
    <s v="Technology"/>
    <d v="2022-11-22T00:00:00"/>
    <s v="International"/>
    <n v="2021"/>
    <n v="22"/>
    <n v="1"/>
    <n v="2020"/>
    <s v="07/29/2020"/>
    <d v="2024-07-09T00:00:00"/>
    <n v="5"/>
    <n v="6167"/>
  </r>
  <r>
    <n v="892"/>
    <x v="18"/>
    <s v="standard"/>
    <s v="punjab"/>
    <n v="130"/>
    <n v="9"/>
    <n v="0.22"/>
    <n v="65"/>
    <s v="home office"/>
    <s v="East"/>
    <x v="1"/>
    <s v="Office Supplies"/>
    <d v="2022-11-23T00:00:00"/>
    <s v="Domestic"/>
    <n v="2020"/>
    <n v="28"/>
    <n v="5"/>
    <n v="2021"/>
    <s v="11/08/2021"/>
    <d v="2024-01-07T00:00:00"/>
    <n v="3"/>
    <n v="1170"/>
  </r>
  <r>
    <n v="893"/>
    <x v="3"/>
    <s v="standard"/>
    <s v="kpk"/>
    <n v="441"/>
    <n v="2"/>
    <n v="0.27"/>
    <n v="168"/>
    <s v="home office"/>
    <s v="South"/>
    <x v="2"/>
    <s v="Office Supplies"/>
    <d v="2022-11-24T00:00:00"/>
    <s v="International"/>
    <n v="2022"/>
    <n v="17"/>
    <n v="5"/>
    <n v="2021"/>
    <s v="02/22/2020"/>
    <d v="2024-12-22T00:00:00"/>
    <n v="3"/>
    <n v="882"/>
  </r>
  <r>
    <n v="894"/>
    <x v="14"/>
    <s v="third class"/>
    <s v="Sindh"/>
    <n v="693"/>
    <n v="5"/>
    <n v="0.33"/>
    <n v="152"/>
    <s v="consumer"/>
    <s v="South"/>
    <x v="0"/>
    <s v="Furniture"/>
    <d v="2022-11-25T00:00:00"/>
    <s v="Domestic"/>
    <n v="2021"/>
    <n v="19"/>
    <n v="12"/>
    <n v="2021"/>
    <s v="07/07/2021"/>
    <d v="2024-08-07T00:00:00"/>
    <n v="3"/>
    <n v="3465"/>
  </r>
  <r>
    <n v="895"/>
    <x v="9"/>
    <s v="firstclass"/>
    <s v="kashmir"/>
    <n v="763"/>
    <n v="2"/>
    <n v="0.27"/>
    <n v="60"/>
    <s v="consumer"/>
    <s v="North"/>
    <x v="2"/>
    <s v="Stationary"/>
    <d v="2022-11-26T00:00:00"/>
    <s v="Domestic"/>
    <n v="2020"/>
    <n v="4"/>
    <n v="5"/>
    <n v="2020"/>
    <s v="11/26/2021"/>
    <d v="2024-05-10T00:00:00"/>
    <n v="6"/>
    <n v="1526"/>
  </r>
  <r>
    <n v="896"/>
    <x v="7"/>
    <s v="second class"/>
    <s v="kashmir"/>
    <n v="124"/>
    <n v="4"/>
    <n v="0.42"/>
    <n v="101"/>
    <s v="consumer"/>
    <s v="West"/>
    <x v="3"/>
    <s v="Stationary"/>
    <d v="2022-11-27T00:00:00"/>
    <s v="International"/>
    <n v="2021"/>
    <n v="11"/>
    <n v="7"/>
    <n v="2020"/>
    <s v="04/22/2021"/>
    <d v="2024-01-25T00:00:00"/>
    <n v="6"/>
    <n v="496"/>
  </r>
  <r>
    <n v="897"/>
    <x v="10"/>
    <s v="basic"/>
    <s v="balochistan"/>
    <n v="134"/>
    <n v="8"/>
    <n v="0.21"/>
    <n v="197"/>
    <s v="home office"/>
    <s v="North"/>
    <x v="0"/>
    <s v="Furniture"/>
    <d v="2022-11-28T00:00:00"/>
    <s v="International"/>
    <n v="2021"/>
    <n v="1"/>
    <n v="11"/>
    <n v="2021"/>
    <s v="05/15/2022"/>
    <d v="2024-03-08T00:00:00"/>
    <n v="6"/>
    <n v="1072"/>
  </r>
  <r>
    <n v="898"/>
    <x v="18"/>
    <s v="firstclass"/>
    <s v="punjab"/>
    <n v="716"/>
    <n v="4"/>
    <n v="0.12"/>
    <n v="172"/>
    <s v="consumer"/>
    <s v="North"/>
    <x v="1"/>
    <s v="Office Supplies"/>
    <d v="2022-11-29T00:00:00"/>
    <s v="International"/>
    <n v="2022"/>
    <n v="13"/>
    <n v="12"/>
    <n v="2022"/>
    <s v="09/06/2021"/>
    <d v="2024-07-17T00:00:00"/>
    <n v="5"/>
    <n v="2864"/>
  </r>
  <r>
    <n v="899"/>
    <x v="11"/>
    <s v="third class"/>
    <s v="kashmir"/>
    <n v="541"/>
    <n v="1"/>
    <n v="0.32"/>
    <n v="59"/>
    <s v="consumer"/>
    <s v="North"/>
    <x v="2"/>
    <s v="Office Supplies"/>
    <d v="2022-11-30T00:00:00"/>
    <s v="International"/>
    <n v="2021"/>
    <n v="8"/>
    <n v="9"/>
    <n v="2021"/>
    <s v="10/21/2021"/>
    <d v="2024-01-22T00:00:00"/>
    <n v="2"/>
    <n v="541"/>
  </r>
  <r>
    <n v="900"/>
    <x v="8"/>
    <s v="firstclass"/>
    <s v="Sindh"/>
    <n v="458"/>
    <n v="8"/>
    <n v="0.14000000000000001"/>
    <n v="123"/>
    <s v="home office"/>
    <s v="North"/>
    <x v="3"/>
    <s v="Office Supplies"/>
    <d v="2022-12-01T00:00:00"/>
    <s v="International"/>
    <n v="2021"/>
    <n v="27"/>
    <n v="9"/>
    <n v="2020"/>
    <s v="03/21/2021"/>
    <d v="2024-03-08T00:00:00"/>
    <n v="6"/>
    <n v="3664"/>
  </r>
  <r>
    <n v="901"/>
    <x v="0"/>
    <s v="standard"/>
    <s v="punjab"/>
    <n v="557"/>
    <n v="4"/>
    <n v="0.25"/>
    <n v="115"/>
    <s v="home office"/>
    <s v="South"/>
    <x v="3"/>
    <s v="Stationary"/>
    <d v="2022-12-02T00:00:00"/>
    <s v="Domestic"/>
    <n v="2022"/>
    <n v="17"/>
    <n v="5"/>
    <n v="2020"/>
    <s v="01/16/2020"/>
    <d v="2024-04-14T00:00:00"/>
    <n v="2"/>
    <n v="2228"/>
  </r>
  <r>
    <n v="902"/>
    <x v="3"/>
    <s v="basic"/>
    <s v="GB"/>
    <n v="764"/>
    <n v="1"/>
    <n v="0.27"/>
    <n v="173"/>
    <s v="home office"/>
    <s v="North"/>
    <x v="3"/>
    <s v="Technology"/>
    <d v="2022-12-03T00:00:00"/>
    <s v="International"/>
    <n v="2020"/>
    <n v="25"/>
    <n v="1"/>
    <n v="2021"/>
    <s v="12/29/2021"/>
    <d v="2024-02-09T00:00:00"/>
    <n v="2"/>
    <n v="764"/>
  </r>
  <r>
    <n v="903"/>
    <x v="13"/>
    <s v="second class"/>
    <s v="GB"/>
    <n v="833"/>
    <n v="9"/>
    <n v="0.49"/>
    <n v="167"/>
    <s v="consumer"/>
    <s v="South"/>
    <x v="3"/>
    <s v="Office Supplies"/>
    <d v="2022-12-04T00:00:00"/>
    <s v="Domestic"/>
    <n v="2021"/>
    <n v="1"/>
    <n v="8"/>
    <n v="2022"/>
    <s v="02/19/2020"/>
    <d v="2024-01-14T00:00:00"/>
    <n v="5"/>
    <n v="7497"/>
  </r>
  <r>
    <n v="904"/>
    <x v="5"/>
    <s v="second class"/>
    <s v="GB"/>
    <n v="617"/>
    <n v="4"/>
    <n v="0.23"/>
    <n v="105"/>
    <s v="home office"/>
    <s v="West"/>
    <x v="1"/>
    <s v="Office Supplies"/>
    <d v="2022-12-05T00:00:00"/>
    <s v="Domestic"/>
    <n v="2022"/>
    <n v="24"/>
    <n v="9"/>
    <n v="2021"/>
    <s v="08/29/2021"/>
    <d v="2024-06-22T00:00:00"/>
    <n v="6"/>
    <n v="2468"/>
  </r>
  <r>
    <n v="905"/>
    <x v="11"/>
    <s v="firstclass"/>
    <s v="Sindh"/>
    <n v="340"/>
    <n v="8"/>
    <n v="0.41"/>
    <n v="133"/>
    <s v="home office"/>
    <s v="South"/>
    <x v="0"/>
    <s v="Office Supplies"/>
    <d v="2022-12-06T00:00:00"/>
    <s v="International"/>
    <n v="2022"/>
    <n v="27"/>
    <n v="5"/>
    <n v="2020"/>
    <s v="09/18/2022"/>
    <d v="2024-11-07T00:00:00"/>
    <n v="1"/>
    <n v="2720"/>
  </r>
  <r>
    <n v="906"/>
    <x v="18"/>
    <s v="basic"/>
    <s v="kpk"/>
    <n v="552"/>
    <n v="5"/>
    <n v="0.45"/>
    <n v="146"/>
    <s v="home office"/>
    <s v="North"/>
    <x v="3"/>
    <s v="Technology"/>
    <d v="2022-12-07T00:00:00"/>
    <s v="International"/>
    <n v="2022"/>
    <n v="16"/>
    <n v="7"/>
    <n v="2022"/>
    <s v="10/21/2020"/>
    <d v="2024-07-28T00:00:00"/>
    <n v="3"/>
    <n v="2760"/>
  </r>
  <r>
    <n v="907"/>
    <x v="6"/>
    <s v="firstclass"/>
    <s v="kashmir"/>
    <n v="850"/>
    <n v="2"/>
    <n v="0.13"/>
    <n v="108"/>
    <s v="consumer"/>
    <s v="East"/>
    <x v="2"/>
    <s v="Technology"/>
    <d v="2022-12-08T00:00:00"/>
    <s v="Domestic"/>
    <n v="2020"/>
    <n v="26"/>
    <n v="7"/>
    <n v="2021"/>
    <s v="01/07/2020"/>
    <d v="2024-05-12T00:00:00"/>
    <n v="6"/>
    <n v="1700"/>
  </r>
  <r>
    <n v="908"/>
    <x v="18"/>
    <s v="third class"/>
    <s v="Sindh"/>
    <n v="138"/>
    <n v="7"/>
    <n v="0.35"/>
    <n v="86"/>
    <s v="consumer"/>
    <s v="West"/>
    <x v="1"/>
    <s v="Technology"/>
    <d v="2022-12-09T00:00:00"/>
    <s v="Domestic"/>
    <n v="2020"/>
    <n v="12"/>
    <n v="5"/>
    <n v="2021"/>
    <s v="05/15/2021"/>
    <d v="2024-05-10T00:00:00"/>
    <n v="2"/>
    <n v="966"/>
  </r>
  <r>
    <n v="909"/>
    <x v="16"/>
    <s v="firstclass"/>
    <s v="kpk"/>
    <n v="484"/>
    <n v="5"/>
    <n v="0.38"/>
    <n v="178"/>
    <s v="home office"/>
    <s v="South"/>
    <x v="1"/>
    <s v="Furniture"/>
    <d v="2022-12-10T00:00:00"/>
    <s v="Domestic"/>
    <n v="2022"/>
    <n v="30"/>
    <n v="7"/>
    <n v="2022"/>
    <s v="02/20/2021"/>
    <d v="2024-08-02T00:00:00"/>
    <n v="6"/>
    <n v="2420"/>
  </r>
  <r>
    <n v="910"/>
    <x v="5"/>
    <s v="second class"/>
    <s v="punjab"/>
    <n v="415"/>
    <n v="4"/>
    <n v="0.28000000000000003"/>
    <n v="195"/>
    <s v="home office"/>
    <s v="South"/>
    <x v="1"/>
    <s v="Stationary"/>
    <d v="2022-12-11T00:00:00"/>
    <s v="Domestic"/>
    <n v="2021"/>
    <n v="25"/>
    <n v="9"/>
    <n v="2020"/>
    <s v="02/09/2022"/>
    <d v="2024-02-13T00:00:00"/>
    <n v="1"/>
    <n v="1660"/>
  </r>
  <r>
    <n v="911"/>
    <x v="4"/>
    <s v="second class"/>
    <s v="Sindh"/>
    <n v="306"/>
    <n v="7"/>
    <n v="0.41"/>
    <n v="108"/>
    <s v="home office"/>
    <s v="East"/>
    <x v="1"/>
    <s v="Stationary"/>
    <d v="2022-12-12T00:00:00"/>
    <s v="Domestic"/>
    <n v="2022"/>
    <n v="7"/>
    <n v="11"/>
    <n v="2021"/>
    <s v="11/25/2020"/>
    <d v="2024-12-20T00:00:00"/>
    <n v="5"/>
    <n v="2142"/>
  </r>
  <r>
    <n v="912"/>
    <x v="8"/>
    <s v="firstclass"/>
    <s v="punjab"/>
    <n v="173"/>
    <n v="7"/>
    <n v="0.33"/>
    <n v="82"/>
    <s v="consumer"/>
    <s v="South"/>
    <x v="0"/>
    <s v="Technology"/>
    <d v="2022-12-13T00:00:00"/>
    <s v="International"/>
    <n v="2020"/>
    <n v="13"/>
    <n v="12"/>
    <n v="2022"/>
    <s v="03/08/2020"/>
    <d v="2024-06-16T00:00:00"/>
    <n v="5"/>
    <n v="1211"/>
  </r>
  <r>
    <n v="913"/>
    <x v="2"/>
    <s v="second class"/>
    <s v="kpk"/>
    <n v="328"/>
    <n v="5"/>
    <n v="0.2"/>
    <n v="67"/>
    <s v="consumer"/>
    <s v="East"/>
    <x v="3"/>
    <s v="Technology"/>
    <d v="2022-12-14T00:00:00"/>
    <s v="International"/>
    <n v="2020"/>
    <n v="10"/>
    <n v="11"/>
    <n v="2022"/>
    <s v="04/25/2022"/>
    <d v="2024-03-19T00:00:00"/>
    <n v="6"/>
    <n v="1640"/>
  </r>
  <r>
    <n v="914"/>
    <x v="6"/>
    <s v="third class"/>
    <s v="Sindh"/>
    <n v="595"/>
    <n v="3"/>
    <n v="0.23"/>
    <n v="57"/>
    <s v="consumer"/>
    <s v="North"/>
    <x v="0"/>
    <s v="Furniture"/>
    <d v="2022-12-15T00:00:00"/>
    <s v="International"/>
    <n v="2020"/>
    <n v="2"/>
    <n v="5"/>
    <n v="2021"/>
    <s v="06/17/2021"/>
    <d v="2024-01-05T00:00:00"/>
    <n v="6"/>
    <n v="1785"/>
  </r>
  <r>
    <n v="915"/>
    <x v="15"/>
    <s v="second class"/>
    <s v="kashmir"/>
    <n v="128"/>
    <n v="8"/>
    <n v="0.23"/>
    <n v="168"/>
    <s v="home office"/>
    <s v="North"/>
    <x v="3"/>
    <s v="Office Supplies"/>
    <d v="2022-12-16T00:00:00"/>
    <s v="International"/>
    <n v="2022"/>
    <n v="9"/>
    <n v="4"/>
    <n v="2022"/>
    <s v="09/01/2021"/>
    <d v="2024-10-03T00:00:00"/>
    <n v="6"/>
    <n v="1024"/>
  </r>
  <r>
    <n v="916"/>
    <x v="8"/>
    <s v="standard"/>
    <s v="kpk"/>
    <n v="499"/>
    <n v="4"/>
    <n v="0.23"/>
    <n v="194"/>
    <s v="consumer"/>
    <s v="North"/>
    <x v="1"/>
    <s v="Stationary"/>
    <d v="2022-12-17T00:00:00"/>
    <s v="Domestic"/>
    <n v="2022"/>
    <n v="29"/>
    <n v="3"/>
    <n v="2020"/>
    <s v="10/14/2021"/>
    <d v="2024-11-28T00:00:00"/>
    <n v="5"/>
    <n v="1996"/>
  </r>
  <r>
    <n v="917"/>
    <x v="18"/>
    <s v="standard"/>
    <s v="kashmir"/>
    <n v="806"/>
    <n v="2"/>
    <n v="0.28999999999999998"/>
    <n v="177"/>
    <s v="consumer"/>
    <s v="South"/>
    <x v="0"/>
    <s v="Office Supplies"/>
    <d v="2022-12-18T00:00:00"/>
    <s v="Domestic"/>
    <n v="2021"/>
    <n v="12"/>
    <n v="2"/>
    <n v="2020"/>
    <s v="12/22/2020"/>
    <d v="2024-12-28T00:00:00"/>
    <n v="4"/>
    <n v="1612"/>
  </r>
  <r>
    <n v="918"/>
    <x v="7"/>
    <s v="sameday"/>
    <s v="punjab"/>
    <n v="136"/>
    <n v="1"/>
    <n v="0.11"/>
    <n v="156"/>
    <s v="consumer"/>
    <s v="East"/>
    <x v="3"/>
    <s v="Office Supplies"/>
    <d v="2022-12-19T00:00:00"/>
    <s v="International"/>
    <n v="2021"/>
    <n v="1"/>
    <n v="3"/>
    <n v="2021"/>
    <s v="12/14/2022"/>
    <d v="2024-10-24T00:00:00"/>
    <n v="5"/>
    <n v="136"/>
  </r>
  <r>
    <n v="919"/>
    <x v="12"/>
    <s v="third class"/>
    <s v="kashmir"/>
    <n v="747"/>
    <n v="7"/>
    <n v="0.13"/>
    <n v="80"/>
    <s v="home office"/>
    <s v="West"/>
    <x v="1"/>
    <s v="Office Supplies"/>
    <d v="2022-12-20T00:00:00"/>
    <s v="Domestic"/>
    <n v="2021"/>
    <n v="14"/>
    <n v="8"/>
    <n v="2022"/>
    <s v="04/24/2020"/>
    <d v="2024-06-05T00:00:00"/>
    <n v="1"/>
    <n v="5229"/>
  </r>
  <r>
    <n v="920"/>
    <x v="1"/>
    <s v="sameday"/>
    <s v="Sindh"/>
    <n v="771"/>
    <n v="2"/>
    <n v="0.22"/>
    <n v="80"/>
    <s v="consumer"/>
    <s v="East"/>
    <x v="1"/>
    <s v="Stationary"/>
    <d v="2022-12-21T00:00:00"/>
    <s v="International"/>
    <n v="2020"/>
    <n v="19"/>
    <n v="7"/>
    <n v="2021"/>
    <s v="05/24/2021"/>
    <d v="2024-07-25T00:00:00"/>
    <n v="4"/>
    <n v="1542"/>
  </r>
  <r>
    <n v="921"/>
    <x v="3"/>
    <s v="firstclass"/>
    <s v="Sindh"/>
    <n v="271"/>
    <n v="6"/>
    <n v="0.18"/>
    <n v="132"/>
    <s v="home office"/>
    <s v="South"/>
    <x v="3"/>
    <s v="Technology"/>
    <d v="2022-12-22T00:00:00"/>
    <s v="International"/>
    <n v="2021"/>
    <n v="14"/>
    <n v="6"/>
    <n v="2022"/>
    <s v="03/27/2021"/>
    <d v="2024-04-27T00:00:00"/>
    <n v="1"/>
    <n v="1626"/>
  </r>
  <r>
    <n v="922"/>
    <x v="17"/>
    <s v="firstclass"/>
    <s v="GB"/>
    <n v="141"/>
    <n v="5"/>
    <n v="0.2"/>
    <n v="198"/>
    <s v="home office"/>
    <s v="East"/>
    <x v="0"/>
    <s v="Stationary"/>
    <d v="2022-12-23T00:00:00"/>
    <s v="International"/>
    <n v="2022"/>
    <n v="7"/>
    <n v="6"/>
    <n v="2022"/>
    <s v="02/03/2021"/>
    <d v="2024-03-16T00:00:00"/>
    <n v="4"/>
    <n v="705"/>
  </r>
  <r>
    <n v="923"/>
    <x v="11"/>
    <s v="firstclass"/>
    <s v="balochistan"/>
    <n v="563"/>
    <n v="7"/>
    <n v="0.16"/>
    <n v="65"/>
    <s v="consumer"/>
    <s v="South"/>
    <x v="3"/>
    <s v="Furniture"/>
    <d v="2022-12-24T00:00:00"/>
    <s v="International"/>
    <n v="2020"/>
    <n v="19"/>
    <n v="9"/>
    <n v="2021"/>
    <s v="07/14/2022"/>
    <d v="2024-09-10T00:00:00"/>
    <n v="3"/>
    <n v="3941"/>
  </r>
  <r>
    <n v="924"/>
    <x v="1"/>
    <s v="firstclass"/>
    <s v="kashmir"/>
    <n v="896"/>
    <n v="4"/>
    <n v="0.41"/>
    <n v="199"/>
    <s v="home office"/>
    <s v="South"/>
    <x v="2"/>
    <s v="Technology"/>
    <d v="2022-12-25T00:00:00"/>
    <s v="Domestic"/>
    <n v="2021"/>
    <n v="12"/>
    <n v="8"/>
    <n v="2021"/>
    <s v="06/15/2022"/>
    <d v="2024-07-07T00:00:00"/>
    <n v="2"/>
    <n v="3584"/>
  </r>
  <r>
    <n v="925"/>
    <x v="4"/>
    <s v="second class"/>
    <s v="GB"/>
    <n v="482"/>
    <n v="2"/>
    <n v="0.41"/>
    <n v="189"/>
    <s v="consumer"/>
    <s v="South"/>
    <x v="3"/>
    <s v="Office Supplies"/>
    <d v="2022-12-26T00:00:00"/>
    <s v="Domestic"/>
    <n v="2022"/>
    <n v="13"/>
    <n v="9"/>
    <n v="2021"/>
    <s v="01/19/2022"/>
    <d v="2024-06-09T00:00:00"/>
    <n v="2"/>
    <n v="964"/>
  </r>
  <r>
    <n v="926"/>
    <x v="0"/>
    <s v="sameday"/>
    <s v="kpk"/>
    <n v="282"/>
    <n v="8"/>
    <n v="0.31"/>
    <n v="119"/>
    <s v="consumer"/>
    <s v="West"/>
    <x v="2"/>
    <s v="Furniture"/>
    <d v="2022-12-27T00:00:00"/>
    <s v="Domestic"/>
    <n v="2020"/>
    <n v="16"/>
    <n v="9"/>
    <n v="2021"/>
    <s v="09/27/2022"/>
    <d v="2024-08-22T00:00:00"/>
    <n v="6"/>
    <n v="2256"/>
  </r>
  <r>
    <n v="927"/>
    <x v="18"/>
    <s v="firstclass"/>
    <s v="punjab"/>
    <n v="920"/>
    <n v="8"/>
    <n v="0.23"/>
    <n v="135"/>
    <s v="home office"/>
    <s v="North"/>
    <x v="2"/>
    <s v="Stationary"/>
    <d v="2022-12-28T00:00:00"/>
    <s v="International"/>
    <n v="2020"/>
    <n v="27"/>
    <n v="5"/>
    <n v="2020"/>
    <s v="10/11/2022"/>
    <d v="2024-12-19T00:00:00"/>
    <n v="5"/>
    <n v="7360"/>
  </r>
  <r>
    <n v="928"/>
    <x v="5"/>
    <s v="standard"/>
    <s v="kpk"/>
    <n v="218"/>
    <n v="9"/>
    <n v="0.17"/>
    <n v="168"/>
    <s v="home office"/>
    <s v="West"/>
    <x v="1"/>
    <s v="Office Supplies"/>
    <d v="2022-12-29T00:00:00"/>
    <s v="Domestic"/>
    <n v="2020"/>
    <n v="22"/>
    <n v="1"/>
    <n v="2021"/>
    <s v="08/10/2022"/>
    <d v="2024-03-18T00:00:00"/>
    <n v="4"/>
    <n v="1962"/>
  </r>
  <r>
    <n v="929"/>
    <x v="18"/>
    <s v="second class"/>
    <s v="balochistan"/>
    <n v="782"/>
    <n v="1"/>
    <n v="0.38"/>
    <n v="157"/>
    <s v="home office"/>
    <s v="East"/>
    <x v="0"/>
    <s v="Technology"/>
    <d v="2022-12-30T00:00:00"/>
    <s v="Domestic"/>
    <n v="2020"/>
    <n v="10"/>
    <n v="12"/>
    <n v="2022"/>
    <s v="04/12/2022"/>
    <d v="2024-07-09T00:00:00"/>
    <n v="1"/>
    <n v="782"/>
  </r>
  <r>
    <n v="930"/>
    <x v="14"/>
    <s v="sameday"/>
    <s v="punjab"/>
    <n v="860"/>
    <n v="1"/>
    <n v="0.28000000000000003"/>
    <n v="195"/>
    <s v="home office"/>
    <s v="East"/>
    <x v="3"/>
    <s v="Furniture"/>
    <d v="2022-12-31T00:00:00"/>
    <s v="International"/>
    <n v="2020"/>
    <n v="21"/>
    <n v="3"/>
    <n v="2021"/>
    <s v="08/10/2022"/>
    <d v="2024-05-13T00:00:00"/>
    <n v="2"/>
    <n v="860"/>
  </r>
  <r>
    <n v="931"/>
    <x v="19"/>
    <s v="third class"/>
    <s v="balochistan"/>
    <n v="515"/>
    <n v="3"/>
    <n v="0.39"/>
    <n v="67"/>
    <s v="consumer"/>
    <s v="West"/>
    <x v="0"/>
    <s v="Technology"/>
    <d v="2023-01-01T00:00:00"/>
    <s v="Domestic"/>
    <n v="2022"/>
    <n v="27"/>
    <n v="11"/>
    <n v="2020"/>
    <s v="08/16/2021"/>
    <d v="2024-03-03T00:00:00"/>
    <n v="1"/>
    <n v="1545"/>
  </r>
  <r>
    <n v="932"/>
    <x v="4"/>
    <s v="second class"/>
    <s v="kashmir"/>
    <n v="186"/>
    <n v="7"/>
    <n v="0.36"/>
    <n v="199"/>
    <s v="home office"/>
    <s v="West"/>
    <x v="2"/>
    <s v="Office Supplies"/>
    <d v="2023-01-02T00:00:00"/>
    <s v="International"/>
    <n v="2021"/>
    <n v="18"/>
    <n v="5"/>
    <n v="2020"/>
    <s v="04/21/2020"/>
    <d v="2024-03-09T00:00:00"/>
    <n v="1"/>
    <n v="1302"/>
  </r>
  <r>
    <n v="933"/>
    <x v="16"/>
    <s v="basic"/>
    <s v="Sindh"/>
    <n v="669"/>
    <n v="2"/>
    <n v="0.25"/>
    <n v="101"/>
    <s v="home office"/>
    <s v="South"/>
    <x v="3"/>
    <s v="Office Supplies"/>
    <d v="2023-01-03T00:00:00"/>
    <s v="International"/>
    <n v="2021"/>
    <n v="6"/>
    <n v="12"/>
    <n v="2022"/>
    <s v="09/16/2022"/>
    <d v="2024-01-03T00:00:00"/>
    <n v="1"/>
    <n v="1338"/>
  </r>
  <r>
    <n v="934"/>
    <x v="4"/>
    <s v="firstclass"/>
    <s v="kashmir"/>
    <n v="598"/>
    <n v="6"/>
    <n v="0.11"/>
    <n v="52"/>
    <s v="home office"/>
    <s v="North"/>
    <x v="2"/>
    <s v="Office Supplies"/>
    <d v="2023-01-04T00:00:00"/>
    <s v="International"/>
    <n v="2021"/>
    <n v="29"/>
    <n v="8"/>
    <n v="2021"/>
    <s v="12/11/2020"/>
    <d v="2024-05-17T00:00:00"/>
    <n v="6"/>
    <n v="3588"/>
  </r>
  <r>
    <n v="935"/>
    <x v="16"/>
    <s v="standard"/>
    <s v="punjab"/>
    <n v="123"/>
    <n v="2"/>
    <n v="0.35"/>
    <n v="108"/>
    <s v="consumer"/>
    <s v="South"/>
    <x v="0"/>
    <s v="Technology"/>
    <d v="2023-01-05T00:00:00"/>
    <s v="Domestic"/>
    <n v="2021"/>
    <n v="1"/>
    <n v="4"/>
    <n v="2022"/>
    <s v="11/25/2021"/>
    <d v="2024-12-09T00:00:00"/>
    <n v="2"/>
    <n v="246"/>
  </r>
  <r>
    <n v="936"/>
    <x v="4"/>
    <s v="third class"/>
    <s v="GB"/>
    <n v="224"/>
    <n v="8"/>
    <n v="0.28000000000000003"/>
    <n v="98"/>
    <s v="home office"/>
    <s v="South"/>
    <x v="0"/>
    <s v="Technology"/>
    <d v="2023-01-06T00:00:00"/>
    <s v="International"/>
    <n v="2022"/>
    <n v="24"/>
    <n v="4"/>
    <n v="2022"/>
    <s v="12/08/2022"/>
    <d v="2024-12-12T00:00:00"/>
    <n v="4"/>
    <n v="1792"/>
  </r>
  <r>
    <n v="937"/>
    <x v="4"/>
    <s v="sameday"/>
    <s v="punjab"/>
    <n v="936"/>
    <n v="4"/>
    <n v="0.49"/>
    <n v="91"/>
    <s v="home office"/>
    <s v="South"/>
    <x v="0"/>
    <s v="Furniture"/>
    <d v="2023-01-07T00:00:00"/>
    <s v="Domestic"/>
    <n v="2022"/>
    <n v="15"/>
    <n v="10"/>
    <n v="2021"/>
    <s v="01/14/2020"/>
    <d v="2024-07-11T00:00:00"/>
    <n v="6"/>
    <n v="3744"/>
  </r>
  <r>
    <n v="938"/>
    <x v="0"/>
    <s v="second class"/>
    <s v="GB"/>
    <n v="676"/>
    <n v="4"/>
    <n v="0.32"/>
    <n v="79"/>
    <s v="home office"/>
    <s v="East"/>
    <x v="2"/>
    <s v="Technology"/>
    <d v="2023-01-08T00:00:00"/>
    <s v="International"/>
    <n v="2022"/>
    <n v="27"/>
    <n v="9"/>
    <n v="2022"/>
    <s v="02/04/2022"/>
    <d v="2024-10-13T00:00:00"/>
    <n v="4"/>
    <n v="2704"/>
  </r>
  <r>
    <n v="939"/>
    <x v="10"/>
    <s v="sameday"/>
    <s v="kpk"/>
    <n v="298"/>
    <n v="3"/>
    <n v="0.37"/>
    <n v="146"/>
    <s v="home office"/>
    <s v="West"/>
    <x v="2"/>
    <s v="Furniture"/>
    <d v="2023-01-09T00:00:00"/>
    <s v="International"/>
    <n v="2022"/>
    <n v="13"/>
    <n v="10"/>
    <n v="2022"/>
    <s v="07/19/2020"/>
    <d v="2024-05-19T00:00:00"/>
    <n v="1"/>
    <n v="894"/>
  </r>
  <r>
    <n v="940"/>
    <x v="15"/>
    <s v="basic"/>
    <s v="Sindh"/>
    <n v="168"/>
    <n v="5"/>
    <n v="0.21"/>
    <n v="126"/>
    <s v="home office"/>
    <s v="East"/>
    <x v="3"/>
    <s v="Office Supplies"/>
    <d v="2023-01-10T00:00:00"/>
    <s v="Domestic"/>
    <n v="2022"/>
    <n v="13"/>
    <n v="7"/>
    <n v="2021"/>
    <s v="08/06/2022"/>
    <d v="2024-06-22T00:00:00"/>
    <n v="1"/>
    <n v="840"/>
  </r>
  <r>
    <n v="941"/>
    <x v="15"/>
    <s v="standard"/>
    <s v="kpk"/>
    <n v="303"/>
    <n v="6"/>
    <n v="0.48"/>
    <n v="99"/>
    <s v="consumer"/>
    <s v="North"/>
    <x v="1"/>
    <s v="Technology"/>
    <d v="2023-01-11T00:00:00"/>
    <s v="International"/>
    <n v="2022"/>
    <n v="4"/>
    <n v="3"/>
    <n v="2022"/>
    <s v="06/22/2022"/>
    <d v="2024-01-20T00:00:00"/>
    <n v="1"/>
    <n v="1818"/>
  </r>
  <r>
    <n v="942"/>
    <x v="14"/>
    <s v="third class"/>
    <s v="kashmir"/>
    <n v="308"/>
    <n v="5"/>
    <n v="0.1"/>
    <n v="167"/>
    <s v="home office"/>
    <s v="South"/>
    <x v="0"/>
    <s v="Stationary"/>
    <d v="2023-01-12T00:00:00"/>
    <s v="Domestic"/>
    <n v="2021"/>
    <n v="15"/>
    <n v="7"/>
    <n v="2020"/>
    <s v="02/21/2022"/>
    <d v="2024-12-26T00:00:00"/>
    <n v="2"/>
    <n v="1540"/>
  </r>
  <r>
    <n v="943"/>
    <x v="17"/>
    <s v="second class"/>
    <s v="balochistan"/>
    <n v="998"/>
    <n v="7"/>
    <n v="0.19"/>
    <n v="88"/>
    <s v="home office"/>
    <s v="South"/>
    <x v="2"/>
    <s v="Stationary"/>
    <d v="2023-01-13T00:00:00"/>
    <s v="Domestic"/>
    <n v="2022"/>
    <n v="15"/>
    <n v="12"/>
    <n v="2020"/>
    <s v="08/19/2020"/>
    <d v="2024-07-05T00:00:00"/>
    <n v="1"/>
    <n v="6986"/>
  </r>
  <r>
    <n v="944"/>
    <x v="7"/>
    <s v="third class"/>
    <s v="GB"/>
    <n v="606"/>
    <n v="9"/>
    <n v="0.32"/>
    <n v="94"/>
    <s v="home office"/>
    <s v="East"/>
    <x v="0"/>
    <s v="Furniture"/>
    <d v="2023-01-14T00:00:00"/>
    <s v="International"/>
    <n v="2021"/>
    <n v="1"/>
    <n v="1"/>
    <n v="2022"/>
    <s v="05/21/2021"/>
    <d v="2024-07-21T00:00:00"/>
    <n v="1"/>
    <n v="5454"/>
  </r>
  <r>
    <n v="945"/>
    <x v="8"/>
    <s v="basic"/>
    <s v="GB"/>
    <n v="814"/>
    <n v="1"/>
    <n v="0.15"/>
    <n v="131"/>
    <s v="home office"/>
    <s v="West"/>
    <x v="2"/>
    <s v="Office Supplies"/>
    <d v="2023-01-15T00:00:00"/>
    <s v="International"/>
    <n v="2022"/>
    <n v="13"/>
    <n v="2"/>
    <n v="2022"/>
    <s v="08/05/2020"/>
    <d v="2024-06-02T00:00:00"/>
    <n v="1"/>
    <n v="814"/>
  </r>
  <r>
    <n v="946"/>
    <x v="2"/>
    <s v="standard"/>
    <s v="kpk"/>
    <n v="523"/>
    <n v="7"/>
    <n v="0.33"/>
    <n v="177"/>
    <s v="home office"/>
    <s v="South"/>
    <x v="3"/>
    <s v="Stationary"/>
    <d v="2023-01-16T00:00:00"/>
    <s v="International"/>
    <n v="2022"/>
    <n v="2"/>
    <n v="2"/>
    <n v="2022"/>
    <s v="09/12/2022"/>
    <d v="2024-12-06T00:00:00"/>
    <n v="5"/>
    <n v="3661"/>
  </r>
  <r>
    <n v="947"/>
    <x v="9"/>
    <s v="firstclass"/>
    <s v="Sindh"/>
    <n v="610"/>
    <n v="8"/>
    <n v="0.16"/>
    <n v="118"/>
    <s v="consumer"/>
    <s v="North"/>
    <x v="0"/>
    <s v="Furniture"/>
    <d v="2023-01-17T00:00:00"/>
    <s v="Domestic"/>
    <n v="2022"/>
    <n v="29"/>
    <n v="1"/>
    <n v="2022"/>
    <s v="06/16/2022"/>
    <d v="2024-11-03T00:00:00"/>
    <n v="2"/>
    <n v="4880"/>
  </r>
  <r>
    <n v="948"/>
    <x v="2"/>
    <s v="sameday"/>
    <s v="Sindh"/>
    <n v="266"/>
    <n v="7"/>
    <n v="0.32"/>
    <n v="129"/>
    <s v="consumer"/>
    <s v="North"/>
    <x v="3"/>
    <s v="Technology"/>
    <d v="2023-01-18T00:00:00"/>
    <s v="International"/>
    <n v="2021"/>
    <n v="14"/>
    <n v="6"/>
    <n v="2021"/>
    <s v="06/20/2022"/>
    <d v="2024-12-03T00:00:00"/>
    <n v="6"/>
    <n v="1862"/>
  </r>
  <r>
    <n v="949"/>
    <x v="13"/>
    <s v="basic"/>
    <s v="kpk"/>
    <n v="538"/>
    <n v="6"/>
    <n v="0.33"/>
    <n v="195"/>
    <s v="home office"/>
    <s v="West"/>
    <x v="1"/>
    <s v="Stationary"/>
    <d v="2023-01-19T00:00:00"/>
    <s v="International"/>
    <n v="2021"/>
    <n v="29"/>
    <n v="3"/>
    <n v="2020"/>
    <s v="12/30/2020"/>
    <d v="2024-06-13T00:00:00"/>
    <n v="4"/>
    <n v="3228"/>
  </r>
  <r>
    <n v="950"/>
    <x v="1"/>
    <s v="third class"/>
    <s v="Sindh"/>
    <n v="864"/>
    <n v="5"/>
    <n v="0.11"/>
    <n v="114"/>
    <s v="home office"/>
    <s v="North"/>
    <x v="0"/>
    <s v="Technology"/>
    <d v="2023-01-20T00:00:00"/>
    <s v="Domestic"/>
    <n v="2021"/>
    <n v="13"/>
    <n v="7"/>
    <n v="2022"/>
    <s v="02/28/2021"/>
    <d v="2024-07-22T00:00:00"/>
    <n v="2"/>
    <n v="4320"/>
  </r>
  <r>
    <n v="951"/>
    <x v="7"/>
    <s v="third class"/>
    <s v="kashmir"/>
    <n v="715"/>
    <n v="8"/>
    <n v="0.36"/>
    <n v="65"/>
    <s v="consumer"/>
    <s v="South"/>
    <x v="1"/>
    <s v="Office Supplies"/>
    <d v="2023-01-21T00:00:00"/>
    <s v="Domestic"/>
    <n v="2022"/>
    <n v="16"/>
    <n v="1"/>
    <n v="2020"/>
    <s v="09/26/2022"/>
    <d v="2024-10-12T00:00:00"/>
    <n v="5"/>
    <n v="5720"/>
  </r>
  <r>
    <n v="952"/>
    <x v="1"/>
    <s v="sameday"/>
    <s v="balochistan"/>
    <n v="347"/>
    <n v="4"/>
    <n v="0.41"/>
    <n v="143"/>
    <s v="home office"/>
    <s v="East"/>
    <x v="2"/>
    <s v="Office Supplies"/>
    <d v="2023-01-22T00:00:00"/>
    <s v="International"/>
    <n v="2021"/>
    <n v="13"/>
    <n v="11"/>
    <n v="2020"/>
    <s v="02/22/2022"/>
    <d v="2024-12-08T00:00:00"/>
    <n v="5"/>
    <n v="1388"/>
  </r>
  <r>
    <n v="953"/>
    <x v="7"/>
    <s v="sameday"/>
    <s v="punjab"/>
    <n v="228"/>
    <n v="7"/>
    <n v="0.28999999999999998"/>
    <n v="153"/>
    <s v="home office"/>
    <s v="East"/>
    <x v="0"/>
    <s v="Furniture"/>
    <d v="2023-01-23T00:00:00"/>
    <s v="International"/>
    <n v="2021"/>
    <n v="24"/>
    <n v="12"/>
    <n v="2020"/>
    <s v="04/17/2022"/>
    <d v="2024-02-18T00:00:00"/>
    <n v="5"/>
    <n v="1596"/>
  </r>
  <r>
    <n v="954"/>
    <x v="0"/>
    <s v="basic"/>
    <s v="GB"/>
    <n v="877"/>
    <n v="4"/>
    <n v="0.35"/>
    <n v="84"/>
    <s v="home office"/>
    <s v="South"/>
    <x v="2"/>
    <s v="Stationary"/>
    <d v="2023-01-24T00:00:00"/>
    <s v="International"/>
    <n v="2020"/>
    <n v="29"/>
    <n v="4"/>
    <n v="2020"/>
    <s v="07/17/2020"/>
    <d v="2024-06-19T00:00:00"/>
    <n v="3"/>
    <n v="3508"/>
  </r>
  <r>
    <n v="955"/>
    <x v="14"/>
    <s v="basic"/>
    <s v="balochistan"/>
    <n v="687"/>
    <n v="8"/>
    <n v="0.17"/>
    <n v="176"/>
    <s v="consumer"/>
    <s v="South"/>
    <x v="2"/>
    <s v="Office Supplies"/>
    <d v="2023-01-25T00:00:00"/>
    <s v="International"/>
    <n v="2020"/>
    <n v="26"/>
    <n v="11"/>
    <n v="2021"/>
    <s v="03/13/2022"/>
    <d v="2024-07-17T00:00:00"/>
    <n v="6"/>
    <n v="5496"/>
  </r>
  <r>
    <n v="956"/>
    <x v="17"/>
    <s v="second class"/>
    <s v="GB"/>
    <n v="528"/>
    <n v="9"/>
    <n v="0.21"/>
    <n v="127"/>
    <s v="consumer"/>
    <s v="East"/>
    <x v="0"/>
    <s v="Office Supplies"/>
    <d v="2023-01-26T00:00:00"/>
    <s v="Domestic"/>
    <n v="2021"/>
    <n v="11"/>
    <n v="11"/>
    <n v="2022"/>
    <s v="01/06/2021"/>
    <d v="2024-03-18T00:00:00"/>
    <n v="5"/>
    <n v="4752"/>
  </r>
  <r>
    <n v="957"/>
    <x v="6"/>
    <s v="standard"/>
    <s v="GB"/>
    <n v="152"/>
    <n v="5"/>
    <n v="0.27"/>
    <n v="173"/>
    <s v="home office"/>
    <s v="West"/>
    <x v="3"/>
    <s v="Furniture"/>
    <d v="2023-01-27T00:00:00"/>
    <s v="International"/>
    <n v="2020"/>
    <n v="3"/>
    <n v="12"/>
    <n v="2021"/>
    <s v="07/08/2021"/>
    <d v="2024-09-16T00:00:00"/>
    <n v="6"/>
    <n v="760"/>
  </r>
  <r>
    <n v="958"/>
    <x v="16"/>
    <s v="third class"/>
    <s v="punjab"/>
    <n v="309"/>
    <n v="9"/>
    <n v="0.1"/>
    <n v="147"/>
    <s v="home office"/>
    <s v="West"/>
    <x v="0"/>
    <s v="Furniture"/>
    <d v="2023-01-28T00:00:00"/>
    <s v="International"/>
    <n v="2020"/>
    <n v="27"/>
    <n v="12"/>
    <n v="2020"/>
    <s v="10/17/2022"/>
    <d v="2024-08-22T00:00:00"/>
    <n v="1"/>
    <n v="2781"/>
  </r>
  <r>
    <n v="959"/>
    <x v="10"/>
    <s v="firstclass"/>
    <s v="kashmir"/>
    <n v="456"/>
    <n v="3"/>
    <n v="0.21"/>
    <n v="104"/>
    <s v="consumer"/>
    <s v="North"/>
    <x v="3"/>
    <s v="Stationary"/>
    <d v="2023-01-29T00:00:00"/>
    <s v="International"/>
    <n v="2022"/>
    <n v="26"/>
    <n v="7"/>
    <n v="2020"/>
    <s v="04/19/2022"/>
    <d v="2024-07-21T00:00:00"/>
    <n v="6"/>
    <n v="1368"/>
  </r>
  <r>
    <n v="960"/>
    <x v="3"/>
    <s v="standard"/>
    <s v="kpk"/>
    <n v="461"/>
    <n v="7"/>
    <n v="0.46"/>
    <n v="166"/>
    <s v="consumer"/>
    <s v="North"/>
    <x v="2"/>
    <s v="Stationary"/>
    <d v="2023-01-30T00:00:00"/>
    <s v="Domestic"/>
    <n v="2020"/>
    <n v="8"/>
    <n v="7"/>
    <n v="2020"/>
    <s v="10/27/2020"/>
    <d v="2024-06-13T00:00:00"/>
    <n v="2"/>
    <n v="3227"/>
  </r>
  <r>
    <n v="961"/>
    <x v="16"/>
    <s v="third class"/>
    <s v="Sindh"/>
    <n v="787"/>
    <n v="7"/>
    <n v="0.45"/>
    <n v="109"/>
    <s v="home office"/>
    <s v="North"/>
    <x v="3"/>
    <s v="Furniture"/>
    <d v="2023-01-31T00:00:00"/>
    <s v="International"/>
    <n v="2022"/>
    <n v="25"/>
    <n v="3"/>
    <n v="2022"/>
    <s v="05/20/2020"/>
    <d v="2024-08-15T00:00:00"/>
    <n v="3"/>
    <n v="5509"/>
  </r>
  <r>
    <n v="962"/>
    <x v="2"/>
    <s v="third class"/>
    <s v="Sindh"/>
    <n v="809"/>
    <n v="6"/>
    <n v="0.23"/>
    <n v="174"/>
    <s v="consumer"/>
    <s v="West"/>
    <x v="2"/>
    <s v="Stationary"/>
    <d v="2023-02-01T00:00:00"/>
    <s v="Domestic"/>
    <n v="2020"/>
    <n v="15"/>
    <n v="6"/>
    <n v="2020"/>
    <s v="08/14/2021"/>
    <d v="2024-11-21T00:00:00"/>
    <n v="4"/>
    <n v="4854"/>
  </r>
  <r>
    <n v="963"/>
    <x v="4"/>
    <s v="firstclass"/>
    <s v="punjab"/>
    <n v="589"/>
    <n v="8"/>
    <n v="0.18"/>
    <n v="197"/>
    <s v="consumer"/>
    <s v="North"/>
    <x v="2"/>
    <s v="Office Supplies"/>
    <d v="2023-02-02T00:00:00"/>
    <s v="Domestic"/>
    <n v="2020"/>
    <n v="9"/>
    <n v="8"/>
    <n v="2021"/>
    <s v="11/03/2020"/>
    <d v="2024-04-02T00:00:00"/>
    <n v="3"/>
    <n v="4712"/>
  </r>
  <r>
    <n v="964"/>
    <x v="8"/>
    <s v="firstclass"/>
    <s v="GB"/>
    <n v="660"/>
    <n v="9"/>
    <n v="0.48"/>
    <n v="54"/>
    <s v="home office"/>
    <s v="West"/>
    <x v="2"/>
    <s v="Furniture"/>
    <d v="2023-02-03T00:00:00"/>
    <s v="Domestic"/>
    <n v="2021"/>
    <n v="13"/>
    <n v="4"/>
    <n v="2020"/>
    <s v="11/28/2021"/>
    <d v="2024-04-10T00:00:00"/>
    <n v="5"/>
    <n v="5940"/>
  </r>
  <r>
    <n v="965"/>
    <x v="2"/>
    <s v="second class"/>
    <s v="Sindh"/>
    <n v="522"/>
    <n v="3"/>
    <n v="0.2"/>
    <n v="128"/>
    <s v="home office"/>
    <s v="West"/>
    <x v="1"/>
    <s v="Furniture"/>
    <d v="2023-02-04T00:00:00"/>
    <s v="Domestic"/>
    <n v="2022"/>
    <n v="2"/>
    <n v="2"/>
    <n v="2021"/>
    <s v="08/18/2021"/>
    <d v="2024-02-09T00:00:00"/>
    <n v="2"/>
    <n v="1566"/>
  </r>
  <r>
    <n v="966"/>
    <x v="18"/>
    <s v="standard"/>
    <s v="kpk"/>
    <n v="136"/>
    <n v="3"/>
    <n v="0.35"/>
    <n v="152"/>
    <s v="home office"/>
    <s v="South"/>
    <x v="1"/>
    <s v="Technology"/>
    <d v="2023-02-05T00:00:00"/>
    <s v="Domestic"/>
    <n v="2022"/>
    <n v="20"/>
    <n v="1"/>
    <n v="2021"/>
    <s v="05/14/2020"/>
    <d v="2024-01-18T00:00:00"/>
    <n v="6"/>
    <n v="408"/>
  </r>
  <r>
    <n v="967"/>
    <x v="8"/>
    <s v="basic"/>
    <s v="Sindh"/>
    <n v="488"/>
    <n v="1"/>
    <n v="0.19"/>
    <n v="99"/>
    <s v="consumer"/>
    <s v="North"/>
    <x v="0"/>
    <s v="Technology"/>
    <d v="2023-02-06T00:00:00"/>
    <s v="Domestic"/>
    <n v="2020"/>
    <n v="30"/>
    <n v="2"/>
    <n v="2021"/>
    <s v="02/24/2022"/>
    <d v="2024-06-25T00:00:00"/>
    <n v="3"/>
    <n v="488"/>
  </r>
  <r>
    <n v="968"/>
    <x v="8"/>
    <s v="sameday"/>
    <s v="GB"/>
    <n v="863"/>
    <n v="9"/>
    <n v="0.3"/>
    <n v="78"/>
    <s v="consumer"/>
    <s v="East"/>
    <x v="0"/>
    <s v="Technology"/>
    <d v="2023-02-07T00:00:00"/>
    <s v="Domestic"/>
    <n v="2020"/>
    <n v="6"/>
    <n v="1"/>
    <n v="2022"/>
    <s v="03/29/2022"/>
    <d v="2024-10-26T00:00:00"/>
    <n v="4"/>
    <n v="7767"/>
  </r>
  <r>
    <n v="969"/>
    <x v="1"/>
    <s v="third class"/>
    <s v="balochistan"/>
    <n v="303"/>
    <n v="2"/>
    <n v="0.14000000000000001"/>
    <n v="134"/>
    <s v="home office"/>
    <s v="West"/>
    <x v="0"/>
    <s v="Office Supplies"/>
    <d v="2023-02-08T00:00:00"/>
    <s v="Domestic"/>
    <n v="2021"/>
    <n v="24"/>
    <n v="6"/>
    <n v="2020"/>
    <s v="08/21/2022"/>
    <d v="2024-07-03T00:00:00"/>
    <n v="1"/>
    <n v="606"/>
  </r>
  <r>
    <n v="970"/>
    <x v="1"/>
    <s v="second class"/>
    <s v="kpk"/>
    <n v="139"/>
    <n v="8"/>
    <n v="0.49"/>
    <n v="157"/>
    <s v="consumer"/>
    <s v="East"/>
    <x v="2"/>
    <s v="Stationary"/>
    <d v="2023-02-09T00:00:00"/>
    <s v="Domestic"/>
    <n v="2022"/>
    <n v="23"/>
    <n v="2"/>
    <n v="2020"/>
    <s v="04/27/2021"/>
    <d v="2024-01-04T00:00:00"/>
    <n v="4"/>
    <n v="1112"/>
  </r>
  <r>
    <n v="971"/>
    <x v="5"/>
    <s v="second class"/>
    <s v="GB"/>
    <n v="321"/>
    <n v="6"/>
    <n v="0.26"/>
    <n v="184"/>
    <s v="home office"/>
    <s v="East"/>
    <x v="1"/>
    <s v="Furniture"/>
    <d v="2023-02-10T00:00:00"/>
    <s v="International"/>
    <n v="2022"/>
    <n v="16"/>
    <n v="8"/>
    <n v="2021"/>
    <s v="02/30/2022"/>
    <d v="2024-02-19T00:00:00"/>
    <n v="2"/>
    <n v="1926"/>
  </r>
  <r>
    <n v="972"/>
    <x v="0"/>
    <s v="second class"/>
    <s v="GB"/>
    <n v="847"/>
    <n v="8"/>
    <n v="0.28000000000000003"/>
    <n v="174"/>
    <s v="home office"/>
    <s v="East"/>
    <x v="0"/>
    <s v="Stationary"/>
    <d v="2023-02-11T00:00:00"/>
    <s v="Domestic"/>
    <n v="2022"/>
    <n v="8"/>
    <n v="12"/>
    <n v="2022"/>
    <s v="12/26/2020"/>
    <d v="2024-11-28T00:00:00"/>
    <n v="2"/>
    <n v="6776"/>
  </r>
  <r>
    <n v="973"/>
    <x v="14"/>
    <s v="basic"/>
    <s v="punjab"/>
    <n v="290"/>
    <n v="6"/>
    <n v="0.24"/>
    <n v="106"/>
    <s v="consumer"/>
    <s v="North"/>
    <x v="0"/>
    <s v="Technology"/>
    <d v="2023-02-12T00:00:00"/>
    <s v="Domestic"/>
    <n v="2021"/>
    <n v="29"/>
    <n v="11"/>
    <n v="2022"/>
    <s v="01/29/2021"/>
    <d v="2024-09-06T00:00:00"/>
    <n v="5"/>
    <n v="1740"/>
  </r>
  <r>
    <n v="974"/>
    <x v="8"/>
    <s v="third class"/>
    <s v="GB"/>
    <n v="785"/>
    <n v="7"/>
    <n v="0.33"/>
    <n v="52"/>
    <s v="consumer"/>
    <s v="East"/>
    <x v="1"/>
    <s v="Office Supplies"/>
    <d v="2023-02-13T00:00:00"/>
    <s v="International"/>
    <n v="2021"/>
    <n v="7"/>
    <n v="5"/>
    <n v="2021"/>
    <s v="12/02/2020"/>
    <d v="2024-04-13T00:00:00"/>
    <n v="5"/>
    <n v="5495"/>
  </r>
  <r>
    <n v="975"/>
    <x v="11"/>
    <s v="sameday"/>
    <s v="kpk"/>
    <n v="559"/>
    <n v="3"/>
    <n v="0.45"/>
    <n v="123"/>
    <s v="consumer"/>
    <s v="North"/>
    <x v="3"/>
    <s v="Stationary"/>
    <d v="2023-02-14T00:00:00"/>
    <s v="Domestic"/>
    <n v="2020"/>
    <n v="28"/>
    <n v="10"/>
    <n v="2022"/>
    <s v="10/29/2021"/>
    <d v="2024-05-24T00:00:00"/>
    <n v="5"/>
    <n v="1677"/>
  </r>
  <r>
    <n v="976"/>
    <x v="11"/>
    <s v="firstclass"/>
    <s v="punjab"/>
    <n v="910"/>
    <n v="8"/>
    <n v="0.4"/>
    <n v="77"/>
    <s v="home office"/>
    <s v="North"/>
    <x v="2"/>
    <s v="Office Supplies"/>
    <d v="2023-02-15T00:00:00"/>
    <s v="International"/>
    <n v="2020"/>
    <n v="5"/>
    <n v="1"/>
    <n v="2022"/>
    <s v="05/08/2020"/>
    <d v="2024-01-25T00:00:00"/>
    <n v="1"/>
    <n v="7280"/>
  </r>
  <r>
    <n v="977"/>
    <x v="5"/>
    <s v="third class"/>
    <s v="punjab"/>
    <n v="260"/>
    <n v="8"/>
    <n v="0.13"/>
    <n v="161"/>
    <s v="consumer"/>
    <s v="South"/>
    <x v="1"/>
    <s v="Furniture"/>
    <d v="2023-02-16T00:00:00"/>
    <s v="Domestic"/>
    <n v="2021"/>
    <n v="23"/>
    <n v="5"/>
    <n v="2021"/>
    <s v="12/12/2021"/>
    <d v="2024-11-02T00:00:00"/>
    <n v="6"/>
    <n v="2080"/>
  </r>
  <r>
    <n v="978"/>
    <x v="0"/>
    <s v="basic"/>
    <s v="kpk"/>
    <n v="997"/>
    <n v="5"/>
    <n v="0.2"/>
    <n v="143"/>
    <s v="home office"/>
    <s v="East"/>
    <x v="3"/>
    <s v="Stationary"/>
    <d v="2023-02-17T00:00:00"/>
    <s v="International"/>
    <n v="2022"/>
    <n v="24"/>
    <n v="5"/>
    <n v="2020"/>
    <s v="08/06/2020"/>
    <d v="2024-08-17T00:00:00"/>
    <n v="3"/>
    <n v="4985"/>
  </r>
  <r>
    <n v="979"/>
    <x v="18"/>
    <s v="standard"/>
    <s v="punjab"/>
    <n v="848"/>
    <n v="4"/>
    <n v="0.42"/>
    <n v="84"/>
    <s v="home office"/>
    <s v="North"/>
    <x v="0"/>
    <s v="Technology"/>
    <d v="2023-02-18T00:00:00"/>
    <s v="Domestic"/>
    <n v="2021"/>
    <n v="1"/>
    <n v="8"/>
    <n v="2020"/>
    <s v="04/06/2021"/>
    <d v="2024-09-03T00:00:00"/>
    <n v="3"/>
    <n v="3392"/>
  </r>
  <r>
    <n v="980"/>
    <x v="0"/>
    <s v="standard"/>
    <s v="kpk"/>
    <n v="275"/>
    <n v="4"/>
    <n v="0.31"/>
    <n v="183"/>
    <s v="home office"/>
    <s v="North"/>
    <x v="2"/>
    <s v="Office Supplies"/>
    <d v="2023-02-19T00:00:00"/>
    <s v="Domestic"/>
    <n v="2020"/>
    <n v="24"/>
    <n v="10"/>
    <n v="2021"/>
    <s v="09/03/2020"/>
    <d v="2024-11-30T00:00:00"/>
    <n v="4"/>
    <n v="1100"/>
  </r>
  <r>
    <n v="981"/>
    <x v="1"/>
    <s v="basic"/>
    <s v="Sindh"/>
    <n v="774"/>
    <n v="6"/>
    <n v="0.43"/>
    <n v="106"/>
    <s v="home office"/>
    <s v="East"/>
    <x v="0"/>
    <s v="Furniture"/>
    <d v="2023-02-20T00:00:00"/>
    <s v="Domestic"/>
    <n v="2022"/>
    <n v="4"/>
    <n v="10"/>
    <n v="2022"/>
    <s v="04/25/2021"/>
    <d v="2024-08-13T00:00:00"/>
    <n v="5"/>
    <n v="4644"/>
  </r>
  <r>
    <n v="982"/>
    <x v="18"/>
    <s v="second class"/>
    <s v="punjab"/>
    <n v="398"/>
    <n v="6"/>
    <n v="0.28000000000000003"/>
    <n v="74"/>
    <s v="home office"/>
    <s v="East"/>
    <x v="3"/>
    <s v="Technology"/>
    <d v="2023-02-21T00:00:00"/>
    <s v="International"/>
    <n v="2021"/>
    <n v="8"/>
    <n v="4"/>
    <n v="2022"/>
    <s v="01/10/2022"/>
    <d v="2024-05-11T00:00:00"/>
    <n v="6"/>
    <n v="2388"/>
  </r>
  <r>
    <n v="983"/>
    <x v="14"/>
    <s v="basic"/>
    <s v="Sindh"/>
    <n v="398"/>
    <n v="7"/>
    <n v="0.43"/>
    <n v="95"/>
    <s v="home office"/>
    <s v="West"/>
    <x v="0"/>
    <s v="Furniture"/>
    <d v="2023-02-22T00:00:00"/>
    <s v="International"/>
    <n v="2020"/>
    <n v="21"/>
    <n v="11"/>
    <n v="2021"/>
    <s v="01/02/2021"/>
    <d v="2024-05-08T00:00:00"/>
    <n v="1"/>
    <n v="2786"/>
  </r>
  <r>
    <n v="984"/>
    <x v="11"/>
    <s v="third class"/>
    <s v="punjab"/>
    <n v="464"/>
    <n v="2"/>
    <n v="0.22"/>
    <n v="62"/>
    <s v="consumer"/>
    <s v="East"/>
    <x v="2"/>
    <s v="Technology"/>
    <d v="2023-02-23T00:00:00"/>
    <s v="International"/>
    <n v="2022"/>
    <n v="25"/>
    <n v="8"/>
    <n v="2022"/>
    <s v="07/02/2022"/>
    <d v="2024-10-20T00:00:00"/>
    <n v="4"/>
    <n v="928"/>
  </r>
  <r>
    <n v="985"/>
    <x v="8"/>
    <s v="sameday"/>
    <s v="GB"/>
    <n v="302"/>
    <n v="3"/>
    <n v="0.12"/>
    <n v="54"/>
    <s v="home office"/>
    <s v="West"/>
    <x v="0"/>
    <s v="Stationary"/>
    <d v="2023-02-24T00:00:00"/>
    <s v="International"/>
    <n v="2020"/>
    <n v="19"/>
    <n v="10"/>
    <n v="2020"/>
    <s v="01/26/2021"/>
    <d v="2024-02-05T00:00:00"/>
    <n v="4"/>
    <n v="906"/>
  </r>
  <r>
    <n v="986"/>
    <x v="9"/>
    <s v="third class"/>
    <s v="balochistan"/>
    <n v="526"/>
    <n v="1"/>
    <n v="0.35"/>
    <n v="150"/>
    <s v="consumer"/>
    <s v="East"/>
    <x v="0"/>
    <s v="Stationary"/>
    <d v="2023-02-25T00:00:00"/>
    <s v="International"/>
    <n v="2020"/>
    <n v="23"/>
    <n v="3"/>
    <n v="2021"/>
    <s v="05/14/2021"/>
    <d v="2024-02-12T00:00:00"/>
    <n v="1"/>
    <n v="526"/>
  </r>
  <r>
    <n v="987"/>
    <x v="4"/>
    <s v="firstclass"/>
    <s v="kpk"/>
    <n v="864"/>
    <n v="3"/>
    <n v="0.4"/>
    <n v="143"/>
    <s v="home office"/>
    <s v="South"/>
    <x v="2"/>
    <s v="Office Supplies"/>
    <d v="2023-02-26T00:00:00"/>
    <s v="International"/>
    <n v="2021"/>
    <n v="19"/>
    <n v="6"/>
    <n v="2020"/>
    <s v="11/02/2021"/>
    <d v="2024-04-12T00:00:00"/>
    <n v="4"/>
    <n v="2592"/>
  </r>
  <r>
    <n v="988"/>
    <x v="12"/>
    <s v="firstclass"/>
    <s v="GB"/>
    <n v="844"/>
    <n v="6"/>
    <n v="0.38"/>
    <n v="124"/>
    <s v="consumer"/>
    <s v="West"/>
    <x v="1"/>
    <s v="Technology"/>
    <d v="2023-02-27T00:00:00"/>
    <s v="International"/>
    <n v="2022"/>
    <n v="7"/>
    <n v="6"/>
    <n v="2021"/>
    <s v="07/19/2021"/>
    <d v="2024-02-01T00:00:00"/>
    <n v="4"/>
    <n v="5064"/>
  </r>
  <r>
    <n v="989"/>
    <x v="12"/>
    <s v="firstclass"/>
    <s v="Sindh"/>
    <n v="658"/>
    <n v="3"/>
    <n v="0.27"/>
    <n v="92"/>
    <s v="consumer"/>
    <s v="North"/>
    <x v="0"/>
    <s v="Stationary"/>
    <d v="2023-02-28T00:00:00"/>
    <s v="Domestic"/>
    <n v="2022"/>
    <n v="28"/>
    <n v="4"/>
    <n v="2021"/>
    <s v="03/02/2022"/>
    <d v="2024-05-01T00:00:00"/>
    <n v="2"/>
    <n v="1974"/>
  </r>
  <r>
    <n v="990"/>
    <x v="16"/>
    <s v="third class"/>
    <s v="kpk"/>
    <n v="563"/>
    <n v="1"/>
    <n v="0.24"/>
    <n v="85"/>
    <s v="home office"/>
    <s v="North"/>
    <x v="2"/>
    <s v="Stationary"/>
    <d v="2023-03-01T00:00:00"/>
    <s v="International"/>
    <n v="2021"/>
    <n v="12"/>
    <n v="7"/>
    <n v="2021"/>
    <s v="07/02/2022"/>
    <d v="2024-10-07T00:00:00"/>
    <n v="2"/>
    <n v="563"/>
  </r>
  <r>
    <n v="991"/>
    <x v="6"/>
    <s v="firstclass"/>
    <s v="kpk"/>
    <n v="721"/>
    <n v="4"/>
    <n v="0.23"/>
    <n v="148"/>
    <s v="home office"/>
    <s v="East"/>
    <x v="0"/>
    <s v="Stationary"/>
    <d v="2023-03-02T00:00:00"/>
    <s v="Domestic"/>
    <n v="2021"/>
    <n v="28"/>
    <n v="5"/>
    <n v="2022"/>
    <s v="12/16/2020"/>
    <d v="2024-11-18T00:00:00"/>
    <n v="3"/>
    <n v="2884"/>
  </r>
  <r>
    <n v="992"/>
    <x v="16"/>
    <s v="second class"/>
    <s v="balochistan"/>
    <n v="830"/>
    <n v="9"/>
    <n v="0.43"/>
    <n v="108"/>
    <s v="consumer"/>
    <s v="West"/>
    <x v="0"/>
    <s v="Technology"/>
    <d v="2023-03-03T00:00:00"/>
    <s v="Domestic"/>
    <n v="2021"/>
    <n v="2"/>
    <n v="6"/>
    <n v="2020"/>
    <s v="04/12/2022"/>
    <d v="2024-09-10T00:00:00"/>
    <n v="4"/>
    <n v="7470"/>
  </r>
  <r>
    <n v="993"/>
    <x v="19"/>
    <s v="third class"/>
    <s v="Sindh"/>
    <n v="717"/>
    <n v="4"/>
    <n v="0.32"/>
    <n v="71"/>
    <s v="consumer"/>
    <s v="North"/>
    <x v="1"/>
    <s v="Office Supplies"/>
    <d v="2023-03-04T00:00:00"/>
    <s v="International"/>
    <n v="2020"/>
    <n v="28"/>
    <n v="5"/>
    <n v="2021"/>
    <s v="12/13/2022"/>
    <d v="2024-11-21T00:00:00"/>
    <n v="4"/>
    <n v="2868"/>
  </r>
  <r>
    <n v="994"/>
    <x v="1"/>
    <s v="third class"/>
    <s v="kpk"/>
    <n v="652"/>
    <n v="2"/>
    <n v="0.34"/>
    <n v="120"/>
    <s v="home office"/>
    <s v="North"/>
    <x v="1"/>
    <s v="Stationary"/>
    <d v="2023-03-05T00:00:00"/>
    <s v="International"/>
    <n v="2020"/>
    <n v="7"/>
    <n v="4"/>
    <n v="2022"/>
    <s v="06/10/2022"/>
    <d v="2024-02-09T00:00:00"/>
    <n v="6"/>
    <n v="1304"/>
  </r>
  <r>
    <n v="995"/>
    <x v="12"/>
    <s v="standard"/>
    <s v="kpk"/>
    <n v="720"/>
    <n v="1"/>
    <n v="0.4"/>
    <n v="190"/>
    <s v="consumer"/>
    <s v="South"/>
    <x v="3"/>
    <s v="Furniture"/>
    <d v="2023-03-06T00:00:00"/>
    <s v="Domestic"/>
    <n v="2020"/>
    <n v="8"/>
    <n v="9"/>
    <n v="2021"/>
    <s v="06/15/2020"/>
    <d v="2024-02-17T00:00:00"/>
    <n v="4"/>
    <n v="720"/>
  </r>
  <r>
    <n v="996"/>
    <x v="10"/>
    <s v="standard"/>
    <s v="punjab"/>
    <n v="468"/>
    <n v="7"/>
    <n v="0.2"/>
    <n v="92"/>
    <s v="home office"/>
    <s v="South"/>
    <x v="3"/>
    <s v="Furniture"/>
    <d v="2023-03-07T00:00:00"/>
    <s v="International"/>
    <n v="2021"/>
    <n v="22"/>
    <n v="8"/>
    <n v="2020"/>
    <s v="08/27/2021"/>
    <d v="2024-09-07T00:00:00"/>
    <n v="1"/>
    <n v="3276"/>
  </r>
  <r>
    <n v="997"/>
    <x v="2"/>
    <s v="basic"/>
    <s v="kashmir"/>
    <n v="948"/>
    <n v="5"/>
    <n v="0.13"/>
    <n v="177"/>
    <s v="consumer"/>
    <s v="West"/>
    <x v="0"/>
    <s v="Stationary"/>
    <d v="2023-03-08T00:00:00"/>
    <s v="International"/>
    <n v="2020"/>
    <n v="21"/>
    <n v="6"/>
    <n v="2020"/>
    <s v="01/29/2022"/>
    <d v="2024-10-21T00:00:00"/>
    <n v="6"/>
    <n v="4740"/>
  </r>
  <r>
    <n v="998"/>
    <x v="10"/>
    <s v="firstclass"/>
    <s v="GB"/>
    <n v="527"/>
    <n v="7"/>
    <n v="0.41"/>
    <n v="124"/>
    <s v="consumer"/>
    <s v="North"/>
    <x v="2"/>
    <s v="Technology"/>
    <d v="2023-03-09T00:00:00"/>
    <s v="Domestic"/>
    <n v="2022"/>
    <n v="6"/>
    <n v="9"/>
    <n v="2022"/>
    <s v="07/23/2021"/>
    <d v="2024-09-24T00:00:00"/>
    <n v="2"/>
    <n v="3689"/>
  </r>
  <r>
    <n v="999"/>
    <x v="0"/>
    <s v="standard"/>
    <s v="kashmir"/>
    <n v="960"/>
    <n v="5"/>
    <n v="0.42"/>
    <n v="104"/>
    <s v="home office"/>
    <s v="South"/>
    <x v="3"/>
    <s v="Stationary"/>
    <d v="2023-03-10T00:00:00"/>
    <s v="Domestic"/>
    <n v="2022"/>
    <n v="19"/>
    <n v="3"/>
    <n v="2020"/>
    <s v="03/13/2022"/>
    <d v="2024-06-21T00:00:00"/>
    <n v="5"/>
    <n v="4800"/>
  </r>
  <r>
    <n v="1000"/>
    <x v="1"/>
    <s v="sameday"/>
    <s v="kpk"/>
    <n v="548"/>
    <n v="2"/>
    <n v="0.23"/>
    <n v="154"/>
    <s v="consumer"/>
    <s v="East"/>
    <x v="0"/>
    <s v="Furniture"/>
    <d v="2023-03-11T00:00:00"/>
    <s v="International"/>
    <n v="2020"/>
    <n v="9"/>
    <n v="3"/>
    <n v="2022"/>
    <s v="05/13/2022"/>
    <d v="2024-03-13T00:00:00"/>
    <n v="6"/>
    <n v="10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s v="standard"/>
    <x v="0"/>
    <n v="169"/>
    <n v="3"/>
    <n v="0.45"/>
    <n v="89"/>
    <x v="0"/>
    <x v="0"/>
    <x v="0"/>
    <x v="0"/>
    <x v="0"/>
    <s v="Domestic"/>
    <x v="0"/>
    <n v="28"/>
    <n v="7"/>
    <n v="2020"/>
    <s v="12/28/2020"/>
    <x v="0"/>
    <n v="2"/>
    <n v="507"/>
    <n v="0.52662721893491127"/>
  </r>
  <r>
    <n v="2"/>
    <x v="1"/>
    <s v="standard"/>
    <x v="1"/>
    <n v="321"/>
    <n v="7"/>
    <n v="0.36"/>
    <n v="-178"/>
    <x v="1"/>
    <x v="1"/>
    <x v="1"/>
    <x v="1"/>
    <x v="1"/>
    <s v="Domestic"/>
    <x v="1"/>
    <n v="16"/>
    <n v="5"/>
    <n v="2022"/>
    <s v="02/19/2020"/>
    <x v="1"/>
    <n v="2"/>
    <n v="2247"/>
    <n v="-0.55451713395638624"/>
  </r>
  <r>
    <n v="3"/>
    <x v="2"/>
    <s v="sameday"/>
    <x v="2"/>
    <n v="179"/>
    <n v="9"/>
    <n v="0.28000000000000003"/>
    <n v="-74"/>
    <x v="1"/>
    <x v="2"/>
    <x v="1"/>
    <x v="0"/>
    <x v="2"/>
    <s v="Domestic"/>
    <x v="1"/>
    <n v="24"/>
    <n v="10"/>
    <n v="2022"/>
    <s v="01/28/2020"/>
    <x v="2"/>
    <n v="2"/>
    <n v="1611"/>
    <n v="-0.41340782122905029"/>
  </r>
  <r>
    <n v="4"/>
    <x v="3"/>
    <s v="third class"/>
    <x v="3"/>
    <n v="189"/>
    <n v="4"/>
    <n v="0.34"/>
    <n v="-134"/>
    <x v="0"/>
    <x v="3"/>
    <x v="2"/>
    <x v="1"/>
    <x v="3"/>
    <s v="Domestic"/>
    <x v="0"/>
    <n v="12"/>
    <n v="3"/>
    <n v="2022"/>
    <s v="12/10/2022"/>
    <x v="3"/>
    <n v="5"/>
    <n v="756"/>
    <n v="-0.70899470899470896"/>
  </r>
  <r>
    <n v="5"/>
    <x v="4"/>
    <s v="standard"/>
    <x v="1"/>
    <n v="593"/>
    <n v="8"/>
    <n v="0.34"/>
    <n v="93"/>
    <x v="1"/>
    <x v="1"/>
    <x v="0"/>
    <x v="0"/>
    <x v="4"/>
    <s v="International"/>
    <x v="1"/>
    <n v="19"/>
    <n v="1"/>
    <n v="2021"/>
    <s v="05/23/2022"/>
    <x v="4"/>
    <n v="5"/>
    <n v="4744"/>
    <n v="0.15682967959527824"/>
  </r>
  <r>
    <n v="6"/>
    <x v="5"/>
    <s v="third class"/>
    <x v="4"/>
    <n v="380"/>
    <n v="4"/>
    <n v="0.24"/>
    <n v="155"/>
    <x v="1"/>
    <x v="2"/>
    <x v="2"/>
    <x v="2"/>
    <x v="5"/>
    <s v="Domestic"/>
    <x v="2"/>
    <n v="23"/>
    <n v="3"/>
    <n v="2021"/>
    <s v="06/29/2020"/>
    <x v="5"/>
    <n v="2"/>
    <n v="1520"/>
    <n v="0.40789473684210525"/>
  </r>
  <r>
    <n v="7"/>
    <x v="6"/>
    <s v="sameday"/>
    <x v="4"/>
    <n v="456"/>
    <n v="4"/>
    <n v="0.38"/>
    <n v="140"/>
    <x v="1"/>
    <x v="2"/>
    <x v="0"/>
    <x v="1"/>
    <x v="6"/>
    <s v="Domestic"/>
    <x v="0"/>
    <n v="13"/>
    <n v="1"/>
    <n v="2022"/>
    <s v="10/25/2020"/>
    <x v="6"/>
    <n v="4"/>
    <n v="1824"/>
    <n v="0.30701754385964913"/>
  </r>
  <r>
    <n v="8"/>
    <x v="7"/>
    <s v="standard"/>
    <x v="4"/>
    <n v="800"/>
    <n v="6"/>
    <n v="0.28999999999999998"/>
    <n v="-147"/>
    <x v="0"/>
    <x v="2"/>
    <x v="1"/>
    <x v="2"/>
    <x v="7"/>
    <s v="International"/>
    <x v="1"/>
    <n v="17"/>
    <n v="5"/>
    <n v="2020"/>
    <s v="02/24/2020"/>
    <x v="7"/>
    <n v="3"/>
    <n v="4800"/>
    <n v="-0.18375"/>
  </r>
  <r>
    <n v="9"/>
    <x v="8"/>
    <s v="second class"/>
    <x v="1"/>
    <n v="989"/>
    <n v="6"/>
    <n v="0.12"/>
    <n v="140"/>
    <x v="1"/>
    <x v="1"/>
    <x v="0"/>
    <x v="0"/>
    <x v="8"/>
    <s v="Domestic"/>
    <x v="0"/>
    <n v="4"/>
    <n v="4"/>
    <n v="2020"/>
    <s v="08/16/2022"/>
    <x v="8"/>
    <n v="1"/>
    <n v="5934"/>
    <n v="0.14155712841253792"/>
  </r>
  <r>
    <n v="10"/>
    <x v="9"/>
    <s v="basic"/>
    <x v="5"/>
    <n v="932"/>
    <n v="5"/>
    <n v="0.39"/>
    <n v="-1990"/>
    <x v="0"/>
    <x v="1"/>
    <x v="0"/>
    <x v="2"/>
    <x v="9"/>
    <s v="International"/>
    <x v="2"/>
    <n v="9"/>
    <n v="4"/>
    <n v="2022"/>
    <s v="12/01/2022"/>
    <x v="9"/>
    <n v="1"/>
    <n v="4660"/>
    <n v="-2.1351931330472103"/>
  </r>
  <r>
    <n v="11"/>
    <x v="10"/>
    <s v="firstclass"/>
    <x v="2"/>
    <n v="545"/>
    <n v="9"/>
    <n v="0.11"/>
    <n v="58"/>
    <x v="1"/>
    <x v="2"/>
    <x v="1"/>
    <x v="0"/>
    <x v="10"/>
    <s v="Domestic"/>
    <x v="2"/>
    <n v="18"/>
    <n v="7"/>
    <n v="2021"/>
    <s v="10/16/2021"/>
    <x v="10"/>
    <n v="1"/>
    <n v="4905"/>
    <n v="0.10642201834862386"/>
  </r>
  <r>
    <n v="12"/>
    <x v="0"/>
    <s v="firstclass"/>
    <x v="2"/>
    <n v="177"/>
    <n v="3"/>
    <n v="0.31"/>
    <n v="131"/>
    <x v="0"/>
    <x v="2"/>
    <x v="0"/>
    <x v="1"/>
    <x v="11"/>
    <s v="International"/>
    <x v="0"/>
    <n v="12"/>
    <n v="5"/>
    <n v="2022"/>
    <s v="01/30/2020"/>
    <x v="11"/>
    <n v="4"/>
    <n v="531"/>
    <n v="0.74011299435028244"/>
  </r>
  <r>
    <n v="13"/>
    <x v="4"/>
    <s v="basic"/>
    <x v="5"/>
    <n v="624"/>
    <n v="9"/>
    <n v="0.27"/>
    <n v="-144"/>
    <x v="0"/>
    <x v="0"/>
    <x v="1"/>
    <x v="0"/>
    <x v="12"/>
    <s v="International"/>
    <x v="1"/>
    <n v="7"/>
    <n v="12"/>
    <n v="2020"/>
    <s v="05/30/2020"/>
    <x v="12"/>
    <n v="5"/>
    <n v="5616"/>
    <n v="-0.23076923076923078"/>
  </r>
  <r>
    <n v="14"/>
    <x v="10"/>
    <s v="basic"/>
    <x v="5"/>
    <n v="810"/>
    <n v="6"/>
    <n v="0.35"/>
    <n v="179"/>
    <x v="1"/>
    <x v="1"/>
    <x v="1"/>
    <x v="2"/>
    <x v="13"/>
    <s v="Domestic"/>
    <x v="0"/>
    <n v="3"/>
    <n v="1"/>
    <n v="2021"/>
    <s v="08/08/2022"/>
    <x v="13"/>
    <n v="3"/>
    <n v="4860"/>
    <n v="0.22098765432098766"/>
  </r>
  <r>
    <n v="15"/>
    <x v="5"/>
    <s v="sameday"/>
    <x v="3"/>
    <n v="213"/>
    <n v="8"/>
    <n v="0.24"/>
    <n v="79"/>
    <x v="0"/>
    <x v="3"/>
    <x v="0"/>
    <x v="1"/>
    <x v="14"/>
    <s v="Domestic"/>
    <x v="0"/>
    <n v="29"/>
    <n v="8"/>
    <n v="2020"/>
    <s v="03/06/2020"/>
    <x v="14"/>
    <n v="1"/>
    <n v="1704"/>
    <n v="0.37089201877934275"/>
  </r>
  <r>
    <n v="16"/>
    <x v="11"/>
    <s v="standard"/>
    <x v="5"/>
    <n v="661"/>
    <n v="6"/>
    <n v="0.32"/>
    <n v="134"/>
    <x v="1"/>
    <x v="3"/>
    <x v="0"/>
    <x v="1"/>
    <x v="15"/>
    <s v="International"/>
    <x v="1"/>
    <n v="1"/>
    <n v="5"/>
    <n v="2020"/>
    <s v="04/08/2022"/>
    <x v="15"/>
    <n v="2"/>
    <n v="3966"/>
    <n v="0.20272314674735251"/>
  </r>
  <r>
    <n v="17"/>
    <x v="12"/>
    <s v="second class"/>
    <x v="1"/>
    <n v="231"/>
    <n v="5"/>
    <n v="0.25"/>
    <n v="186"/>
    <x v="1"/>
    <x v="1"/>
    <x v="2"/>
    <x v="1"/>
    <x v="16"/>
    <s v="Domestic"/>
    <x v="0"/>
    <n v="2"/>
    <n v="6"/>
    <n v="2022"/>
    <s v="03/04/2022"/>
    <x v="16"/>
    <n v="4"/>
    <n v="1155"/>
    <n v="0.80519480519480524"/>
  </r>
  <r>
    <n v="18"/>
    <x v="13"/>
    <s v="firstclass"/>
    <x v="2"/>
    <n v="215"/>
    <n v="5"/>
    <n v="0.28000000000000003"/>
    <n v="169"/>
    <x v="1"/>
    <x v="1"/>
    <x v="3"/>
    <x v="3"/>
    <x v="17"/>
    <s v="International"/>
    <x v="0"/>
    <n v="12"/>
    <n v="8"/>
    <n v="2021"/>
    <s v="09/13/2022"/>
    <x v="17"/>
    <n v="6"/>
    <n v="1075"/>
    <n v="0.78604651162790695"/>
  </r>
  <r>
    <n v="19"/>
    <x v="14"/>
    <s v="basic"/>
    <x v="5"/>
    <n v="789"/>
    <n v="8"/>
    <n v="0.21"/>
    <n v="86"/>
    <x v="0"/>
    <x v="2"/>
    <x v="0"/>
    <x v="1"/>
    <x v="18"/>
    <s v="Domestic"/>
    <x v="2"/>
    <n v="24"/>
    <n v="10"/>
    <n v="2022"/>
    <s v="11/23/2022"/>
    <x v="18"/>
    <n v="4"/>
    <n v="6312"/>
    <n v="0.10899873257287707"/>
  </r>
  <r>
    <n v="20"/>
    <x v="15"/>
    <s v="third class"/>
    <x v="0"/>
    <n v="839"/>
    <n v="9"/>
    <n v="0.34"/>
    <n v="143"/>
    <x v="0"/>
    <x v="3"/>
    <x v="3"/>
    <x v="3"/>
    <x v="19"/>
    <s v="International"/>
    <x v="2"/>
    <n v="2"/>
    <n v="3"/>
    <n v="2020"/>
    <s v="08/17/2021"/>
    <x v="19"/>
    <n v="1"/>
    <n v="7551"/>
    <n v="0.17044100119189512"/>
  </r>
  <r>
    <n v="21"/>
    <x v="6"/>
    <s v="third class"/>
    <x v="3"/>
    <n v="497"/>
    <n v="9"/>
    <n v="0.15"/>
    <n v="158"/>
    <x v="1"/>
    <x v="0"/>
    <x v="2"/>
    <x v="2"/>
    <x v="20"/>
    <s v="International"/>
    <x v="1"/>
    <n v="25"/>
    <n v="9"/>
    <n v="2021"/>
    <s v="02/18/2022"/>
    <x v="20"/>
    <n v="1"/>
    <n v="4473"/>
    <n v="0.31790744466800802"/>
  </r>
  <r>
    <n v="22"/>
    <x v="7"/>
    <s v="basic"/>
    <x v="2"/>
    <n v="175"/>
    <n v="6"/>
    <n v="0.16"/>
    <n v="65"/>
    <x v="1"/>
    <x v="0"/>
    <x v="1"/>
    <x v="0"/>
    <x v="21"/>
    <s v="International"/>
    <x v="2"/>
    <n v="24"/>
    <n v="12"/>
    <n v="2021"/>
    <s v="09/30/2020"/>
    <x v="21"/>
    <n v="5"/>
    <n v="1050"/>
    <n v="0.37142857142857144"/>
  </r>
  <r>
    <n v="23"/>
    <x v="16"/>
    <s v="basic"/>
    <x v="0"/>
    <n v="117"/>
    <n v="7"/>
    <n v="0.22"/>
    <n v="63"/>
    <x v="1"/>
    <x v="2"/>
    <x v="1"/>
    <x v="0"/>
    <x v="22"/>
    <s v="International"/>
    <x v="1"/>
    <n v="19"/>
    <n v="5"/>
    <n v="2021"/>
    <s v="02/18/2020"/>
    <x v="22"/>
    <n v="5"/>
    <n v="819"/>
    <n v="0.53846153846153844"/>
  </r>
  <r>
    <n v="24"/>
    <x v="7"/>
    <s v="standard"/>
    <x v="3"/>
    <n v="168"/>
    <n v="7"/>
    <n v="0.22"/>
    <n v="100"/>
    <x v="1"/>
    <x v="1"/>
    <x v="0"/>
    <x v="2"/>
    <x v="23"/>
    <s v="Domestic"/>
    <x v="1"/>
    <n v="3"/>
    <n v="9"/>
    <n v="2021"/>
    <s v="06/23/2020"/>
    <x v="23"/>
    <n v="2"/>
    <n v="1176"/>
    <n v="0.59523809523809523"/>
  </r>
  <r>
    <n v="25"/>
    <x v="13"/>
    <s v="third class"/>
    <x v="4"/>
    <n v="571"/>
    <n v="4"/>
    <n v="0.47"/>
    <n v="189"/>
    <x v="0"/>
    <x v="2"/>
    <x v="3"/>
    <x v="3"/>
    <x v="24"/>
    <s v="International"/>
    <x v="1"/>
    <n v="4"/>
    <n v="11"/>
    <n v="2020"/>
    <s v="03/15/2022"/>
    <x v="24"/>
    <n v="3"/>
    <n v="2284"/>
    <n v="0.3309982486865149"/>
  </r>
  <r>
    <n v="26"/>
    <x v="1"/>
    <s v="second class"/>
    <x v="4"/>
    <n v="403"/>
    <n v="7"/>
    <n v="0.28000000000000003"/>
    <n v="96"/>
    <x v="1"/>
    <x v="3"/>
    <x v="0"/>
    <x v="3"/>
    <x v="25"/>
    <s v="Domestic"/>
    <x v="0"/>
    <n v="1"/>
    <n v="2"/>
    <n v="2020"/>
    <s v="09/11/2021"/>
    <x v="25"/>
    <n v="5"/>
    <n v="2821"/>
    <n v="0.23821339950372208"/>
  </r>
  <r>
    <n v="27"/>
    <x v="1"/>
    <s v="basic"/>
    <x v="0"/>
    <n v="430"/>
    <n v="1"/>
    <n v="0.19"/>
    <n v="180"/>
    <x v="0"/>
    <x v="2"/>
    <x v="3"/>
    <x v="0"/>
    <x v="26"/>
    <s v="International"/>
    <x v="2"/>
    <n v="28"/>
    <n v="12"/>
    <n v="2022"/>
    <s v="07/29/2021"/>
    <x v="26"/>
    <n v="4"/>
    <n v="430"/>
    <n v="0.41860465116279072"/>
  </r>
  <r>
    <n v="28"/>
    <x v="2"/>
    <s v="second class"/>
    <x v="4"/>
    <n v="522"/>
    <n v="6"/>
    <n v="0.18"/>
    <n v="140"/>
    <x v="1"/>
    <x v="2"/>
    <x v="1"/>
    <x v="2"/>
    <x v="27"/>
    <s v="Domestic"/>
    <x v="1"/>
    <n v="29"/>
    <n v="1"/>
    <n v="2022"/>
    <s v="01/08/2021"/>
    <x v="27"/>
    <n v="3"/>
    <n v="3132"/>
    <n v="0.26819923371647508"/>
  </r>
  <r>
    <n v="29"/>
    <x v="8"/>
    <s v="firstclass"/>
    <x v="0"/>
    <n v="728"/>
    <n v="7"/>
    <n v="0.18"/>
    <n v="51"/>
    <x v="1"/>
    <x v="2"/>
    <x v="2"/>
    <x v="3"/>
    <x v="28"/>
    <s v="Domestic"/>
    <x v="1"/>
    <n v="15"/>
    <n v="8"/>
    <n v="2022"/>
    <s v="07/30/2020"/>
    <x v="28"/>
    <n v="5"/>
    <n v="5096"/>
    <n v="7.0054945054945056E-2"/>
  </r>
  <r>
    <n v="30"/>
    <x v="3"/>
    <s v="sameday"/>
    <x v="3"/>
    <n v="345"/>
    <n v="6"/>
    <n v="0.1"/>
    <n v="133"/>
    <x v="1"/>
    <x v="1"/>
    <x v="0"/>
    <x v="1"/>
    <x v="29"/>
    <s v="International"/>
    <x v="0"/>
    <n v="10"/>
    <n v="12"/>
    <n v="2022"/>
    <s v="03/01/2020"/>
    <x v="29"/>
    <n v="6"/>
    <n v="2070"/>
    <n v="0.38550724637681161"/>
  </r>
  <r>
    <n v="31"/>
    <x v="12"/>
    <s v="sameday"/>
    <x v="2"/>
    <n v="970"/>
    <n v="5"/>
    <n v="0.42"/>
    <n v="149"/>
    <x v="0"/>
    <x v="3"/>
    <x v="2"/>
    <x v="2"/>
    <x v="30"/>
    <s v="Domestic"/>
    <x v="2"/>
    <n v="12"/>
    <n v="6"/>
    <n v="2022"/>
    <s v="02/03/2022"/>
    <x v="30"/>
    <n v="3"/>
    <n v="4850"/>
    <n v="0.15360824742268042"/>
  </r>
  <r>
    <n v="32"/>
    <x v="7"/>
    <s v="firstclass"/>
    <x v="3"/>
    <n v="532"/>
    <n v="4"/>
    <n v="0.22"/>
    <n v="158"/>
    <x v="1"/>
    <x v="0"/>
    <x v="2"/>
    <x v="2"/>
    <x v="31"/>
    <s v="International"/>
    <x v="2"/>
    <n v="26"/>
    <n v="9"/>
    <n v="2022"/>
    <s v="10/04/2021"/>
    <x v="31"/>
    <n v="6"/>
    <n v="2128"/>
    <n v="0.29699248120300753"/>
  </r>
  <r>
    <n v="33"/>
    <x v="7"/>
    <s v="sameday"/>
    <x v="0"/>
    <n v="648"/>
    <n v="1"/>
    <n v="0.3"/>
    <n v="134"/>
    <x v="1"/>
    <x v="3"/>
    <x v="1"/>
    <x v="1"/>
    <x v="32"/>
    <s v="International"/>
    <x v="2"/>
    <n v="24"/>
    <n v="10"/>
    <n v="2022"/>
    <s v="11/27/2020"/>
    <x v="32"/>
    <n v="3"/>
    <n v="648"/>
    <n v="0.20679012345679013"/>
  </r>
  <r>
    <n v="34"/>
    <x v="7"/>
    <s v="basic"/>
    <x v="1"/>
    <n v="577"/>
    <n v="6"/>
    <n v="0.25"/>
    <n v="80"/>
    <x v="0"/>
    <x v="2"/>
    <x v="1"/>
    <x v="2"/>
    <x v="33"/>
    <s v="International"/>
    <x v="2"/>
    <n v="21"/>
    <n v="1"/>
    <n v="2021"/>
    <s v="06/01/2020"/>
    <x v="33"/>
    <n v="3"/>
    <n v="3462"/>
    <n v="0.13864818024263431"/>
  </r>
  <r>
    <n v="35"/>
    <x v="11"/>
    <s v="third class"/>
    <x v="1"/>
    <n v="893"/>
    <n v="2"/>
    <n v="0.33"/>
    <n v="190"/>
    <x v="0"/>
    <x v="3"/>
    <x v="1"/>
    <x v="1"/>
    <x v="34"/>
    <s v="International"/>
    <x v="2"/>
    <n v="28"/>
    <n v="11"/>
    <n v="2020"/>
    <s v="03/27/2020"/>
    <x v="34"/>
    <n v="2"/>
    <n v="1786"/>
    <n v="0.21276595744680851"/>
  </r>
  <r>
    <n v="36"/>
    <x v="5"/>
    <s v="standard"/>
    <x v="5"/>
    <n v="647"/>
    <n v="6"/>
    <n v="0.27"/>
    <n v="102"/>
    <x v="1"/>
    <x v="1"/>
    <x v="1"/>
    <x v="3"/>
    <x v="35"/>
    <s v="Domestic"/>
    <x v="2"/>
    <n v="14"/>
    <n v="8"/>
    <n v="2022"/>
    <s v="04/11/2020"/>
    <x v="35"/>
    <n v="3"/>
    <n v="3882"/>
    <n v="0.15765069551777433"/>
  </r>
  <r>
    <n v="37"/>
    <x v="2"/>
    <s v="sameday"/>
    <x v="5"/>
    <n v="555"/>
    <n v="2"/>
    <n v="0.33"/>
    <n v="106"/>
    <x v="0"/>
    <x v="0"/>
    <x v="3"/>
    <x v="3"/>
    <x v="36"/>
    <s v="International"/>
    <x v="0"/>
    <n v="9"/>
    <n v="12"/>
    <n v="2020"/>
    <s v="06/05/2021"/>
    <x v="36"/>
    <n v="4"/>
    <n v="1110"/>
    <n v="0.19099099099099098"/>
  </r>
  <r>
    <n v="38"/>
    <x v="4"/>
    <s v="firstclass"/>
    <x v="5"/>
    <n v="932"/>
    <n v="2"/>
    <n v="0.19"/>
    <n v="118"/>
    <x v="1"/>
    <x v="0"/>
    <x v="2"/>
    <x v="1"/>
    <x v="37"/>
    <s v="Domestic"/>
    <x v="0"/>
    <n v="19"/>
    <n v="5"/>
    <n v="2022"/>
    <s v="05/09/2022"/>
    <x v="36"/>
    <n v="4"/>
    <n v="1864"/>
    <n v="0.12660944206008584"/>
  </r>
  <r>
    <n v="39"/>
    <x v="6"/>
    <s v="standard"/>
    <x v="0"/>
    <n v="108"/>
    <n v="9"/>
    <n v="0.44"/>
    <n v="119"/>
    <x v="0"/>
    <x v="0"/>
    <x v="0"/>
    <x v="1"/>
    <x v="38"/>
    <s v="Domestic"/>
    <x v="0"/>
    <n v="17"/>
    <n v="7"/>
    <n v="2020"/>
    <s v="08/19/2020"/>
    <x v="37"/>
    <n v="4"/>
    <n v="972"/>
    <n v="1.1018518518518519"/>
  </r>
  <r>
    <n v="40"/>
    <x v="2"/>
    <s v="firstclass"/>
    <x v="4"/>
    <n v="874"/>
    <n v="8"/>
    <n v="0.42"/>
    <n v="135"/>
    <x v="1"/>
    <x v="2"/>
    <x v="3"/>
    <x v="2"/>
    <x v="39"/>
    <s v="Domestic"/>
    <x v="2"/>
    <n v="5"/>
    <n v="1"/>
    <n v="2020"/>
    <s v="10/11/2022"/>
    <x v="37"/>
    <n v="5"/>
    <n v="6992"/>
    <n v="0.15446224256292906"/>
  </r>
  <r>
    <n v="41"/>
    <x v="17"/>
    <s v="basic"/>
    <x v="0"/>
    <n v="201"/>
    <n v="4"/>
    <n v="0.16"/>
    <n v="163"/>
    <x v="1"/>
    <x v="1"/>
    <x v="0"/>
    <x v="0"/>
    <x v="40"/>
    <s v="Domestic"/>
    <x v="2"/>
    <n v="15"/>
    <n v="9"/>
    <n v="2021"/>
    <s v="03/06/2022"/>
    <x v="38"/>
    <n v="2"/>
    <n v="804"/>
    <n v="0.81094527363184077"/>
  </r>
  <r>
    <n v="42"/>
    <x v="3"/>
    <s v="firstclass"/>
    <x v="5"/>
    <n v="491"/>
    <n v="6"/>
    <n v="0.37"/>
    <n v="186"/>
    <x v="1"/>
    <x v="2"/>
    <x v="1"/>
    <x v="3"/>
    <x v="41"/>
    <s v="Domestic"/>
    <x v="2"/>
    <n v="24"/>
    <n v="3"/>
    <n v="2021"/>
    <s v="02/09/2021"/>
    <x v="39"/>
    <n v="1"/>
    <n v="2946"/>
    <n v="0.37881873727087578"/>
  </r>
  <r>
    <n v="43"/>
    <x v="18"/>
    <s v="third class"/>
    <x v="2"/>
    <n v="561"/>
    <n v="3"/>
    <n v="0.45"/>
    <n v="172"/>
    <x v="0"/>
    <x v="2"/>
    <x v="0"/>
    <x v="3"/>
    <x v="42"/>
    <s v="Domestic"/>
    <x v="0"/>
    <n v="12"/>
    <n v="1"/>
    <n v="2021"/>
    <s v="01/01/2021"/>
    <x v="40"/>
    <n v="6"/>
    <n v="1683"/>
    <n v="0.30659536541889482"/>
  </r>
  <r>
    <n v="44"/>
    <x v="8"/>
    <s v="basic"/>
    <x v="3"/>
    <n v="182"/>
    <n v="7"/>
    <n v="0.28999999999999998"/>
    <n v="162"/>
    <x v="1"/>
    <x v="1"/>
    <x v="3"/>
    <x v="1"/>
    <x v="43"/>
    <s v="Domestic"/>
    <x v="2"/>
    <n v="24"/>
    <n v="8"/>
    <n v="2022"/>
    <s v="01/15/2022"/>
    <x v="33"/>
    <n v="6"/>
    <n v="1274"/>
    <n v="0.89010989010989006"/>
  </r>
  <r>
    <n v="45"/>
    <x v="19"/>
    <s v="sameday"/>
    <x v="0"/>
    <n v="476"/>
    <n v="4"/>
    <n v="0.48"/>
    <n v="172"/>
    <x v="0"/>
    <x v="2"/>
    <x v="3"/>
    <x v="3"/>
    <x v="44"/>
    <s v="Domestic"/>
    <x v="2"/>
    <n v="2"/>
    <n v="8"/>
    <n v="2022"/>
    <s v="04/15/2021"/>
    <x v="41"/>
    <n v="2"/>
    <n v="1904"/>
    <n v="0.36134453781512604"/>
  </r>
  <r>
    <n v="46"/>
    <x v="2"/>
    <s v="standard"/>
    <x v="5"/>
    <n v="629"/>
    <n v="9"/>
    <n v="0.11"/>
    <n v="82"/>
    <x v="1"/>
    <x v="0"/>
    <x v="0"/>
    <x v="1"/>
    <x v="45"/>
    <s v="Domestic"/>
    <x v="2"/>
    <n v="13"/>
    <n v="11"/>
    <n v="2022"/>
    <s v="01/01/2021"/>
    <x v="42"/>
    <n v="3"/>
    <n v="5661"/>
    <n v="0.13036565977742448"/>
  </r>
  <r>
    <n v="47"/>
    <x v="2"/>
    <s v="second class"/>
    <x v="2"/>
    <n v="871"/>
    <n v="5"/>
    <n v="0.43"/>
    <n v="135"/>
    <x v="1"/>
    <x v="0"/>
    <x v="0"/>
    <x v="1"/>
    <x v="46"/>
    <s v="Domestic"/>
    <x v="1"/>
    <n v="28"/>
    <n v="6"/>
    <n v="2021"/>
    <s v="11/22/2022"/>
    <x v="43"/>
    <n v="5"/>
    <n v="4355"/>
    <n v="0.1549942594718714"/>
  </r>
  <r>
    <n v="48"/>
    <x v="9"/>
    <s v="third class"/>
    <x v="1"/>
    <n v="226"/>
    <n v="9"/>
    <n v="0.47"/>
    <n v="167"/>
    <x v="1"/>
    <x v="1"/>
    <x v="3"/>
    <x v="1"/>
    <x v="47"/>
    <s v="Domestic"/>
    <x v="1"/>
    <n v="19"/>
    <n v="9"/>
    <n v="2020"/>
    <s v="11/22/2021"/>
    <x v="44"/>
    <n v="4"/>
    <n v="2034"/>
    <n v="0.73893805309734517"/>
  </r>
  <r>
    <n v="49"/>
    <x v="13"/>
    <s v="standard"/>
    <x v="0"/>
    <n v="364"/>
    <n v="1"/>
    <n v="0.43"/>
    <n v="134"/>
    <x v="0"/>
    <x v="0"/>
    <x v="2"/>
    <x v="3"/>
    <x v="48"/>
    <s v="International"/>
    <x v="2"/>
    <n v="8"/>
    <n v="1"/>
    <n v="2020"/>
    <s v="10/04/2020"/>
    <x v="45"/>
    <n v="1"/>
    <n v="364"/>
    <n v="0.36813186813186816"/>
  </r>
  <r>
    <n v="50"/>
    <x v="10"/>
    <s v="second class"/>
    <x v="4"/>
    <n v="147"/>
    <n v="9"/>
    <n v="0.43"/>
    <n v="131"/>
    <x v="1"/>
    <x v="2"/>
    <x v="1"/>
    <x v="2"/>
    <x v="49"/>
    <s v="Domestic"/>
    <x v="0"/>
    <n v="27"/>
    <n v="3"/>
    <n v="2020"/>
    <s v="09/04/2022"/>
    <x v="46"/>
    <n v="2"/>
    <n v="1323"/>
    <n v="0.891156462585034"/>
  </r>
  <r>
    <n v="51"/>
    <x v="15"/>
    <s v="sameday"/>
    <x v="5"/>
    <n v="655"/>
    <n v="5"/>
    <n v="0.13"/>
    <n v="176"/>
    <x v="0"/>
    <x v="0"/>
    <x v="1"/>
    <x v="3"/>
    <x v="50"/>
    <s v="Domestic"/>
    <x v="2"/>
    <n v="22"/>
    <n v="11"/>
    <n v="2022"/>
    <s v="06/16/2020"/>
    <x v="47"/>
    <n v="1"/>
    <n v="3275"/>
    <n v="0.26870229007633589"/>
  </r>
  <r>
    <n v="52"/>
    <x v="12"/>
    <s v="firstclass"/>
    <x v="0"/>
    <n v="801"/>
    <n v="1"/>
    <n v="0.32"/>
    <n v="195"/>
    <x v="0"/>
    <x v="1"/>
    <x v="2"/>
    <x v="2"/>
    <x v="51"/>
    <s v="Domestic"/>
    <x v="0"/>
    <n v="13"/>
    <n v="6"/>
    <n v="2022"/>
    <s v="08/01/2020"/>
    <x v="48"/>
    <n v="3"/>
    <n v="801"/>
    <n v="0.24344569288389514"/>
  </r>
  <r>
    <n v="53"/>
    <x v="1"/>
    <s v="third class"/>
    <x v="5"/>
    <n v="871"/>
    <n v="6"/>
    <n v="0.47"/>
    <n v="125"/>
    <x v="0"/>
    <x v="3"/>
    <x v="2"/>
    <x v="2"/>
    <x v="52"/>
    <s v="Domestic"/>
    <x v="1"/>
    <n v="10"/>
    <n v="5"/>
    <n v="2022"/>
    <s v="01/24/2021"/>
    <x v="49"/>
    <n v="4"/>
    <n v="5226"/>
    <n v="0.14351320321469574"/>
  </r>
  <r>
    <n v="54"/>
    <x v="9"/>
    <s v="third class"/>
    <x v="1"/>
    <n v="400"/>
    <n v="6"/>
    <n v="0.43"/>
    <n v="196"/>
    <x v="0"/>
    <x v="3"/>
    <x v="2"/>
    <x v="3"/>
    <x v="53"/>
    <s v="Domestic"/>
    <x v="1"/>
    <n v="10"/>
    <n v="7"/>
    <n v="2020"/>
    <s v="08/28/2022"/>
    <x v="50"/>
    <n v="5"/>
    <n v="2400"/>
    <n v="0.49"/>
  </r>
  <r>
    <n v="55"/>
    <x v="6"/>
    <s v="basic"/>
    <x v="5"/>
    <n v="175"/>
    <n v="3"/>
    <n v="0.13"/>
    <n v="171"/>
    <x v="0"/>
    <x v="2"/>
    <x v="0"/>
    <x v="3"/>
    <x v="54"/>
    <s v="International"/>
    <x v="2"/>
    <n v="17"/>
    <n v="5"/>
    <n v="2021"/>
    <s v="11/22/2020"/>
    <x v="34"/>
    <n v="5"/>
    <n v="525"/>
    <n v="0.97714285714285709"/>
  </r>
  <r>
    <n v="56"/>
    <x v="17"/>
    <s v="basic"/>
    <x v="5"/>
    <n v="405"/>
    <n v="5"/>
    <n v="0.23"/>
    <n v="108"/>
    <x v="1"/>
    <x v="3"/>
    <x v="2"/>
    <x v="3"/>
    <x v="55"/>
    <s v="International"/>
    <x v="1"/>
    <n v="19"/>
    <n v="7"/>
    <n v="2020"/>
    <s v="05/22/2021"/>
    <x v="51"/>
    <n v="1"/>
    <n v="2025"/>
    <n v="0.26666666666666666"/>
  </r>
  <r>
    <n v="57"/>
    <x v="4"/>
    <s v="basic"/>
    <x v="2"/>
    <n v="150"/>
    <n v="9"/>
    <n v="0.44"/>
    <n v="135"/>
    <x v="1"/>
    <x v="0"/>
    <x v="1"/>
    <x v="2"/>
    <x v="56"/>
    <s v="Domestic"/>
    <x v="2"/>
    <n v="5"/>
    <n v="9"/>
    <n v="2021"/>
    <s v="12/10/2021"/>
    <x v="52"/>
    <n v="6"/>
    <n v="1350"/>
    <n v="0.9"/>
  </r>
  <r>
    <n v="58"/>
    <x v="4"/>
    <s v="sameday"/>
    <x v="0"/>
    <n v="238"/>
    <n v="9"/>
    <n v="0.25"/>
    <n v="93"/>
    <x v="0"/>
    <x v="1"/>
    <x v="2"/>
    <x v="1"/>
    <x v="57"/>
    <s v="International"/>
    <x v="2"/>
    <n v="4"/>
    <n v="7"/>
    <n v="2021"/>
    <s v="07/17/2021"/>
    <x v="53"/>
    <n v="6"/>
    <n v="2142"/>
    <n v="0.3907563025210084"/>
  </r>
  <r>
    <n v="59"/>
    <x v="5"/>
    <s v="sameday"/>
    <x v="0"/>
    <n v="271"/>
    <n v="5"/>
    <n v="0.43"/>
    <n v="148"/>
    <x v="1"/>
    <x v="0"/>
    <x v="1"/>
    <x v="1"/>
    <x v="58"/>
    <s v="International"/>
    <x v="0"/>
    <n v="10"/>
    <n v="12"/>
    <n v="2021"/>
    <s v="11/10/2020"/>
    <x v="54"/>
    <n v="5"/>
    <n v="1355"/>
    <n v="0.54612546125461259"/>
  </r>
  <r>
    <n v="60"/>
    <x v="6"/>
    <s v="third class"/>
    <x v="5"/>
    <n v="819"/>
    <n v="2"/>
    <n v="0.4"/>
    <n v="165"/>
    <x v="1"/>
    <x v="1"/>
    <x v="2"/>
    <x v="2"/>
    <x v="59"/>
    <s v="International"/>
    <x v="0"/>
    <n v="3"/>
    <n v="8"/>
    <n v="2022"/>
    <s v="05/12/2022"/>
    <x v="55"/>
    <n v="1"/>
    <n v="1638"/>
    <n v="0.20146520146520147"/>
  </r>
  <r>
    <n v="61"/>
    <x v="3"/>
    <s v="second class"/>
    <x v="4"/>
    <n v="202"/>
    <n v="9"/>
    <n v="0.38"/>
    <n v="147"/>
    <x v="0"/>
    <x v="1"/>
    <x v="1"/>
    <x v="3"/>
    <x v="60"/>
    <s v="International"/>
    <x v="1"/>
    <n v="23"/>
    <n v="5"/>
    <n v="2020"/>
    <s v="07/10/2022"/>
    <x v="56"/>
    <n v="2"/>
    <n v="1818"/>
    <n v="0.7277227722772277"/>
  </r>
  <r>
    <n v="62"/>
    <x v="10"/>
    <s v="standard"/>
    <x v="0"/>
    <n v="674"/>
    <n v="9"/>
    <n v="0.19"/>
    <n v="101"/>
    <x v="0"/>
    <x v="1"/>
    <x v="3"/>
    <x v="3"/>
    <x v="61"/>
    <s v="Domestic"/>
    <x v="1"/>
    <n v="30"/>
    <n v="12"/>
    <n v="2021"/>
    <s v="07/17/2020"/>
    <x v="57"/>
    <n v="2"/>
    <n v="6066"/>
    <n v="0.14985163204747776"/>
  </r>
  <r>
    <n v="63"/>
    <x v="18"/>
    <s v="standard"/>
    <x v="3"/>
    <n v="583"/>
    <n v="9"/>
    <n v="0.21"/>
    <n v="109"/>
    <x v="0"/>
    <x v="0"/>
    <x v="3"/>
    <x v="0"/>
    <x v="62"/>
    <s v="Domestic"/>
    <x v="2"/>
    <n v="11"/>
    <n v="10"/>
    <n v="2021"/>
    <s v="06/13/2022"/>
    <x v="58"/>
    <n v="6"/>
    <n v="5247"/>
    <n v="0.18696397941680962"/>
  </r>
  <r>
    <n v="64"/>
    <x v="11"/>
    <s v="firstclass"/>
    <x v="0"/>
    <n v="438"/>
    <n v="4"/>
    <n v="0.35"/>
    <n v="189"/>
    <x v="0"/>
    <x v="2"/>
    <x v="0"/>
    <x v="2"/>
    <x v="63"/>
    <s v="International"/>
    <x v="2"/>
    <n v="13"/>
    <n v="2"/>
    <n v="2021"/>
    <s v="08/14/2020"/>
    <x v="59"/>
    <n v="2"/>
    <n v="1752"/>
    <n v="0.4315068493150685"/>
  </r>
  <r>
    <n v="65"/>
    <x v="8"/>
    <s v="second class"/>
    <x v="2"/>
    <n v="865"/>
    <n v="4"/>
    <n v="0.19"/>
    <n v="122"/>
    <x v="0"/>
    <x v="1"/>
    <x v="2"/>
    <x v="0"/>
    <x v="64"/>
    <s v="Domestic"/>
    <x v="1"/>
    <n v="9"/>
    <n v="5"/>
    <n v="2022"/>
    <s v="10/30/2021"/>
    <x v="60"/>
    <n v="3"/>
    <n v="3460"/>
    <n v="0.14104046242774568"/>
  </r>
  <r>
    <n v="66"/>
    <x v="2"/>
    <s v="sameday"/>
    <x v="3"/>
    <n v="418"/>
    <n v="3"/>
    <n v="0.42"/>
    <n v="143"/>
    <x v="0"/>
    <x v="2"/>
    <x v="2"/>
    <x v="2"/>
    <x v="65"/>
    <s v="Domestic"/>
    <x v="0"/>
    <n v="7"/>
    <n v="10"/>
    <n v="2021"/>
    <s v="06/03/2020"/>
    <x v="61"/>
    <n v="6"/>
    <n v="1254"/>
    <n v="0.34210526315789475"/>
  </r>
  <r>
    <n v="67"/>
    <x v="11"/>
    <s v="sameday"/>
    <x v="4"/>
    <n v="473"/>
    <n v="6"/>
    <n v="0.31"/>
    <n v="192"/>
    <x v="0"/>
    <x v="3"/>
    <x v="1"/>
    <x v="0"/>
    <x v="66"/>
    <s v="International"/>
    <x v="0"/>
    <n v="22"/>
    <n v="2"/>
    <n v="2021"/>
    <s v="03/05/2022"/>
    <x v="62"/>
    <n v="4"/>
    <n v="2838"/>
    <n v="0.40591966173361521"/>
  </r>
  <r>
    <n v="68"/>
    <x v="3"/>
    <s v="basic"/>
    <x v="2"/>
    <n v="519"/>
    <n v="8"/>
    <n v="0.46"/>
    <n v="160"/>
    <x v="0"/>
    <x v="3"/>
    <x v="1"/>
    <x v="0"/>
    <x v="67"/>
    <s v="Domestic"/>
    <x v="1"/>
    <n v="6"/>
    <n v="7"/>
    <n v="2020"/>
    <s v="01/24/2021"/>
    <x v="63"/>
    <n v="3"/>
    <n v="4152"/>
    <n v="0.30828516377649323"/>
  </r>
  <r>
    <n v="69"/>
    <x v="0"/>
    <s v="second class"/>
    <x v="4"/>
    <n v="441"/>
    <n v="6"/>
    <n v="0.21"/>
    <n v="113"/>
    <x v="1"/>
    <x v="3"/>
    <x v="3"/>
    <x v="3"/>
    <x v="68"/>
    <s v="Domestic"/>
    <x v="1"/>
    <n v="6"/>
    <n v="3"/>
    <n v="2022"/>
    <s v="09/23/2022"/>
    <x v="31"/>
    <n v="6"/>
    <n v="2646"/>
    <n v="0.25623582766439912"/>
  </r>
  <r>
    <n v="70"/>
    <x v="17"/>
    <s v="second class"/>
    <x v="0"/>
    <n v="325"/>
    <n v="9"/>
    <n v="0.45"/>
    <n v="71"/>
    <x v="1"/>
    <x v="3"/>
    <x v="1"/>
    <x v="2"/>
    <x v="69"/>
    <s v="Domestic"/>
    <x v="1"/>
    <n v="16"/>
    <n v="6"/>
    <n v="2021"/>
    <s v="04/27/2021"/>
    <x v="64"/>
    <n v="3"/>
    <n v="2925"/>
    <n v="0.21846153846153846"/>
  </r>
  <r>
    <n v="71"/>
    <x v="18"/>
    <s v="sameday"/>
    <x v="0"/>
    <n v="189"/>
    <n v="8"/>
    <n v="0.12"/>
    <n v="180"/>
    <x v="1"/>
    <x v="1"/>
    <x v="2"/>
    <x v="3"/>
    <x v="70"/>
    <s v="Domestic"/>
    <x v="1"/>
    <n v="18"/>
    <n v="2"/>
    <n v="2020"/>
    <s v="08/02/2021"/>
    <x v="65"/>
    <n v="2"/>
    <n v="1512"/>
    <n v="0.95238095238095233"/>
  </r>
  <r>
    <n v="72"/>
    <x v="9"/>
    <s v="second class"/>
    <x v="0"/>
    <n v="558"/>
    <n v="1"/>
    <n v="0.42"/>
    <n v="59"/>
    <x v="0"/>
    <x v="1"/>
    <x v="1"/>
    <x v="0"/>
    <x v="71"/>
    <s v="International"/>
    <x v="1"/>
    <n v="7"/>
    <n v="4"/>
    <n v="2022"/>
    <s v="11/04/2021"/>
    <x v="50"/>
    <n v="1"/>
    <n v="558"/>
    <n v="0.1057347670250896"/>
  </r>
  <r>
    <n v="73"/>
    <x v="10"/>
    <s v="basic"/>
    <x v="1"/>
    <n v="613"/>
    <n v="3"/>
    <n v="0.38"/>
    <n v="179"/>
    <x v="1"/>
    <x v="2"/>
    <x v="3"/>
    <x v="1"/>
    <x v="72"/>
    <s v="International"/>
    <x v="2"/>
    <n v="8"/>
    <n v="12"/>
    <n v="2020"/>
    <s v="05/15/2022"/>
    <x v="66"/>
    <n v="3"/>
    <n v="1839"/>
    <n v="0.29200652528548127"/>
  </r>
  <r>
    <n v="74"/>
    <x v="9"/>
    <s v="basic"/>
    <x v="1"/>
    <n v="606"/>
    <n v="8"/>
    <n v="0.46"/>
    <n v="117"/>
    <x v="1"/>
    <x v="1"/>
    <x v="0"/>
    <x v="3"/>
    <x v="73"/>
    <s v="International"/>
    <x v="1"/>
    <n v="2"/>
    <n v="9"/>
    <n v="2021"/>
    <s v="12/22/2020"/>
    <x v="67"/>
    <n v="2"/>
    <n v="4848"/>
    <n v="0.19306930693069307"/>
  </r>
  <r>
    <n v="75"/>
    <x v="1"/>
    <s v="third class"/>
    <x v="1"/>
    <n v="505"/>
    <n v="4"/>
    <n v="0.2"/>
    <n v="131"/>
    <x v="0"/>
    <x v="0"/>
    <x v="0"/>
    <x v="1"/>
    <x v="74"/>
    <s v="International"/>
    <x v="2"/>
    <n v="8"/>
    <n v="5"/>
    <n v="2022"/>
    <s v="12/19/2021"/>
    <x v="49"/>
    <n v="4"/>
    <n v="2020"/>
    <n v="0.25940594059405941"/>
  </r>
  <r>
    <n v="76"/>
    <x v="3"/>
    <s v="sameday"/>
    <x v="3"/>
    <n v="750"/>
    <n v="6"/>
    <n v="0.45"/>
    <n v="51"/>
    <x v="1"/>
    <x v="0"/>
    <x v="3"/>
    <x v="0"/>
    <x v="75"/>
    <s v="Domestic"/>
    <x v="1"/>
    <n v="6"/>
    <n v="1"/>
    <n v="2020"/>
    <s v="02/02/2021"/>
    <x v="51"/>
    <n v="4"/>
    <n v="4500"/>
    <n v="6.8000000000000005E-2"/>
  </r>
  <r>
    <n v="77"/>
    <x v="0"/>
    <s v="sameday"/>
    <x v="1"/>
    <n v="732"/>
    <n v="2"/>
    <n v="0.39"/>
    <n v="162"/>
    <x v="0"/>
    <x v="0"/>
    <x v="3"/>
    <x v="3"/>
    <x v="76"/>
    <s v="International"/>
    <x v="2"/>
    <n v="7"/>
    <n v="10"/>
    <n v="2021"/>
    <s v="07/14/2020"/>
    <x v="68"/>
    <n v="5"/>
    <n v="1464"/>
    <n v="0.22131147540983606"/>
  </r>
  <r>
    <n v="78"/>
    <x v="9"/>
    <s v="second class"/>
    <x v="5"/>
    <n v="525"/>
    <n v="6"/>
    <n v="0.33"/>
    <n v="80"/>
    <x v="0"/>
    <x v="3"/>
    <x v="1"/>
    <x v="3"/>
    <x v="77"/>
    <s v="Domestic"/>
    <x v="1"/>
    <n v="15"/>
    <n v="2"/>
    <n v="2020"/>
    <s v="12/24/2022"/>
    <x v="69"/>
    <n v="3"/>
    <n v="3150"/>
    <n v="0.15238095238095239"/>
  </r>
  <r>
    <n v="79"/>
    <x v="15"/>
    <s v="third class"/>
    <x v="5"/>
    <n v="113"/>
    <n v="2"/>
    <n v="0.47"/>
    <n v="84"/>
    <x v="0"/>
    <x v="2"/>
    <x v="0"/>
    <x v="3"/>
    <x v="78"/>
    <s v="International"/>
    <x v="2"/>
    <n v="27"/>
    <n v="8"/>
    <n v="2021"/>
    <s v="11/22/2022"/>
    <x v="70"/>
    <n v="6"/>
    <n v="226"/>
    <n v="0.74336283185840712"/>
  </r>
  <r>
    <n v="80"/>
    <x v="11"/>
    <s v="second class"/>
    <x v="0"/>
    <n v="791"/>
    <n v="2"/>
    <n v="0.39"/>
    <n v="60"/>
    <x v="1"/>
    <x v="0"/>
    <x v="0"/>
    <x v="3"/>
    <x v="79"/>
    <s v="International"/>
    <x v="0"/>
    <n v="9"/>
    <n v="6"/>
    <n v="2020"/>
    <s v="07/25/2020"/>
    <x v="71"/>
    <n v="5"/>
    <n v="1582"/>
    <n v="7.5853350189633378E-2"/>
  </r>
  <r>
    <n v="81"/>
    <x v="1"/>
    <s v="third class"/>
    <x v="0"/>
    <n v="422"/>
    <n v="3"/>
    <n v="0.43"/>
    <n v="184"/>
    <x v="1"/>
    <x v="3"/>
    <x v="3"/>
    <x v="1"/>
    <x v="80"/>
    <s v="International"/>
    <x v="2"/>
    <n v="9"/>
    <n v="1"/>
    <n v="2020"/>
    <s v="07/08/2021"/>
    <x v="72"/>
    <n v="1"/>
    <n v="1266"/>
    <n v="0.43601895734597157"/>
  </r>
  <r>
    <n v="82"/>
    <x v="3"/>
    <s v="third class"/>
    <x v="4"/>
    <n v="310"/>
    <n v="5"/>
    <n v="0.45"/>
    <n v="55"/>
    <x v="0"/>
    <x v="1"/>
    <x v="2"/>
    <x v="1"/>
    <x v="81"/>
    <s v="International"/>
    <x v="0"/>
    <n v="14"/>
    <n v="3"/>
    <n v="2021"/>
    <s v="12/08/2021"/>
    <x v="73"/>
    <n v="4"/>
    <n v="1550"/>
    <n v="0.17741935483870969"/>
  </r>
  <r>
    <n v="83"/>
    <x v="1"/>
    <s v="third class"/>
    <x v="2"/>
    <n v="312"/>
    <n v="4"/>
    <n v="0.26"/>
    <n v="92"/>
    <x v="0"/>
    <x v="2"/>
    <x v="2"/>
    <x v="2"/>
    <x v="82"/>
    <s v="International"/>
    <x v="0"/>
    <n v="25"/>
    <n v="8"/>
    <n v="2020"/>
    <s v="05/08/2020"/>
    <x v="74"/>
    <n v="5"/>
    <n v="1248"/>
    <n v="0.29487179487179488"/>
  </r>
  <r>
    <n v="84"/>
    <x v="14"/>
    <s v="standard"/>
    <x v="2"/>
    <n v="747"/>
    <n v="2"/>
    <n v="0.3"/>
    <n v="155"/>
    <x v="1"/>
    <x v="2"/>
    <x v="3"/>
    <x v="0"/>
    <x v="83"/>
    <s v="Domestic"/>
    <x v="1"/>
    <n v="17"/>
    <n v="5"/>
    <n v="2020"/>
    <s v="06/27/2021"/>
    <x v="75"/>
    <n v="1"/>
    <n v="1494"/>
    <n v="0.20749665327978581"/>
  </r>
  <r>
    <n v="85"/>
    <x v="16"/>
    <s v="second class"/>
    <x v="3"/>
    <n v="908"/>
    <n v="2"/>
    <n v="0.43"/>
    <n v="55"/>
    <x v="1"/>
    <x v="0"/>
    <x v="1"/>
    <x v="2"/>
    <x v="84"/>
    <s v="International"/>
    <x v="2"/>
    <n v="22"/>
    <n v="5"/>
    <n v="2020"/>
    <s v="04/06/2020"/>
    <x v="59"/>
    <n v="2"/>
    <n v="1816"/>
    <n v="6.0572687224669602E-2"/>
  </r>
  <r>
    <n v="86"/>
    <x v="12"/>
    <s v="second class"/>
    <x v="2"/>
    <n v="412"/>
    <n v="3"/>
    <n v="0.13"/>
    <n v="110"/>
    <x v="0"/>
    <x v="1"/>
    <x v="2"/>
    <x v="2"/>
    <x v="85"/>
    <s v="International"/>
    <x v="1"/>
    <n v="22"/>
    <n v="8"/>
    <n v="2021"/>
    <s v="10/27/2020"/>
    <x v="76"/>
    <n v="3"/>
    <n v="1236"/>
    <n v="0.26699029126213591"/>
  </r>
  <r>
    <n v="87"/>
    <x v="13"/>
    <s v="firstclass"/>
    <x v="3"/>
    <n v="441"/>
    <n v="9"/>
    <n v="0.41"/>
    <n v="109"/>
    <x v="1"/>
    <x v="2"/>
    <x v="3"/>
    <x v="3"/>
    <x v="86"/>
    <s v="International"/>
    <x v="1"/>
    <n v="12"/>
    <n v="2"/>
    <n v="2022"/>
    <s v="08/02/2021"/>
    <x v="77"/>
    <n v="1"/>
    <n v="3969"/>
    <n v="0.2471655328798186"/>
  </r>
  <r>
    <n v="88"/>
    <x v="6"/>
    <s v="third class"/>
    <x v="4"/>
    <n v="137"/>
    <n v="2"/>
    <n v="0.46"/>
    <n v="58"/>
    <x v="1"/>
    <x v="2"/>
    <x v="1"/>
    <x v="1"/>
    <x v="87"/>
    <s v="International"/>
    <x v="1"/>
    <n v="1"/>
    <n v="4"/>
    <n v="2020"/>
    <s v="04/08/2020"/>
    <x v="78"/>
    <n v="5"/>
    <n v="274"/>
    <n v="0.42335766423357662"/>
  </r>
  <r>
    <n v="89"/>
    <x v="3"/>
    <s v="sameday"/>
    <x v="0"/>
    <n v="530"/>
    <n v="8"/>
    <n v="0.18"/>
    <n v="169"/>
    <x v="0"/>
    <x v="0"/>
    <x v="3"/>
    <x v="0"/>
    <x v="88"/>
    <s v="Domestic"/>
    <x v="1"/>
    <n v="15"/>
    <n v="12"/>
    <n v="2022"/>
    <s v="06/17/2020"/>
    <x v="63"/>
    <n v="1"/>
    <n v="4240"/>
    <n v="0.31886792452830187"/>
  </r>
  <r>
    <n v="90"/>
    <x v="2"/>
    <s v="second class"/>
    <x v="0"/>
    <n v="311"/>
    <n v="9"/>
    <n v="0.34"/>
    <n v="136"/>
    <x v="0"/>
    <x v="2"/>
    <x v="0"/>
    <x v="2"/>
    <x v="89"/>
    <s v="International"/>
    <x v="0"/>
    <n v="29"/>
    <n v="9"/>
    <n v="2020"/>
    <s v="12/22/2022"/>
    <x v="58"/>
    <n v="1"/>
    <n v="2799"/>
    <n v="0.43729903536977494"/>
  </r>
  <r>
    <n v="91"/>
    <x v="13"/>
    <s v="firstclass"/>
    <x v="3"/>
    <n v="574"/>
    <n v="3"/>
    <n v="0.35"/>
    <n v="181"/>
    <x v="1"/>
    <x v="0"/>
    <x v="3"/>
    <x v="1"/>
    <x v="90"/>
    <s v="International"/>
    <x v="0"/>
    <n v="1"/>
    <n v="8"/>
    <n v="2021"/>
    <s v="08/10/2022"/>
    <x v="79"/>
    <n v="4"/>
    <n v="1722"/>
    <n v="0.31533101045296169"/>
  </r>
  <r>
    <n v="92"/>
    <x v="2"/>
    <s v="second class"/>
    <x v="1"/>
    <n v="795"/>
    <n v="7"/>
    <n v="0.35"/>
    <n v="65"/>
    <x v="1"/>
    <x v="1"/>
    <x v="1"/>
    <x v="2"/>
    <x v="91"/>
    <s v="International"/>
    <x v="2"/>
    <n v="28"/>
    <n v="3"/>
    <n v="2021"/>
    <s v="11/17/2022"/>
    <x v="80"/>
    <n v="6"/>
    <n v="5565"/>
    <n v="8.1761006289308172E-2"/>
  </r>
  <r>
    <n v="93"/>
    <x v="12"/>
    <s v="sameday"/>
    <x v="4"/>
    <n v="490"/>
    <n v="6"/>
    <n v="0.47"/>
    <n v="152"/>
    <x v="0"/>
    <x v="1"/>
    <x v="1"/>
    <x v="1"/>
    <x v="92"/>
    <s v="International"/>
    <x v="0"/>
    <n v="2"/>
    <n v="10"/>
    <n v="2022"/>
    <s v="09/10/2022"/>
    <x v="81"/>
    <n v="2"/>
    <n v="2940"/>
    <n v="0.31020408163265306"/>
  </r>
  <r>
    <n v="94"/>
    <x v="8"/>
    <s v="standard"/>
    <x v="5"/>
    <n v="612"/>
    <n v="2"/>
    <n v="0.2"/>
    <n v="160"/>
    <x v="0"/>
    <x v="3"/>
    <x v="1"/>
    <x v="2"/>
    <x v="93"/>
    <s v="Domestic"/>
    <x v="2"/>
    <n v="24"/>
    <n v="3"/>
    <n v="2020"/>
    <s v="09/16/2022"/>
    <x v="82"/>
    <n v="3"/>
    <n v="1224"/>
    <n v="0.26143790849673204"/>
  </r>
  <r>
    <n v="95"/>
    <x v="9"/>
    <s v="third class"/>
    <x v="0"/>
    <n v="492"/>
    <n v="7"/>
    <n v="0.42"/>
    <n v="144"/>
    <x v="1"/>
    <x v="2"/>
    <x v="1"/>
    <x v="3"/>
    <x v="94"/>
    <s v="Domestic"/>
    <x v="0"/>
    <n v="23"/>
    <n v="7"/>
    <n v="2021"/>
    <s v="02/12/2020"/>
    <x v="83"/>
    <n v="2"/>
    <n v="3444"/>
    <n v="0.29268292682926828"/>
  </r>
  <r>
    <n v="96"/>
    <x v="19"/>
    <s v="third class"/>
    <x v="0"/>
    <n v="825"/>
    <n v="3"/>
    <n v="0.13"/>
    <n v="56"/>
    <x v="1"/>
    <x v="2"/>
    <x v="2"/>
    <x v="0"/>
    <x v="95"/>
    <s v="International"/>
    <x v="1"/>
    <n v="22"/>
    <n v="3"/>
    <n v="2020"/>
    <s v="12/09/2021"/>
    <x v="84"/>
    <n v="2"/>
    <n v="2475"/>
    <n v="6.7878787878787886E-2"/>
  </r>
  <r>
    <n v="97"/>
    <x v="16"/>
    <s v="basic"/>
    <x v="4"/>
    <n v="479"/>
    <n v="6"/>
    <n v="0.31"/>
    <n v="143"/>
    <x v="1"/>
    <x v="2"/>
    <x v="0"/>
    <x v="3"/>
    <x v="96"/>
    <s v="Domestic"/>
    <x v="0"/>
    <n v="11"/>
    <n v="12"/>
    <n v="2020"/>
    <s v="02/01/2021"/>
    <x v="85"/>
    <n v="4"/>
    <n v="2874"/>
    <n v="0.29853862212943633"/>
  </r>
  <r>
    <n v="98"/>
    <x v="3"/>
    <s v="sameday"/>
    <x v="5"/>
    <n v="339"/>
    <n v="7"/>
    <n v="0.23"/>
    <n v="72"/>
    <x v="0"/>
    <x v="3"/>
    <x v="0"/>
    <x v="1"/>
    <x v="97"/>
    <s v="Domestic"/>
    <x v="2"/>
    <n v="25"/>
    <n v="1"/>
    <n v="2020"/>
    <s v="05/04/2021"/>
    <x v="86"/>
    <n v="3"/>
    <n v="2373"/>
    <n v="0.21238938053097345"/>
  </r>
  <r>
    <n v="99"/>
    <x v="19"/>
    <s v="sameday"/>
    <x v="5"/>
    <n v="777"/>
    <n v="2"/>
    <n v="0.42"/>
    <n v="60"/>
    <x v="1"/>
    <x v="3"/>
    <x v="3"/>
    <x v="1"/>
    <x v="98"/>
    <s v="Domestic"/>
    <x v="1"/>
    <n v="16"/>
    <n v="4"/>
    <n v="2021"/>
    <s v="02/22/2022"/>
    <x v="87"/>
    <n v="2"/>
    <n v="1554"/>
    <n v="7.7220077220077218E-2"/>
  </r>
  <r>
    <n v="100"/>
    <x v="17"/>
    <s v="firstclass"/>
    <x v="3"/>
    <n v="786"/>
    <n v="6"/>
    <n v="0.15"/>
    <n v="185"/>
    <x v="0"/>
    <x v="3"/>
    <x v="1"/>
    <x v="2"/>
    <x v="99"/>
    <s v="International"/>
    <x v="2"/>
    <n v="1"/>
    <n v="3"/>
    <n v="2022"/>
    <s v="07/27/2021"/>
    <x v="88"/>
    <n v="1"/>
    <n v="4716"/>
    <n v="0.23536895674300254"/>
  </r>
  <r>
    <n v="101"/>
    <x v="14"/>
    <s v="firstclass"/>
    <x v="1"/>
    <n v="844"/>
    <n v="9"/>
    <n v="0.31"/>
    <n v="141"/>
    <x v="1"/>
    <x v="3"/>
    <x v="1"/>
    <x v="0"/>
    <x v="100"/>
    <s v="International"/>
    <x v="1"/>
    <n v="26"/>
    <n v="2"/>
    <n v="2020"/>
    <s v="12/21/2020"/>
    <x v="77"/>
    <n v="5"/>
    <n v="7596"/>
    <n v="0.16706161137440759"/>
  </r>
  <r>
    <n v="102"/>
    <x v="16"/>
    <s v="firstclass"/>
    <x v="3"/>
    <n v="525"/>
    <n v="5"/>
    <n v="0.23"/>
    <n v="133"/>
    <x v="0"/>
    <x v="3"/>
    <x v="3"/>
    <x v="1"/>
    <x v="101"/>
    <s v="International"/>
    <x v="2"/>
    <n v="24"/>
    <n v="9"/>
    <n v="2020"/>
    <s v="06/24/2022"/>
    <x v="89"/>
    <n v="5"/>
    <n v="2625"/>
    <n v="0.25333333333333335"/>
  </r>
  <r>
    <n v="103"/>
    <x v="5"/>
    <s v="standard"/>
    <x v="4"/>
    <n v="960"/>
    <n v="7"/>
    <n v="0.37"/>
    <n v="52"/>
    <x v="1"/>
    <x v="0"/>
    <x v="3"/>
    <x v="2"/>
    <x v="102"/>
    <s v="International"/>
    <x v="2"/>
    <n v="27"/>
    <n v="11"/>
    <n v="2021"/>
    <s v="01/01/2021"/>
    <x v="85"/>
    <n v="3"/>
    <n v="6720"/>
    <n v="5.4166666666666669E-2"/>
  </r>
  <r>
    <n v="104"/>
    <x v="6"/>
    <s v="firstclass"/>
    <x v="2"/>
    <n v="163"/>
    <n v="6"/>
    <n v="0.44"/>
    <n v="165"/>
    <x v="1"/>
    <x v="2"/>
    <x v="1"/>
    <x v="3"/>
    <x v="103"/>
    <s v="Domestic"/>
    <x v="1"/>
    <n v="8"/>
    <n v="11"/>
    <n v="2020"/>
    <s v="03/25/2021"/>
    <x v="90"/>
    <n v="5"/>
    <n v="978"/>
    <n v="1.0122699386503067"/>
  </r>
  <r>
    <n v="105"/>
    <x v="2"/>
    <s v="sameday"/>
    <x v="3"/>
    <n v="157"/>
    <n v="7"/>
    <n v="0.1"/>
    <n v="121"/>
    <x v="0"/>
    <x v="3"/>
    <x v="0"/>
    <x v="2"/>
    <x v="104"/>
    <s v="Domestic"/>
    <x v="2"/>
    <n v="7"/>
    <n v="11"/>
    <n v="2020"/>
    <s v="08/18/2020"/>
    <x v="91"/>
    <n v="1"/>
    <n v="1099"/>
    <n v="0.77070063694267521"/>
  </r>
  <r>
    <n v="106"/>
    <x v="17"/>
    <s v="firstclass"/>
    <x v="2"/>
    <n v="712"/>
    <n v="1"/>
    <n v="0.49"/>
    <n v="69"/>
    <x v="0"/>
    <x v="0"/>
    <x v="2"/>
    <x v="1"/>
    <x v="105"/>
    <s v="International"/>
    <x v="1"/>
    <n v="28"/>
    <n v="1"/>
    <n v="2022"/>
    <s v="02/21/2021"/>
    <x v="92"/>
    <n v="6"/>
    <n v="712"/>
    <n v="9.6910112359550563E-2"/>
  </r>
  <r>
    <n v="107"/>
    <x v="8"/>
    <s v="second class"/>
    <x v="4"/>
    <n v="651"/>
    <n v="3"/>
    <n v="0.27"/>
    <n v="144"/>
    <x v="1"/>
    <x v="2"/>
    <x v="0"/>
    <x v="3"/>
    <x v="106"/>
    <s v="Domestic"/>
    <x v="0"/>
    <n v="20"/>
    <n v="11"/>
    <n v="2020"/>
    <s v="12/02/2020"/>
    <x v="93"/>
    <n v="5"/>
    <n v="1953"/>
    <n v="0.22119815668202766"/>
  </r>
  <r>
    <n v="108"/>
    <x v="18"/>
    <s v="second class"/>
    <x v="5"/>
    <n v="805"/>
    <n v="6"/>
    <n v="0.42"/>
    <n v="80"/>
    <x v="0"/>
    <x v="3"/>
    <x v="1"/>
    <x v="3"/>
    <x v="107"/>
    <s v="Domestic"/>
    <x v="2"/>
    <n v="9"/>
    <n v="3"/>
    <n v="2022"/>
    <s v="06/21/2021"/>
    <x v="4"/>
    <n v="4"/>
    <n v="4830"/>
    <n v="9.9378881987577633E-2"/>
  </r>
  <r>
    <n v="109"/>
    <x v="19"/>
    <s v="basic"/>
    <x v="2"/>
    <n v="535"/>
    <n v="7"/>
    <n v="0.42"/>
    <n v="176"/>
    <x v="0"/>
    <x v="3"/>
    <x v="0"/>
    <x v="0"/>
    <x v="108"/>
    <s v="Domestic"/>
    <x v="1"/>
    <n v="10"/>
    <n v="11"/>
    <n v="2020"/>
    <s v="02/13/2021"/>
    <x v="94"/>
    <n v="3"/>
    <n v="3745"/>
    <n v="0.32897196261682243"/>
  </r>
  <r>
    <n v="110"/>
    <x v="19"/>
    <s v="second class"/>
    <x v="0"/>
    <n v="801"/>
    <n v="3"/>
    <n v="0.21"/>
    <n v="77"/>
    <x v="1"/>
    <x v="1"/>
    <x v="2"/>
    <x v="0"/>
    <x v="109"/>
    <s v="International"/>
    <x v="2"/>
    <n v="28"/>
    <n v="11"/>
    <n v="2020"/>
    <s v="12/17/2022"/>
    <x v="95"/>
    <n v="3"/>
    <n v="2403"/>
    <n v="9.612983770287141E-2"/>
  </r>
  <r>
    <n v="111"/>
    <x v="3"/>
    <s v="basic"/>
    <x v="2"/>
    <n v="465"/>
    <n v="2"/>
    <n v="0.16"/>
    <n v="65"/>
    <x v="1"/>
    <x v="1"/>
    <x v="2"/>
    <x v="2"/>
    <x v="110"/>
    <s v="Domestic"/>
    <x v="1"/>
    <n v="19"/>
    <n v="7"/>
    <n v="2022"/>
    <s v="11/05/2022"/>
    <x v="2"/>
    <n v="5"/>
    <n v="930"/>
    <n v="0.13978494623655913"/>
  </r>
  <r>
    <n v="112"/>
    <x v="3"/>
    <s v="second class"/>
    <x v="1"/>
    <n v="809"/>
    <n v="5"/>
    <n v="0.28000000000000003"/>
    <n v="97"/>
    <x v="0"/>
    <x v="2"/>
    <x v="1"/>
    <x v="0"/>
    <x v="111"/>
    <s v="Domestic"/>
    <x v="0"/>
    <n v="25"/>
    <n v="1"/>
    <n v="2021"/>
    <s v="01/04/2022"/>
    <x v="61"/>
    <n v="4"/>
    <n v="4045"/>
    <n v="0.11990111248454882"/>
  </r>
  <r>
    <n v="113"/>
    <x v="8"/>
    <s v="standard"/>
    <x v="1"/>
    <n v="959"/>
    <n v="9"/>
    <n v="0.43"/>
    <n v="73"/>
    <x v="1"/>
    <x v="0"/>
    <x v="0"/>
    <x v="3"/>
    <x v="112"/>
    <s v="Domestic"/>
    <x v="2"/>
    <n v="30"/>
    <n v="6"/>
    <n v="2021"/>
    <s v="10/13/2022"/>
    <x v="96"/>
    <n v="6"/>
    <n v="8631"/>
    <n v="7.6120959332638169E-2"/>
  </r>
  <r>
    <n v="114"/>
    <x v="11"/>
    <s v="basic"/>
    <x v="4"/>
    <n v="451"/>
    <n v="9"/>
    <n v="0.15"/>
    <n v="144"/>
    <x v="1"/>
    <x v="2"/>
    <x v="1"/>
    <x v="3"/>
    <x v="113"/>
    <s v="Domestic"/>
    <x v="1"/>
    <n v="23"/>
    <n v="4"/>
    <n v="2020"/>
    <s v="06/30/2020"/>
    <x v="70"/>
    <n v="4"/>
    <n v="4059"/>
    <n v="0.31929046563192903"/>
  </r>
  <r>
    <n v="115"/>
    <x v="3"/>
    <s v="second class"/>
    <x v="1"/>
    <n v="173"/>
    <n v="4"/>
    <n v="0.27"/>
    <n v="186"/>
    <x v="1"/>
    <x v="0"/>
    <x v="0"/>
    <x v="2"/>
    <x v="114"/>
    <s v="International"/>
    <x v="2"/>
    <n v="12"/>
    <n v="6"/>
    <n v="2022"/>
    <s v="01/07/2021"/>
    <x v="97"/>
    <n v="5"/>
    <n v="692"/>
    <n v="1.0751445086705202"/>
  </r>
  <r>
    <n v="116"/>
    <x v="12"/>
    <s v="basic"/>
    <x v="5"/>
    <n v="793"/>
    <n v="8"/>
    <n v="0.2"/>
    <n v="191"/>
    <x v="1"/>
    <x v="1"/>
    <x v="2"/>
    <x v="1"/>
    <x v="115"/>
    <s v="International"/>
    <x v="1"/>
    <n v="29"/>
    <n v="2"/>
    <n v="2021"/>
    <s v="06/09/2021"/>
    <x v="42"/>
    <n v="3"/>
    <n v="6344"/>
    <n v="0.24085750315258511"/>
  </r>
  <r>
    <n v="117"/>
    <x v="8"/>
    <s v="third class"/>
    <x v="5"/>
    <n v="988"/>
    <n v="3"/>
    <n v="0.22"/>
    <n v="88"/>
    <x v="1"/>
    <x v="2"/>
    <x v="0"/>
    <x v="1"/>
    <x v="116"/>
    <s v="Domestic"/>
    <x v="1"/>
    <n v="15"/>
    <n v="9"/>
    <n v="2021"/>
    <s v="01/23/2022"/>
    <x v="98"/>
    <n v="2"/>
    <n v="2964"/>
    <n v="8.9068825910931168E-2"/>
  </r>
  <r>
    <n v="118"/>
    <x v="11"/>
    <s v="basic"/>
    <x v="2"/>
    <n v="619"/>
    <n v="2"/>
    <n v="0.27"/>
    <n v="52"/>
    <x v="0"/>
    <x v="2"/>
    <x v="1"/>
    <x v="3"/>
    <x v="117"/>
    <s v="Domestic"/>
    <x v="1"/>
    <n v="6"/>
    <n v="4"/>
    <n v="2021"/>
    <s v="06/26/2020"/>
    <x v="99"/>
    <n v="3"/>
    <n v="1238"/>
    <n v="8.4006462035541199E-2"/>
  </r>
  <r>
    <n v="119"/>
    <x v="6"/>
    <s v="second class"/>
    <x v="0"/>
    <n v="455"/>
    <n v="2"/>
    <n v="0.41"/>
    <n v="92"/>
    <x v="0"/>
    <x v="0"/>
    <x v="3"/>
    <x v="3"/>
    <x v="118"/>
    <s v="Domestic"/>
    <x v="2"/>
    <n v="17"/>
    <n v="4"/>
    <n v="2021"/>
    <s v="02/03/2022"/>
    <x v="12"/>
    <n v="5"/>
    <n v="910"/>
    <n v="0.2021978021978022"/>
  </r>
  <r>
    <n v="120"/>
    <x v="4"/>
    <s v="sameday"/>
    <x v="4"/>
    <n v="809"/>
    <n v="2"/>
    <n v="0.13"/>
    <n v="101"/>
    <x v="1"/>
    <x v="3"/>
    <x v="1"/>
    <x v="3"/>
    <x v="119"/>
    <s v="Domestic"/>
    <x v="2"/>
    <n v="1"/>
    <n v="8"/>
    <n v="2021"/>
    <s v="11/14/2021"/>
    <x v="100"/>
    <n v="2"/>
    <n v="1618"/>
    <n v="0.12484548825710753"/>
  </r>
  <r>
    <n v="121"/>
    <x v="9"/>
    <s v="firstclass"/>
    <x v="3"/>
    <n v="781"/>
    <n v="7"/>
    <n v="0.44"/>
    <n v="118"/>
    <x v="1"/>
    <x v="1"/>
    <x v="1"/>
    <x v="2"/>
    <x v="120"/>
    <s v="Domestic"/>
    <x v="2"/>
    <n v="8"/>
    <n v="4"/>
    <n v="2020"/>
    <s v="07/12/2021"/>
    <x v="101"/>
    <n v="6"/>
    <n v="5467"/>
    <n v="0.15108834827144688"/>
  </r>
  <r>
    <n v="122"/>
    <x v="17"/>
    <s v="basic"/>
    <x v="0"/>
    <n v="896"/>
    <n v="4"/>
    <n v="0.4"/>
    <n v="88"/>
    <x v="1"/>
    <x v="3"/>
    <x v="1"/>
    <x v="3"/>
    <x v="121"/>
    <s v="Domestic"/>
    <x v="1"/>
    <n v="9"/>
    <n v="7"/>
    <n v="2021"/>
    <s v="02/29/2021"/>
    <x v="102"/>
    <n v="2"/>
    <n v="3584"/>
    <n v="9.8214285714285712E-2"/>
  </r>
  <r>
    <n v="123"/>
    <x v="18"/>
    <s v="third class"/>
    <x v="3"/>
    <n v="346"/>
    <n v="7"/>
    <n v="0.16"/>
    <n v="109"/>
    <x v="1"/>
    <x v="3"/>
    <x v="1"/>
    <x v="1"/>
    <x v="122"/>
    <s v="Domestic"/>
    <x v="1"/>
    <n v="2"/>
    <n v="7"/>
    <n v="2020"/>
    <s v="06/05/2022"/>
    <x v="79"/>
    <n v="1"/>
    <n v="2422"/>
    <n v="0.31502890173410403"/>
  </r>
  <r>
    <n v="124"/>
    <x v="15"/>
    <s v="basic"/>
    <x v="4"/>
    <n v="990"/>
    <n v="6"/>
    <n v="0.1"/>
    <n v="112"/>
    <x v="0"/>
    <x v="1"/>
    <x v="3"/>
    <x v="3"/>
    <x v="123"/>
    <s v="International"/>
    <x v="0"/>
    <n v="1"/>
    <n v="4"/>
    <n v="2021"/>
    <s v="03/26/2022"/>
    <x v="103"/>
    <n v="3"/>
    <n v="5940"/>
    <n v="0.11313131313131314"/>
  </r>
  <r>
    <n v="125"/>
    <x v="18"/>
    <s v="basic"/>
    <x v="3"/>
    <n v="953"/>
    <n v="5"/>
    <n v="0.14000000000000001"/>
    <n v="160"/>
    <x v="0"/>
    <x v="1"/>
    <x v="2"/>
    <x v="2"/>
    <x v="124"/>
    <s v="International"/>
    <x v="2"/>
    <n v="28"/>
    <n v="2"/>
    <n v="2022"/>
    <s v="09/09/2022"/>
    <x v="104"/>
    <n v="6"/>
    <n v="4765"/>
    <n v="0.16789087093389296"/>
  </r>
  <r>
    <n v="126"/>
    <x v="19"/>
    <s v="firstclass"/>
    <x v="0"/>
    <n v="879"/>
    <n v="3"/>
    <n v="0.14000000000000001"/>
    <n v="164"/>
    <x v="0"/>
    <x v="0"/>
    <x v="3"/>
    <x v="1"/>
    <x v="125"/>
    <s v="Domestic"/>
    <x v="0"/>
    <n v="13"/>
    <n v="12"/>
    <n v="2021"/>
    <s v="11/12/2021"/>
    <x v="38"/>
    <n v="5"/>
    <n v="2637"/>
    <n v="0.18657565415244595"/>
  </r>
  <r>
    <n v="127"/>
    <x v="7"/>
    <s v="third class"/>
    <x v="1"/>
    <n v="615"/>
    <n v="8"/>
    <n v="0.1"/>
    <n v="138"/>
    <x v="1"/>
    <x v="3"/>
    <x v="3"/>
    <x v="1"/>
    <x v="126"/>
    <s v="Domestic"/>
    <x v="0"/>
    <n v="30"/>
    <n v="8"/>
    <n v="2021"/>
    <s v="10/26/2022"/>
    <x v="72"/>
    <n v="4"/>
    <n v="4920"/>
    <n v="0.22439024390243903"/>
  </r>
  <r>
    <n v="128"/>
    <x v="16"/>
    <s v="basic"/>
    <x v="4"/>
    <n v="374"/>
    <n v="9"/>
    <n v="0.45"/>
    <n v="158"/>
    <x v="0"/>
    <x v="2"/>
    <x v="1"/>
    <x v="0"/>
    <x v="127"/>
    <s v="Domestic"/>
    <x v="2"/>
    <n v="29"/>
    <n v="10"/>
    <n v="2021"/>
    <s v="07/16/2022"/>
    <x v="30"/>
    <n v="4"/>
    <n v="3366"/>
    <n v="0.42245989304812837"/>
  </r>
  <r>
    <n v="129"/>
    <x v="2"/>
    <s v="basic"/>
    <x v="1"/>
    <n v="146"/>
    <n v="9"/>
    <n v="0.32"/>
    <n v="192"/>
    <x v="1"/>
    <x v="2"/>
    <x v="1"/>
    <x v="1"/>
    <x v="128"/>
    <s v="International"/>
    <x v="2"/>
    <n v="16"/>
    <n v="11"/>
    <n v="2022"/>
    <s v="08/15/2022"/>
    <x v="105"/>
    <n v="4"/>
    <n v="1314"/>
    <n v="1.3150684931506849"/>
  </r>
  <r>
    <n v="130"/>
    <x v="2"/>
    <s v="second class"/>
    <x v="1"/>
    <n v="461"/>
    <n v="1"/>
    <n v="0.4"/>
    <n v="166"/>
    <x v="1"/>
    <x v="1"/>
    <x v="0"/>
    <x v="1"/>
    <x v="129"/>
    <s v="Domestic"/>
    <x v="1"/>
    <n v="10"/>
    <n v="11"/>
    <n v="2021"/>
    <s v="08/14/2020"/>
    <x v="106"/>
    <n v="5"/>
    <n v="461"/>
    <n v="0.36008676789587851"/>
  </r>
  <r>
    <n v="131"/>
    <x v="10"/>
    <s v="sameday"/>
    <x v="1"/>
    <n v="245"/>
    <n v="8"/>
    <n v="0.49"/>
    <n v="155"/>
    <x v="0"/>
    <x v="3"/>
    <x v="1"/>
    <x v="1"/>
    <x v="130"/>
    <s v="Domestic"/>
    <x v="2"/>
    <n v="20"/>
    <n v="2"/>
    <n v="2021"/>
    <s v="12/11/2022"/>
    <x v="107"/>
    <n v="4"/>
    <n v="1960"/>
    <n v="0.63265306122448983"/>
  </r>
  <r>
    <n v="132"/>
    <x v="7"/>
    <s v="third class"/>
    <x v="0"/>
    <n v="211"/>
    <n v="9"/>
    <n v="0.39"/>
    <n v="131"/>
    <x v="0"/>
    <x v="1"/>
    <x v="3"/>
    <x v="3"/>
    <x v="131"/>
    <s v="International"/>
    <x v="1"/>
    <n v="26"/>
    <n v="8"/>
    <n v="2022"/>
    <s v="05/26/2022"/>
    <x v="108"/>
    <n v="6"/>
    <n v="1899"/>
    <n v="0.62085308056872035"/>
  </r>
  <r>
    <n v="133"/>
    <x v="11"/>
    <s v="standard"/>
    <x v="5"/>
    <n v="255"/>
    <n v="9"/>
    <n v="0.32"/>
    <n v="190"/>
    <x v="1"/>
    <x v="1"/>
    <x v="1"/>
    <x v="1"/>
    <x v="132"/>
    <s v="International"/>
    <x v="0"/>
    <n v="24"/>
    <n v="4"/>
    <n v="2022"/>
    <s v="02/25/2021"/>
    <x v="109"/>
    <n v="3"/>
    <n v="2295"/>
    <n v="0.74509803921568629"/>
  </r>
  <r>
    <n v="134"/>
    <x v="17"/>
    <s v="standard"/>
    <x v="2"/>
    <n v="154"/>
    <n v="8"/>
    <n v="0.33"/>
    <n v="88"/>
    <x v="0"/>
    <x v="2"/>
    <x v="1"/>
    <x v="1"/>
    <x v="133"/>
    <s v="Domestic"/>
    <x v="0"/>
    <n v="2"/>
    <n v="2"/>
    <n v="2022"/>
    <s v="08/08/2022"/>
    <x v="110"/>
    <n v="6"/>
    <n v="1232"/>
    <n v="0.5714285714285714"/>
  </r>
  <r>
    <n v="135"/>
    <x v="7"/>
    <s v="third class"/>
    <x v="1"/>
    <n v="723"/>
    <n v="5"/>
    <n v="0.36"/>
    <n v="80"/>
    <x v="0"/>
    <x v="3"/>
    <x v="3"/>
    <x v="0"/>
    <x v="134"/>
    <s v="International"/>
    <x v="0"/>
    <n v="17"/>
    <n v="1"/>
    <n v="2020"/>
    <s v="10/20/2022"/>
    <x v="111"/>
    <n v="3"/>
    <n v="3615"/>
    <n v="0.11065006915629322"/>
  </r>
  <r>
    <n v="136"/>
    <x v="15"/>
    <s v="firstclass"/>
    <x v="2"/>
    <n v="813"/>
    <n v="7"/>
    <n v="0.21"/>
    <n v="148"/>
    <x v="1"/>
    <x v="3"/>
    <x v="0"/>
    <x v="3"/>
    <x v="135"/>
    <s v="Domestic"/>
    <x v="2"/>
    <n v="3"/>
    <n v="7"/>
    <n v="2020"/>
    <s v="08/26/2022"/>
    <x v="112"/>
    <n v="3"/>
    <n v="5691"/>
    <n v="0.18204182041820419"/>
  </r>
  <r>
    <n v="137"/>
    <x v="14"/>
    <s v="third class"/>
    <x v="4"/>
    <n v="503"/>
    <n v="7"/>
    <n v="0.12"/>
    <n v="133"/>
    <x v="0"/>
    <x v="0"/>
    <x v="2"/>
    <x v="3"/>
    <x v="136"/>
    <s v="International"/>
    <x v="1"/>
    <n v="6"/>
    <n v="8"/>
    <n v="2022"/>
    <s v="09/07/2020"/>
    <x v="113"/>
    <n v="2"/>
    <n v="3521"/>
    <n v="0.26441351888667991"/>
  </r>
  <r>
    <n v="138"/>
    <x v="19"/>
    <s v="third class"/>
    <x v="3"/>
    <n v="299"/>
    <n v="9"/>
    <n v="0.31"/>
    <n v="81"/>
    <x v="1"/>
    <x v="0"/>
    <x v="3"/>
    <x v="2"/>
    <x v="137"/>
    <s v="Domestic"/>
    <x v="1"/>
    <n v="26"/>
    <n v="4"/>
    <n v="2022"/>
    <s v="05/04/2020"/>
    <x v="114"/>
    <n v="1"/>
    <n v="2691"/>
    <n v="0.2709030100334448"/>
  </r>
  <r>
    <n v="139"/>
    <x v="3"/>
    <s v="standard"/>
    <x v="1"/>
    <n v="683"/>
    <n v="4"/>
    <n v="0.22"/>
    <n v="150"/>
    <x v="0"/>
    <x v="3"/>
    <x v="1"/>
    <x v="2"/>
    <x v="138"/>
    <s v="Domestic"/>
    <x v="0"/>
    <n v="18"/>
    <n v="5"/>
    <n v="2020"/>
    <s v="11/10/2022"/>
    <x v="115"/>
    <n v="1"/>
    <n v="2732"/>
    <n v="0.21961932650073207"/>
  </r>
  <r>
    <n v="140"/>
    <x v="19"/>
    <s v="sameday"/>
    <x v="5"/>
    <n v="969"/>
    <n v="8"/>
    <n v="0.26"/>
    <n v="125"/>
    <x v="1"/>
    <x v="2"/>
    <x v="0"/>
    <x v="0"/>
    <x v="139"/>
    <s v="Domestic"/>
    <x v="2"/>
    <n v="24"/>
    <n v="2"/>
    <n v="2022"/>
    <s v="02/10/2021"/>
    <x v="116"/>
    <n v="5"/>
    <n v="7752"/>
    <n v="0.12899896800825594"/>
  </r>
  <r>
    <n v="141"/>
    <x v="18"/>
    <s v="standard"/>
    <x v="2"/>
    <n v="527"/>
    <n v="9"/>
    <n v="0.12"/>
    <n v="57"/>
    <x v="1"/>
    <x v="0"/>
    <x v="2"/>
    <x v="0"/>
    <x v="140"/>
    <s v="International"/>
    <x v="0"/>
    <n v="13"/>
    <n v="6"/>
    <n v="2022"/>
    <s v="11/05/2021"/>
    <x v="117"/>
    <n v="5"/>
    <n v="4743"/>
    <n v="0.10815939278937381"/>
  </r>
  <r>
    <n v="142"/>
    <x v="14"/>
    <s v="sameday"/>
    <x v="4"/>
    <n v="722"/>
    <n v="5"/>
    <n v="0.37"/>
    <n v="119"/>
    <x v="1"/>
    <x v="3"/>
    <x v="1"/>
    <x v="2"/>
    <x v="141"/>
    <s v="Domestic"/>
    <x v="1"/>
    <n v="19"/>
    <n v="9"/>
    <n v="2021"/>
    <s v="01/07/2020"/>
    <x v="118"/>
    <n v="1"/>
    <n v="3610"/>
    <n v="0.16481994459833796"/>
  </r>
  <r>
    <n v="143"/>
    <x v="16"/>
    <s v="sameday"/>
    <x v="0"/>
    <n v="786"/>
    <n v="3"/>
    <n v="0.22"/>
    <n v="127"/>
    <x v="0"/>
    <x v="1"/>
    <x v="3"/>
    <x v="2"/>
    <x v="142"/>
    <s v="International"/>
    <x v="1"/>
    <n v="8"/>
    <n v="5"/>
    <n v="2020"/>
    <s v="04/14/2021"/>
    <x v="119"/>
    <n v="2"/>
    <n v="2358"/>
    <n v="0.16157760814249364"/>
  </r>
  <r>
    <n v="144"/>
    <x v="15"/>
    <s v="second class"/>
    <x v="5"/>
    <n v="774"/>
    <n v="4"/>
    <n v="0.45"/>
    <n v="82"/>
    <x v="1"/>
    <x v="2"/>
    <x v="2"/>
    <x v="1"/>
    <x v="143"/>
    <s v="Domestic"/>
    <x v="0"/>
    <n v="27"/>
    <n v="1"/>
    <n v="2020"/>
    <s v="04/13/2021"/>
    <x v="120"/>
    <n v="4"/>
    <n v="3096"/>
    <n v="0.10594315245478036"/>
  </r>
  <r>
    <n v="145"/>
    <x v="15"/>
    <s v="standard"/>
    <x v="5"/>
    <n v="773"/>
    <n v="1"/>
    <n v="0.1"/>
    <n v="82"/>
    <x v="0"/>
    <x v="0"/>
    <x v="1"/>
    <x v="2"/>
    <x v="144"/>
    <s v="Domestic"/>
    <x v="1"/>
    <n v="13"/>
    <n v="10"/>
    <n v="2020"/>
    <s v="04/04/2022"/>
    <x v="121"/>
    <n v="3"/>
    <n v="773"/>
    <n v="0.10608020698576973"/>
  </r>
  <r>
    <n v="146"/>
    <x v="7"/>
    <s v="basic"/>
    <x v="4"/>
    <n v="174"/>
    <n v="5"/>
    <n v="0.23"/>
    <n v="78"/>
    <x v="1"/>
    <x v="1"/>
    <x v="3"/>
    <x v="0"/>
    <x v="145"/>
    <s v="Domestic"/>
    <x v="0"/>
    <n v="14"/>
    <n v="1"/>
    <n v="2020"/>
    <s v="11/18/2021"/>
    <x v="122"/>
    <n v="5"/>
    <n v="870"/>
    <n v="0.44827586206896552"/>
  </r>
  <r>
    <n v="147"/>
    <x v="15"/>
    <s v="third class"/>
    <x v="0"/>
    <n v="475"/>
    <n v="9"/>
    <n v="0.47"/>
    <n v="62"/>
    <x v="0"/>
    <x v="0"/>
    <x v="1"/>
    <x v="0"/>
    <x v="146"/>
    <s v="International"/>
    <x v="2"/>
    <n v="7"/>
    <n v="11"/>
    <n v="2022"/>
    <s v="07/02/2021"/>
    <x v="74"/>
    <n v="3"/>
    <n v="4275"/>
    <n v="0.13052631578947368"/>
  </r>
  <r>
    <n v="148"/>
    <x v="19"/>
    <s v="firstclass"/>
    <x v="3"/>
    <n v="937"/>
    <n v="1"/>
    <n v="0.28000000000000003"/>
    <n v="143"/>
    <x v="1"/>
    <x v="1"/>
    <x v="1"/>
    <x v="1"/>
    <x v="147"/>
    <s v="Domestic"/>
    <x v="2"/>
    <n v="29"/>
    <n v="9"/>
    <n v="2022"/>
    <s v="03/25/2020"/>
    <x v="68"/>
    <n v="2"/>
    <n v="937"/>
    <n v="0.15261472785485591"/>
  </r>
  <r>
    <n v="149"/>
    <x v="3"/>
    <s v="basic"/>
    <x v="3"/>
    <n v="576"/>
    <n v="5"/>
    <n v="0.45"/>
    <n v="124"/>
    <x v="0"/>
    <x v="3"/>
    <x v="3"/>
    <x v="0"/>
    <x v="148"/>
    <s v="Domestic"/>
    <x v="2"/>
    <n v="10"/>
    <n v="10"/>
    <n v="2020"/>
    <s v="05/30/2022"/>
    <x v="112"/>
    <n v="1"/>
    <n v="2880"/>
    <n v="0.21527777777777779"/>
  </r>
  <r>
    <n v="150"/>
    <x v="0"/>
    <s v="standard"/>
    <x v="5"/>
    <n v="914"/>
    <n v="3"/>
    <n v="0.2"/>
    <n v="105"/>
    <x v="0"/>
    <x v="2"/>
    <x v="2"/>
    <x v="3"/>
    <x v="149"/>
    <s v="Domestic"/>
    <x v="1"/>
    <n v="19"/>
    <n v="9"/>
    <n v="2020"/>
    <s v="09/08/2021"/>
    <x v="123"/>
    <n v="5"/>
    <n v="2742"/>
    <n v="0.11487964989059081"/>
  </r>
  <r>
    <n v="151"/>
    <x v="11"/>
    <s v="standard"/>
    <x v="2"/>
    <n v="311"/>
    <n v="7"/>
    <n v="0.28999999999999998"/>
    <n v="123"/>
    <x v="1"/>
    <x v="1"/>
    <x v="2"/>
    <x v="0"/>
    <x v="150"/>
    <s v="Domestic"/>
    <x v="2"/>
    <n v="18"/>
    <n v="5"/>
    <n v="2022"/>
    <s v="05/21/2022"/>
    <x v="124"/>
    <n v="6"/>
    <n v="2177"/>
    <n v="0.39549839228295819"/>
  </r>
  <r>
    <n v="152"/>
    <x v="2"/>
    <s v="basic"/>
    <x v="0"/>
    <n v="523"/>
    <n v="3"/>
    <n v="0.37"/>
    <n v="99"/>
    <x v="1"/>
    <x v="3"/>
    <x v="0"/>
    <x v="1"/>
    <x v="151"/>
    <s v="Domestic"/>
    <x v="2"/>
    <n v="25"/>
    <n v="1"/>
    <n v="2021"/>
    <s v="08/12/2020"/>
    <x v="125"/>
    <n v="3"/>
    <n v="1569"/>
    <n v="0.18929254302103252"/>
  </r>
  <r>
    <n v="153"/>
    <x v="9"/>
    <s v="second class"/>
    <x v="0"/>
    <n v="514"/>
    <n v="3"/>
    <n v="0.19"/>
    <n v="69"/>
    <x v="0"/>
    <x v="1"/>
    <x v="2"/>
    <x v="0"/>
    <x v="152"/>
    <s v="Domestic"/>
    <x v="1"/>
    <n v="4"/>
    <n v="3"/>
    <n v="2022"/>
    <s v="02/04/2022"/>
    <x v="126"/>
    <n v="1"/>
    <n v="1542"/>
    <n v="0.13424124513618677"/>
  </r>
  <r>
    <n v="154"/>
    <x v="3"/>
    <s v="standard"/>
    <x v="5"/>
    <n v="323"/>
    <n v="3"/>
    <n v="0.48"/>
    <n v="80"/>
    <x v="1"/>
    <x v="1"/>
    <x v="3"/>
    <x v="3"/>
    <x v="153"/>
    <s v="Domestic"/>
    <x v="1"/>
    <n v="25"/>
    <n v="7"/>
    <n v="2022"/>
    <s v="12/06/2020"/>
    <x v="21"/>
    <n v="4"/>
    <n v="969"/>
    <n v="0.24767801857585139"/>
  </r>
  <r>
    <n v="155"/>
    <x v="14"/>
    <s v="second class"/>
    <x v="3"/>
    <n v="979"/>
    <n v="8"/>
    <n v="0.22"/>
    <n v="63"/>
    <x v="0"/>
    <x v="0"/>
    <x v="3"/>
    <x v="3"/>
    <x v="154"/>
    <s v="International"/>
    <x v="0"/>
    <n v="30"/>
    <n v="3"/>
    <n v="2022"/>
    <s v="09/18/2022"/>
    <x v="127"/>
    <n v="4"/>
    <n v="7832"/>
    <n v="6.4351378958120528E-2"/>
  </r>
  <r>
    <n v="156"/>
    <x v="18"/>
    <s v="third class"/>
    <x v="5"/>
    <n v="275"/>
    <n v="7"/>
    <n v="0.48"/>
    <n v="81"/>
    <x v="0"/>
    <x v="3"/>
    <x v="3"/>
    <x v="0"/>
    <x v="155"/>
    <s v="Domestic"/>
    <x v="0"/>
    <n v="5"/>
    <n v="12"/>
    <n v="2022"/>
    <s v="06/16/2021"/>
    <x v="128"/>
    <n v="5"/>
    <n v="1925"/>
    <n v="0.29454545454545455"/>
  </r>
  <r>
    <n v="157"/>
    <x v="14"/>
    <s v="third class"/>
    <x v="5"/>
    <n v="997"/>
    <n v="7"/>
    <n v="0.48"/>
    <n v="194"/>
    <x v="1"/>
    <x v="1"/>
    <x v="0"/>
    <x v="1"/>
    <x v="156"/>
    <s v="Domestic"/>
    <x v="2"/>
    <n v="10"/>
    <n v="12"/>
    <n v="2020"/>
    <s v="07/04/2021"/>
    <x v="23"/>
    <n v="4"/>
    <n v="6979"/>
    <n v="0.19458375125376129"/>
  </r>
  <r>
    <n v="158"/>
    <x v="14"/>
    <s v="firstclass"/>
    <x v="4"/>
    <n v="994"/>
    <n v="1"/>
    <n v="0.15"/>
    <n v="68"/>
    <x v="0"/>
    <x v="0"/>
    <x v="1"/>
    <x v="1"/>
    <x v="157"/>
    <s v="International"/>
    <x v="1"/>
    <n v="5"/>
    <n v="4"/>
    <n v="2021"/>
    <s v="11/17/2020"/>
    <x v="4"/>
    <n v="1"/>
    <n v="994"/>
    <n v="6.8410462776659964E-2"/>
  </r>
  <r>
    <n v="159"/>
    <x v="18"/>
    <s v="standard"/>
    <x v="4"/>
    <n v="204"/>
    <n v="3"/>
    <n v="0.32"/>
    <n v="179"/>
    <x v="0"/>
    <x v="0"/>
    <x v="0"/>
    <x v="3"/>
    <x v="158"/>
    <s v="International"/>
    <x v="2"/>
    <n v="17"/>
    <n v="8"/>
    <n v="2022"/>
    <s v="08/01/2022"/>
    <x v="129"/>
    <n v="2"/>
    <n v="612"/>
    <n v="0.87745098039215685"/>
  </r>
  <r>
    <n v="160"/>
    <x v="16"/>
    <s v="basic"/>
    <x v="2"/>
    <n v="469"/>
    <n v="2"/>
    <n v="0.22"/>
    <n v="65"/>
    <x v="0"/>
    <x v="0"/>
    <x v="3"/>
    <x v="2"/>
    <x v="159"/>
    <s v="Domestic"/>
    <x v="1"/>
    <n v="9"/>
    <n v="11"/>
    <n v="2022"/>
    <s v="05/07/2022"/>
    <x v="130"/>
    <n v="6"/>
    <n v="938"/>
    <n v="0.13859275053304904"/>
  </r>
  <r>
    <n v="161"/>
    <x v="11"/>
    <s v="second class"/>
    <x v="3"/>
    <n v="803"/>
    <n v="5"/>
    <n v="0.12"/>
    <n v="128"/>
    <x v="1"/>
    <x v="2"/>
    <x v="2"/>
    <x v="3"/>
    <x v="160"/>
    <s v="Domestic"/>
    <x v="1"/>
    <n v="6"/>
    <n v="11"/>
    <n v="2022"/>
    <s v="10/27/2020"/>
    <x v="76"/>
    <n v="6"/>
    <n v="4015"/>
    <n v="0.15940224159402241"/>
  </r>
  <r>
    <n v="162"/>
    <x v="16"/>
    <s v="firstclass"/>
    <x v="3"/>
    <n v="219"/>
    <n v="7"/>
    <n v="0.1"/>
    <n v="123"/>
    <x v="1"/>
    <x v="3"/>
    <x v="1"/>
    <x v="2"/>
    <x v="161"/>
    <s v="International"/>
    <x v="0"/>
    <n v="27"/>
    <n v="11"/>
    <n v="2022"/>
    <s v="02/30/2021"/>
    <x v="131"/>
    <n v="2"/>
    <n v="1533"/>
    <n v="0.56164383561643838"/>
  </r>
  <r>
    <n v="163"/>
    <x v="7"/>
    <s v="sameday"/>
    <x v="1"/>
    <n v="401"/>
    <n v="4"/>
    <n v="0.34"/>
    <n v="56"/>
    <x v="1"/>
    <x v="2"/>
    <x v="1"/>
    <x v="2"/>
    <x v="162"/>
    <s v="International"/>
    <x v="2"/>
    <n v="3"/>
    <n v="3"/>
    <n v="2022"/>
    <s v="11/18/2021"/>
    <x v="132"/>
    <n v="5"/>
    <n v="1604"/>
    <n v="0.1396508728179551"/>
  </r>
  <r>
    <n v="164"/>
    <x v="4"/>
    <s v="firstclass"/>
    <x v="5"/>
    <n v="283"/>
    <n v="9"/>
    <n v="0.39"/>
    <n v="161"/>
    <x v="1"/>
    <x v="2"/>
    <x v="0"/>
    <x v="0"/>
    <x v="163"/>
    <s v="International"/>
    <x v="1"/>
    <n v="23"/>
    <n v="2"/>
    <n v="2021"/>
    <s v="07/03/2020"/>
    <x v="133"/>
    <n v="1"/>
    <n v="2547"/>
    <n v="0.56890459363957602"/>
  </r>
  <r>
    <n v="165"/>
    <x v="15"/>
    <s v="second class"/>
    <x v="2"/>
    <n v="210"/>
    <n v="8"/>
    <n v="0.38"/>
    <n v="120"/>
    <x v="1"/>
    <x v="2"/>
    <x v="0"/>
    <x v="0"/>
    <x v="164"/>
    <s v="International"/>
    <x v="1"/>
    <n v="24"/>
    <n v="8"/>
    <n v="2020"/>
    <s v="09/28/2022"/>
    <x v="134"/>
    <n v="3"/>
    <n v="1680"/>
    <n v="0.5714285714285714"/>
  </r>
  <r>
    <n v="166"/>
    <x v="2"/>
    <s v="standard"/>
    <x v="3"/>
    <n v="986"/>
    <n v="6"/>
    <n v="0.42"/>
    <n v="168"/>
    <x v="1"/>
    <x v="1"/>
    <x v="2"/>
    <x v="1"/>
    <x v="165"/>
    <s v="Domestic"/>
    <x v="1"/>
    <n v="9"/>
    <n v="1"/>
    <n v="2022"/>
    <s v="11/15/2020"/>
    <x v="53"/>
    <n v="4"/>
    <n v="5916"/>
    <n v="0.17038539553752535"/>
  </r>
  <r>
    <n v="167"/>
    <x v="9"/>
    <s v="standard"/>
    <x v="1"/>
    <n v="420"/>
    <n v="1"/>
    <n v="0.14000000000000001"/>
    <n v="135"/>
    <x v="1"/>
    <x v="0"/>
    <x v="0"/>
    <x v="3"/>
    <x v="166"/>
    <s v="Domestic"/>
    <x v="1"/>
    <n v="14"/>
    <n v="11"/>
    <n v="2020"/>
    <s v="05/13/2022"/>
    <x v="46"/>
    <n v="5"/>
    <n v="420"/>
    <n v="0.32142857142857145"/>
  </r>
  <r>
    <n v="168"/>
    <x v="10"/>
    <s v="sameday"/>
    <x v="0"/>
    <n v="969"/>
    <n v="3"/>
    <n v="0.18"/>
    <n v="124"/>
    <x v="0"/>
    <x v="3"/>
    <x v="2"/>
    <x v="2"/>
    <x v="167"/>
    <s v="International"/>
    <x v="2"/>
    <n v="1"/>
    <n v="4"/>
    <n v="2022"/>
    <s v="12/27/2022"/>
    <x v="135"/>
    <n v="6"/>
    <n v="2907"/>
    <n v="0.12796697626418987"/>
  </r>
  <r>
    <n v="169"/>
    <x v="14"/>
    <s v="second class"/>
    <x v="5"/>
    <n v="569"/>
    <n v="2"/>
    <n v="0.28000000000000003"/>
    <n v="141"/>
    <x v="0"/>
    <x v="1"/>
    <x v="2"/>
    <x v="1"/>
    <x v="168"/>
    <s v="International"/>
    <x v="1"/>
    <n v="28"/>
    <n v="8"/>
    <n v="2020"/>
    <s v="08/08/2022"/>
    <x v="79"/>
    <n v="4"/>
    <n v="1138"/>
    <n v="0.24780316344463971"/>
  </r>
  <r>
    <n v="170"/>
    <x v="5"/>
    <s v="standard"/>
    <x v="1"/>
    <n v="762"/>
    <n v="1"/>
    <n v="0.38"/>
    <n v="76"/>
    <x v="0"/>
    <x v="0"/>
    <x v="1"/>
    <x v="1"/>
    <x v="169"/>
    <s v="Domestic"/>
    <x v="2"/>
    <n v="6"/>
    <n v="4"/>
    <n v="2020"/>
    <s v="03/22/2020"/>
    <x v="42"/>
    <n v="6"/>
    <n v="762"/>
    <n v="9.9737532808398949E-2"/>
  </r>
  <r>
    <n v="171"/>
    <x v="1"/>
    <s v="standard"/>
    <x v="3"/>
    <n v="511"/>
    <n v="6"/>
    <n v="0.17"/>
    <n v="118"/>
    <x v="1"/>
    <x v="2"/>
    <x v="2"/>
    <x v="2"/>
    <x v="170"/>
    <s v="Domestic"/>
    <x v="1"/>
    <n v="13"/>
    <n v="6"/>
    <n v="2020"/>
    <s v="07/12/2022"/>
    <x v="136"/>
    <n v="2"/>
    <n v="3066"/>
    <n v="0.2309197651663405"/>
  </r>
  <r>
    <n v="172"/>
    <x v="6"/>
    <s v="second class"/>
    <x v="4"/>
    <n v="105"/>
    <n v="8"/>
    <n v="0.18"/>
    <n v="109"/>
    <x v="1"/>
    <x v="3"/>
    <x v="2"/>
    <x v="0"/>
    <x v="171"/>
    <s v="Domestic"/>
    <x v="0"/>
    <n v="28"/>
    <n v="11"/>
    <n v="2022"/>
    <s v="08/14/2021"/>
    <x v="96"/>
    <n v="1"/>
    <n v="840"/>
    <n v="1.0380952380952382"/>
  </r>
  <r>
    <n v="173"/>
    <x v="8"/>
    <s v="firstclass"/>
    <x v="2"/>
    <n v="977"/>
    <n v="4"/>
    <n v="0.26"/>
    <n v="142"/>
    <x v="0"/>
    <x v="1"/>
    <x v="3"/>
    <x v="2"/>
    <x v="172"/>
    <s v="International"/>
    <x v="1"/>
    <n v="19"/>
    <n v="11"/>
    <n v="2022"/>
    <s v="02/10/2020"/>
    <x v="38"/>
    <n v="1"/>
    <n v="3908"/>
    <n v="0.14534288638689866"/>
  </r>
  <r>
    <n v="174"/>
    <x v="15"/>
    <s v="third class"/>
    <x v="0"/>
    <n v="135"/>
    <n v="5"/>
    <n v="0.32"/>
    <n v="111"/>
    <x v="1"/>
    <x v="1"/>
    <x v="1"/>
    <x v="3"/>
    <x v="173"/>
    <s v="Domestic"/>
    <x v="0"/>
    <n v="11"/>
    <n v="1"/>
    <n v="2022"/>
    <s v="06/28/2020"/>
    <x v="137"/>
    <n v="3"/>
    <n v="675"/>
    <n v="0.82222222222222219"/>
  </r>
  <r>
    <n v="175"/>
    <x v="1"/>
    <s v="basic"/>
    <x v="5"/>
    <n v="977"/>
    <n v="5"/>
    <n v="0.25"/>
    <n v="193"/>
    <x v="0"/>
    <x v="1"/>
    <x v="1"/>
    <x v="0"/>
    <x v="174"/>
    <s v="International"/>
    <x v="0"/>
    <n v="28"/>
    <n v="9"/>
    <n v="2022"/>
    <s v="12/08/2021"/>
    <x v="138"/>
    <n v="6"/>
    <n v="4885"/>
    <n v="0.19754350051177072"/>
  </r>
  <r>
    <n v="176"/>
    <x v="18"/>
    <s v="firstclass"/>
    <x v="4"/>
    <n v="903"/>
    <n v="8"/>
    <n v="0.3"/>
    <n v="160"/>
    <x v="0"/>
    <x v="0"/>
    <x v="2"/>
    <x v="2"/>
    <x v="175"/>
    <s v="Domestic"/>
    <x v="1"/>
    <n v="3"/>
    <n v="7"/>
    <n v="2020"/>
    <s v="06/17/2022"/>
    <x v="67"/>
    <n v="1"/>
    <n v="7224"/>
    <n v="0.17718715393133999"/>
  </r>
  <r>
    <n v="177"/>
    <x v="10"/>
    <s v="second class"/>
    <x v="2"/>
    <n v="736"/>
    <n v="2"/>
    <n v="0.31"/>
    <n v="141"/>
    <x v="1"/>
    <x v="1"/>
    <x v="2"/>
    <x v="0"/>
    <x v="176"/>
    <s v="International"/>
    <x v="1"/>
    <n v="20"/>
    <n v="12"/>
    <n v="2022"/>
    <s v="03/23/2022"/>
    <x v="139"/>
    <n v="6"/>
    <n v="1472"/>
    <n v="0.19157608695652173"/>
  </r>
  <r>
    <n v="178"/>
    <x v="1"/>
    <s v="third class"/>
    <x v="0"/>
    <n v="716"/>
    <n v="8"/>
    <n v="0.33"/>
    <n v="163"/>
    <x v="0"/>
    <x v="0"/>
    <x v="3"/>
    <x v="2"/>
    <x v="177"/>
    <s v="Domestic"/>
    <x v="1"/>
    <n v="15"/>
    <n v="12"/>
    <n v="2021"/>
    <s v="09/05/2020"/>
    <x v="140"/>
    <n v="1"/>
    <n v="5728"/>
    <n v="0.2276536312849162"/>
  </r>
  <r>
    <n v="179"/>
    <x v="4"/>
    <s v="firstclass"/>
    <x v="0"/>
    <n v="295"/>
    <n v="8"/>
    <n v="0.43"/>
    <n v="192"/>
    <x v="1"/>
    <x v="3"/>
    <x v="0"/>
    <x v="1"/>
    <x v="178"/>
    <s v="Domestic"/>
    <x v="0"/>
    <n v="16"/>
    <n v="1"/>
    <n v="2021"/>
    <s v="04/16/2022"/>
    <x v="141"/>
    <n v="6"/>
    <n v="2360"/>
    <n v="0.6508474576271186"/>
  </r>
  <r>
    <n v="180"/>
    <x v="0"/>
    <s v="standard"/>
    <x v="5"/>
    <n v="256"/>
    <n v="9"/>
    <n v="0.12"/>
    <n v="118"/>
    <x v="1"/>
    <x v="3"/>
    <x v="1"/>
    <x v="1"/>
    <x v="179"/>
    <s v="Domestic"/>
    <x v="2"/>
    <n v="18"/>
    <n v="4"/>
    <n v="2020"/>
    <s v="03/10/2020"/>
    <x v="142"/>
    <n v="3"/>
    <n v="2304"/>
    <n v="0.4609375"/>
  </r>
  <r>
    <n v="181"/>
    <x v="3"/>
    <s v="third class"/>
    <x v="5"/>
    <n v="703"/>
    <n v="6"/>
    <n v="0.36"/>
    <n v="139"/>
    <x v="0"/>
    <x v="3"/>
    <x v="1"/>
    <x v="3"/>
    <x v="180"/>
    <s v="Domestic"/>
    <x v="1"/>
    <n v="1"/>
    <n v="8"/>
    <n v="2022"/>
    <s v="01/24/2021"/>
    <x v="143"/>
    <n v="4"/>
    <n v="4218"/>
    <n v="0.19772403982930298"/>
  </r>
  <r>
    <n v="182"/>
    <x v="8"/>
    <s v="third class"/>
    <x v="3"/>
    <n v="863"/>
    <n v="7"/>
    <n v="0.21"/>
    <n v="62"/>
    <x v="0"/>
    <x v="3"/>
    <x v="3"/>
    <x v="2"/>
    <x v="181"/>
    <s v="International"/>
    <x v="1"/>
    <n v="7"/>
    <n v="10"/>
    <n v="2022"/>
    <s v="02/11/2022"/>
    <x v="96"/>
    <n v="5"/>
    <n v="6041"/>
    <n v="7.1842410196987255E-2"/>
  </r>
  <r>
    <n v="183"/>
    <x v="1"/>
    <s v="second class"/>
    <x v="1"/>
    <n v="237"/>
    <n v="2"/>
    <n v="0.34"/>
    <n v="155"/>
    <x v="0"/>
    <x v="1"/>
    <x v="2"/>
    <x v="1"/>
    <x v="182"/>
    <s v="Domestic"/>
    <x v="1"/>
    <n v="29"/>
    <n v="6"/>
    <n v="2020"/>
    <s v="11/04/2022"/>
    <x v="144"/>
    <n v="5"/>
    <n v="474"/>
    <n v="0.65400843881856541"/>
  </r>
  <r>
    <n v="184"/>
    <x v="3"/>
    <s v="standard"/>
    <x v="5"/>
    <n v="399"/>
    <n v="1"/>
    <n v="0.25"/>
    <n v="109"/>
    <x v="0"/>
    <x v="2"/>
    <x v="1"/>
    <x v="1"/>
    <x v="183"/>
    <s v="International"/>
    <x v="0"/>
    <n v="29"/>
    <n v="9"/>
    <n v="2021"/>
    <s v="02/10/2022"/>
    <x v="145"/>
    <n v="3"/>
    <n v="399"/>
    <n v="0.27318295739348369"/>
  </r>
  <r>
    <n v="185"/>
    <x v="17"/>
    <s v="standard"/>
    <x v="4"/>
    <n v="743"/>
    <n v="1"/>
    <n v="0.35"/>
    <n v="102"/>
    <x v="0"/>
    <x v="1"/>
    <x v="3"/>
    <x v="0"/>
    <x v="184"/>
    <s v="International"/>
    <x v="1"/>
    <n v="5"/>
    <n v="3"/>
    <n v="2020"/>
    <s v="11/17/2020"/>
    <x v="146"/>
    <n v="6"/>
    <n v="743"/>
    <n v="0.13728129205921938"/>
  </r>
  <r>
    <n v="186"/>
    <x v="0"/>
    <s v="standard"/>
    <x v="5"/>
    <n v="207"/>
    <n v="1"/>
    <n v="0.15"/>
    <n v="191"/>
    <x v="0"/>
    <x v="0"/>
    <x v="2"/>
    <x v="0"/>
    <x v="185"/>
    <s v="Domestic"/>
    <x v="0"/>
    <n v="3"/>
    <n v="10"/>
    <n v="2022"/>
    <s v="04/15/2020"/>
    <x v="147"/>
    <n v="6"/>
    <n v="207"/>
    <n v="0.92270531400966183"/>
  </r>
  <r>
    <n v="187"/>
    <x v="10"/>
    <s v="third class"/>
    <x v="1"/>
    <n v="570"/>
    <n v="3"/>
    <n v="0.32"/>
    <n v="170"/>
    <x v="1"/>
    <x v="1"/>
    <x v="1"/>
    <x v="3"/>
    <x v="186"/>
    <s v="Domestic"/>
    <x v="0"/>
    <n v="3"/>
    <n v="7"/>
    <n v="2020"/>
    <s v="04/22/2022"/>
    <x v="97"/>
    <n v="1"/>
    <n v="1710"/>
    <n v="0.2982456140350877"/>
  </r>
  <r>
    <n v="188"/>
    <x v="3"/>
    <s v="firstclass"/>
    <x v="3"/>
    <n v="718"/>
    <n v="4"/>
    <n v="0.44"/>
    <n v="163"/>
    <x v="0"/>
    <x v="3"/>
    <x v="3"/>
    <x v="1"/>
    <x v="187"/>
    <s v="Domestic"/>
    <x v="1"/>
    <n v="14"/>
    <n v="3"/>
    <n v="2021"/>
    <s v="10/08/2022"/>
    <x v="148"/>
    <n v="2"/>
    <n v="2872"/>
    <n v="0.22701949860724233"/>
  </r>
  <r>
    <n v="189"/>
    <x v="13"/>
    <s v="basic"/>
    <x v="3"/>
    <n v="846"/>
    <n v="2"/>
    <n v="0.39"/>
    <n v="166"/>
    <x v="0"/>
    <x v="1"/>
    <x v="0"/>
    <x v="1"/>
    <x v="188"/>
    <s v="Domestic"/>
    <x v="0"/>
    <n v="26"/>
    <n v="12"/>
    <n v="2021"/>
    <s v="03/14/2021"/>
    <x v="149"/>
    <n v="1"/>
    <n v="1692"/>
    <n v="0.19621749408983452"/>
  </r>
  <r>
    <n v="190"/>
    <x v="18"/>
    <s v="sameday"/>
    <x v="4"/>
    <n v="232"/>
    <n v="7"/>
    <n v="0.22"/>
    <n v="133"/>
    <x v="1"/>
    <x v="0"/>
    <x v="0"/>
    <x v="1"/>
    <x v="189"/>
    <s v="International"/>
    <x v="0"/>
    <n v="10"/>
    <n v="3"/>
    <n v="2021"/>
    <s v="05/29/2020"/>
    <x v="150"/>
    <n v="2"/>
    <n v="1624"/>
    <n v="0.57327586206896552"/>
  </r>
  <r>
    <n v="191"/>
    <x v="2"/>
    <s v="basic"/>
    <x v="0"/>
    <n v="769"/>
    <n v="5"/>
    <n v="0.3"/>
    <n v="138"/>
    <x v="0"/>
    <x v="0"/>
    <x v="3"/>
    <x v="2"/>
    <x v="190"/>
    <s v="Domestic"/>
    <x v="0"/>
    <n v="27"/>
    <n v="12"/>
    <n v="2022"/>
    <s v="05/26/2022"/>
    <x v="151"/>
    <n v="3"/>
    <n v="3845"/>
    <n v="0.17945383615084526"/>
  </r>
  <r>
    <n v="192"/>
    <x v="18"/>
    <s v="sameday"/>
    <x v="2"/>
    <n v="416"/>
    <n v="1"/>
    <n v="0.43"/>
    <n v="171"/>
    <x v="0"/>
    <x v="1"/>
    <x v="2"/>
    <x v="0"/>
    <x v="191"/>
    <s v="Domestic"/>
    <x v="1"/>
    <n v="25"/>
    <n v="5"/>
    <n v="2022"/>
    <s v="03/23/2020"/>
    <x v="152"/>
    <n v="1"/>
    <n v="416"/>
    <n v="0.41105769230769229"/>
  </r>
  <r>
    <n v="193"/>
    <x v="15"/>
    <s v="second class"/>
    <x v="0"/>
    <n v="528"/>
    <n v="9"/>
    <n v="0.21"/>
    <n v="137"/>
    <x v="1"/>
    <x v="1"/>
    <x v="0"/>
    <x v="2"/>
    <x v="192"/>
    <s v="Domestic"/>
    <x v="2"/>
    <n v="16"/>
    <n v="4"/>
    <n v="2020"/>
    <s v="12/22/2022"/>
    <x v="153"/>
    <n v="4"/>
    <n v="4752"/>
    <n v="0.25946969696969696"/>
  </r>
  <r>
    <n v="194"/>
    <x v="17"/>
    <s v="basic"/>
    <x v="1"/>
    <n v="102"/>
    <n v="9"/>
    <n v="0.4"/>
    <n v="112"/>
    <x v="0"/>
    <x v="0"/>
    <x v="1"/>
    <x v="0"/>
    <x v="193"/>
    <s v="Domestic"/>
    <x v="2"/>
    <n v="19"/>
    <n v="4"/>
    <n v="2021"/>
    <s v="11/19/2022"/>
    <x v="154"/>
    <n v="1"/>
    <n v="918"/>
    <n v="1.0980392156862746"/>
  </r>
  <r>
    <n v="195"/>
    <x v="18"/>
    <s v="third class"/>
    <x v="5"/>
    <n v="169"/>
    <n v="7"/>
    <n v="0.21"/>
    <n v="60"/>
    <x v="0"/>
    <x v="0"/>
    <x v="3"/>
    <x v="0"/>
    <x v="194"/>
    <s v="Domestic"/>
    <x v="1"/>
    <n v="15"/>
    <n v="11"/>
    <n v="2020"/>
    <s v="08/17/2022"/>
    <x v="155"/>
    <n v="1"/>
    <n v="1183"/>
    <n v="0.35502958579881655"/>
  </r>
  <r>
    <n v="196"/>
    <x v="13"/>
    <s v="sameday"/>
    <x v="4"/>
    <n v="659"/>
    <n v="5"/>
    <n v="0.16"/>
    <n v="144"/>
    <x v="0"/>
    <x v="3"/>
    <x v="2"/>
    <x v="0"/>
    <x v="195"/>
    <s v="Domestic"/>
    <x v="2"/>
    <n v="12"/>
    <n v="4"/>
    <n v="2021"/>
    <s v="02/20/2020"/>
    <x v="41"/>
    <n v="2"/>
    <n v="3295"/>
    <n v="0.21851289833080426"/>
  </r>
  <r>
    <n v="197"/>
    <x v="1"/>
    <s v="standard"/>
    <x v="3"/>
    <n v="304"/>
    <n v="6"/>
    <n v="0.41"/>
    <n v="146"/>
    <x v="0"/>
    <x v="0"/>
    <x v="3"/>
    <x v="1"/>
    <x v="196"/>
    <s v="International"/>
    <x v="1"/>
    <n v="11"/>
    <n v="6"/>
    <n v="2022"/>
    <s v="01/04/2022"/>
    <x v="81"/>
    <n v="3"/>
    <n v="1824"/>
    <n v="0.48026315789473684"/>
  </r>
  <r>
    <n v="198"/>
    <x v="15"/>
    <s v="second class"/>
    <x v="5"/>
    <n v="757"/>
    <n v="6"/>
    <n v="0.44"/>
    <n v="154"/>
    <x v="1"/>
    <x v="3"/>
    <x v="2"/>
    <x v="3"/>
    <x v="197"/>
    <s v="Domestic"/>
    <x v="2"/>
    <n v="16"/>
    <n v="12"/>
    <n v="2021"/>
    <s v="05/17/2020"/>
    <x v="88"/>
    <n v="5"/>
    <n v="4542"/>
    <n v="0.20343461030383092"/>
  </r>
  <r>
    <n v="199"/>
    <x v="19"/>
    <s v="basic"/>
    <x v="0"/>
    <n v="179"/>
    <n v="8"/>
    <n v="0.31"/>
    <n v="104"/>
    <x v="1"/>
    <x v="1"/>
    <x v="3"/>
    <x v="2"/>
    <x v="198"/>
    <s v="Domestic"/>
    <x v="1"/>
    <n v="1"/>
    <n v="6"/>
    <n v="2020"/>
    <s v="04/06/2022"/>
    <x v="156"/>
    <n v="3"/>
    <n v="1432"/>
    <n v="0.58100558659217882"/>
  </r>
  <r>
    <n v="200"/>
    <x v="7"/>
    <s v="firstclass"/>
    <x v="4"/>
    <n v="796"/>
    <n v="8"/>
    <n v="0.2"/>
    <n v="144"/>
    <x v="1"/>
    <x v="0"/>
    <x v="1"/>
    <x v="3"/>
    <x v="199"/>
    <s v="International"/>
    <x v="1"/>
    <n v="14"/>
    <n v="4"/>
    <n v="2020"/>
    <s v="05/15/2022"/>
    <x v="157"/>
    <n v="4"/>
    <n v="6368"/>
    <n v="0.18090452261306533"/>
  </r>
  <r>
    <n v="201"/>
    <x v="7"/>
    <s v="second class"/>
    <x v="2"/>
    <n v="653"/>
    <n v="4"/>
    <n v="0.37"/>
    <n v="184"/>
    <x v="1"/>
    <x v="2"/>
    <x v="1"/>
    <x v="2"/>
    <x v="200"/>
    <s v="International"/>
    <x v="1"/>
    <n v="15"/>
    <n v="8"/>
    <n v="2021"/>
    <s v="02/04/2020"/>
    <x v="103"/>
    <n v="2"/>
    <n v="2612"/>
    <n v="0.28177641653905056"/>
  </r>
  <r>
    <n v="202"/>
    <x v="11"/>
    <s v="standard"/>
    <x v="5"/>
    <n v="825"/>
    <n v="6"/>
    <n v="0.27"/>
    <n v="55"/>
    <x v="0"/>
    <x v="0"/>
    <x v="2"/>
    <x v="2"/>
    <x v="201"/>
    <s v="International"/>
    <x v="1"/>
    <n v="11"/>
    <n v="6"/>
    <n v="2022"/>
    <s v="05/12/2021"/>
    <x v="158"/>
    <n v="5"/>
    <n v="4950"/>
    <n v="6.6666666666666666E-2"/>
  </r>
  <r>
    <n v="203"/>
    <x v="3"/>
    <s v="standard"/>
    <x v="3"/>
    <n v="716"/>
    <n v="6"/>
    <n v="0.48"/>
    <n v="97"/>
    <x v="1"/>
    <x v="3"/>
    <x v="3"/>
    <x v="1"/>
    <x v="202"/>
    <s v="Domestic"/>
    <x v="0"/>
    <n v="19"/>
    <n v="1"/>
    <n v="2021"/>
    <s v="09/03/2021"/>
    <x v="27"/>
    <n v="3"/>
    <n v="4296"/>
    <n v="0.13547486033519554"/>
  </r>
  <r>
    <n v="204"/>
    <x v="3"/>
    <s v="third class"/>
    <x v="0"/>
    <n v="615"/>
    <n v="5"/>
    <n v="0.16"/>
    <n v="139"/>
    <x v="1"/>
    <x v="3"/>
    <x v="0"/>
    <x v="1"/>
    <x v="203"/>
    <s v="Domestic"/>
    <x v="0"/>
    <n v="11"/>
    <n v="2"/>
    <n v="2022"/>
    <s v="04/04/2021"/>
    <x v="59"/>
    <n v="2"/>
    <n v="3075"/>
    <n v="0.22601626016260162"/>
  </r>
  <r>
    <n v="205"/>
    <x v="5"/>
    <s v="standard"/>
    <x v="3"/>
    <n v="800"/>
    <n v="1"/>
    <n v="0.21"/>
    <n v="194"/>
    <x v="0"/>
    <x v="2"/>
    <x v="2"/>
    <x v="1"/>
    <x v="204"/>
    <s v="Domestic"/>
    <x v="1"/>
    <n v="24"/>
    <n v="7"/>
    <n v="2022"/>
    <s v="11/28/2020"/>
    <x v="20"/>
    <n v="2"/>
    <n v="800"/>
    <n v="0.24249999999999999"/>
  </r>
  <r>
    <n v="206"/>
    <x v="6"/>
    <s v="sameday"/>
    <x v="1"/>
    <n v="914"/>
    <n v="6"/>
    <n v="0.39"/>
    <n v="194"/>
    <x v="0"/>
    <x v="0"/>
    <x v="2"/>
    <x v="0"/>
    <x v="205"/>
    <s v="International"/>
    <x v="2"/>
    <n v="26"/>
    <n v="1"/>
    <n v="2022"/>
    <s v="06/23/2020"/>
    <x v="159"/>
    <n v="5"/>
    <n v="5484"/>
    <n v="0.21225382932166301"/>
  </r>
  <r>
    <n v="207"/>
    <x v="6"/>
    <s v="basic"/>
    <x v="2"/>
    <n v="468"/>
    <n v="7"/>
    <n v="0.23"/>
    <n v="129"/>
    <x v="0"/>
    <x v="0"/>
    <x v="2"/>
    <x v="0"/>
    <x v="206"/>
    <s v="Domestic"/>
    <x v="1"/>
    <n v="3"/>
    <n v="5"/>
    <n v="2021"/>
    <s v="11/19/2022"/>
    <x v="160"/>
    <n v="3"/>
    <n v="3276"/>
    <n v="0.27564102564102566"/>
  </r>
  <r>
    <n v="208"/>
    <x v="6"/>
    <s v="second class"/>
    <x v="5"/>
    <n v="259"/>
    <n v="8"/>
    <n v="0.28999999999999998"/>
    <n v="119"/>
    <x v="1"/>
    <x v="0"/>
    <x v="3"/>
    <x v="3"/>
    <x v="207"/>
    <s v="Domestic"/>
    <x v="0"/>
    <n v="14"/>
    <n v="10"/>
    <n v="2020"/>
    <s v="06/18/2022"/>
    <x v="126"/>
    <n v="5"/>
    <n v="2072"/>
    <n v="0.45945945945945948"/>
  </r>
  <r>
    <n v="209"/>
    <x v="3"/>
    <s v="basic"/>
    <x v="2"/>
    <n v="554"/>
    <n v="1"/>
    <n v="0.17"/>
    <n v="122"/>
    <x v="1"/>
    <x v="2"/>
    <x v="0"/>
    <x v="1"/>
    <x v="208"/>
    <s v="International"/>
    <x v="2"/>
    <n v="4"/>
    <n v="5"/>
    <n v="2021"/>
    <s v="10/08/2021"/>
    <x v="27"/>
    <n v="6"/>
    <n v="554"/>
    <n v="0.22021660649819494"/>
  </r>
  <r>
    <n v="210"/>
    <x v="11"/>
    <s v="third class"/>
    <x v="2"/>
    <n v="919"/>
    <n v="9"/>
    <n v="0.26"/>
    <n v="194"/>
    <x v="0"/>
    <x v="1"/>
    <x v="2"/>
    <x v="0"/>
    <x v="209"/>
    <s v="Domestic"/>
    <x v="2"/>
    <n v="12"/>
    <n v="4"/>
    <n v="2020"/>
    <s v="09/30/2020"/>
    <x v="24"/>
    <n v="3"/>
    <n v="8271"/>
    <n v="0.21109902067464636"/>
  </r>
  <r>
    <n v="211"/>
    <x v="8"/>
    <s v="basic"/>
    <x v="1"/>
    <n v="197"/>
    <n v="1"/>
    <n v="0.16"/>
    <n v="101"/>
    <x v="0"/>
    <x v="0"/>
    <x v="0"/>
    <x v="2"/>
    <x v="210"/>
    <s v="International"/>
    <x v="0"/>
    <n v="15"/>
    <n v="2"/>
    <n v="2020"/>
    <s v="01/19/2020"/>
    <x v="161"/>
    <n v="3"/>
    <n v="197"/>
    <n v="0.51269035532994922"/>
  </r>
  <r>
    <n v="212"/>
    <x v="0"/>
    <s v="sameday"/>
    <x v="0"/>
    <n v="275"/>
    <n v="8"/>
    <n v="0.25"/>
    <n v="142"/>
    <x v="0"/>
    <x v="1"/>
    <x v="0"/>
    <x v="2"/>
    <x v="211"/>
    <s v="International"/>
    <x v="1"/>
    <n v="22"/>
    <n v="11"/>
    <n v="2022"/>
    <s v="06/12/2020"/>
    <x v="37"/>
    <n v="5"/>
    <n v="2200"/>
    <n v="0.51636363636363636"/>
  </r>
  <r>
    <n v="213"/>
    <x v="3"/>
    <s v="sameday"/>
    <x v="5"/>
    <n v="367"/>
    <n v="9"/>
    <n v="0.12"/>
    <n v="183"/>
    <x v="0"/>
    <x v="3"/>
    <x v="3"/>
    <x v="2"/>
    <x v="212"/>
    <s v="International"/>
    <x v="0"/>
    <n v="21"/>
    <n v="6"/>
    <n v="2020"/>
    <s v="09/11/2021"/>
    <x v="162"/>
    <n v="3"/>
    <n v="3303"/>
    <n v="0.49863760217983649"/>
  </r>
  <r>
    <n v="214"/>
    <x v="6"/>
    <s v="standard"/>
    <x v="0"/>
    <n v="971"/>
    <n v="9"/>
    <n v="0.2"/>
    <n v="50"/>
    <x v="0"/>
    <x v="2"/>
    <x v="2"/>
    <x v="3"/>
    <x v="213"/>
    <s v="International"/>
    <x v="1"/>
    <n v="23"/>
    <n v="4"/>
    <n v="2021"/>
    <s v="03/04/2020"/>
    <x v="163"/>
    <n v="2"/>
    <n v="8739"/>
    <n v="5.1493305870236872E-2"/>
  </r>
  <r>
    <n v="215"/>
    <x v="17"/>
    <s v="basic"/>
    <x v="0"/>
    <n v="418"/>
    <n v="5"/>
    <n v="0.39"/>
    <n v="73"/>
    <x v="0"/>
    <x v="0"/>
    <x v="2"/>
    <x v="3"/>
    <x v="214"/>
    <s v="Domestic"/>
    <x v="0"/>
    <n v="16"/>
    <n v="10"/>
    <n v="2021"/>
    <s v="12/26/2020"/>
    <x v="164"/>
    <n v="1"/>
    <n v="2090"/>
    <n v="0.17464114832535885"/>
  </r>
  <r>
    <n v="216"/>
    <x v="14"/>
    <s v="third class"/>
    <x v="0"/>
    <n v="748"/>
    <n v="1"/>
    <n v="0.2"/>
    <n v="160"/>
    <x v="1"/>
    <x v="1"/>
    <x v="0"/>
    <x v="2"/>
    <x v="215"/>
    <s v="International"/>
    <x v="1"/>
    <n v="2"/>
    <n v="5"/>
    <n v="2022"/>
    <s v="10/04/2022"/>
    <x v="165"/>
    <n v="5"/>
    <n v="748"/>
    <n v="0.21390374331550802"/>
  </r>
  <r>
    <n v="217"/>
    <x v="5"/>
    <s v="sameday"/>
    <x v="0"/>
    <n v="290"/>
    <n v="4"/>
    <n v="0.2"/>
    <n v="88"/>
    <x v="0"/>
    <x v="0"/>
    <x v="1"/>
    <x v="0"/>
    <x v="216"/>
    <s v="Domestic"/>
    <x v="1"/>
    <n v="25"/>
    <n v="9"/>
    <n v="2020"/>
    <s v="04/17/2022"/>
    <x v="64"/>
    <n v="5"/>
    <n v="1160"/>
    <n v="0.30344827586206896"/>
  </r>
  <r>
    <n v="218"/>
    <x v="5"/>
    <s v="third class"/>
    <x v="4"/>
    <n v="231"/>
    <n v="7"/>
    <n v="0.41"/>
    <n v="131"/>
    <x v="1"/>
    <x v="2"/>
    <x v="1"/>
    <x v="3"/>
    <x v="217"/>
    <s v="International"/>
    <x v="1"/>
    <n v="28"/>
    <n v="6"/>
    <n v="2020"/>
    <s v="07/18/2022"/>
    <x v="166"/>
    <n v="3"/>
    <n v="1617"/>
    <n v="0.5670995670995671"/>
  </r>
  <r>
    <n v="219"/>
    <x v="4"/>
    <s v="standard"/>
    <x v="1"/>
    <n v="207"/>
    <n v="9"/>
    <n v="0.27"/>
    <n v="177"/>
    <x v="1"/>
    <x v="2"/>
    <x v="2"/>
    <x v="1"/>
    <x v="218"/>
    <s v="Domestic"/>
    <x v="2"/>
    <n v="2"/>
    <n v="8"/>
    <n v="2020"/>
    <s v="06/22/2020"/>
    <x v="167"/>
    <n v="1"/>
    <n v="1863"/>
    <n v="0.85507246376811596"/>
  </r>
  <r>
    <n v="220"/>
    <x v="0"/>
    <s v="second class"/>
    <x v="2"/>
    <n v="922"/>
    <n v="4"/>
    <n v="0.45"/>
    <n v="193"/>
    <x v="0"/>
    <x v="0"/>
    <x v="1"/>
    <x v="2"/>
    <x v="219"/>
    <s v="International"/>
    <x v="2"/>
    <n v="1"/>
    <n v="3"/>
    <n v="2021"/>
    <s v="09/24/2020"/>
    <x v="168"/>
    <n v="4"/>
    <n v="3688"/>
    <n v="0.20932754880694143"/>
  </r>
  <r>
    <n v="221"/>
    <x v="19"/>
    <s v="sameday"/>
    <x v="0"/>
    <n v="843"/>
    <n v="5"/>
    <n v="0.46"/>
    <n v="124"/>
    <x v="1"/>
    <x v="3"/>
    <x v="2"/>
    <x v="0"/>
    <x v="220"/>
    <s v="Domestic"/>
    <x v="0"/>
    <n v="28"/>
    <n v="6"/>
    <n v="2022"/>
    <s v="06/01/2021"/>
    <x v="169"/>
    <n v="4"/>
    <n v="4215"/>
    <n v="0.14709371293001186"/>
  </r>
  <r>
    <n v="222"/>
    <x v="19"/>
    <s v="sameday"/>
    <x v="0"/>
    <n v="269"/>
    <n v="5"/>
    <n v="0.46"/>
    <n v="68"/>
    <x v="1"/>
    <x v="0"/>
    <x v="0"/>
    <x v="3"/>
    <x v="221"/>
    <s v="Domestic"/>
    <x v="0"/>
    <n v="1"/>
    <n v="10"/>
    <n v="2021"/>
    <s v="12/04/2022"/>
    <x v="72"/>
    <n v="2"/>
    <n v="1345"/>
    <n v="0.25278810408921931"/>
  </r>
  <r>
    <n v="223"/>
    <x v="4"/>
    <s v="second class"/>
    <x v="2"/>
    <n v="410"/>
    <n v="5"/>
    <n v="0.27"/>
    <n v="77"/>
    <x v="0"/>
    <x v="0"/>
    <x v="0"/>
    <x v="2"/>
    <x v="222"/>
    <s v="International"/>
    <x v="2"/>
    <n v="18"/>
    <n v="3"/>
    <n v="2022"/>
    <s v="11/01/2021"/>
    <x v="84"/>
    <n v="5"/>
    <n v="2050"/>
    <n v="0.18780487804878049"/>
  </r>
  <r>
    <n v="224"/>
    <x v="13"/>
    <s v="second class"/>
    <x v="2"/>
    <n v="381"/>
    <n v="2"/>
    <n v="0.31"/>
    <n v="101"/>
    <x v="1"/>
    <x v="0"/>
    <x v="1"/>
    <x v="2"/>
    <x v="223"/>
    <s v="Domestic"/>
    <x v="2"/>
    <n v="29"/>
    <n v="6"/>
    <n v="2021"/>
    <s v="12/29/2022"/>
    <x v="170"/>
    <n v="5"/>
    <n v="762"/>
    <n v="0.26509186351706038"/>
  </r>
  <r>
    <n v="225"/>
    <x v="15"/>
    <s v="sameday"/>
    <x v="4"/>
    <n v="977"/>
    <n v="4"/>
    <n v="0.37"/>
    <n v="174"/>
    <x v="0"/>
    <x v="1"/>
    <x v="2"/>
    <x v="0"/>
    <x v="224"/>
    <s v="Domestic"/>
    <x v="1"/>
    <n v="30"/>
    <n v="7"/>
    <n v="2020"/>
    <s v="04/09/2022"/>
    <x v="135"/>
    <n v="4"/>
    <n v="3908"/>
    <n v="0.17809621289662231"/>
  </r>
  <r>
    <n v="226"/>
    <x v="9"/>
    <s v="second class"/>
    <x v="1"/>
    <n v="490"/>
    <n v="9"/>
    <n v="0.35"/>
    <n v="97"/>
    <x v="0"/>
    <x v="3"/>
    <x v="1"/>
    <x v="3"/>
    <x v="225"/>
    <s v="Domestic"/>
    <x v="0"/>
    <n v="6"/>
    <n v="7"/>
    <n v="2021"/>
    <s v="06/09/2020"/>
    <x v="35"/>
    <n v="1"/>
    <n v="4410"/>
    <n v="0.19795918367346937"/>
  </r>
  <r>
    <n v="227"/>
    <x v="2"/>
    <s v="second class"/>
    <x v="3"/>
    <n v="171"/>
    <n v="9"/>
    <n v="0.18"/>
    <n v="131"/>
    <x v="1"/>
    <x v="2"/>
    <x v="3"/>
    <x v="1"/>
    <x v="226"/>
    <s v="International"/>
    <x v="1"/>
    <n v="21"/>
    <n v="6"/>
    <n v="2020"/>
    <s v="10/03/2020"/>
    <x v="11"/>
    <n v="5"/>
    <n v="1539"/>
    <n v="0.76608187134502925"/>
  </r>
  <r>
    <n v="228"/>
    <x v="18"/>
    <s v="standard"/>
    <x v="5"/>
    <n v="844"/>
    <n v="4"/>
    <n v="0.43"/>
    <n v="169"/>
    <x v="0"/>
    <x v="3"/>
    <x v="2"/>
    <x v="1"/>
    <x v="227"/>
    <s v="Domestic"/>
    <x v="0"/>
    <n v="30"/>
    <n v="12"/>
    <n v="2022"/>
    <s v="01/08/2021"/>
    <x v="4"/>
    <n v="4"/>
    <n v="3376"/>
    <n v="0.20023696682464456"/>
  </r>
  <r>
    <n v="229"/>
    <x v="19"/>
    <s v="sameday"/>
    <x v="4"/>
    <n v="449"/>
    <n v="3"/>
    <n v="0.19"/>
    <n v="181"/>
    <x v="1"/>
    <x v="0"/>
    <x v="0"/>
    <x v="3"/>
    <x v="228"/>
    <s v="Domestic"/>
    <x v="1"/>
    <n v="10"/>
    <n v="4"/>
    <n v="2021"/>
    <s v="12/18/2022"/>
    <x v="82"/>
    <n v="1"/>
    <n v="1347"/>
    <n v="0.40311804008908686"/>
  </r>
  <r>
    <n v="230"/>
    <x v="13"/>
    <s v="second class"/>
    <x v="3"/>
    <n v="866"/>
    <n v="2"/>
    <n v="0.21"/>
    <n v="167"/>
    <x v="0"/>
    <x v="0"/>
    <x v="2"/>
    <x v="2"/>
    <x v="229"/>
    <s v="Domestic"/>
    <x v="2"/>
    <n v="6"/>
    <n v="8"/>
    <n v="2022"/>
    <s v="06/18/2021"/>
    <x v="171"/>
    <n v="3"/>
    <n v="1732"/>
    <n v="0.19284064665127021"/>
  </r>
  <r>
    <n v="231"/>
    <x v="16"/>
    <s v="standard"/>
    <x v="4"/>
    <n v="650"/>
    <n v="5"/>
    <n v="0.38"/>
    <n v="158"/>
    <x v="1"/>
    <x v="0"/>
    <x v="3"/>
    <x v="3"/>
    <x v="230"/>
    <s v="Domestic"/>
    <x v="2"/>
    <n v="7"/>
    <n v="11"/>
    <n v="2022"/>
    <s v="03/17/2020"/>
    <x v="172"/>
    <n v="6"/>
    <n v="3250"/>
    <n v="0.24307692307692308"/>
  </r>
  <r>
    <n v="232"/>
    <x v="15"/>
    <s v="sameday"/>
    <x v="1"/>
    <n v="363"/>
    <n v="8"/>
    <n v="0.26"/>
    <n v="129"/>
    <x v="1"/>
    <x v="0"/>
    <x v="0"/>
    <x v="1"/>
    <x v="231"/>
    <s v="Domestic"/>
    <x v="1"/>
    <n v="18"/>
    <n v="2"/>
    <n v="2022"/>
    <s v="05/21/2020"/>
    <x v="37"/>
    <n v="6"/>
    <n v="2904"/>
    <n v="0.35537190082644626"/>
  </r>
  <r>
    <n v="233"/>
    <x v="4"/>
    <s v="sameday"/>
    <x v="1"/>
    <n v="470"/>
    <n v="7"/>
    <n v="0.12"/>
    <n v="71"/>
    <x v="1"/>
    <x v="3"/>
    <x v="3"/>
    <x v="3"/>
    <x v="232"/>
    <s v="Domestic"/>
    <x v="2"/>
    <n v="7"/>
    <n v="6"/>
    <n v="2021"/>
    <s v="11/24/2021"/>
    <x v="56"/>
    <n v="2"/>
    <n v="3290"/>
    <n v="0.15106382978723404"/>
  </r>
  <r>
    <n v="234"/>
    <x v="12"/>
    <s v="sameday"/>
    <x v="3"/>
    <n v="316"/>
    <n v="9"/>
    <n v="0.18"/>
    <n v="110"/>
    <x v="0"/>
    <x v="2"/>
    <x v="0"/>
    <x v="2"/>
    <x v="233"/>
    <s v="International"/>
    <x v="1"/>
    <n v="5"/>
    <n v="7"/>
    <n v="2020"/>
    <s v="03/13/2022"/>
    <x v="72"/>
    <n v="5"/>
    <n v="2844"/>
    <n v="0.34810126582278483"/>
  </r>
  <r>
    <n v="235"/>
    <x v="16"/>
    <s v="second class"/>
    <x v="0"/>
    <n v="897"/>
    <n v="1"/>
    <n v="0.43"/>
    <n v="79"/>
    <x v="1"/>
    <x v="0"/>
    <x v="3"/>
    <x v="2"/>
    <x v="234"/>
    <s v="Domestic"/>
    <x v="1"/>
    <n v="11"/>
    <n v="8"/>
    <n v="2020"/>
    <s v="11/21/2021"/>
    <x v="173"/>
    <n v="1"/>
    <n v="897"/>
    <n v="8.807134894091416E-2"/>
  </r>
  <r>
    <n v="236"/>
    <x v="3"/>
    <s v="second class"/>
    <x v="5"/>
    <n v="407"/>
    <n v="2"/>
    <n v="0.24"/>
    <n v="72"/>
    <x v="0"/>
    <x v="1"/>
    <x v="3"/>
    <x v="0"/>
    <x v="235"/>
    <s v="Domestic"/>
    <x v="0"/>
    <n v="3"/>
    <n v="6"/>
    <n v="2022"/>
    <s v="10/11/2020"/>
    <x v="174"/>
    <n v="4"/>
    <n v="814"/>
    <n v="0.1769041769041769"/>
  </r>
  <r>
    <n v="237"/>
    <x v="15"/>
    <s v="basic"/>
    <x v="0"/>
    <n v="796"/>
    <n v="2"/>
    <n v="0.11"/>
    <n v="74"/>
    <x v="0"/>
    <x v="2"/>
    <x v="3"/>
    <x v="2"/>
    <x v="236"/>
    <s v="International"/>
    <x v="2"/>
    <n v="15"/>
    <n v="1"/>
    <n v="2020"/>
    <s v="12/22/2022"/>
    <x v="71"/>
    <n v="1"/>
    <n v="1592"/>
    <n v="9.2964824120603015E-2"/>
  </r>
  <r>
    <n v="238"/>
    <x v="9"/>
    <s v="standard"/>
    <x v="0"/>
    <n v="399"/>
    <n v="4"/>
    <n v="0.41"/>
    <n v="117"/>
    <x v="0"/>
    <x v="3"/>
    <x v="1"/>
    <x v="0"/>
    <x v="237"/>
    <s v="Domestic"/>
    <x v="0"/>
    <n v="19"/>
    <n v="4"/>
    <n v="2020"/>
    <s v="02/04/2021"/>
    <x v="60"/>
    <n v="5"/>
    <n v="1596"/>
    <n v="0.2932330827067669"/>
  </r>
  <r>
    <n v="239"/>
    <x v="16"/>
    <s v="basic"/>
    <x v="3"/>
    <n v="916"/>
    <n v="8"/>
    <n v="0.32"/>
    <n v="187"/>
    <x v="1"/>
    <x v="3"/>
    <x v="1"/>
    <x v="0"/>
    <x v="238"/>
    <s v="International"/>
    <x v="2"/>
    <n v="25"/>
    <n v="4"/>
    <n v="2020"/>
    <s v="05/18/2021"/>
    <x v="161"/>
    <n v="5"/>
    <n v="7328"/>
    <n v="0.20414847161572053"/>
  </r>
  <r>
    <n v="240"/>
    <x v="3"/>
    <s v="third class"/>
    <x v="0"/>
    <n v="818"/>
    <n v="9"/>
    <n v="0.1"/>
    <n v="88"/>
    <x v="0"/>
    <x v="1"/>
    <x v="1"/>
    <x v="3"/>
    <x v="239"/>
    <s v="International"/>
    <x v="0"/>
    <n v="11"/>
    <n v="1"/>
    <n v="2021"/>
    <s v="05/09/2020"/>
    <x v="175"/>
    <n v="4"/>
    <n v="7362"/>
    <n v="0.10757946210268948"/>
  </r>
  <r>
    <n v="241"/>
    <x v="5"/>
    <s v="standard"/>
    <x v="2"/>
    <n v="974"/>
    <n v="5"/>
    <n v="0.22"/>
    <n v="114"/>
    <x v="1"/>
    <x v="2"/>
    <x v="0"/>
    <x v="1"/>
    <x v="240"/>
    <s v="Domestic"/>
    <x v="1"/>
    <n v="30"/>
    <n v="1"/>
    <n v="2022"/>
    <s v="09/18/2021"/>
    <x v="176"/>
    <n v="3"/>
    <n v="4870"/>
    <n v="0.11704312114989733"/>
  </r>
  <r>
    <n v="242"/>
    <x v="3"/>
    <s v="firstclass"/>
    <x v="2"/>
    <n v="526"/>
    <n v="7"/>
    <n v="0.1"/>
    <n v="129"/>
    <x v="1"/>
    <x v="3"/>
    <x v="1"/>
    <x v="0"/>
    <x v="241"/>
    <s v="International"/>
    <x v="0"/>
    <n v="21"/>
    <n v="1"/>
    <n v="2021"/>
    <s v="03/04/2021"/>
    <x v="121"/>
    <n v="4"/>
    <n v="3682"/>
    <n v="0.24524714828897337"/>
  </r>
  <r>
    <n v="243"/>
    <x v="8"/>
    <s v="basic"/>
    <x v="1"/>
    <n v="820"/>
    <n v="3"/>
    <n v="0.38"/>
    <n v="192"/>
    <x v="0"/>
    <x v="0"/>
    <x v="1"/>
    <x v="2"/>
    <x v="242"/>
    <s v="International"/>
    <x v="1"/>
    <n v="19"/>
    <n v="1"/>
    <n v="2022"/>
    <s v="06/25/2020"/>
    <x v="85"/>
    <n v="2"/>
    <n v="2460"/>
    <n v="0.23414634146341465"/>
  </r>
  <r>
    <n v="244"/>
    <x v="12"/>
    <s v="third class"/>
    <x v="3"/>
    <n v="339"/>
    <n v="7"/>
    <n v="0.41"/>
    <n v="119"/>
    <x v="1"/>
    <x v="0"/>
    <x v="0"/>
    <x v="3"/>
    <x v="243"/>
    <s v="International"/>
    <x v="1"/>
    <n v="28"/>
    <n v="12"/>
    <n v="2020"/>
    <s v="07/17/2022"/>
    <x v="177"/>
    <n v="5"/>
    <n v="2373"/>
    <n v="0.35103244837758113"/>
  </r>
  <r>
    <n v="245"/>
    <x v="4"/>
    <s v="sameday"/>
    <x v="0"/>
    <n v="229"/>
    <n v="1"/>
    <n v="0.38"/>
    <n v="131"/>
    <x v="0"/>
    <x v="0"/>
    <x v="3"/>
    <x v="1"/>
    <x v="244"/>
    <s v="Domestic"/>
    <x v="1"/>
    <n v="29"/>
    <n v="12"/>
    <n v="2022"/>
    <s v="10/14/2021"/>
    <x v="178"/>
    <n v="6"/>
    <n v="229"/>
    <n v="0.57205240174672489"/>
  </r>
  <r>
    <n v="246"/>
    <x v="8"/>
    <s v="third class"/>
    <x v="2"/>
    <n v="462"/>
    <n v="1"/>
    <n v="0.28999999999999998"/>
    <n v="155"/>
    <x v="0"/>
    <x v="2"/>
    <x v="2"/>
    <x v="0"/>
    <x v="245"/>
    <s v="International"/>
    <x v="0"/>
    <n v="5"/>
    <n v="9"/>
    <n v="2021"/>
    <s v="11/18/2020"/>
    <x v="140"/>
    <n v="6"/>
    <n v="462"/>
    <n v="0.33549783549783552"/>
  </r>
  <r>
    <n v="247"/>
    <x v="12"/>
    <s v="firstclass"/>
    <x v="0"/>
    <n v="665"/>
    <n v="3"/>
    <n v="0.42"/>
    <n v="117"/>
    <x v="1"/>
    <x v="1"/>
    <x v="1"/>
    <x v="2"/>
    <x v="246"/>
    <s v="International"/>
    <x v="1"/>
    <n v="19"/>
    <n v="12"/>
    <n v="2020"/>
    <s v="10/06/2020"/>
    <x v="179"/>
    <n v="2"/>
    <n v="1995"/>
    <n v="0.17593984962406015"/>
  </r>
  <r>
    <n v="248"/>
    <x v="19"/>
    <s v="firstclass"/>
    <x v="5"/>
    <n v="548"/>
    <n v="1"/>
    <n v="0.14000000000000001"/>
    <n v="132"/>
    <x v="0"/>
    <x v="2"/>
    <x v="2"/>
    <x v="2"/>
    <x v="247"/>
    <s v="International"/>
    <x v="2"/>
    <n v="22"/>
    <n v="2"/>
    <n v="2021"/>
    <s v="09/15/2021"/>
    <x v="180"/>
    <n v="5"/>
    <n v="548"/>
    <n v="0.24087591240875914"/>
  </r>
  <r>
    <n v="249"/>
    <x v="13"/>
    <s v="firstclass"/>
    <x v="4"/>
    <n v="855"/>
    <n v="6"/>
    <n v="0.27"/>
    <n v="157"/>
    <x v="0"/>
    <x v="2"/>
    <x v="3"/>
    <x v="2"/>
    <x v="248"/>
    <s v="Domestic"/>
    <x v="0"/>
    <n v="29"/>
    <n v="4"/>
    <n v="2020"/>
    <s v="01/27/2020"/>
    <x v="49"/>
    <n v="5"/>
    <n v="5130"/>
    <n v="0.18362573099415205"/>
  </r>
  <r>
    <n v="250"/>
    <x v="13"/>
    <s v="standard"/>
    <x v="0"/>
    <n v="483"/>
    <n v="1"/>
    <n v="0.39"/>
    <n v="163"/>
    <x v="1"/>
    <x v="3"/>
    <x v="2"/>
    <x v="3"/>
    <x v="249"/>
    <s v="International"/>
    <x v="2"/>
    <n v="4"/>
    <n v="2"/>
    <n v="2022"/>
    <s v="03/30/2021"/>
    <x v="172"/>
    <n v="6"/>
    <n v="483"/>
    <n v="0.33747412008281574"/>
  </r>
  <r>
    <n v="251"/>
    <x v="0"/>
    <s v="second class"/>
    <x v="1"/>
    <n v="156"/>
    <n v="5"/>
    <n v="0.48"/>
    <n v="179"/>
    <x v="1"/>
    <x v="0"/>
    <x v="3"/>
    <x v="0"/>
    <x v="250"/>
    <s v="International"/>
    <x v="0"/>
    <n v="17"/>
    <n v="4"/>
    <n v="2022"/>
    <s v="12/23/2021"/>
    <x v="68"/>
    <n v="4"/>
    <n v="780"/>
    <n v="1.1474358974358974"/>
  </r>
  <r>
    <n v="252"/>
    <x v="0"/>
    <s v="second class"/>
    <x v="4"/>
    <n v="243"/>
    <n v="8"/>
    <n v="0.36"/>
    <n v="185"/>
    <x v="1"/>
    <x v="2"/>
    <x v="2"/>
    <x v="2"/>
    <x v="251"/>
    <s v="International"/>
    <x v="1"/>
    <n v="10"/>
    <n v="12"/>
    <n v="2021"/>
    <s v="05/10/2022"/>
    <x v="181"/>
    <n v="2"/>
    <n v="1944"/>
    <n v="0.76131687242798352"/>
  </r>
  <r>
    <n v="253"/>
    <x v="19"/>
    <s v="firstclass"/>
    <x v="3"/>
    <n v="436"/>
    <n v="8"/>
    <n v="0.35"/>
    <n v="58"/>
    <x v="0"/>
    <x v="0"/>
    <x v="0"/>
    <x v="0"/>
    <x v="252"/>
    <s v="Domestic"/>
    <x v="0"/>
    <n v="18"/>
    <n v="6"/>
    <n v="2021"/>
    <s v="12/10/2021"/>
    <x v="182"/>
    <n v="4"/>
    <n v="3488"/>
    <n v="0.13302752293577982"/>
  </r>
  <r>
    <n v="254"/>
    <x v="1"/>
    <s v="second class"/>
    <x v="0"/>
    <n v="300"/>
    <n v="2"/>
    <n v="0.28000000000000003"/>
    <n v="81"/>
    <x v="1"/>
    <x v="1"/>
    <x v="0"/>
    <x v="2"/>
    <x v="253"/>
    <s v="International"/>
    <x v="1"/>
    <n v="28"/>
    <n v="11"/>
    <n v="2020"/>
    <s v="08/21/2020"/>
    <x v="32"/>
    <n v="5"/>
    <n v="600"/>
    <n v="0.27"/>
  </r>
  <r>
    <n v="255"/>
    <x v="5"/>
    <s v="third class"/>
    <x v="0"/>
    <n v="461"/>
    <n v="9"/>
    <n v="0.3"/>
    <n v="174"/>
    <x v="1"/>
    <x v="3"/>
    <x v="2"/>
    <x v="1"/>
    <x v="254"/>
    <s v="International"/>
    <x v="0"/>
    <n v="20"/>
    <n v="10"/>
    <n v="2020"/>
    <s v="09/21/2021"/>
    <x v="27"/>
    <n v="4"/>
    <n v="4149"/>
    <n v="0.37744034707158353"/>
  </r>
  <r>
    <n v="256"/>
    <x v="5"/>
    <s v="sameday"/>
    <x v="4"/>
    <n v="760"/>
    <n v="7"/>
    <n v="0.17"/>
    <n v="64"/>
    <x v="1"/>
    <x v="1"/>
    <x v="0"/>
    <x v="3"/>
    <x v="255"/>
    <s v="Domestic"/>
    <x v="2"/>
    <n v="14"/>
    <n v="10"/>
    <n v="2022"/>
    <s v="03/07/2020"/>
    <x v="84"/>
    <n v="6"/>
    <n v="5320"/>
    <n v="8.4210526315789472E-2"/>
  </r>
  <r>
    <n v="257"/>
    <x v="18"/>
    <s v="second class"/>
    <x v="1"/>
    <n v="801"/>
    <n v="6"/>
    <n v="0.44"/>
    <n v="198"/>
    <x v="0"/>
    <x v="0"/>
    <x v="3"/>
    <x v="2"/>
    <x v="256"/>
    <s v="Domestic"/>
    <x v="1"/>
    <n v="2"/>
    <n v="5"/>
    <n v="2022"/>
    <s v="02/06/2020"/>
    <x v="36"/>
    <n v="1"/>
    <n v="4806"/>
    <n v="0.24719101123595505"/>
  </r>
  <r>
    <n v="258"/>
    <x v="12"/>
    <s v="standard"/>
    <x v="1"/>
    <n v="291"/>
    <n v="2"/>
    <n v="0.38"/>
    <n v="196"/>
    <x v="0"/>
    <x v="2"/>
    <x v="3"/>
    <x v="2"/>
    <x v="257"/>
    <s v="Domestic"/>
    <x v="1"/>
    <n v="26"/>
    <n v="8"/>
    <n v="2022"/>
    <s v="12/12/2021"/>
    <x v="183"/>
    <n v="3"/>
    <n v="582"/>
    <n v="0.67353951890034369"/>
  </r>
  <r>
    <n v="259"/>
    <x v="10"/>
    <s v="firstclass"/>
    <x v="1"/>
    <n v="922"/>
    <n v="6"/>
    <n v="0.42"/>
    <n v="94"/>
    <x v="1"/>
    <x v="0"/>
    <x v="1"/>
    <x v="0"/>
    <x v="258"/>
    <s v="Domestic"/>
    <x v="1"/>
    <n v="14"/>
    <n v="12"/>
    <n v="2022"/>
    <s v="11/19/2022"/>
    <x v="82"/>
    <n v="3"/>
    <n v="5532"/>
    <n v="0.1019522776572668"/>
  </r>
  <r>
    <n v="260"/>
    <x v="5"/>
    <s v="basic"/>
    <x v="5"/>
    <n v="527"/>
    <n v="5"/>
    <n v="0.48"/>
    <n v="153"/>
    <x v="0"/>
    <x v="0"/>
    <x v="3"/>
    <x v="1"/>
    <x v="259"/>
    <s v="International"/>
    <x v="1"/>
    <n v="29"/>
    <n v="10"/>
    <n v="2020"/>
    <s v="08/17/2020"/>
    <x v="184"/>
    <n v="3"/>
    <n v="2635"/>
    <n v="0.29032258064516131"/>
  </r>
  <r>
    <n v="261"/>
    <x v="8"/>
    <s v="sameday"/>
    <x v="3"/>
    <n v="509"/>
    <n v="3"/>
    <n v="0.22"/>
    <n v="88"/>
    <x v="1"/>
    <x v="0"/>
    <x v="1"/>
    <x v="2"/>
    <x v="260"/>
    <s v="Domestic"/>
    <x v="2"/>
    <n v="6"/>
    <n v="4"/>
    <n v="2020"/>
    <s v="01/23/2021"/>
    <x v="157"/>
    <n v="3"/>
    <n v="1527"/>
    <n v="0.17288801571709234"/>
  </r>
  <r>
    <n v="262"/>
    <x v="18"/>
    <s v="basic"/>
    <x v="4"/>
    <n v="228"/>
    <n v="7"/>
    <n v="0.34"/>
    <n v="91"/>
    <x v="0"/>
    <x v="2"/>
    <x v="1"/>
    <x v="1"/>
    <x v="261"/>
    <s v="Domestic"/>
    <x v="1"/>
    <n v="10"/>
    <n v="4"/>
    <n v="2022"/>
    <s v="01/11/2021"/>
    <x v="185"/>
    <n v="1"/>
    <n v="1596"/>
    <n v="0.39912280701754388"/>
  </r>
  <r>
    <n v="263"/>
    <x v="7"/>
    <s v="firstclass"/>
    <x v="2"/>
    <n v="223"/>
    <n v="2"/>
    <n v="0.17"/>
    <n v="125"/>
    <x v="0"/>
    <x v="3"/>
    <x v="3"/>
    <x v="2"/>
    <x v="262"/>
    <s v="Domestic"/>
    <x v="2"/>
    <n v="22"/>
    <n v="7"/>
    <n v="2020"/>
    <s v="10/09/2021"/>
    <x v="186"/>
    <n v="3"/>
    <n v="446"/>
    <n v="0.5605381165919282"/>
  </r>
  <r>
    <n v="264"/>
    <x v="12"/>
    <s v="third class"/>
    <x v="3"/>
    <n v="405"/>
    <n v="2"/>
    <n v="0.19"/>
    <n v="109"/>
    <x v="1"/>
    <x v="2"/>
    <x v="0"/>
    <x v="0"/>
    <x v="263"/>
    <s v="International"/>
    <x v="1"/>
    <n v="25"/>
    <n v="1"/>
    <n v="2022"/>
    <s v="11/03/2022"/>
    <x v="187"/>
    <n v="1"/>
    <n v="810"/>
    <n v="0.26913580246913582"/>
  </r>
  <r>
    <n v="265"/>
    <x v="6"/>
    <s v="firstclass"/>
    <x v="1"/>
    <n v="523"/>
    <n v="8"/>
    <n v="0.49"/>
    <n v="85"/>
    <x v="1"/>
    <x v="2"/>
    <x v="2"/>
    <x v="0"/>
    <x v="264"/>
    <s v="International"/>
    <x v="2"/>
    <n v="13"/>
    <n v="1"/>
    <n v="2020"/>
    <s v="07/27/2020"/>
    <x v="188"/>
    <n v="2"/>
    <n v="4184"/>
    <n v="0.16252390057361377"/>
  </r>
  <r>
    <n v="266"/>
    <x v="11"/>
    <s v="basic"/>
    <x v="1"/>
    <n v="486"/>
    <n v="6"/>
    <n v="0.43"/>
    <n v="125"/>
    <x v="1"/>
    <x v="1"/>
    <x v="0"/>
    <x v="2"/>
    <x v="265"/>
    <s v="Domestic"/>
    <x v="0"/>
    <n v="3"/>
    <n v="7"/>
    <n v="2022"/>
    <s v="06/03/2022"/>
    <x v="189"/>
    <n v="5"/>
    <n v="2916"/>
    <n v="0.25720164609053497"/>
  </r>
  <r>
    <n v="267"/>
    <x v="6"/>
    <s v="firstclass"/>
    <x v="0"/>
    <n v="298"/>
    <n v="5"/>
    <n v="0.4"/>
    <n v="97"/>
    <x v="1"/>
    <x v="2"/>
    <x v="1"/>
    <x v="3"/>
    <x v="266"/>
    <s v="International"/>
    <x v="1"/>
    <n v="10"/>
    <n v="3"/>
    <n v="2022"/>
    <s v="09/16/2020"/>
    <x v="114"/>
    <n v="3"/>
    <n v="1490"/>
    <n v="0.32550335570469796"/>
  </r>
  <r>
    <n v="268"/>
    <x v="8"/>
    <s v="firstclass"/>
    <x v="5"/>
    <n v="999"/>
    <n v="2"/>
    <n v="0.45"/>
    <n v="164"/>
    <x v="0"/>
    <x v="0"/>
    <x v="1"/>
    <x v="2"/>
    <x v="267"/>
    <s v="Domestic"/>
    <x v="0"/>
    <n v="16"/>
    <n v="10"/>
    <n v="2020"/>
    <s v="04/14/2022"/>
    <x v="190"/>
    <n v="3"/>
    <n v="1998"/>
    <n v="0.16416416416416416"/>
  </r>
  <r>
    <n v="269"/>
    <x v="2"/>
    <s v="firstclass"/>
    <x v="5"/>
    <n v="898"/>
    <n v="6"/>
    <n v="0.44"/>
    <n v="164"/>
    <x v="1"/>
    <x v="0"/>
    <x v="1"/>
    <x v="0"/>
    <x v="268"/>
    <s v="International"/>
    <x v="1"/>
    <n v="4"/>
    <n v="8"/>
    <n v="2022"/>
    <s v="10/08/2021"/>
    <x v="68"/>
    <n v="2"/>
    <n v="5388"/>
    <n v="0.18262806236080179"/>
  </r>
  <r>
    <n v="270"/>
    <x v="6"/>
    <s v="second class"/>
    <x v="3"/>
    <n v="881"/>
    <n v="8"/>
    <n v="0.49"/>
    <n v="159"/>
    <x v="0"/>
    <x v="0"/>
    <x v="3"/>
    <x v="1"/>
    <x v="269"/>
    <s v="International"/>
    <x v="2"/>
    <n v="30"/>
    <n v="6"/>
    <n v="2021"/>
    <s v="11/30/2020"/>
    <x v="153"/>
    <n v="1"/>
    <n v="7048"/>
    <n v="0.18047673098751418"/>
  </r>
  <r>
    <n v="271"/>
    <x v="18"/>
    <s v="third class"/>
    <x v="4"/>
    <n v="888"/>
    <n v="9"/>
    <n v="0.12"/>
    <n v="79"/>
    <x v="1"/>
    <x v="0"/>
    <x v="3"/>
    <x v="1"/>
    <x v="270"/>
    <s v="International"/>
    <x v="1"/>
    <n v="1"/>
    <n v="5"/>
    <n v="2020"/>
    <s v="08/02/2021"/>
    <x v="191"/>
    <n v="4"/>
    <n v="7992"/>
    <n v="8.8963963963963957E-2"/>
  </r>
  <r>
    <n v="272"/>
    <x v="12"/>
    <s v="second class"/>
    <x v="1"/>
    <n v="984"/>
    <n v="3"/>
    <n v="0.39"/>
    <n v="100"/>
    <x v="0"/>
    <x v="3"/>
    <x v="2"/>
    <x v="3"/>
    <x v="271"/>
    <s v="International"/>
    <x v="0"/>
    <n v="13"/>
    <n v="10"/>
    <n v="2021"/>
    <s v="01/10/2020"/>
    <x v="25"/>
    <n v="2"/>
    <n v="2952"/>
    <n v="0.1016260162601626"/>
  </r>
  <r>
    <n v="273"/>
    <x v="6"/>
    <s v="standard"/>
    <x v="2"/>
    <n v="431"/>
    <n v="5"/>
    <n v="0.49"/>
    <n v="171"/>
    <x v="0"/>
    <x v="3"/>
    <x v="0"/>
    <x v="0"/>
    <x v="272"/>
    <s v="International"/>
    <x v="2"/>
    <n v="17"/>
    <n v="12"/>
    <n v="2021"/>
    <s v="04/04/2021"/>
    <x v="22"/>
    <n v="4"/>
    <n v="2155"/>
    <n v="0.39675174013921116"/>
  </r>
  <r>
    <n v="274"/>
    <x v="2"/>
    <s v="basic"/>
    <x v="0"/>
    <n v="367"/>
    <n v="8"/>
    <n v="0.32"/>
    <n v="188"/>
    <x v="0"/>
    <x v="1"/>
    <x v="0"/>
    <x v="2"/>
    <x v="273"/>
    <s v="Domestic"/>
    <x v="2"/>
    <n v="3"/>
    <n v="5"/>
    <n v="2022"/>
    <s v="08/22/2021"/>
    <x v="192"/>
    <n v="3"/>
    <n v="2936"/>
    <n v="0.5122615803814714"/>
  </r>
  <r>
    <n v="275"/>
    <x v="16"/>
    <s v="sameday"/>
    <x v="4"/>
    <n v="745"/>
    <n v="3"/>
    <n v="0.45"/>
    <n v="92"/>
    <x v="0"/>
    <x v="1"/>
    <x v="1"/>
    <x v="2"/>
    <x v="274"/>
    <s v="Domestic"/>
    <x v="0"/>
    <n v="21"/>
    <n v="8"/>
    <n v="2020"/>
    <s v="02/28/2022"/>
    <x v="193"/>
    <n v="4"/>
    <n v="2235"/>
    <n v="0.12348993288590604"/>
  </r>
  <r>
    <n v="276"/>
    <x v="17"/>
    <s v="basic"/>
    <x v="4"/>
    <n v="980"/>
    <n v="9"/>
    <n v="0.1"/>
    <n v="76"/>
    <x v="0"/>
    <x v="2"/>
    <x v="2"/>
    <x v="2"/>
    <x v="275"/>
    <s v="Domestic"/>
    <x v="0"/>
    <n v="7"/>
    <n v="1"/>
    <n v="2022"/>
    <s v="03/11/2021"/>
    <x v="194"/>
    <n v="3"/>
    <n v="8820"/>
    <n v="7.7551020408163265E-2"/>
  </r>
  <r>
    <n v="277"/>
    <x v="9"/>
    <s v="basic"/>
    <x v="5"/>
    <n v="756"/>
    <n v="3"/>
    <n v="0.36"/>
    <n v="155"/>
    <x v="1"/>
    <x v="2"/>
    <x v="3"/>
    <x v="0"/>
    <x v="276"/>
    <s v="International"/>
    <x v="2"/>
    <n v="18"/>
    <n v="5"/>
    <n v="2022"/>
    <s v="03/12/2021"/>
    <x v="195"/>
    <n v="5"/>
    <n v="2268"/>
    <n v="0.20502645502645503"/>
  </r>
  <r>
    <n v="278"/>
    <x v="3"/>
    <s v="standard"/>
    <x v="4"/>
    <n v="561"/>
    <n v="2"/>
    <n v="0.14000000000000001"/>
    <n v="175"/>
    <x v="1"/>
    <x v="1"/>
    <x v="1"/>
    <x v="2"/>
    <x v="277"/>
    <s v="International"/>
    <x v="2"/>
    <n v="27"/>
    <n v="7"/>
    <n v="2022"/>
    <s v="11/21/2020"/>
    <x v="70"/>
    <n v="5"/>
    <n v="1122"/>
    <n v="0.31194295900178254"/>
  </r>
  <r>
    <n v="279"/>
    <x v="7"/>
    <s v="third class"/>
    <x v="5"/>
    <n v="290"/>
    <n v="9"/>
    <n v="0.19"/>
    <n v="166"/>
    <x v="0"/>
    <x v="3"/>
    <x v="0"/>
    <x v="0"/>
    <x v="278"/>
    <s v="Domestic"/>
    <x v="0"/>
    <n v="23"/>
    <n v="7"/>
    <n v="2020"/>
    <s v="01/21/2020"/>
    <x v="193"/>
    <n v="1"/>
    <n v="2610"/>
    <n v="0.57241379310344831"/>
  </r>
  <r>
    <n v="280"/>
    <x v="15"/>
    <s v="second class"/>
    <x v="5"/>
    <n v="492"/>
    <n v="8"/>
    <n v="0.16"/>
    <n v="57"/>
    <x v="0"/>
    <x v="0"/>
    <x v="3"/>
    <x v="1"/>
    <x v="279"/>
    <s v="Domestic"/>
    <x v="1"/>
    <n v="15"/>
    <n v="9"/>
    <n v="2022"/>
    <s v="04/23/2020"/>
    <x v="196"/>
    <n v="6"/>
    <n v="3936"/>
    <n v="0.11585365853658537"/>
  </r>
  <r>
    <n v="281"/>
    <x v="11"/>
    <s v="sameday"/>
    <x v="5"/>
    <n v="127"/>
    <n v="2"/>
    <n v="0.39"/>
    <n v="195"/>
    <x v="0"/>
    <x v="1"/>
    <x v="0"/>
    <x v="0"/>
    <x v="280"/>
    <s v="Domestic"/>
    <x v="0"/>
    <n v="24"/>
    <n v="12"/>
    <n v="2020"/>
    <s v="06/04/2020"/>
    <x v="46"/>
    <n v="6"/>
    <n v="254"/>
    <n v="1.5354330708661417"/>
  </r>
  <r>
    <n v="282"/>
    <x v="2"/>
    <s v="sameday"/>
    <x v="0"/>
    <n v="464"/>
    <n v="4"/>
    <n v="0.15"/>
    <n v="124"/>
    <x v="1"/>
    <x v="3"/>
    <x v="1"/>
    <x v="1"/>
    <x v="281"/>
    <s v="International"/>
    <x v="0"/>
    <n v="4"/>
    <n v="8"/>
    <n v="2022"/>
    <s v="01/28/2021"/>
    <x v="5"/>
    <n v="5"/>
    <n v="1856"/>
    <n v="0.26724137931034481"/>
  </r>
  <r>
    <n v="283"/>
    <x v="7"/>
    <s v="standard"/>
    <x v="2"/>
    <n v="858"/>
    <n v="6"/>
    <n v="0.11"/>
    <n v="106"/>
    <x v="1"/>
    <x v="3"/>
    <x v="3"/>
    <x v="0"/>
    <x v="282"/>
    <s v="Domestic"/>
    <x v="1"/>
    <n v="1"/>
    <n v="8"/>
    <n v="2022"/>
    <s v="03/12/2020"/>
    <x v="197"/>
    <n v="3"/>
    <n v="5148"/>
    <n v="0.12354312354312354"/>
  </r>
  <r>
    <n v="284"/>
    <x v="15"/>
    <s v="firstclass"/>
    <x v="1"/>
    <n v="654"/>
    <n v="9"/>
    <n v="0.32"/>
    <n v="194"/>
    <x v="1"/>
    <x v="1"/>
    <x v="3"/>
    <x v="2"/>
    <x v="283"/>
    <s v="International"/>
    <x v="1"/>
    <n v="1"/>
    <n v="11"/>
    <n v="2021"/>
    <s v="07/19/2022"/>
    <x v="148"/>
    <n v="1"/>
    <n v="5886"/>
    <n v="0.29663608562691129"/>
  </r>
  <r>
    <n v="285"/>
    <x v="5"/>
    <s v="basic"/>
    <x v="0"/>
    <n v="744"/>
    <n v="2"/>
    <n v="0.36"/>
    <n v="111"/>
    <x v="0"/>
    <x v="3"/>
    <x v="2"/>
    <x v="0"/>
    <x v="284"/>
    <s v="International"/>
    <x v="2"/>
    <n v="14"/>
    <n v="7"/>
    <n v="2020"/>
    <s v="02/17/2020"/>
    <x v="79"/>
    <n v="6"/>
    <n v="1488"/>
    <n v="0.14919354838709678"/>
  </r>
  <r>
    <n v="286"/>
    <x v="14"/>
    <s v="basic"/>
    <x v="0"/>
    <n v="845"/>
    <n v="4"/>
    <n v="0.39"/>
    <n v="118"/>
    <x v="1"/>
    <x v="0"/>
    <x v="2"/>
    <x v="2"/>
    <x v="285"/>
    <s v="Domestic"/>
    <x v="1"/>
    <n v="23"/>
    <n v="6"/>
    <n v="2021"/>
    <s v="12/19/2021"/>
    <x v="198"/>
    <n v="1"/>
    <n v="3380"/>
    <n v="0.13964497041420118"/>
  </r>
  <r>
    <n v="287"/>
    <x v="12"/>
    <s v="sameday"/>
    <x v="2"/>
    <n v="499"/>
    <n v="2"/>
    <n v="0.15"/>
    <n v="104"/>
    <x v="0"/>
    <x v="3"/>
    <x v="3"/>
    <x v="2"/>
    <x v="286"/>
    <s v="Domestic"/>
    <x v="0"/>
    <n v="1"/>
    <n v="1"/>
    <n v="2020"/>
    <s v="04/30/2021"/>
    <x v="199"/>
    <n v="2"/>
    <n v="998"/>
    <n v="0.20841683366733466"/>
  </r>
  <r>
    <n v="288"/>
    <x v="2"/>
    <s v="basic"/>
    <x v="4"/>
    <n v="484"/>
    <n v="3"/>
    <n v="0.26"/>
    <n v="160"/>
    <x v="1"/>
    <x v="2"/>
    <x v="1"/>
    <x v="1"/>
    <x v="287"/>
    <s v="Domestic"/>
    <x v="2"/>
    <n v="15"/>
    <n v="8"/>
    <n v="2020"/>
    <s v="09/11/2021"/>
    <x v="200"/>
    <n v="4"/>
    <n v="1452"/>
    <n v="0.33057851239669422"/>
  </r>
  <r>
    <n v="289"/>
    <x v="18"/>
    <s v="sameday"/>
    <x v="1"/>
    <n v="267"/>
    <n v="8"/>
    <n v="0.36"/>
    <n v="62"/>
    <x v="1"/>
    <x v="2"/>
    <x v="2"/>
    <x v="2"/>
    <x v="288"/>
    <s v="International"/>
    <x v="0"/>
    <n v="29"/>
    <n v="1"/>
    <n v="2021"/>
    <s v="12/20/2020"/>
    <x v="43"/>
    <n v="5"/>
    <n v="2136"/>
    <n v="0.23220973782771537"/>
  </r>
  <r>
    <n v="290"/>
    <x v="9"/>
    <s v="second class"/>
    <x v="3"/>
    <n v="649"/>
    <n v="6"/>
    <n v="0.36"/>
    <n v="114"/>
    <x v="1"/>
    <x v="3"/>
    <x v="1"/>
    <x v="2"/>
    <x v="289"/>
    <s v="International"/>
    <x v="1"/>
    <n v="9"/>
    <n v="11"/>
    <n v="2020"/>
    <s v="03/04/2021"/>
    <x v="201"/>
    <n v="3"/>
    <n v="3894"/>
    <n v="0.17565485362095531"/>
  </r>
  <r>
    <n v="291"/>
    <x v="2"/>
    <s v="second class"/>
    <x v="4"/>
    <n v="618"/>
    <n v="9"/>
    <n v="0.24"/>
    <n v="119"/>
    <x v="0"/>
    <x v="2"/>
    <x v="3"/>
    <x v="2"/>
    <x v="290"/>
    <s v="International"/>
    <x v="0"/>
    <n v="15"/>
    <n v="11"/>
    <n v="2020"/>
    <s v="07/16/2022"/>
    <x v="202"/>
    <n v="3"/>
    <n v="5562"/>
    <n v="0.19255663430420711"/>
  </r>
  <r>
    <n v="292"/>
    <x v="17"/>
    <s v="sameday"/>
    <x v="5"/>
    <n v="855"/>
    <n v="6"/>
    <n v="0.34"/>
    <n v="126"/>
    <x v="1"/>
    <x v="1"/>
    <x v="0"/>
    <x v="1"/>
    <x v="291"/>
    <s v="Domestic"/>
    <x v="1"/>
    <n v="9"/>
    <n v="8"/>
    <n v="2020"/>
    <s v="04/27/2020"/>
    <x v="203"/>
    <n v="1"/>
    <n v="5130"/>
    <n v="0.14736842105263157"/>
  </r>
  <r>
    <n v="293"/>
    <x v="11"/>
    <s v="standard"/>
    <x v="4"/>
    <n v="705"/>
    <n v="4"/>
    <n v="0.18"/>
    <n v="195"/>
    <x v="0"/>
    <x v="2"/>
    <x v="2"/>
    <x v="0"/>
    <x v="292"/>
    <s v="Domestic"/>
    <x v="2"/>
    <n v="18"/>
    <n v="4"/>
    <n v="2021"/>
    <s v="07/17/2021"/>
    <x v="204"/>
    <n v="4"/>
    <n v="2820"/>
    <n v="0.27659574468085107"/>
  </r>
  <r>
    <n v="294"/>
    <x v="8"/>
    <s v="basic"/>
    <x v="2"/>
    <n v="926"/>
    <n v="3"/>
    <n v="0.28999999999999998"/>
    <n v="78"/>
    <x v="1"/>
    <x v="3"/>
    <x v="0"/>
    <x v="2"/>
    <x v="293"/>
    <s v="International"/>
    <x v="0"/>
    <n v="10"/>
    <n v="2"/>
    <n v="2022"/>
    <s v="12/02/2021"/>
    <x v="127"/>
    <n v="1"/>
    <n v="2778"/>
    <n v="8.4233261339092869E-2"/>
  </r>
  <r>
    <n v="295"/>
    <x v="9"/>
    <s v="third class"/>
    <x v="3"/>
    <n v="979"/>
    <n v="6"/>
    <n v="0.39"/>
    <n v="61"/>
    <x v="1"/>
    <x v="2"/>
    <x v="3"/>
    <x v="2"/>
    <x v="294"/>
    <s v="Domestic"/>
    <x v="1"/>
    <n v="26"/>
    <n v="9"/>
    <n v="2020"/>
    <s v="03/11/2021"/>
    <x v="84"/>
    <n v="6"/>
    <n v="5874"/>
    <n v="6.2308478038815118E-2"/>
  </r>
  <r>
    <n v="296"/>
    <x v="3"/>
    <s v="third class"/>
    <x v="1"/>
    <n v="688"/>
    <n v="5"/>
    <n v="0.21"/>
    <n v="143"/>
    <x v="1"/>
    <x v="1"/>
    <x v="1"/>
    <x v="0"/>
    <x v="295"/>
    <s v="International"/>
    <x v="1"/>
    <n v="2"/>
    <n v="12"/>
    <n v="2022"/>
    <s v="09/17/2020"/>
    <x v="205"/>
    <n v="5"/>
    <n v="3440"/>
    <n v="0.20784883720930233"/>
  </r>
  <r>
    <n v="297"/>
    <x v="7"/>
    <s v="sameday"/>
    <x v="1"/>
    <n v="164"/>
    <n v="9"/>
    <n v="0.31"/>
    <n v="115"/>
    <x v="1"/>
    <x v="3"/>
    <x v="2"/>
    <x v="3"/>
    <x v="296"/>
    <s v="Domestic"/>
    <x v="2"/>
    <n v="2"/>
    <n v="12"/>
    <n v="2022"/>
    <s v="03/18/2022"/>
    <x v="206"/>
    <n v="3"/>
    <n v="1476"/>
    <n v="0.70121951219512191"/>
  </r>
  <r>
    <n v="298"/>
    <x v="5"/>
    <s v="standard"/>
    <x v="1"/>
    <n v="150"/>
    <n v="2"/>
    <n v="0.12"/>
    <n v="154"/>
    <x v="0"/>
    <x v="2"/>
    <x v="2"/>
    <x v="3"/>
    <x v="297"/>
    <s v="Domestic"/>
    <x v="0"/>
    <n v="3"/>
    <n v="6"/>
    <n v="2020"/>
    <s v="04/06/2021"/>
    <x v="189"/>
    <n v="6"/>
    <n v="300"/>
    <n v="1.0266666666666666"/>
  </r>
  <r>
    <n v="299"/>
    <x v="15"/>
    <s v="third class"/>
    <x v="2"/>
    <n v="277"/>
    <n v="1"/>
    <n v="0.36"/>
    <n v="178"/>
    <x v="0"/>
    <x v="3"/>
    <x v="1"/>
    <x v="2"/>
    <x v="298"/>
    <s v="Domestic"/>
    <x v="1"/>
    <n v="16"/>
    <n v="7"/>
    <n v="2020"/>
    <s v="05/16/2020"/>
    <x v="155"/>
    <n v="2"/>
    <n v="277"/>
    <n v="0.64259927797833938"/>
  </r>
  <r>
    <n v="300"/>
    <x v="14"/>
    <s v="third class"/>
    <x v="5"/>
    <n v="512"/>
    <n v="9"/>
    <n v="0.14000000000000001"/>
    <n v="158"/>
    <x v="0"/>
    <x v="2"/>
    <x v="3"/>
    <x v="0"/>
    <x v="299"/>
    <s v="Domestic"/>
    <x v="2"/>
    <n v="22"/>
    <n v="12"/>
    <n v="2022"/>
    <s v="03/09/2020"/>
    <x v="207"/>
    <n v="3"/>
    <n v="4608"/>
    <n v="0.30859375"/>
  </r>
  <r>
    <n v="301"/>
    <x v="13"/>
    <s v="second class"/>
    <x v="3"/>
    <n v="549"/>
    <n v="9"/>
    <n v="0.32"/>
    <n v="129"/>
    <x v="1"/>
    <x v="3"/>
    <x v="1"/>
    <x v="3"/>
    <x v="300"/>
    <s v="Domestic"/>
    <x v="0"/>
    <n v="15"/>
    <n v="12"/>
    <n v="2022"/>
    <s v="12/03/2021"/>
    <x v="174"/>
    <n v="6"/>
    <n v="4941"/>
    <n v="0.23497267759562843"/>
  </r>
  <r>
    <n v="302"/>
    <x v="2"/>
    <s v="basic"/>
    <x v="3"/>
    <n v="720"/>
    <n v="5"/>
    <n v="0.28000000000000003"/>
    <n v="157"/>
    <x v="1"/>
    <x v="2"/>
    <x v="3"/>
    <x v="0"/>
    <x v="301"/>
    <s v="International"/>
    <x v="0"/>
    <n v="3"/>
    <n v="12"/>
    <n v="2021"/>
    <s v="09/03/2022"/>
    <x v="138"/>
    <n v="1"/>
    <n v="3600"/>
    <n v="0.21805555555555556"/>
  </r>
  <r>
    <n v="303"/>
    <x v="15"/>
    <s v="basic"/>
    <x v="4"/>
    <n v="852"/>
    <n v="1"/>
    <n v="0.48"/>
    <n v="66"/>
    <x v="0"/>
    <x v="0"/>
    <x v="3"/>
    <x v="1"/>
    <x v="302"/>
    <s v="International"/>
    <x v="1"/>
    <n v="17"/>
    <n v="11"/>
    <n v="2021"/>
    <s v="09/15/2021"/>
    <x v="120"/>
    <n v="5"/>
    <n v="852"/>
    <n v="7.746478873239436E-2"/>
  </r>
  <r>
    <n v="304"/>
    <x v="1"/>
    <s v="second class"/>
    <x v="5"/>
    <n v="150"/>
    <n v="5"/>
    <n v="0.11"/>
    <n v="140"/>
    <x v="0"/>
    <x v="0"/>
    <x v="1"/>
    <x v="0"/>
    <x v="303"/>
    <s v="Domestic"/>
    <x v="2"/>
    <n v="2"/>
    <n v="5"/>
    <n v="2020"/>
    <s v="10/23/2020"/>
    <x v="140"/>
    <n v="4"/>
    <n v="750"/>
    <n v="0.93333333333333335"/>
  </r>
  <r>
    <n v="305"/>
    <x v="1"/>
    <s v="firstclass"/>
    <x v="0"/>
    <n v="491"/>
    <n v="3"/>
    <n v="0.14000000000000001"/>
    <n v="127"/>
    <x v="0"/>
    <x v="1"/>
    <x v="3"/>
    <x v="3"/>
    <x v="304"/>
    <s v="International"/>
    <x v="0"/>
    <n v="17"/>
    <n v="7"/>
    <n v="2020"/>
    <s v="05/18/2020"/>
    <x v="81"/>
    <n v="1"/>
    <n v="1473"/>
    <n v="0.25865580448065173"/>
  </r>
  <r>
    <n v="306"/>
    <x v="18"/>
    <s v="sameday"/>
    <x v="3"/>
    <n v="894"/>
    <n v="8"/>
    <n v="0.49"/>
    <n v="75"/>
    <x v="1"/>
    <x v="1"/>
    <x v="2"/>
    <x v="3"/>
    <x v="305"/>
    <s v="International"/>
    <x v="0"/>
    <n v="27"/>
    <n v="8"/>
    <n v="2021"/>
    <s v="01/23/2020"/>
    <x v="149"/>
    <n v="4"/>
    <n v="7152"/>
    <n v="8.3892617449664433E-2"/>
  </r>
  <r>
    <n v="307"/>
    <x v="9"/>
    <s v="standard"/>
    <x v="1"/>
    <n v="780"/>
    <n v="5"/>
    <n v="0.28999999999999998"/>
    <n v="110"/>
    <x v="0"/>
    <x v="1"/>
    <x v="2"/>
    <x v="0"/>
    <x v="306"/>
    <s v="Domestic"/>
    <x v="0"/>
    <n v="8"/>
    <n v="1"/>
    <n v="2021"/>
    <s v="02/12/2020"/>
    <x v="180"/>
    <n v="3"/>
    <n v="3900"/>
    <n v="0.14102564102564102"/>
  </r>
  <r>
    <n v="308"/>
    <x v="5"/>
    <s v="standard"/>
    <x v="1"/>
    <n v="417"/>
    <n v="5"/>
    <n v="0.37"/>
    <n v="197"/>
    <x v="0"/>
    <x v="1"/>
    <x v="2"/>
    <x v="3"/>
    <x v="307"/>
    <s v="Domestic"/>
    <x v="1"/>
    <n v="17"/>
    <n v="1"/>
    <n v="2020"/>
    <s v="05/23/2020"/>
    <x v="70"/>
    <n v="1"/>
    <n v="2085"/>
    <n v="0.47242206235011991"/>
  </r>
  <r>
    <n v="309"/>
    <x v="14"/>
    <s v="third class"/>
    <x v="0"/>
    <n v="788"/>
    <n v="6"/>
    <n v="0.17"/>
    <n v="115"/>
    <x v="1"/>
    <x v="1"/>
    <x v="2"/>
    <x v="0"/>
    <x v="308"/>
    <s v="International"/>
    <x v="2"/>
    <n v="14"/>
    <n v="5"/>
    <n v="2022"/>
    <s v="03/13/2022"/>
    <x v="147"/>
    <n v="2"/>
    <n v="4728"/>
    <n v="0.14593908629441624"/>
  </r>
  <r>
    <n v="310"/>
    <x v="17"/>
    <s v="third class"/>
    <x v="0"/>
    <n v="594"/>
    <n v="7"/>
    <n v="0.39"/>
    <n v="157"/>
    <x v="1"/>
    <x v="2"/>
    <x v="0"/>
    <x v="3"/>
    <x v="309"/>
    <s v="Domestic"/>
    <x v="1"/>
    <n v="4"/>
    <n v="8"/>
    <n v="2021"/>
    <s v="09/03/2021"/>
    <x v="152"/>
    <n v="5"/>
    <n v="4158"/>
    <n v="0.26430976430976433"/>
  </r>
  <r>
    <n v="311"/>
    <x v="11"/>
    <s v="firstclass"/>
    <x v="4"/>
    <n v="250"/>
    <n v="4"/>
    <n v="0.44"/>
    <n v="118"/>
    <x v="0"/>
    <x v="2"/>
    <x v="2"/>
    <x v="2"/>
    <x v="310"/>
    <s v="Domestic"/>
    <x v="1"/>
    <n v="5"/>
    <n v="4"/>
    <n v="2022"/>
    <s v="12/18/2020"/>
    <x v="208"/>
    <n v="1"/>
    <n v="1000"/>
    <n v="0.47199999999999998"/>
  </r>
  <r>
    <n v="312"/>
    <x v="12"/>
    <s v="standard"/>
    <x v="4"/>
    <n v="882"/>
    <n v="8"/>
    <n v="0.34"/>
    <n v="193"/>
    <x v="0"/>
    <x v="0"/>
    <x v="2"/>
    <x v="2"/>
    <x v="311"/>
    <s v="International"/>
    <x v="2"/>
    <n v="11"/>
    <n v="7"/>
    <n v="2021"/>
    <s v="04/15/2022"/>
    <x v="201"/>
    <n v="3"/>
    <n v="7056"/>
    <n v="0.21882086167800455"/>
  </r>
  <r>
    <n v="313"/>
    <x v="7"/>
    <s v="standard"/>
    <x v="2"/>
    <n v="419"/>
    <n v="1"/>
    <n v="0.22"/>
    <n v="71"/>
    <x v="0"/>
    <x v="2"/>
    <x v="2"/>
    <x v="2"/>
    <x v="312"/>
    <s v="International"/>
    <x v="0"/>
    <n v="7"/>
    <n v="3"/>
    <n v="2021"/>
    <s v="02/22/2022"/>
    <x v="209"/>
    <n v="2"/>
    <n v="419"/>
    <n v="0.16945107398568018"/>
  </r>
  <r>
    <n v="314"/>
    <x v="3"/>
    <s v="basic"/>
    <x v="5"/>
    <n v="579"/>
    <n v="5"/>
    <n v="0.15"/>
    <n v="69"/>
    <x v="0"/>
    <x v="2"/>
    <x v="2"/>
    <x v="1"/>
    <x v="313"/>
    <s v="International"/>
    <x v="1"/>
    <n v="11"/>
    <n v="11"/>
    <n v="2021"/>
    <s v="01/09/2022"/>
    <x v="56"/>
    <n v="2"/>
    <n v="2895"/>
    <n v="0.11917098445595854"/>
  </r>
  <r>
    <n v="315"/>
    <x v="6"/>
    <s v="sameday"/>
    <x v="1"/>
    <n v="953"/>
    <n v="5"/>
    <n v="0.23"/>
    <n v="188"/>
    <x v="1"/>
    <x v="1"/>
    <x v="0"/>
    <x v="1"/>
    <x v="314"/>
    <s v="Domestic"/>
    <x v="1"/>
    <n v="28"/>
    <n v="6"/>
    <n v="2022"/>
    <s v="09/18/2022"/>
    <x v="210"/>
    <n v="2"/>
    <n v="4765"/>
    <n v="0.19727177334732424"/>
  </r>
  <r>
    <n v="316"/>
    <x v="8"/>
    <s v="basic"/>
    <x v="2"/>
    <n v="664"/>
    <n v="6"/>
    <n v="0.48"/>
    <n v="74"/>
    <x v="0"/>
    <x v="1"/>
    <x v="3"/>
    <x v="2"/>
    <x v="315"/>
    <s v="Domestic"/>
    <x v="1"/>
    <n v="13"/>
    <n v="5"/>
    <n v="2022"/>
    <s v="12/17/2020"/>
    <x v="42"/>
    <n v="1"/>
    <n v="3984"/>
    <n v="0.11144578313253012"/>
  </r>
  <r>
    <n v="317"/>
    <x v="19"/>
    <s v="second class"/>
    <x v="1"/>
    <n v="491"/>
    <n v="9"/>
    <n v="0.25"/>
    <n v="57"/>
    <x v="0"/>
    <x v="3"/>
    <x v="2"/>
    <x v="1"/>
    <x v="316"/>
    <s v="International"/>
    <x v="0"/>
    <n v="2"/>
    <n v="8"/>
    <n v="2021"/>
    <s v="07/13/2022"/>
    <x v="49"/>
    <n v="1"/>
    <n v="4419"/>
    <n v="0.11608961303462322"/>
  </r>
  <r>
    <n v="318"/>
    <x v="7"/>
    <s v="third class"/>
    <x v="2"/>
    <n v="136"/>
    <n v="6"/>
    <n v="0.1"/>
    <n v="198"/>
    <x v="1"/>
    <x v="3"/>
    <x v="2"/>
    <x v="2"/>
    <x v="317"/>
    <s v="International"/>
    <x v="2"/>
    <n v="13"/>
    <n v="6"/>
    <n v="2022"/>
    <s v="07/22/2021"/>
    <x v="211"/>
    <n v="6"/>
    <n v="816"/>
    <n v="1.4558823529411764"/>
  </r>
  <r>
    <n v="319"/>
    <x v="18"/>
    <s v="basic"/>
    <x v="4"/>
    <n v="564"/>
    <n v="7"/>
    <n v="0.14000000000000001"/>
    <n v="149"/>
    <x v="0"/>
    <x v="0"/>
    <x v="3"/>
    <x v="1"/>
    <x v="318"/>
    <s v="Domestic"/>
    <x v="1"/>
    <n v="20"/>
    <n v="10"/>
    <n v="2022"/>
    <s v="08/01/2022"/>
    <x v="212"/>
    <n v="6"/>
    <n v="3948"/>
    <n v="0.26418439716312059"/>
  </r>
  <r>
    <n v="320"/>
    <x v="8"/>
    <s v="firstclass"/>
    <x v="3"/>
    <n v="810"/>
    <n v="2"/>
    <n v="0.32"/>
    <n v="193"/>
    <x v="1"/>
    <x v="3"/>
    <x v="3"/>
    <x v="2"/>
    <x v="319"/>
    <s v="International"/>
    <x v="0"/>
    <n v="13"/>
    <n v="4"/>
    <n v="2022"/>
    <s v="05/27/2020"/>
    <x v="96"/>
    <n v="2"/>
    <n v="1620"/>
    <n v="0.2382716049382716"/>
  </r>
  <r>
    <n v="321"/>
    <x v="14"/>
    <s v="sameday"/>
    <x v="5"/>
    <n v="334"/>
    <n v="5"/>
    <n v="0.4"/>
    <n v="182"/>
    <x v="1"/>
    <x v="1"/>
    <x v="3"/>
    <x v="1"/>
    <x v="320"/>
    <s v="Domestic"/>
    <x v="2"/>
    <n v="4"/>
    <n v="4"/>
    <n v="2020"/>
    <s v="04/29/2020"/>
    <x v="21"/>
    <n v="6"/>
    <n v="1670"/>
    <n v="0.54491017964071853"/>
  </r>
  <r>
    <n v="322"/>
    <x v="4"/>
    <s v="firstclass"/>
    <x v="0"/>
    <n v="504"/>
    <n v="6"/>
    <n v="0.42"/>
    <n v="157"/>
    <x v="0"/>
    <x v="2"/>
    <x v="3"/>
    <x v="0"/>
    <x v="321"/>
    <s v="International"/>
    <x v="2"/>
    <n v="14"/>
    <n v="5"/>
    <n v="2022"/>
    <s v="04/30/2022"/>
    <x v="9"/>
    <n v="6"/>
    <n v="3024"/>
    <n v="0.31150793650793651"/>
  </r>
  <r>
    <n v="323"/>
    <x v="10"/>
    <s v="sameday"/>
    <x v="1"/>
    <n v="650"/>
    <n v="4"/>
    <n v="0.41"/>
    <n v="150"/>
    <x v="1"/>
    <x v="0"/>
    <x v="0"/>
    <x v="2"/>
    <x v="322"/>
    <s v="Domestic"/>
    <x v="0"/>
    <n v="23"/>
    <n v="2"/>
    <n v="2020"/>
    <s v="06/02/2020"/>
    <x v="14"/>
    <n v="3"/>
    <n v="2600"/>
    <n v="0.23076923076923078"/>
  </r>
  <r>
    <n v="324"/>
    <x v="17"/>
    <s v="sameday"/>
    <x v="5"/>
    <n v="488"/>
    <n v="7"/>
    <n v="0.46"/>
    <n v="146"/>
    <x v="0"/>
    <x v="0"/>
    <x v="0"/>
    <x v="0"/>
    <x v="323"/>
    <s v="Domestic"/>
    <x v="0"/>
    <n v="24"/>
    <n v="7"/>
    <n v="2020"/>
    <s v="04/06/2020"/>
    <x v="62"/>
    <n v="1"/>
    <n v="3416"/>
    <n v="0.29918032786885246"/>
  </r>
  <r>
    <n v="325"/>
    <x v="16"/>
    <s v="sameday"/>
    <x v="4"/>
    <n v="244"/>
    <n v="9"/>
    <n v="0.13"/>
    <n v="153"/>
    <x v="1"/>
    <x v="2"/>
    <x v="3"/>
    <x v="2"/>
    <x v="324"/>
    <s v="International"/>
    <x v="2"/>
    <n v="24"/>
    <n v="4"/>
    <n v="2020"/>
    <s v="03/20/2021"/>
    <x v="123"/>
    <n v="2"/>
    <n v="2196"/>
    <n v="0.62704918032786883"/>
  </r>
  <r>
    <n v="326"/>
    <x v="16"/>
    <s v="standard"/>
    <x v="4"/>
    <n v="838"/>
    <n v="8"/>
    <n v="0.45"/>
    <n v="135"/>
    <x v="0"/>
    <x v="0"/>
    <x v="3"/>
    <x v="0"/>
    <x v="325"/>
    <s v="Domestic"/>
    <x v="0"/>
    <n v="12"/>
    <n v="1"/>
    <n v="2020"/>
    <s v="02/29/2020"/>
    <x v="213"/>
    <n v="1"/>
    <n v="6704"/>
    <n v="0.1610978520286396"/>
  </r>
  <r>
    <n v="327"/>
    <x v="3"/>
    <s v="third class"/>
    <x v="4"/>
    <n v="211"/>
    <n v="5"/>
    <n v="0.28999999999999998"/>
    <n v="165"/>
    <x v="1"/>
    <x v="3"/>
    <x v="1"/>
    <x v="3"/>
    <x v="326"/>
    <s v="Domestic"/>
    <x v="1"/>
    <n v="2"/>
    <n v="9"/>
    <n v="2020"/>
    <s v="04/16/2021"/>
    <x v="88"/>
    <n v="3"/>
    <n v="1055"/>
    <n v="0.78199052132701419"/>
  </r>
  <r>
    <n v="328"/>
    <x v="12"/>
    <s v="basic"/>
    <x v="2"/>
    <n v="284"/>
    <n v="8"/>
    <n v="0.44"/>
    <n v="179"/>
    <x v="0"/>
    <x v="0"/>
    <x v="0"/>
    <x v="0"/>
    <x v="327"/>
    <s v="Domestic"/>
    <x v="2"/>
    <n v="10"/>
    <n v="1"/>
    <n v="2022"/>
    <s v="05/12/2022"/>
    <x v="214"/>
    <n v="4"/>
    <n v="2272"/>
    <n v="0.63028169014084512"/>
  </r>
  <r>
    <n v="329"/>
    <x v="17"/>
    <s v="standard"/>
    <x v="5"/>
    <n v="351"/>
    <n v="9"/>
    <n v="0.27"/>
    <n v="73"/>
    <x v="0"/>
    <x v="1"/>
    <x v="1"/>
    <x v="0"/>
    <x v="328"/>
    <s v="International"/>
    <x v="1"/>
    <n v="29"/>
    <n v="1"/>
    <n v="2022"/>
    <s v="06/15/2020"/>
    <x v="215"/>
    <n v="4"/>
    <n v="3159"/>
    <n v="0.20797720797720798"/>
  </r>
  <r>
    <n v="330"/>
    <x v="6"/>
    <s v="third class"/>
    <x v="0"/>
    <n v="979"/>
    <n v="2"/>
    <n v="0.13"/>
    <n v="114"/>
    <x v="1"/>
    <x v="1"/>
    <x v="3"/>
    <x v="3"/>
    <x v="329"/>
    <s v="International"/>
    <x v="1"/>
    <n v="15"/>
    <n v="7"/>
    <n v="2021"/>
    <s v="07/14/2021"/>
    <x v="216"/>
    <n v="1"/>
    <n v="1958"/>
    <n v="0.11644535240040858"/>
  </r>
  <r>
    <n v="331"/>
    <x v="0"/>
    <s v="standard"/>
    <x v="4"/>
    <n v="882"/>
    <n v="5"/>
    <n v="0.18"/>
    <n v="64"/>
    <x v="1"/>
    <x v="3"/>
    <x v="0"/>
    <x v="1"/>
    <x v="330"/>
    <s v="International"/>
    <x v="2"/>
    <n v="26"/>
    <n v="12"/>
    <n v="2021"/>
    <s v="08/30/2020"/>
    <x v="35"/>
    <n v="6"/>
    <n v="4410"/>
    <n v="7.2562358276643993E-2"/>
  </r>
  <r>
    <n v="332"/>
    <x v="14"/>
    <s v="basic"/>
    <x v="2"/>
    <n v="843"/>
    <n v="6"/>
    <n v="0.11"/>
    <n v="87"/>
    <x v="0"/>
    <x v="3"/>
    <x v="0"/>
    <x v="1"/>
    <x v="331"/>
    <s v="International"/>
    <x v="2"/>
    <n v="11"/>
    <n v="3"/>
    <n v="2021"/>
    <s v="05/21/2022"/>
    <x v="89"/>
    <n v="6"/>
    <n v="5058"/>
    <n v="0.10320284697508897"/>
  </r>
  <r>
    <n v="333"/>
    <x v="10"/>
    <s v="firstclass"/>
    <x v="4"/>
    <n v="227"/>
    <n v="6"/>
    <n v="0.25"/>
    <n v="102"/>
    <x v="0"/>
    <x v="3"/>
    <x v="0"/>
    <x v="2"/>
    <x v="332"/>
    <s v="International"/>
    <x v="2"/>
    <n v="15"/>
    <n v="12"/>
    <n v="2022"/>
    <s v="10/11/2021"/>
    <x v="217"/>
    <n v="3"/>
    <n v="1362"/>
    <n v="0.44933920704845814"/>
  </r>
  <r>
    <n v="334"/>
    <x v="10"/>
    <s v="third class"/>
    <x v="2"/>
    <n v="115"/>
    <n v="4"/>
    <n v="0.18"/>
    <n v="148"/>
    <x v="1"/>
    <x v="2"/>
    <x v="3"/>
    <x v="3"/>
    <x v="333"/>
    <s v="International"/>
    <x v="1"/>
    <n v="13"/>
    <n v="3"/>
    <n v="2022"/>
    <s v="05/28/2021"/>
    <x v="164"/>
    <n v="5"/>
    <n v="460"/>
    <n v="1.2869565217391303"/>
  </r>
  <r>
    <n v="335"/>
    <x v="5"/>
    <s v="sameday"/>
    <x v="5"/>
    <n v="572"/>
    <n v="9"/>
    <n v="0.32"/>
    <n v="180"/>
    <x v="1"/>
    <x v="0"/>
    <x v="2"/>
    <x v="0"/>
    <x v="334"/>
    <s v="International"/>
    <x v="1"/>
    <n v="25"/>
    <n v="10"/>
    <n v="2022"/>
    <s v="05/22/2021"/>
    <x v="82"/>
    <n v="3"/>
    <n v="5148"/>
    <n v="0.31468531468531469"/>
  </r>
  <r>
    <n v="336"/>
    <x v="15"/>
    <s v="firstclass"/>
    <x v="3"/>
    <n v="754"/>
    <n v="4"/>
    <n v="0.2"/>
    <n v="164"/>
    <x v="0"/>
    <x v="0"/>
    <x v="2"/>
    <x v="2"/>
    <x v="335"/>
    <s v="International"/>
    <x v="1"/>
    <n v="29"/>
    <n v="2"/>
    <n v="2022"/>
    <s v="07/09/2022"/>
    <x v="218"/>
    <n v="2"/>
    <n v="3016"/>
    <n v="0.21750663129973474"/>
  </r>
  <r>
    <n v="337"/>
    <x v="14"/>
    <s v="firstclass"/>
    <x v="2"/>
    <n v="858"/>
    <n v="6"/>
    <n v="0.22"/>
    <n v="147"/>
    <x v="0"/>
    <x v="0"/>
    <x v="0"/>
    <x v="3"/>
    <x v="336"/>
    <s v="Domestic"/>
    <x v="0"/>
    <n v="15"/>
    <n v="7"/>
    <n v="2020"/>
    <s v="03/17/2020"/>
    <x v="219"/>
    <n v="6"/>
    <n v="5148"/>
    <n v="0.17132867132867133"/>
  </r>
  <r>
    <n v="338"/>
    <x v="5"/>
    <s v="third class"/>
    <x v="1"/>
    <n v="360"/>
    <n v="4"/>
    <n v="0.13"/>
    <n v="195"/>
    <x v="0"/>
    <x v="3"/>
    <x v="0"/>
    <x v="3"/>
    <x v="337"/>
    <s v="International"/>
    <x v="2"/>
    <n v="15"/>
    <n v="7"/>
    <n v="2021"/>
    <s v="07/10/2020"/>
    <x v="220"/>
    <n v="3"/>
    <n v="1440"/>
    <n v="0.54166666666666663"/>
  </r>
  <r>
    <n v="339"/>
    <x v="16"/>
    <s v="second class"/>
    <x v="0"/>
    <n v="696"/>
    <n v="5"/>
    <n v="0.32"/>
    <n v="94"/>
    <x v="0"/>
    <x v="2"/>
    <x v="0"/>
    <x v="3"/>
    <x v="338"/>
    <s v="Domestic"/>
    <x v="0"/>
    <n v="19"/>
    <n v="4"/>
    <n v="2021"/>
    <s v="05/14/2022"/>
    <x v="193"/>
    <n v="6"/>
    <n v="3480"/>
    <n v="0.13505747126436782"/>
  </r>
  <r>
    <n v="340"/>
    <x v="1"/>
    <s v="third class"/>
    <x v="2"/>
    <n v="205"/>
    <n v="7"/>
    <n v="0.22"/>
    <n v="77"/>
    <x v="0"/>
    <x v="1"/>
    <x v="0"/>
    <x v="1"/>
    <x v="339"/>
    <s v="International"/>
    <x v="0"/>
    <n v="9"/>
    <n v="11"/>
    <n v="2020"/>
    <s v="12/27/2022"/>
    <x v="221"/>
    <n v="6"/>
    <n v="1435"/>
    <n v="0.37560975609756098"/>
  </r>
  <r>
    <n v="341"/>
    <x v="15"/>
    <s v="standard"/>
    <x v="0"/>
    <n v="844"/>
    <n v="2"/>
    <n v="0.35"/>
    <n v="149"/>
    <x v="1"/>
    <x v="2"/>
    <x v="3"/>
    <x v="3"/>
    <x v="340"/>
    <s v="Domestic"/>
    <x v="0"/>
    <n v="23"/>
    <n v="6"/>
    <n v="2022"/>
    <s v="11/18/2022"/>
    <x v="222"/>
    <n v="3"/>
    <n v="1688"/>
    <n v="0.17654028436018956"/>
  </r>
  <r>
    <n v="342"/>
    <x v="3"/>
    <s v="sameday"/>
    <x v="2"/>
    <n v="664"/>
    <n v="8"/>
    <n v="0.36"/>
    <n v="115"/>
    <x v="1"/>
    <x v="3"/>
    <x v="2"/>
    <x v="2"/>
    <x v="341"/>
    <s v="Domestic"/>
    <x v="0"/>
    <n v="29"/>
    <n v="12"/>
    <n v="2021"/>
    <s v="03/28/2022"/>
    <x v="52"/>
    <n v="1"/>
    <n v="5312"/>
    <n v="0.17319277108433734"/>
  </r>
  <r>
    <n v="343"/>
    <x v="10"/>
    <s v="basic"/>
    <x v="0"/>
    <n v="815"/>
    <n v="7"/>
    <n v="0.1"/>
    <n v="121"/>
    <x v="0"/>
    <x v="0"/>
    <x v="0"/>
    <x v="2"/>
    <x v="342"/>
    <s v="International"/>
    <x v="2"/>
    <n v="15"/>
    <n v="12"/>
    <n v="2020"/>
    <s v="02/06/2022"/>
    <x v="167"/>
    <n v="2"/>
    <n v="5705"/>
    <n v="0.14846625766871166"/>
  </r>
  <r>
    <n v="344"/>
    <x v="12"/>
    <s v="firstclass"/>
    <x v="5"/>
    <n v="352"/>
    <n v="6"/>
    <n v="0.48"/>
    <n v="107"/>
    <x v="0"/>
    <x v="2"/>
    <x v="2"/>
    <x v="0"/>
    <x v="343"/>
    <s v="Domestic"/>
    <x v="2"/>
    <n v="4"/>
    <n v="3"/>
    <n v="2021"/>
    <s v="11/17/2022"/>
    <x v="223"/>
    <n v="2"/>
    <n v="2112"/>
    <n v="0.30397727272727271"/>
  </r>
  <r>
    <n v="345"/>
    <x v="5"/>
    <s v="second class"/>
    <x v="3"/>
    <n v="921"/>
    <n v="3"/>
    <n v="0.37"/>
    <n v="125"/>
    <x v="1"/>
    <x v="1"/>
    <x v="3"/>
    <x v="1"/>
    <x v="344"/>
    <s v="Domestic"/>
    <x v="2"/>
    <n v="4"/>
    <n v="5"/>
    <n v="2021"/>
    <s v="05/13/2021"/>
    <x v="63"/>
    <n v="4"/>
    <n v="2763"/>
    <n v="0.13572204125950055"/>
  </r>
  <r>
    <n v="346"/>
    <x v="19"/>
    <s v="second class"/>
    <x v="1"/>
    <n v="577"/>
    <n v="4"/>
    <n v="0.46"/>
    <n v="60"/>
    <x v="0"/>
    <x v="3"/>
    <x v="2"/>
    <x v="2"/>
    <x v="345"/>
    <s v="International"/>
    <x v="0"/>
    <n v="14"/>
    <n v="2"/>
    <n v="2022"/>
    <s v="12/03/2021"/>
    <x v="105"/>
    <n v="3"/>
    <n v="2308"/>
    <n v="0.10398613518197573"/>
  </r>
  <r>
    <n v="347"/>
    <x v="16"/>
    <s v="firstclass"/>
    <x v="1"/>
    <n v="935"/>
    <n v="6"/>
    <n v="0.31"/>
    <n v="58"/>
    <x v="0"/>
    <x v="0"/>
    <x v="1"/>
    <x v="1"/>
    <x v="346"/>
    <s v="Domestic"/>
    <x v="2"/>
    <n v="25"/>
    <n v="6"/>
    <n v="2022"/>
    <s v="01/06/2021"/>
    <x v="224"/>
    <n v="5"/>
    <n v="5610"/>
    <n v="6.2032085561497328E-2"/>
  </r>
  <r>
    <n v="348"/>
    <x v="8"/>
    <s v="third class"/>
    <x v="1"/>
    <n v="344"/>
    <n v="9"/>
    <n v="0.31"/>
    <n v="64"/>
    <x v="1"/>
    <x v="3"/>
    <x v="0"/>
    <x v="0"/>
    <x v="347"/>
    <s v="Domestic"/>
    <x v="0"/>
    <n v="22"/>
    <n v="2"/>
    <n v="2022"/>
    <s v="01/04/2022"/>
    <x v="225"/>
    <n v="1"/>
    <n v="3096"/>
    <n v="0.18604651162790697"/>
  </r>
  <r>
    <n v="349"/>
    <x v="14"/>
    <s v="third class"/>
    <x v="2"/>
    <n v="912"/>
    <n v="4"/>
    <n v="0.16"/>
    <n v="145"/>
    <x v="0"/>
    <x v="1"/>
    <x v="1"/>
    <x v="1"/>
    <x v="348"/>
    <s v="International"/>
    <x v="0"/>
    <n v="24"/>
    <n v="2"/>
    <n v="2022"/>
    <s v="12/06/2021"/>
    <x v="23"/>
    <n v="1"/>
    <n v="3648"/>
    <n v="0.15899122807017543"/>
  </r>
  <r>
    <n v="350"/>
    <x v="9"/>
    <s v="third class"/>
    <x v="1"/>
    <n v="318"/>
    <n v="2"/>
    <n v="0.22"/>
    <n v="76"/>
    <x v="1"/>
    <x v="3"/>
    <x v="2"/>
    <x v="2"/>
    <x v="349"/>
    <s v="Domestic"/>
    <x v="2"/>
    <n v="8"/>
    <n v="2"/>
    <n v="2020"/>
    <s v="01/09/2020"/>
    <x v="226"/>
    <n v="1"/>
    <n v="636"/>
    <n v="0.2389937106918239"/>
  </r>
  <r>
    <n v="351"/>
    <x v="9"/>
    <s v="firstclass"/>
    <x v="4"/>
    <n v="480"/>
    <n v="7"/>
    <n v="0.17"/>
    <n v="101"/>
    <x v="1"/>
    <x v="0"/>
    <x v="1"/>
    <x v="0"/>
    <x v="350"/>
    <s v="International"/>
    <x v="1"/>
    <n v="9"/>
    <n v="6"/>
    <n v="2020"/>
    <s v="04/28/2021"/>
    <x v="33"/>
    <n v="3"/>
    <n v="3360"/>
    <n v="0.21041666666666667"/>
  </r>
  <r>
    <n v="352"/>
    <x v="0"/>
    <s v="third class"/>
    <x v="4"/>
    <n v="319"/>
    <n v="8"/>
    <n v="0.13"/>
    <n v="91"/>
    <x v="1"/>
    <x v="2"/>
    <x v="3"/>
    <x v="2"/>
    <x v="351"/>
    <s v="International"/>
    <x v="1"/>
    <n v="2"/>
    <n v="6"/>
    <n v="2020"/>
    <s v="06/09/2022"/>
    <x v="227"/>
    <n v="6"/>
    <n v="2552"/>
    <n v="0.28526645768025077"/>
  </r>
  <r>
    <n v="353"/>
    <x v="12"/>
    <s v="second class"/>
    <x v="1"/>
    <n v="870"/>
    <n v="9"/>
    <n v="0.2"/>
    <n v="95"/>
    <x v="1"/>
    <x v="2"/>
    <x v="3"/>
    <x v="0"/>
    <x v="352"/>
    <s v="International"/>
    <x v="0"/>
    <n v="5"/>
    <n v="2"/>
    <n v="2022"/>
    <s v="09/11/2022"/>
    <x v="48"/>
    <n v="1"/>
    <n v="7830"/>
    <n v="0.10919540229885058"/>
  </r>
  <r>
    <n v="354"/>
    <x v="4"/>
    <s v="standard"/>
    <x v="5"/>
    <n v="288"/>
    <n v="2"/>
    <n v="0.37"/>
    <n v="145"/>
    <x v="0"/>
    <x v="1"/>
    <x v="3"/>
    <x v="3"/>
    <x v="353"/>
    <s v="Domestic"/>
    <x v="1"/>
    <n v="11"/>
    <n v="4"/>
    <n v="2021"/>
    <s v="12/20/2022"/>
    <x v="125"/>
    <n v="3"/>
    <n v="576"/>
    <n v="0.50347222222222221"/>
  </r>
  <r>
    <n v="355"/>
    <x v="13"/>
    <s v="third class"/>
    <x v="1"/>
    <n v="166"/>
    <n v="8"/>
    <n v="0.34"/>
    <n v="151"/>
    <x v="0"/>
    <x v="0"/>
    <x v="3"/>
    <x v="2"/>
    <x v="354"/>
    <s v="International"/>
    <x v="1"/>
    <n v="17"/>
    <n v="4"/>
    <n v="2021"/>
    <s v="05/26/2021"/>
    <x v="228"/>
    <n v="5"/>
    <n v="1328"/>
    <n v="0.90963855421686746"/>
  </r>
  <r>
    <n v="356"/>
    <x v="4"/>
    <s v="second class"/>
    <x v="2"/>
    <n v="609"/>
    <n v="4"/>
    <n v="0.19"/>
    <n v="127"/>
    <x v="0"/>
    <x v="3"/>
    <x v="1"/>
    <x v="2"/>
    <x v="355"/>
    <s v="International"/>
    <x v="1"/>
    <n v="17"/>
    <n v="8"/>
    <n v="2020"/>
    <s v="06/04/2021"/>
    <x v="229"/>
    <n v="2"/>
    <n v="2436"/>
    <n v="0.20853858784893267"/>
  </r>
  <r>
    <n v="357"/>
    <x v="7"/>
    <s v="second class"/>
    <x v="1"/>
    <n v="635"/>
    <n v="8"/>
    <n v="0.46"/>
    <n v="59"/>
    <x v="0"/>
    <x v="2"/>
    <x v="0"/>
    <x v="2"/>
    <x v="356"/>
    <s v="Domestic"/>
    <x v="1"/>
    <n v="15"/>
    <n v="4"/>
    <n v="2022"/>
    <s v="04/12/2022"/>
    <x v="230"/>
    <n v="4"/>
    <n v="5080"/>
    <n v="9.2913385826771652E-2"/>
  </r>
  <r>
    <n v="358"/>
    <x v="7"/>
    <s v="second class"/>
    <x v="0"/>
    <n v="849"/>
    <n v="5"/>
    <n v="0.18"/>
    <n v="71"/>
    <x v="0"/>
    <x v="0"/>
    <x v="3"/>
    <x v="1"/>
    <x v="357"/>
    <s v="International"/>
    <x v="1"/>
    <n v="2"/>
    <n v="5"/>
    <n v="2020"/>
    <s v="03/28/2022"/>
    <x v="46"/>
    <n v="3"/>
    <n v="4245"/>
    <n v="8.3627797408716134E-2"/>
  </r>
  <r>
    <n v="359"/>
    <x v="5"/>
    <s v="standard"/>
    <x v="5"/>
    <n v="128"/>
    <n v="2"/>
    <n v="0.19"/>
    <n v="52"/>
    <x v="0"/>
    <x v="3"/>
    <x v="2"/>
    <x v="3"/>
    <x v="358"/>
    <s v="International"/>
    <x v="1"/>
    <n v="21"/>
    <n v="5"/>
    <n v="2022"/>
    <s v="11/11/2020"/>
    <x v="231"/>
    <n v="5"/>
    <n v="256"/>
    <n v="0.40625"/>
  </r>
  <r>
    <n v="360"/>
    <x v="6"/>
    <s v="standard"/>
    <x v="3"/>
    <n v="349"/>
    <n v="2"/>
    <n v="0.45"/>
    <n v="118"/>
    <x v="0"/>
    <x v="1"/>
    <x v="3"/>
    <x v="1"/>
    <x v="359"/>
    <s v="International"/>
    <x v="1"/>
    <n v="26"/>
    <n v="3"/>
    <n v="2022"/>
    <s v="01/04/2022"/>
    <x v="13"/>
    <n v="2"/>
    <n v="698"/>
    <n v="0.33810888252148996"/>
  </r>
  <r>
    <n v="361"/>
    <x v="12"/>
    <s v="third class"/>
    <x v="2"/>
    <n v="921"/>
    <n v="9"/>
    <n v="0.11"/>
    <n v="174"/>
    <x v="1"/>
    <x v="3"/>
    <x v="1"/>
    <x v="3"/>
    <x v="360"/>
    <s v="Domestic"/>
    <x v="2"/>
    <n v="1"/>
    <n v="9"/>
    <n v="2022"/>
    <s v="01/11/2020"/>
    <x v="29"/>
    <n v="5"/>
    <n v="8289"/>
    <n v="0.18892508143322476"/>
  </r>
  <r>
    <n v="362"/>
    <x v="6"/>
    <s v="standard"/>
    <x v="2"/>
    <n v="979"/>
    <n v="3"/>
    <n v="0.48"/>
    <n v="56"/>
    <x v="0"/>
    <x v="3"/>
    <x v="2"/>
    <x v="2"/>
    <x v="361"/>
    <s v="Domestic"/>
    <x v="1"/>
    <n v="4"/>
    <n v="12"/>
    <n v="2022"/>
    <s v="01/13/2022"/>
    <x v="189"/>
    <n v="5"/>
    <n v="2937"/>
    <n v="5.7201225740551587E-2"/>
  </r>
  <r>
    <n v="363"/>
    <x v="2"/>
    <s v="basic"/>
    <x v="4"/>
    <n v="677"/>
    <n v="1"/>
    <n v="0.3"/>
    <n v="103"/>
    <x v="0"/>
    <x v="0"/>
    <x v="2"/>
    <x v="0"/>
    <x v="362"/>
    <s v="Domestic"/>
    <x v="0"/>
    <n v="1"/>
    <n v="12"/>
    <n v="2022"/>
    <s v="06/16/2020"/>
    <x v="232"/>
    <n v="4"/>
    <n v="677"/>
    <n v="0.15214180206794684"/>
  </r>
  <r>
    <n v="364"/>
    <x v="7"/>
    <s v="basic"/>
    <x v="2"/>
    <n v="168"/>
    <n v="9"/>
    <n v="0.35"/>
    <n v="168"/>
    <x v="0"/>
    <x v="1"/>
    <x v="2"/>
    <x v="1"/>
    <x v="363"/>
    <s v="International"/>
    <x v="1"/>
    <n v="6"/>
    <n v="7"/>
    <n v="2021"/>
    <s v="12/01/2021"/>
    <x v="65"/>
    <n v="1"/>
    <n v="1512"/>
    <n v="1"/>
  </r>
  <r>
    <n v="365"/>
    <x v="9"/>
    <s v="basic"/>
    <x v="2"/>
    <n v="136"/>
    <n v="6"/>
    <n v="0.35"/>
    <n v="153"/>
    <x v="0"/>
    <x v="2"/>
    <x v="1"/>
    <x v="1"/>
    <x v="364"/>
    <s v="Domestic"/>
    <x v="1"/>
    <n v="10"/>
    <n v="3"/>
    <n v="2021"/>
    <s v="08/22/2022"/>
    <x v="10"/>
    <n v="4"/>
    <n v="816"/>
    <n v="1.125"/>
  </r>
  <r>
    <n v="366"/>
    <x v="12"/>
    <s v="basic"/>
    <x v="3"/>
    <n v="949"/>
    <n v="6"/>
    <n v="0.15"/>
    <n v="102"/>
    <x v="1"/>
    <x v="0"/>
    <x v="0"/>
    <x v="3"/>
    <x v="365"/>
    <s v="International"/>
    <x v="0"/>
    <n v="30"/>
    <n v="3"/>
    <n v="2022"/>
    <s v="03/28/2021"/>
    <x v="51"/>
    <n v="4"/>
    <n v="5694"/>
    <n v="0.10748155953635406"/>
  </r>
  <r>
    <n v="367"/>
    <x v="16"/>
    <s v="sameday"/>
    <x v="5"/>
    <n v="124"/>
    <n v="4"/>
    <n v="0.1"/>
    <n v="112"/>
    <x v="1"/>
    <x v="2"/>
    <x v="2"/>
    <x v="1"/>
    <x v="366"/>
    <s v="Domestic"/>
    <x v="2"/>
    <n v="22"/>
    <n v="6"/>
    <n v="2021"/>
    <s v="01/28/2022"/>
    <x v="232"/>
    <n v="6"/>
    <n v="496"/>
    <n v="0.90322580645161288"/>
  </r>
  <r>
    <n v="368"/>
    <x v="3"/>
    <s v="sameday"/>
    <x v="0"/>
    <n v="829"/>
    <n v="1"/>
    <n v="0.49"/>
    <n v="113"/>
    <x v="0"/>
    <x v="3"/>
    <x v="0"/>
    <x v="1"/>
    <x v="367"/>
    <s v="International"/>
    <x v="0"/>
    <n v="3"/>
    <n v="10"/>
    <n v="2021"/>
    <s v="08/20/2022"/>
    <x v="233"/>
    <n v="2"/>
    <n v="829"/>
    <n v="0.13630880579010857"/>
  </r>
  <r>
    <n v="369"/>
    <x v="17"/>
    <s v="third class"/>
    <x v="3"/>
    <n v="975"/>
    <n v="2"/>
    <n v="0.16"/>
    <n v="169"/>
    <x v="1"/>
    <x v="2"/>
    <x v="3"/>
    <x v="3"/>
    <x v="368"/>
    <s v="International"/>
    <x v="0"/>
    <n v="21"/>
    <n v="11"/>
    <n v="2021"/>
    <s v="04/20/2021"/>
    <x v="234"/>
    <n v="6"/>
    <n v="1950"/>
    <n v="0.17333333333333334"/>
  </r>
  <r>
    <n v="370"/>
    <x v="4"/>
    <s v="sameday"/>
    <x v="5"/>
    <n v="432"/>
    <n v="8"/>
    <n v="0.16"/>
    <n v="108"/>
    <x v="0"/>
    <x v="0"/>
    <x v="3"/>
    <x v="2"/>
    <x v="369"/>
    <s v="Domestic"/>
    <x v="1"/>
    <n v="24"/>
    <n v="3"/>
    <n v="2021"/>
    <s v="06/26/2022"/>
    <x v="55"/>
    <n v="5"/>
    <n v="3456"/>
    <n v="0.25"/>
  </r>
  <r>
    <n v="371"/>
    <x v="9"/>
    <s v="firstclass"/>
    <x v="5"/>
    <n v="390"/>
    <n v="5"/>
    <n v="0.49"/>
    <n v="136"/>
    <x v="0"/>
    <x v="0"/>
    <x v="0"/>
    <x v="3"/>
    <x v="370"/>
    <s v="Domestic"/>
    <x v="2"/>
    <n v="14"/>
    <n v="10"/>
    <n v="2020"/>
    <s v="05/25/2022"/>
    <x v="194"/>
    <n v="3"/>
    <n v="1950"/>
    <n v="0.3487179487179487"/>
  </r>
  <r>
    <n v="372"/>
    <x v="9"/>
    <s v="sameday"/>
    <x v="5"/>
    <n v="441"/>
    <n v="5"/>
    <n v="0.27"/>
    <n v="126"/>
    <x v="0"/>
    <x v="0"/>
    <x v="1"/>
    <x v="1"/>
    <x v="371"/>
    <s v="Domestic"/>
    <x v="0"/>
    <n v="18"/>
    <n v="5"/>
    <n v="2021"/>
    <s v="05/02/2021"/>
    <x v="115"/>
    <n v="1"/>
    <n v="2205"/>
    <n v="0.2857142857142857"/>
  </r>
  <r>
    <n v="373"/>
    <x v="16"/>
    <s v="third class"/>
    <x v="0"/>
    <n v="924"/>
    <n v="5"/>
    <n v="0.21"/>
    <n v="66"/>
    <x v="1"/>
    <x v="2"/>
    <x v="0"/>
    <x v="1"/>
    <x v="372"/>
    <s v="International"/>
    <x v="2"/>
    <n v="11"/>
    <n v="2"/>
    <n v="2022"/>
    <s v="01/05/2020"/>
    <x v="49"/>
    <n v="5"/>
    <n v="4620"/>
    <n v="7.1428571428571425E-2"/>
  </r>
  <r>
    <n v="374"/>
    <x v="16"/>
    <s v="firstclass"/>
    <x v="4"/>
    <n v="675"/>
    <n v="5"/>
    <n v="0.27"/>
    <n v="117"/>
    <x v="0"/>
    <x v="1"/>
    <x v="1"/>
    <x v="1"/>
    <x v="373"/>
    <s v="Domestic"/>
    <x v="0"/>
    <n v="28"/>
    <n v="10"/>
    <n v="2020"/>
    <s v="01/23/2020"/>
    <x v="200"/>
    <n v="6"/>
    <n v="3375"/>
    <n v="0.17333333333333334"/>
  </r>
  <r>
    <n v="375"/>
    <x v="1"/>
    <s v="second class"/>
    <x v="5"/>
    <n v="392"/>
    <n v="6"/>
    <n v="0.47"/>
    <n v="74"/>
    <x v="1"/>
    <x v="1"/>
    <x v="3"/>
    <x v="3"/>
    <x v="374"/>
    <s v="International"/>
    <x v="1"/>
    <n v="27"/>
    <n v="2"/>
    <n v="2022"/>
    <s v="03/04/2022"/>
    <x v="199"/>
    <n v="3"/>
    <n v="2352"/>
    <n v="0.18877551020408162"/>
  </r>
  <r>
    <n v="376"/>
    <x v="17"/>
    <s v="sameday"/>
    <x v="3"/>
    <n v="975"/>
    <n v="7"/>
    <n v="0.4"/>
    <n v="183"/>
    <x v="1"/>
    <x v="1"/>
    <x v="3"/>
    <x v="2"/>
    <x v="375"/>
    <s v="International"/>
    <x v="1"/>
    <n v="11"/>
    <n v="3"/>
    <n v="2020"/>
    <s v="06/07/2021"/>
    <x v="235"/>
    <n v="5"/>
    <n v="6825"/>
    <n v="0.18769230769230769"/>
  </r>
  <r>
    <n v="377"/>
    <x v="14"/>
    <s v="standard"/>
    <x v="3"/>
    <n v="525"/>
    <n v="9"/>
    <n v="0.19"/>
    <n v="60"/>
    <x v="0"/>
    <x v="3"/>
    <x v="2"/>
    <x v="0"/>
    <x v="376"/>
    <s v="International"/>
    <x v="0"/>
    <n v="13"/>
    <n v="9"/>
    <n v="2020"/>
    <s v="04/10/2020"/>
    <x v="236"/>
    <n v="3"/>
    <n v="4725"/>
    <n v="0.11428571428571428"/>
  </r>
  <r>
    <n v="378"/>
    <x v="15"/>
    <s v="third class"/>
    <x v="3"/>
    <n v="362"/>
    <n v="5"/>
    <n v="0.22"/>
    <n v="154"/>
    <x v="1"/>
    <x v="0"/>
    <x v="3"/>
    <x v="3"/>
    <x v="377"/>
    <s v="International"/>
    <x v="2"/>
    <n v="30"/>
    <n v="11"/>
    <n v="2020"/>
    <s v="06/04/2021"/>
    <x v="237"/>
    <n v="4"/>
    <n v="1810"/>
    <n v="0.425414364640884"/>
  </r>
  <r>
    <n v="379"/>
    <x v="18"/>
    <s v="basic"/>
    <x v="1"/>
    <n v="387"/>
    <n v="5"/>
    <n v="0.27"/>
    <n v="139"/>
    <x v="0"/>
    <x v="0"/>
    <x v="3"/>
    <x v="0"/>
    <x v="378"/>
    <s v="International"/>
    <x v="0"/>
    <n v="30"/>
    <n v="12"/>
    <n v="2022"/>
    <s v="08/15/2021"/>
    <x v="110"/>
    <n v="6"/>
    <n v="1935"/>
    <n v="0.35917312661498707"/>
  </r>
  <r>
    <n v="380"/>
    <x v="10"/>
    <s v="firstclass"/>
    <x v="1"/>
    <n v="606"/>
    <n v="8"/>
    <n v="0.46"/>
    <n v="76"/>
    <x v="1"/>
    <x v="1"/>
    <x v="0"/>
    <x v="2"/>
    <x v="379"/>
    <s v="Domestic"/>
    <x v="2"/>
    <n v="7"/>
    <n v="5"/>
    <n v="2020"/>
    <s v="10/07/2021"/>
    <x v="73"/>
    <n v="2"/>
    <n v="4848"/>
    <n v="0.1254125412541254"/>
  </r>
  <r>
    <n v="381"/>
    <x v="6"/>
    <s v="third class"/>
    <x v="5"/>
    <n v="726"/>
    <n v="8"/>
    <n v="0.42"/>
    <n v="75"/>
    <x v="1"/>
    <x v="2"/>
    <x v="0"/>
    <x v="3"/>
    <x v="380"/>
    <s v="Domestic"/>
    <x v="2"/>
    <n v="13"/>
    <n v="1"/>
    <n v="2020"/>
    <s v="11/07/2020"/>
    <x v="120"/>
    <n v="3"/>
    <n v="5808"/>
    <n v="0.10330578512396695"/>
  </r>
  <r>
    <n v="382"/>
    <x v="1"/>
    <s v="second class"/>
    <x v="3"/>
    <n v="339"/>
    <n v="5"/>
    <n v="0.13"/>
    <n v="119"/>
    <x v="1"/>
    <x v="0"/>
    <x v="3"/>
    <x v="0"/>
    <x v="381"/>
    <s v="Domestic"/>
    <x v="2"/>
    <n v="11"/>
    <n v="4"/>
    <n v="2021"/>
    <s v="05/04/2022"/>
    <x v="238"/>
    <n v="4"/>
    <n v="1695"/>
    <n v="0.35103244837758113"/>
  </r>
  <r>
    <n v="383"/>
    <x v="3"/>
    <s v="sameday"/>
    <x v="2"/>
    <n v="618"/>
    <n v="6"/>
    <n v="0.22"/>
    <n v="77"/>
    <x v="0"/>
    <x v="1"/>
    <x v="2"/>
    <x v="2"/>
    <x v="382"/>
    <s v="Domestic"/>
    <x v="0"/>
    <n v="2"/>
    <n v="3"/>
    <n v="2021"/>
    <s v="09/04/2022"/>
    <x v="239"/>
    <n v="4"/>
    <n v="3708"/>
    <n v="0.12459546925566344"/>
  </r>
  <r>
    <n v="384"/>
    <x v="7"/>
    <s v="basic"/>
    <x v="4"/>
    <n v="278"/>
    <n v="8"/>
    <n v="0.47"/>
    <n v="83"/>
    <x v="1"/>
    <x v="2"/>
    <x v="2"/>
    <x v="3"/>
    <x v="383"/>
    <s v="International"/>
    <x v="0"/>
    <n v="1"/>
    <n v="1"/>
    <n v="2022"/>
    <s v="06/13/2022"/>
    <x v="116"/>
    <n v="3"/>
    <n v="2224"/>
    <n v="0.29856115107913667"/>
  </r>
  <r>
    <n v="385"/>
    <x v="0"/>
    <s v="standard"/>
    <x v="2"/>
    <n v="884"/>
    <n v="5"/>
    <n v="0.17"/>
    <n v="52"/>
    <x v="0"/>
    <x v="1"/>
    <x v="1"/>
    <x v="0"/>
    <x v="384"/>
    <s v="Domestic"/>
    <x v="0"/>
    <n v="16"/>
    <n v="7"/>
    <n v="2021"/>
    <s v="05/10/2022"/>
    <x v="85"/>
    <n v="6"/>
    <n v="4420"/>
    <n v="5.8823529411764705E-2"/>
  </r>
  <r>
    <n v="386"/>
    <x v="8"/>
    <s v="second class"/>
    <x v="4"/>
    <n v="898"/>
    <n v="6"/>
    <n v="0.15"/>
    <n v="89"/>
    <x v="0"/>
    <x v="3"/>
    <x v="2"/>
    <x v="1"/>
    <x v="385"/>
    <s v="Domestic"/>
    <x v="1"/>
    <n v="17"/>
    <n v="5"/>
    <n v="2022"/>
    <s v="10/16/2022"/>
    <x v="240"/>
    <n v="5"/>
    <n v="5388"/>
    <n v="9.9109131403118042E-2"/>
  </r>
  <r>
    <n v="387"/>
    <x v="12"/>
    <s v="third class"/>
    <x v="5"/>
    <n v="896"/>
    <n v="2"/>
    <n v="0.27"/>
    <n v="84"/>
    <x v="1"/>
    <x v="2"/>
    <x v="3"/>
    <x v="1"/>
    <x v="386"/>
    <s v="Domestic"/>
    <x v="0"/>
    <n v="16"/>
    <n v="10"/>
    <n v="2022"/>
    <s v="02/12/2020"/>
    <x v="35"/>
    <n v="2"/>
    <n v="1792"/>
    <n v="9.375E-2"/>
  </r>
  <r>
    <n v="388"/>
    <x v="17"/>
    <s v="standard"/>
    <x v="4"/>
    <n v="227"/>
    <n v="5"/>
    <n v="0.28000000000000003"/>
    <n v="180"/>
    <x v="0"/>
    <x v="3"/>
    <x v="1"/>
    <x v="1"/>
    <x v="387"/>
    <s v="Domestic"/>
    <x v="0"/>
    <n v="26"/>
    <n v="8"/>
    <n v="2020"/>
    <s v="04/28/2020"/>
    <x v="241"/>
    <n v="1"/>
    <n v="1135"/>
    <n v="0.79295154185022021"/>
  </r>
  <r>
    <n v="389"/>
    <x v="19"/>
    <s v="sameday"/>
    <x v="1"/>
    <n v="559"/>
    <n v="1"/>
    <n v="0.28000000000000003"/>
    <n v="150"/>
    <x v="0"/>
    <x v="0"/>
    <x v="3"/>
    <x v="3"/>
    <x v="388"/>
    <s v="International"/>
    <x v="1"/>
    <n v="23"/>
    <n v="2"/>
    <n v="2020"/>
    <s v="04/17/2022"/>
    <x v="153"/>
    <n v="2"/>
    <n v="559"/>
    <n v="0.26833631484794274"/>
  </r>
  <r>
    <n v="390"/>
    <x v="4"/>
    <s v="firstclass"/>
    <x v="4"/>
    <n v="260"/>
    <n v="2"/>
    <n v="0.27"/>
    <n v="77"/>
    <x v="0"/>
    <x v="2"/>
    <x v="3"/>
    <x v="2"/>
    <x v="389"/>
    <s v="Domestic"/>
    <x v="2"/>
    <n v="20"/>
    <n v="4"/>
    <n v="2020"/>
    <s v="09/09/2021"/>
    <x v="199"/>
    <n v="2"/>
    <n v="520"/>
    <n v="0.29615384615384616"/>
  </r>
  <r>
    <n v="391"/>
    <x v="18"/>
    <s v="second class"/>
    <x v="3"/>
    <n v="970"/>
    <n v="4"/>
    <n v="0.43"/>
    <n v="135"/>
    <x v="0"/>
    <x v="1"/>
    <x v="0"/>
    <x v="2"/>
    <x v="390"/>
    <s v="Domestic"/>
    <x v="1"/>
    <n v="18"/>
    <n v="11"/>
    <n v="2022"/>
    <s v="05/24/2021"/>
    <x v="92"/>
    <n v="3"/>
    <n v="3880"/>
    <n v="0.13917525773195877"/>
  </r>
  <r>
    <n v="392"/>
    <x v="3"/>
    <s v="sameday"/>
    <x v="3"/>
    <n v="573"/>
    <n v="3"/>
    <n v="0.2"/>
    <n v="67"/>
    <x v="1"/>
    <x v="0"/>
    <x v="3"/>
    <x v="1"/>
    <x v="391"/>
    <s v="Domestic"/>
    <x v="2"/>
    <n v="9"/>
    <n v="11"/>
    <n v="2022"/>
    <s v="08/02/2022"/>
    <x v="242"/>
    <n v="6"/>
    <n v="1719"/>
    <n v="0.1169284467713787"/>
  </r>
  <r>
    <n v="393"/>
    <x v="0"/>
    <s v="sameday"/>
    <x v="5"/>
    <n v="650"/>
    <n v="1"/>
    <n v="0.19"/>
    <n v="122"/>
    <x v="1"/>
    <x v="3"/>
    <x v="3"/>
    <x v="2"/>
    <x v="392"/>
    <s v="Domestic"/>
    <x v="0"/>
    <n v="13"/>
    <n v="8"/>
    <n v="2020"/>
    <s v="05/08/2022"/>
    <x v="238"/>
    <n v="3"/>
    <n v="650"/>
    <n v="0.18769230769230769"/>
  </r>
  <r>
    <n v="394"/>
    <x v="9"/>
    <s v="firstclass"/>
    <x v="5"/>
    <n v="385"/>
    <n v="8"/>
    <n v="0.36"/>
    <n v="186"/>
    <x v="1"/>
    <x v="2"/>
    <x v="1"/>
    <x v="3"/>
    <x v="393"/>
    <s v="Domestic"/>
    <x v="0"/>
    <n v="13"/>
    <n v="8"/>
    <n v="2021"/>
    <s v="10/03/2020"/>
    <x v="243"/>
    <n v="3"/>
    <n v="3080"/>
    <n v="0.48311688311688311"/>
  </r>
  <r>
    <n v="395"/>
    <x v="4"/>
    <s v="firstclass"/>
    <x v="4"/>
    <n v="358"/>
    <n v="3"/>
    <n v="0.14000000000000001"/>
    <n v="95"/>
    <x v="1"/>
    <x v="3"/>
    <x v="1"/>
    <x v="3"/>
    <x v="394"/>
    <s v="Domestic"/>
    <x v="1"/>
    <n v="21"/>
    <n v="7"/>
    <n v="2020"/>
    <s v="08/20/2020"/>
    <x v="186"/>
    <n v="2"/>
    <n v="1074"/>
    <n v="0.26536312849162014"/>
  </r>
  <r>
    <n v="396"/>
    <x v="12"/>
    <s v="sameday"/>
    <x v="1"/>
    <n v="695"/>
    <n v="1"/>
    <n v="0.35"/>
    <n v="63"/>
    <x v="1"/>
    <x v="2"/>
    <x v="2"/>
    <x v="0"/>
    <x v="395"/>
    <s v="Domestic"/>
    <x v="0"/>
    <n v="24"/>
    <n v="5"/>
    <n v="2021"/>
    <s v="03/24/2022"/>
    <x v="219"/>
    <n v="4"/>
    <n v="695"/>
    <n v="9.0647482014388492E-2"/>
  </r>
  <r>
    <n v="397"/>
    <x v="2"/>
    <s v="firstclass"/>
    <x v="2"/>
    <n v="432"/>
    <n v="2"/>
    <n v="0.47"/>
    <n v="70"/>
    <x v="1"/>
    <x v="2"/>
    <x v="2"/>
    <x v="2"/>
    <x v="396"/>
    <s v="International"/>
    <x v="1"/>
    <n v="13"/>
    <n v="7"/>
    <n v="2021"/>
    <s v="08/21/2022"/>
    <x v="64"/>
    <n v="1"/>
    <n v="864"/>
    <n v="0.16203703703703703"/>
  </r>
  <r>
    <n v="398"/>
    <x v="5"/>
    <s v="second class"/>
    <x v="1"/>
    <n v="164"/>
    <n v="9"/>
    <n v="0.17"/>
    <n v="162"/>
    <x v="0"/>
    <x v="3"/>
    <x v="0"/>
    <x v="1"/>
    <x v="397"/>
    <s v="Domestic"/>
    <x v="0"/>
    <n v="29"/>
    <n v="3"/>
    <n v="2020"/>
    <s v="08/20/2020"/>
    <x v="244"/>
    <n v="2"/>
    <n v="1476"/>
    <n v="0.98780487804878048"/>
  </r>
  <r>
    <n v="399"/>
    <x v="9"/>
    <s v="firstclass"/>
    <x v="1"/>
    <n v="525"/>
    <n v="2"/>
    <n v="0.43"/>
    <n v="199"/>
    <x v="0"/>
    <x v="2"/>
    <x v="3"/>
    <x v="1"/>
    <x v="398"/>
    <s v="Domestic"/>
    <x v="2"/>
    <n v="14"/>
    <n v="12"/>
    <n v="2020"/>
    <s v="09/17/2022"/>
    <x v="120"/>
    <n v="6"/>
    <n v="1050"/>
    <n v="0.37904761904761902"/>
  </r>
  <r>
    <n v="400"/>
    <x v="3"/>
    <s v="second class"/>
    <x v="2"/>
    <n v="250"/>
    <n v="2"/>
    <n v="0.27"/>
    <n v="137"/>
    <x v="0"/>
    <x v="3"/>
    <x v="1"/>
    <x v="1"/>
    <x v="399"/>
    <s v="International"/>
    <x v="0"/>
    <n v="19"/>
    <n v="6"/>
    <n v="2020"/>
    <s v="07/17/2022"/>
    <x v="52"/>
    <n v="2"/>
    <n v="500"/>
    <n v="0.54800000000000004"/>
  </r>
  <r>
    <n v="401"/>
    <x v="13"/>
    <s v="sameday"/>
    <x v="3"/>
    <n v="629"/>
    <n v="6"/>
    <n v="0.49"/>
    <n v="179"/>
    <x v="0"/>
    <x v="3"/>
    <x v="0"/>
    <x v="2"/>
    <x v="400"/>
    <s v="International"/>
    <x v="0"/>
    <n v="20"/>
    <n v="1"/>
    <n v="2020"/>
    <s v="01/04/2020"/>
    <x v="245"/>
    <n v="1"/>
    <n v="3774"/>
    <n v="0.28457869634340222"/>
  </r>
  <r>
    <n v="402"/>
    <x v="10"/>
    <s v="basic"/>
    <x v="5"/>
    <n v="782"/>
    <n v="7"/>
    <n v="0.27"/>
    <n v="106"/>
    <x v="0"/>
    <x v="3"/>
    <x v="1"/>
    <x v="2"/>
    <x v="401"/>
    <s v="Domestic"/>
    <x v="0"/>
    <n v="29"/>
    <n v="6"/>
    <n v="2020"/>
    <s v="11/09/2021"/>
    <x v="246"/>
    <n v="2"/>
    <n v="5474"/>
    <n v="0.13554987212276215"/>
  </r>
  <r>
    <n v="403"/>
    <x v="3"/>
    <s v="sameday"/>
    <x v="0"/>
    <n v="104"/>
    <n v="7"/>
    <n v="0.48"/>
    <n v="125"/>
    <x v="0"/>
    <x v="3"/>
    <x v="0"/>
    <x v="2"/>
    <x v="402"/>
    <s v="International"/>
    <x v="1"/>
    <n v="12"/>
    <n v="4"/>
    <n v="2022"/>
    <s v="06/13/2020"/>
    <x v="164"/>
    <n v="1"/>
    <n v="728"/>
    <n v="1.2019230769230769"/>
  </r>
  <r>
    <n v="404"/>
    <x v="19"/>
    <s v="third class"/>
    <x v="1"/>
    <n v="232"/>
    <n v="9"/>
    <n v="0.18"/>
    <n v="143"/>
    <x v="0"/>
    <x v="1"/>
    <x v="3"/>
    <x v="1"/>
    <x v="403"/>
    <s v="Domestic"/>
    <x v="1"/>
    <n v="12"/>
    <n v="4"/>
    <n v="2020"/>
    <s v="11/01/2022"/>
    <x v="193"/>
    <n v="5"/>
    <n v="2088"/>
    <n v="0.61637931034482762"/>
  </r>
  <r>
    <n v="405"/>
    <x v="15"/>
    <s v="sameday"/>
    <x v="3"/>
    <n v="502"/>
    <n v="2"/>
    <n v="0.48"/>
    <n v="199"/>
    <x v="1"/>
    <x v="3"/>
    <x v="3"/>
    <x v="3"/>
    <x v="404"/>
    <s v="Domestic"/>
    <x v="1"/>
    <n v="11"/>
    <n v="10"/>
    <n v="2021"/>
    <s v="10/10/2020"/>
    <x v="247"/>
    <n v="4"/>
    <n v="1004"/>
    <n v="0.39641434262948205"/>
  </r>
  <r>
    <n v="406"/>
    <x v="4"/>
    <s v="sameday"/>
    <x v="4"/>
    <n v="809"/>
    <n v="6"/>
    <n v="0.33"/>
    <n v="115"/>
    <x v="1"/>
    <x v="3"/>
    <x v="0"/>
    <x v="0"/>
    <x v="405"/>
    <s v="International"/>
    <x v="0"/>
    <n v="28"/>
    <n v="11"/>
    <n v="2022"/>
    <s v="11/08/2021"/>
    <x v="248"/>
    <n v="6"/>
    <n v="4854"/>
    <n v="0.14215080346106304"/>
  </r>
  <r>
    <n v="407"/>
    <x v="9"/>
    <s v="second class"/>
    <x v="1"/>
    <n v="114"/>
    <n v="6"/>
    <n v="0.44"/>
    <n v="145"/>
    <x v="1"/>
    <x v="0"/>
    <x v="0"/>
    <x v="3"/>
    <x v="406"/>
    <s v="Domestic"/>
    <x v="0"/>
    <n v="7"/>
    <n v="6"/>
    <n v="2020"/>
    <s v="07/10/2022"/>
    <x v="249"/>
    <n v="1"/>
    <n v="684"/>
    <n v="1.2719298245614035"/>
  </r>
  <r>
    <n v="408"/>
    <x v="2"/>
    <s v="basic"/>
    <x v="1"/>
    <n v="110"/>
    <n v="7"/>
    <n v="0.47"/>
    <n v="188"/>
    <x v="1"/>
    <x v="2"/>
    <x v="2"/>
    <x v="1"/>
    <x v="407"/>
    <s v="Domestic"/>
    <x v="1"/>
    <n v="23"/>
    <n v="5"/>
    <n v="2020"/>
    <s v="12/13/2021"/>
    <x v="99"/>
    <n v="4"/>
    <n v="770"/>
    <n v="1.709090909090909"/>
  </r>
  <r>
    <n v="409"/>
    <x v="14"/>
    <s v="firstclass"/>
    <x v="4"/>
    <n v="406"/>
    <n v="1"/>
    <n v="0.37"/>
    <n v="98"/>
    <x v="0"/>
    <x v="0"/>
    <x v="3"/>
    <x v="3"/>
    <x v="408"/>
    <s v="International"/>
    <x v="0"/>
    <n v="26"/>
    <n v="8"/>
    <n v="2020"/>
    <s v="05/25/2020"/>
    <x v="105"/>
    <n v="4"/>
    <n v="406"/>
    <n v="0.2413793103448276"/>
  </r>
  <r>
    <n v="410"/>
    <x v="7"/>
    <s v="standard"/>
    <x v="0"/>
    <n v="823"/>
    <n v="4"/>
    <n v="0.14000000000000001"/>
    <n v="156"/>
    <x v="1"/>
    <x v="3"/>
    <x v="1"/>
    <x v="2"/>
    <x v="409"/>
    <s v="International"/>
    <x v="2"/>
    <n v="25"/>
    <n v="2"/>
    <n v="2021"/>
    <s v="12/17/2020"/>
    <x v="250"/>
    <n v="6"/>
    <n v="3292"/>
    <n v="0.18955042527339003"/>
  </r>
  <r>
    <n v="411"/>
    <x v="6"/>
    <s v="second class"/>
    <x v="0"/>
    <n v="902"/>
    <n v="8"/>
    <n v="0.12"/>
    <n v="71"/>
    <x v="0"/>
    <x v="0"/>
    <x v="2"/>
    <x v="1"/>
    <x v="410"/>
    <s v="International"/>
    <x v="1"/>
    <n v="5"/>
    <n v="11"/>
    <n v="2021"/>
    <s v="12/06/2021"/>
    <x v="251"/>
    <n v="6"/>
    <n v="7216"/>
    <n v="7.8713968957871402E-2"/>
  </r>
  <r>
    <n v="412"/>
    <x v="13"/>
    <s v="sameday"/>
    <x v="2"/>
    <n v="103"/>
    <n v="3"/>
    <n v="0.35"/>
    <n v="182"/>
    <x v="0"/>
    <x v="2"/>
    <x v="2"/>
    <x v="3"/>
    <x v="411"/>
    <s v="Domestic"/>
    <x v="2"/>
    <n v="29"/>
    <n v="10"/>
    <n v="2021"/>
    <s v="09/15/2022"/>
    <x v="48"/>
    <n v="3"/>
    <n v="309"/>
    <n v="1.766990291262136"/>
  </r>
  <r>
    <n v="413"/>
    <x v="4"/>
    <s v="third class"/>
    <x v="5"/>
    <n v="108"/>
    <n v="1"/>
    <n v="0.16"/>
    <n v="173"/>
    <x v="0"/>
    <x v="3"/>
    <x v="0"/>
    <x v="2"/>
    <x v="412"/>
    <s v="International"/>
    <x v="0"/>
    <n v="13"/>
    <n v="9"/>
    <n v="2020"/>
    <s v="09/26/2020"/>
    <x v="28"/>
    <n v="1"/>
    <n v="108"/>
    <n v="1.6018518518518519"/>
  </r>
  <r>
    <n v="414"/>
    <x v="5"/>
    <s v="sameday"/>
    <x v="4"/>
    <n v="694"/>
    <n v="8"/>
    <n v="0.2"/>
    <n v="158"/>
    <x v="0"/>
    <x v="1"/>
    <x v="1"/>
    <x v="1"/>
    <x v="413"/>
    <s v="Domestic"/>
    <x v="2"/>
    <n v="15"/>
    <n v="3"/>
    <n v="2021"/>
    <s v="07/10/2020"/>
    <x v="249"/>
    <n v="2"/>
    <n v="5552"/>
    <n v="0.2276657060518732"/>
  </r>
  <r>
    <n v="415"/>
    <x v="15"/>
    <s v="standard"/>
    <x v="3"/>
    <n v="680"/>
    <n v="8"/>
    <n v="0.28999999999999998"/>
    <n v="145"/>
    <x v="0"/>
    <x v="2"/>
    <x v="2"/>
    <x v="0"/>
    <x v="414"/>
    <s v="Domestic"/>
    <x v="2"/>
    <n v="23"/>
    <n v="9"/>
    <n v="2021"/>
    <s v="08/01/2021"/>
    <x v="252"/>
    <n v="4"/>
    <n v="5440"/>
    <n v="0.21323529411764705"/>
  </r>
  <r>
    <n v="416"/>
    <x v="5"/>
    <s v="firstclass"/>
    <x v="3"/>
    <n v="747"/>
    <n v="7"/>
    <n v="0.25"/>
    <n v="93"/>
    <x v="1"/>
    <x v="0"/>
    <x v="0"/>
    <x v="2"/>
    <x v="415"/>
    <s v="International"/>
    <x v="1"/>
    <n v="19"/>
    <n v="7"/>
    <n v="2021"/>
    <s v="06/24/2022"/>
    <x v="52"/>
    <n v="4"/>
    <n v="5229"/>
    <n v="0.12449799196787148"/>
  </r>
  <r>
    <n v="417"/>
    <x v="3"/>
    <s v="basic"/>
    <x v="0"/>
    <n v="462"/>
    <n v="8"/>
    <n v="0.3"/>
    <n v="122"/>
    <x v="1"/>
    <x v="2"/>
    <x v="0"/>
    <x v="0"/>
    <x v="416"/>
    <s v="Domestic"/>
    <x v="0"/>
    <n v="16"/>
    <n v="6"/>
    <n v="2022"/>
    <s v="10/22/2022"/>
    <x v="253"/>
    <n v="4"/>
    <n v="3696"/>
    <n v="0.26406926406926406"/>
  </r>
  <r>
    <n v="418"/>
    <x v="0"/>
    <s v="third class"/>
    <x v="2"/>
    <n v="449"/>
    <n v="1"/>
    <n v="0.25"/>
    <n v="89"/>
    <x v="0"/>
    <x v="0"/>
    <x v="2"/>
    <x v="2"/>
    <x v="417"/>
    <s v="International"/>
    <x v="2"/>
    <n v="8"/>
    <n v="1"/>
    <n v="2022"/>
    <s v="10/23/2021"/>
    <x v="254"/>
    <n v="4"/>
    <n v="449"/>
    <n v="0.19821826280623608"/>
  </r>
  <r>
    <n v="419"/>
    <x v="3"/>
    <s v="sameday"/>
    <x v="5"/>
    <n v="135"/>
    <n v="7"/>
    <n v="0.45"/>
    <n v="84"/>
    <x v="0"/>
    <x v="0"/>
    <x v="1"/>
    <x v="0"/>
    <x v="418"/>
    <s v="Domestic"/>
    <x v="0"/>
    <n v="17"/>
    <n v="11"/>
    <n v="2022"/>
    <s v="02/17/2022"/>
    <x v="42"/>
    <n v="6"/>
    <n v="945"/>
    <n v="0.62222222222222223"/>
  </r>
  <r>
    <n v="420"/>
    <x v="10"/>
    <s v="standard"/>
    <x v="2"/>
    <n v="819"/>
    <n v="1"/>
    <n v="0.17"/>
    <n v="85"/>
    <x v="1"/>
    <x v="1"/>
    <x v="2"/>
    <x v="2"/>
    <x v="419"/>
    <s v="International"/>
    <x v="2"/>
    <n v="13"/>
    <n v="9"/>
    <n v="2022"/>
    <s v="06/12/2022"/>
    <x v="11"/>
    <n v="1"/>
    <n v="819"/>
    <n v="0.10378510378510379"/>
  </r>
  <r>
    <n v="421"/>
    <x v="5"/>
    <s v="third class"/>
    <x v="3"/>
    <n v="146"/>
    <n v="3"/>
    <n v="0.46"/>
    <n v="99"/>
    <x v="0"/>
    <x v="3"/>
    <x v="0"/>
    <x v="3"/>
    <x v="420"/>
    <s v="International"/>
    <x v="0"/>
    <n v="25"/>
    <n v="4"/>
    <n v="2021"/>
    <s v="08/02/2021"/>
    <x v="170"/>
    <n v="4"/>
    <n v="438"/>
    <n v="0.67808219178082196"/>
  </r>
  <r>
    <n v="422"/>
    <x v="7"/>
    <s v="third class"/>
    <x v="5"/>
    <n v="273"/>
    <n v="7"/>
    <n v="0.38"/>
    <n v="68"/>
    <x v="0"/>
    <x v="1"/>
    <x v="2"/>
    <x v="2"/>
    <x v="421"/>
    <s v="Domestic"/>
    <x v="0"/>
    <n v="18"/>
    <n v="6"/>
    <n v="2022"/>
    <s v="11/18/2020"/>
    <x v="49"/>
    <n v="5"/>
    <n v="1911"/>
    <n v="0.24908424908424909"/>
  </r>
  <r>
    <n v="423"/>
    <x v="2"/>
    <s v="sameday"/>
    <x v="5"/>
    <n v="551"/>
    <n v="9"/>
    <n v="0.19"/>
    <n v="191"/>
    <x v="0"/>
    <x v="1"/>
    <x v="1"/>
    <x v="0"/>
    <x v="422"/>
    <s v="International"/>
    <x v="0"/>
    <n v="7"/>
    <n v="10"/>
    <n v="2020"/>
    <s v="09/05/2020"/>
    <x v="178"/>
    <n v="1"/>
    <n v="4959"/>
    <n v="0.34664246823956441"/>
  </r>
  <r>
    <n v="424"/>
    <x v="13"/>
    <s v="standard"/>
    <x v="2"/>
    <n v="670"/>
    <n v="9"/>
    <n v="0.46"/>
    <n v="104"/>
    <x v="0"/>
    <x v="1"/>
    <x v="3"/>
    <x v="3"/>
    <x v="423"/>
    <s v="International"/>
    <x v="0"/>
    <n v="8"/>
    <n v="12"/>
    <n v="2022"/>
    <s v="05/30/2020"/>
    <x v="41"/>
    <n v="3"/>
    <n v="6030"/>
    <n v="0.15522388059701492"/>
  </r>
  <r>
    <n v="425"/>
    <x v="18"/>
    <s v="firstclass"/>
    <x v="5"/>
    <n v="743"/>
    <n v="7"/>
    <n v="0.33"/>
    <n v="97"/>
    <x v="0"/>
    <x v="2"/>
    <x v="0"/>
    <x v="2"/>
    <x v="424"/>
    <s v="International"/>
    <x v="2"/>
    <n v="10"/>
    <n v="2"/>
    <n v="2021"/>
    <s v="11/04/2022"/>
    <x v="255"/>
    <n v="5"/>
    <n v="5201"/>
    <n v="0.13055181695827725"/>
  </r>
  <r>
    <n v="426"/>
    <x v="6"/>
    <s v="standard"/>
    <x v="0"/>
    <n v="298"/>
    <n v="4"/>
    <n v="0.45"/>
    <n v="189"/>
    <x v="1"/>
    <x v="1"/>
    <x v="1"/>
    <x v="2"/>
    <x v="425"/>
    <s v="Domestic"/>
    <x v="1"/>
    <n v="13"/>
    <n v="7"/>
    <n v="2021"/>
    <s v="12/20/2020"/>
    <x v="256"/>
    <n v="6"/>
    <n v="1192"/>
    <n v="0.63422818791946312"/>
  </r>
  <r>
    <n v="427"/>
    <x v="7"/>
    <s v="sameday"/>
    <x v="0"/>
    <n v="166"/>
    <n v="3"/>
    <n v="0.38"/>
    <n v="176"/>
    <x v="0"/>
    <x v="0"/>
    <x v="2"/>
    <x v="2"/>
    <x v="426"/>
    <s v="Domestic"/>
    <x v="0"/>
    <n v="21"/>
    <n v="7"/>
    <n v="2021"/>
    <s v="05/03/2020"/>
    <x v="246"/>
    <n v="6"/>
    <n v="498"/>
    <n v="1.0602409638554218"/>
  </r>
  <r>
    <n v="428"/>
    <x v="5"/>
    <s v="second class"/>
    <x v="2"/>
    <n v="764"/>
    <n v="4"/>
    <n v="0.28000000000000003"/>
    <n v="172"/>
    <x v="1"/>
    <x v="2"/>
    <x v="2"/>
    <x v="3"/>
    <x v="427"/>
    <s v="International"/>
    <x v="2"/>
    <n v="18"/>
    <n v="1"/>
    <n v="2020"/>
    <s v="12/02/2021"/>
    <x v="157"/>
    <n v="3"/>
    <n v="3056"/>
    <n v="0.22513089005235601"/>
  </r>
  <r>
    <n v="429"/>
    <x v="13"/>
    <s v="third class"/>
    <x v="0"/>
    <n v="795"/>
    <n v="2"/>
    <n v="0.24"/>
    <n v="195"/>
    <x v="0"/>
    <x v="0"/>
    <x v="1"/>
    <x v="0"/>
    <x v="428"/>
    <s v="International"/>
    <x v="2"/>
    <n v="6"/>
    <n v="9"/>
    <n v="2021"/>
    <s v="11/06/2022"/>
    <x v="257"/>
    <n v="1"/>
    <n v="1590"/>
    <n v="0.24528301886792453"/>
  </r>
  <r>
    <n v="430"/>
    <x v="15"/>
    <s v="firstclass"/>
    <x v="5"/>
    <n v="543"/>
    <n v="5"/>
    <n v="0.49"/>
    <n v="195"/>
    <x v="1"/>
    <x v="0"/>
    <x v="0"/>
    <x v="2"/>
    <x v="429"/>
    <s v="Domestic"/>
    <x v="2"/>
    <n v="24"/>
    <n v="6"/>
    <n v="2022"/>
    <s v="09/10/2020"/>
    <x v="38"/>
    <n v="3"/>
    <n v="2715"/>
    <n v="0.35911602209944754"/>
  </r>
  <r>
    <n v="431"/>
    <x v="18"/>
    <s v="standard"/>
    <x v="0"/>
    <n v="775"/>
    <n v="1"/>
    <n v="0.3"/>
    <n v="90"/>
    <x v="1"/>
    <x v="0"/>
    <x v="1"/>
    <x v="0"/>
    <x v="430"/>
    <s v="Domestic"/>
    <x v="1"/>
    <n v="26"/>
    <n v="9"/>
    <n v="2020"/>
    <s v="09/11/2021"/>
    <x v="74"/>
    <n v="4"/>
    <n v="775"/>
    <n v="0.11612903225806452"/>
  </r>
  <r>
    <n v="432"/>
    <x v="11"/>
    <s v="second class"/>
    <x v="2"/>
    <n v="359"/>
    <n v="9"/>
    <n v="0.46"/>
    <n v="84"/>
    <x v="0"/>
    <x v="3"/>
    <x v="1"/>
    <x v="2"/>
    <x v="431"/>
    <s v="Domestic"/>
    <x v="2"/>
    <n v="9"/>
    <n v="8"/>
    <n v="2022"/>
    <s v="11/17/2021"/>
    <x v="33"/>
    <n v="3"/>
    <n v="3231"/>
    <n v="0.23398328690807799"/>
  </r>
  <r>
    <n v="433"/>
    <x v="2"/>
    <s v="basic"/>
    <x v="0"/>
    <n v="683"/>
    <n v="3"/>
    <n v="0.18"/>
    <n v="141"/>
    <x v="0"/>
    <x v="3"/>
    <x v="1"/>
    <x v="3"/>
    <x v="432"/>
    <s v="Domestic"/>
    <x v="1"/>
    <n v="22"/>
    <n v="11"/>
    <n v="2021"/>
    <s v="09/14/2022"/>
    <x v="258"/>
    <n v="5"/>
    <n v="2049"/>
    <n v="0.20644216691068815"/>
  </r>
  <r>
    <n v="434"/>
    <x v="15"/>
    <s v="basic"/>
    <x v="4"/>
    <n v="934"/>
    <n v="7"/>
    <n v="0.49"/>
    <n v="165"/>
    <x v="0"/>
    <x v="3"/>
    <x v="1"/>
    <x v="2"/>
    <x v="433"/>
    <s v="International"/>
    <x v="2"/>
    <n v="18"/>
    <n v="1"/>
    <n v="2021"/>
    <s v="03/23/2020"/>
    <x v="259"/>
    <n v="6"/>
    <n v="6538"/>
    <n v="0.17665952890792291"/>
  </r>
  <r>
    <n v="435"/>
    <x v="7"/>
    <s v="standard"/>
    <x v="0"/>
    <n v="610"/>
    <n v="8"/>
    <n v="0.23"/>
    <n v="82"/>
    <x v="0"/>
    <x v="0"/>
    <x v="2"/>
    <x v="3"/>
    <x v="434"/>
    <s v="Domestic"/>
    <x v="1"/>
    <n v="5"/>
    <n v="11"/>
    <n v="2022"/>
    <s v="06/26/2021"/>
    <x v="112"/>
    <n v="1"/>
    <n v="4880"/>
    <n v="0.13442622950819672"/>
  </r>
  <r>
    <n v="436"/>
    <x v="10"/>
    <s v="firstclass"/>
    <x v="1"/>
    <n v="468"/>
    <n v="8"/>
    <n v="0.31"/>
    <n v="173"/>
    <x v="0"/>
    <x v="2"/>
    <x v="1"/>
    <x v="1"/>
    <x v="435"/>
    <s v="Domestic"/>
    <x v="0"/>
    <n v="30"/>
    <n v="1"/>
    <n v="2020"/>
    <s v="06/30/2021"/>
    <x v="260"/>
    <n v="3"/>
    <n v="3744"/>
    <n v="0.36965811965811968"/>
  </r>
  <r>
    <n v="437"/>
    <x v="17"/>
    <s v="sameday"/>
    <x v="3"/>
    <n v="683"/>
    <n v="9"/>
    <n v="0.42"/>
    <n v="59"/>
    <x v="0"/>
    <x v="0"/>
    <x v="3"/>
    <x v="2"/>
    <x v="436"/>
    <s v="Domestic"/>
    <x v="1"/>
    <n v="6"/>
    <n v="3"/>
    <n v="2021"/>
    <s v="09/20/2020"/>
    <x v="112"/>
    <n v="3"/>
    <n v="6147"/>
    <n v="8.6383601756954614E-2"/>
  </r>
  <r>
    <n v="438"/>
    <x v="7"/>
    <s v="basic"/>
    <x v="4"/>
    <n v="110"/>
    <n v="1"/>
    <n v="0.42"/>
    <n v="141"/>
    <x v="1"/>
    <x v="0"/>
    <x v="0"/>
    <x v="0"/>
    <x v="437"/>
    <s v="Domestic"/>
    <x v="1"/>
    <n v="26"/>
    <n v="8"/>
    <n v="2021"/>
    <s v="08/01/2020"/>
    <x v="91"/>
    <n v="4"/>
    <n v="110"/>
    <n v="1.2818181818181817"/>
  </r>
  <r>
    <n v="439"/>
    <x v="19"/>
    <s v="second class"/>
    <x v="2"/>
    <n v="209"/>
    <n v="3"/>
    <n v="0.4"/>
    <n v="63"/>
    <x v="0"/>
    <x v="1"/>
    <x v="1"/>
    <x v="1"/>
    <x v="438"/>
    <s v="Domestic"/>
    <x v="1"/>
    <n v="9"/>
    <n v="3"/>
    <n v="2022"/>
    <s v="08/12/2022"/>
    <x v="208"/>
    <n v="2"/>
    <n v="627"/>
    <n v="0.30143540669856461"/>
  </r>
  <r>
    <n v="440"/>
    <x v="2"/>
    <s v="second class"/>
    <x v="3"/>
    <n v="291"/>
    <n v="2"/>
    <n v="0.19"/>
    <n v="92"/>
    <x v="1"/>
    <x v="2"/>
    <x v="3"/>
    <x v="2"/>
    <x v="439"/>
    <s v="Domestic"/>
    <x v="1"/>
    <n v="8"/>
    <n v="6"/>
    <n v="2021"/>
    <s v="09/30/2020"/>
    <x v="171"/>
    <n v="1"/>
    <n v="582"/>
    <n v="0.31615120274914088"/>
  </r>
  <r>
    <n v="441"/>
    <x v="7"/>
    <s v="second class"/>
    <x v="1"/>
    <n v="479"/>
    <n v="7"/>
    <n v="0.37"/>
    <n v="74"/>
    <x v="0"/>
    <x v="3"/>
    <x v="2"/>
    <x v="3"/>
    <x v="440"/>
    <s v="International"/>
    <x v="2"/>
    <n v="12"/>
    <n v="12"/>
    <n v="2022"/>
    <s v="10/12/2020"/>
    <x v="84"/>
    <n v="6"/>
    <n v="3353"/>
    <n v="0.1544885177453027"/>
  </r>
  <r>
    <n v="442"/>
    <x v="11"/>
    <s v="basic"/>
    <x v="3"/>
    <n v="212"/>
    <n v="4"/>
    <n v="0.38"/>
    <n v="98"/>
    <x v="0"/>
    <x v="0"/>
    <x v="1"/>
    <x v="0"/>
    <x v="441"/>
    <s v="Domestic"/>
    <x v="1"/>
    <n v="24"/>
    <n v="4"/>
    <n v="2020"/>
    <s v="02/12/2021"/>
    <x v="190"/>
    <n v="3"/>
    <n v="848"/>
    <n v="0.46226415094339623"/>
  </r>
  <r>
    <n v="443"/>
    <x v="2"/>
    <s v="standard"/>
    <x v="0"/>
    <n v="477"/>
    <n v="7"/>
    <n v="0.33"/>
    <n v="101"/>
    <x v="1"/>
    <x v="1"/>
    <x v="1"/>
    <x v="0"/>
    <x v="442"/>
    <s v="Domestic"/>
    <x v="2"/>
    <n v="28"/>
    <n v="9"/>
    <n v="2021"/>
    <s v="11/14/2020"/>
    <x v="219"/>
    <n v="2"/>
    <n v="3339"/>
    <n v="0.21174004192872117"/>
  </r>
  <r>
    <n v="444"/>
    <x v="7"/>
    <s v="third class"/>
    <x v="3"/>
    <n v="105"/>
    <n v="8"/>
    <n v="0.38"/>
    <n v="140"/>
    <x v="0"/>
    <x v="2"/>
    <x v="3"/>
    <x v="0"/>
    <x v="443"/>
    <s v="Domestic"/>
    <x v="1"/>
    <n v="17"/>
    <n v="4"/>
    <n v="2022"/>
    <s v="01/05/2020"/>
    <x v="237"/>
    <n v="6"/>
    <n v="840"/>
    <n v="1.3333333333333333"/>
  </r>
  <r>
    <n v="445"/>
    <x v="10"/>
    <s v="basic"/>
    <x v="2"/>
    <n v="600"/>
    <n v="5"/>
    <n v="0.12"/>
    <n v="186"/>
    <x v="1"/>
    <x v="1"/>
    <x v="1"/>
    <x v="0"/>
    <x v="444"/>
    <s v="Domestic"/>
    <x v="2"/>
    <n v="9"/>
    <n v="8"/>
    <n v="2020"/>
    <s v="05/05/2021"/>
    <x v="261"/>
    <n v="2"/>
    <n v="3000"/>
    <n v="0.31"/>
  </r>
  <r>
    <n v="446"/>
    <x v="4"/>
    <s v="firstclass"/>
    <x v="0"/>
    <n v="396"/>
    <n v="1"/>
    <n v="0.3"/>
    <n v="67"/>
    <x v="0"/>
    <x v="0"/>
    <x v="3"/>
    <x v="1"/>
    <x v="445"/>
    <s v="International"/>
    <x v="1"/>
    <n v="21"/>
    <n v="3"/>
    <n v="2022"/>
    <s v="02/26/2020"/>
    <x v="262"/>
    <n v="4"/>
    <n v="396"/>
    <n v="0.1691919191919192"/>
  </r>
  <r>
    <n v="447"/>
    <x v="0"/>
    <s v="firstclass"/>
    <x v="0"/>
    <n v="536"/>
    <n v="9"/>
    <n v="0.32"/>
    <n v="161"/>
    <x v="0"/>
    <x v="1"/>
    <x v="3"/>
    <x v="0"/>
    <x v="446"/>
    <s v="International"/>
    <x v="0"/>
    <n v="2"/>
    <n v="9"/>
    <n v="2020"/>
    <s v="07/12/2022"/>
    <x v="263"/>
    <n v="6"/>
    <n v="4824"/>
    <n v="0.30037313432835822"/>
  </r>
  <r>
    <n v="448"/>
    <x v="8"/>
    <s v="standard"/>
    <x v="1"/>
    <n v="549"/>
    <n v="3"/>
    <n v="0.42"/>
    <n v="50"/>
    <x v="1"/>
    <x v="1"/>
    <x v="0"/>
    <x v="0"/>
    <x v="447"/>
    <s v="Domestic"/>
    <x v="0"/>
    <n v="26"/>
    <n v="8"/>
    <n v="2022"/>
    <s v="06/09/2022"/>
    <x v="236"/>
    <n v="3"/>
    <n v="1647"/>
    <n v="9.107468123861566E-2"/>
  </r>
  <r>
    <n v="449"/>
    <x v="14"/>
    <s v="second class"/>
    <x v="5"/>
    <n v="896"/>
    <n v="4"/>
    <n v="0.17"/>
    <n v="56"/>
    <x v="1"/>
    <x v="2"/>
    <x v="1"/>
    <x v="1"/>
    <x v="448"/>
    <s v="Domestic"/>
    <x v="1"/>
    <n v="15"/>
    <n v="7"/>
    <n v="2020"/>
    <s v="04/15/2020"/>
    <x v="200"/>
    <n v="1"/>
    <n v="3584"/>
    <n v="6.25E-2"/>
  </r>
  <r>
    <n v="450"/>
    <x v="6"/>
    <s v="basic"/>
    <x v="3"/>
    <n v="489"/>
    <n v="3"/>
    <n v="0.31"/>
    <n v="199"/>
    <x v="1"/>
    <x v="1"/>
    <x v="1"/>
    <x v="3"/>
    <x v="449"/>
    <s v="Domestic"/>
    <x v="1"/>
    <n v="10"/>
    <n v="3"/>
    <n v="2022"/>
    <s v="08/16/2022"/>
    <x v="106"/>
    <n v="5"/>
    <n v="1467"/>
    <n v="0.40695296523517382"/>
  </r>
  <r>
    <n v="451"/>
    <x v="9"/>
    <s v="standard"/>
    <x v="5"/>
    <n v="332"/>
    <n v="9"/>
    <n v="0.3"/>
    <n v="132"/>
    <x v="0"/>
    <x v="3"/>
    <x v="0"/>
    <x v="3"/>
    <x v="450"/>
    <s v="International"/>
    <x v="1"/>
    <n v="26"/>
    <n v="6"/>
    <n v="2022"/>
    <s v="03/10/2022"/>
    <x v="213"/>
    <n v="5"/>
    <n v="2988"/>
    <n v="0.39759036144578314"/>
  </r>
  <r>
    <n v="452"/>
    <x v="12"/>
    <s v="third class"/>
    <x v="1"/>
    <n v="686"/>
    <n v="1"/>
    <n v="0.28999999999999998"/>
    <n v="167"/>
    <x v="0"/>
    <x v="2"/>
    <x v="3"/>
    <x v="0"/>
    <x v="451"/>
    <s v="Domestic"/>
    <x v="1"/>
    <n v="5"/>
    <n v="2"/>
    <n v="2021"/>
    <s v="08/23/2021"/>
    <x v="218"/>
    <n v="6"/>
    <n v="686"/>
    <n v="0.2434402332361516"/>
  </r>
  <r>
    <n v="453"/>
    <x v="3"/>
    <s v="sameday"/>
    <x v="0"/>
    <n v="747"/>
    <n v="7"/>
    <n v="0.35"/>
    <n v="165"/>
    <x v="1"/>
    <x v="2"/>
    <x v="1"/>
    <x v="3"/>
    <x v="452"/>
    <s v="Domestic"/>
    <x v="0"/>
    <n v="7"/>
    <n v="9"/>
    <n v="2021"/>
    <s v="09/26/2022"/>
    <x v="264"/>
    <n v="4"/>
    <n v="5229"/>
    <n v="0.22088353413654618"/>
  </r>
  <r>
    <n v="454"/>
    <x v="19"/>
    <s v="firstclass"/>
    <x v="0"/>
    <n v="897"/>
    <n v="7"/>
    <n v="0.47"/>
    <n v="73"/>
    <x v="1"/>
    <x v="3"/>
    <x v="3"/>
    <x v="1"/>
    <x v="453"/>
    <s v="Domestic"/>
    <x v="1"/>
    <n v="2"/>
    <n v="10"/>
    <n v="2022"/>
    <s v="11/24/2022"/>
    <x v="76"/>
    <n v="6"/>
    <n v="6279"/>
    <n v="8.1382385730211823E-2"/>
  </r>
  <r>
    <n v="455"/>
    <x v="14"/>
    <s v="sameday"/>
    <x v="1"/>
    <n v="968"/>
    <n v="6"/>
    <n v="0.34"/>
    <n v="108"/>
    <x v="1"/>
    <x v="3"/>
    <x v="2"/>
    <x v="0"/>
    <x v="454"/>
    <s v="Domestic"/>
    <x v="0"/>
    <n v="21"/>
    <n v="3"/>
    <n v="2020"/>
    <s v="05/21/2020"/>
    <x v="91"/>
    <n v="2"/>
    <n v="5808"/>
    <n v="0.1115702479338843"/>
  </r>
  <r>
    <n v="456"/>
    <x v="1"/>
    <s v="sameday"/>
    <x v="0"/>
    <n v="438"/>
    <n v="8"/>
    <n v="0.28999999999999998"/>
    <n v="189"/>
    <x v="0"/>
    <x v="0"/>
    <x v="0"/>
    <x v="2"/>
    <x v="455"/>
    <s v="Domestic"/>
    <x v="2"/>
    <n v="1"/>
    <n v="12"/>
    <n v="2021"/>
    <s v="02/01/2022"/>
    <x v="113"/>
    <n v="1"/>
    <n v="3504"/>
    <n v="0.4315068493150685"/>
  </r>
  <r>
    <n v="457"/>
    <x v="9"/>
    <s v="third class"/>
    <x v="5"/>
    <n v="147"/>
    <n v="4"/>
    <n v="0.23"/>
    <n v="104"/>
    <x v="1"/>
    <x v="2"/>
    <x v="0"/>
    <x v="0"/>
    <x v="456"/>
    <s v="International"/>
    <x v="0"/>
    <n v="9"/>
    <n v="9"/>
    <n v="2020"/>
    <s v="02/03/2020"/>
    <x v="250"/>
    <n v="4"/>
    <n v="588"/>
    <n v="0.70748299319727892"/>
  </r>
  <r>
    <n v="458"/>
    <x v="6"/>
    <s v="basic"/>
    <x v="5"/>
    <n v="544"/>
    <n v="7"/>
    <n v="0.37"/>
    <n v="114"/>
    <x v="1"/>
    <x v="1"/>
    <x v="3"/>
    <x v="2"/>
    <x v="457"/>
    <s v="International"/>
    <x v="1"/>
    <n v="14"/>
    <n v="9"/>
    <n v="2021"/>
    <s v="11/14/2020"/>
    <x v="206"/>
    <n v="4"/>
    <n v="3808"/>
    <n v="0.20955882352941177"/>
  </r>
  <r>
    <n v="459"/>
    <x v="9"/>
    <s v="third class"/>
    <x v="3"/>
    <n v="419"/>
    <n v="9"/>
    <n v="0.32"/>
    <n v="74"/>
    <x v="0"/>
    <x v="3"/>
    <x v="2"/>
    <x v="2"/>
    <x v="458"/>
    <s v="International"/>
    <x v="2"/>
    <n v="15"/>
    <n v="9"/>
    <n v="2020"/>
    <s v="08/23/2022"/>
    <x v="265"/>
    <n v="3"/>
    <n v="3771"/>
    <n v="0.1766109785202864"/>
  </r>
  <r>
    <n v="460"/>
    <x v="12"/>
    <s v="standard"/>
    <x v="4"/>
    <n v="735"/>
    <n v="6"/>
    <n v="0.37"/>
    <n v="91"/>
    <x v="1"/>
    <x v="0"/>
    <x v="3"/>
    <x v="2"/>
    <x v="459"/>
    <s v="Domestic"/>
    <x v="0"/>
    <n v="12"/>
    <n v="8"/>
    <n v="2020"/>
    <s v="04/26/2022"/>
    <x v="19"/>
    <n v="5"/>
    <n v="4410"/>
    <n v="0.12380952380952381"/>
  </r>
  <r>
    <n v="461"/>
    <x v="8"/>
    <s v="sameday"/>
    <x v="5"/>
    <n v="550"/>
    <n v="3"/>
    <n v="0.13"/>
    <n v="84"/>
    <x v="1"/>
    <x v="0"/>
    <x v="2"/>
    <x v="3"/>
    <x v="460"/>
    <s v="International"/>
    <x v="0"/>
    <n v="6"/>
    <n v="4"/>
    <n v="2022"/>
    <s v="12/18/2020"/>
    <x v="125"/>
    <n v="6"/>
    <n v="1650"/>
    <n v="0.15272727272727274"/>
  </r>
  <r>
    <n v="462"/>
    <x v="14"/>
    <s v="sameday"/>
    <x v="1"/>
    <n v="397"/>
    <n v="9"/>
    <n v="0.43"/>
    <n v="186"/>
    <x v="0"/>
    <x v="3"/>
    <x v="3"/>
    <x v="1"/>
    <x v="461"/>
    <s v="International"/>
    <x v="1"/>
    <n v="25"/>
    <n v="9"/>
    <n v="2021"/>
    <s v="08/01/2022"/>
    <x v="266"/>
    <n v="6"/>
    <n v="3573"/>
    <n v="0.46851385390428213"/>
  </r>
  <r>
    <n v="463"/>
    <x v="14"/>
    <s v="second class"/>
    <x v="2"/>
    <n v="641"/>
    <n v="2"/>
    <n v="0.39"/>
    <n v="182"/>
    <x v="1"/>
    <x v="0"/>
    <x v="2"/>
    <x v="1"/>
    <x v="462"/>
    <s v="International"/>
    <x v="2"/>
    <n v="28"/>
    <n v="7"/>
    <n v="2021"/>
    <s v="12/15/2022"/>
    <x v="267"/>
    <n v="1"/>
    <n v="1282"/>
    <n v="0.2839313572542902"/>
  </r>
  <r>
    <n v="464"/>
    <x v="19"/>
    <s v="second class"/>
    <x v="4"/>
    <n v="196"/>
    <n v="5"/>
    <n v="0.31"/>
    <n v="116"/>
    <x v="0"/>
    <x v="3"/>
    <x v="3"/>
    <x v="1"/>
    <x v="463"/>
    <s v="Domestic"/>
    <x v="0"/>
    <n v="14"/>
    <n v="7"/>
    <n v="2021"/>
    <s v="07/20/2020"/>
    <x v="108"/>
    <n v="3"/>
    <n v="980"/>
    <n v="0.59183673469387754"/>
  </r>
  <r>
    <n v="465"/>
    <x v="3"/>
    <s v="sameday"/>
    <x v="2"/>
    <n v="661"/>
    <n v="1"/>
    <n v="0.12"/>
    <n v="190"/>
    <x v="1"/>
    <x v="1"/>
    <x v="2"/>
    <x v="1"/>
    <x v="464"/>
    <s v="International"/>
    <x v="2"/>
    <n v="27"/>
    <n v="8"/>
    <n v="2020"/>
    <s v="04/06/2021"/>
    <x v="109"/>
    <n v="3"/>
    <n v="661"/>
    <n v="0.2874432677760968"/>
  </r>
  <r>
    <n v="466"/>
    <x v="6"/>
    <s v="basic"/>
    <x v="0"/>
    <n v="800"/>
    <n v="5"/>
    <n v="0.48"/>
    <n v="113"/>
    <x v="0"/>
    <x v="0"/>
    <x v="1"/>
    <x v="0"/>
    <x v="465"/>
    <s v="Domestic"/>
    <x v="1"/>
    <n v="11"/>
    <n v="10"/>
    <n v="2020"/>
    <s v="08/09/2021"/>
    <x v="35"/>
    <n v="3"/>
    <n v="4000"/>
    <n v="0.14124999999999999"/>
  </r>
  <r>
    <n v="467"/>
    <x v="0"/>
    <s v="sameday"/>
    <x v="4"/>
    <n v="920"/>
    <n v="8"/>
    <n v="0.34"/>
    <n v="139"/>
    <x v="1"/>
    <x v="1"/>
    <x v="2"/>
    <x v="0"/>
    <x v="466"/>
    <s v="International"/>
    <x v="1"/>
    <n v="3"/>
    <n v="12"/>
    <n v="2021"/>
    <s v="01/05/2021"/>
    <x v="187"/>
    <n v="4"/>
    <n v="7360"/>
    <n v="0.15108695652173912"/>
  </r>
  <r>
    <n v="468"/>
    <x v="1"/>
    <s v="firstclass"/>
    <x v="0"/>
    <n v="637"/>
    <n v="1"/>
    <n v="0.27"/>
    <n v="174"/>
    <x v="0"/>
    <x v="2"/>
    <x v="0"/>
    <x v="0"/>
    <x v="467"/>
    <s v="International"/>
    <x v="1"/>
    <n v="3"/>
    <n v="7"/>
    <n v="2022"/>
    <s v="12/20/2020"/>
    <x v="54"/>
    <n v="4"/>
    <n v="637"/>
    <n v="0.27315541601255888"/>
  </r>
  <r>
    <n v="469"/>
    <x v="19"/>
    <s v="standard"/>
    <x v="0"/>
    <n v="648"/>
    <n v="2"/>
    <n v="0.23"/>
    <n v="74"/>
    <x v="1"/>
    <x v="1"/>
    <x v="0"/>
    <x v="1"/>
    <x v="468"/>
    <s v="Domestic"/>
    <x v="1"/>
    <n v="10"/>
    <n v="7"/>
    <n v="2022"/>
    <s v="07/17/2021"/>
    <x v="136"/>
    <n v="3"/>
    <n v="1296"/>
    <n v="0.11419753086419752"/>
  </r>
  <r>
    <n v="470"/>
    <x v="7"/>
    <s v="basic"/>
    <x v="5"/>
    <n v="759"/>
    <n v="5"/>
    <n v="0.19"/>
    <n v="83"/>
    <x v="0"/>
    <x v="0"/>
    <x v="2"/>
    <x v="1"/>
    <x v="469"/>
    <s v="Domestic"/>
    <x v="1"/>
    <n v="1"/>
    <n v="4"/>
    <n v="2022"/>
    <s v="01/14/2022"/>
    <x v="268"/>
    <n v="3"/>
    <n v="3795"/>
    <n v="0.10935441370223979"/>
  </r>
  <r>
    <n v="471"/>
    <x v="10"/>
    <s v="third class"/>
    <x v="1"/>
    <n v="964"/>
    <n v="1"/>
    <n v="0.35"/>
    <n v="94"/>
    <x v="1"/>
    <x v="2"/>
    <x v="2"/>
    <x v="1"/>
    <x v="470"/>
    <s v="International"/>
    <x v="2"/>
    <n v="2"/>
    <n v="12"/>
    <n v="2022"/>
    <s v="07/03/2021"/>
    <x v="9"/>
    <n v="5"/>
    <n v="964"/>
    <n v="9.7510373443983403E-2"/>
  </r>
  <r>
    <n v="472"/>
    <x v="11"/>
    <s v="second class"/>
    <x v="2"/>
    <n v="345"/>
    <n v="1"/>
    <n v="0.47"/>
    <n v="106"/>
    <x v="0"/>
    <x v="2"/>
    <x v="0"/>
    <x v="1"/>
    <x v="471"/>
    <s v="International"/>
    <x v="2"/>
    <n v="14"/>
    <n v="8"/>
    <n v="2020"/>
    <s v="11/16/2020"/>
    <x v="254"/>
    <n v="1"/>
    <n v="345"/>
    <n v="0.30724637681159422"/>
  </r>
  <r>
    <n v="473"/>
    <x v="16"/>
    <s v="third class"/>
    <x v="5"/>
    <n v="703"/>
    <n v="1"/>
    <n v="0.24"/>
    <n v="187"/>
    <x v="1"/>
    <x v="0"/>
    <x v="0"/>
    <x v="2"/>
    <x v="472"/>
    <s v="Domestic"/>
    <x v="2"/>
    <n v="15"/>
    <n v="7"/>
    <n v="2022"/>
    <s v="06/02/2021"/>
    <x v="269"/>
    <n v="3"/>
    <n v="703"/>
    <n v="0.26600284495021337"/>
  </r>
  <r>
    <n v="474"/>
    <x v="1"/>
    <s v="standard"/>
    <x v="3"/>
    <n v="254"/>
    <n v="4"/>
    <n v="0.39"/>
    <n v="182"/>
    <x v="0"/>
    <x v="3"/>
    <x v="3"/>
    <x v="3"/>
    <x v="473"/>
    <s v="Domestic"/>
    <x v="1"/>
    <n v="29"/>
    <n v="2"/>
    <n v="2022"/>
    <s v="02/11/2021"/>
    <x v="194"/>
    <n v="2"/>
    <n v="1016"/>
    <n v="0.71653543307086609"/>
  </r>
  <r>
    <n v="475"/>
    <x v="15"/>
    <s v="firstclass"/>
    <x v="1"/>
    <n v="668"/>
    <n v="9"/>
    <n v="0.17"/>
    <n v="125"/>
    <x v="0"/>
    <x v="2"/>
    <x v="0"/>
    <x v="3"/>
    <x v="474"/>
    <s v="Domestic"/>
    <x v="2"/>
    <n v="8"/>
    <n v="7"/>
    <n v="2022"/>
    <s v="03/26/2021"/>
    <x v="73"/>
    <n v="1"/>
    <n v="6012"/>
    <n v="0.18712574850299402"/>
  </r>
  <r>
    <n v="476"/>
    <x v="2"/>
    <s v="basic"/>
    <x v="1"/>
    <n v="412"/>
    <n v="7"/>
    <n v="0.37"/>
    <n v="154"/>
    <x v="1"/>
    <x v="0"/>
    <x v="1"/>
    <x v="0"/>
    <x v="475"/>
    <s v="Domestic"/>
    <x v="1"/>
    <n v="2"/>
    <n v="1"/>
    <n v="2020"/>
    <s v="08/17/2022"/>
    <x v="270"/>
    <n v="6"/>
    <n v="2884"/>
    <n v="0.37378640776699029"/>
  </r>
  <r>
    <n v="477"/>
    <x v="17"/>
    <s v="basic"/>
    <x v="2"/>
    <n v="896"/>
    <n v="3"/>
    <n v="0.38"/>
    <n v="76"/>
    <x v="1"/>
    <x v="0"/>
    <x v="1"/>
    <x v="2"/>
    <x v="476"/>
    <s v="International"/>
    <x v="2"/>
    <n v="19"/>
    <n v="7"/>
    <n v="2020"/>
    <s v="11/11/2022"/>
    <x v="97"/>
    <n v="2"/>
    <n v="2688"/>
    <n v="8.4821428571428575E-2"/>
  </r>
  <r>
    <n v="478"/>
    <x v="18"/>
    <s v="basic"/>
    <x v="1"/>
    <n v="566"/>
    <n v="1"/>
    <n v="0.32"/>
    <n v="59"/>
    <x v="1"/>
    <x v="2"/>
    <x v="0"/>
    <x v="3"/>
    <x v="477"/>
    <s v="Domestic"/>
    <x v="1"/>
    <n v="24"/>
    <n v="4"/>
    <n v="2020"/>
    <s v="03/05/2020"/>
    <x v="271"/>
    <n v="6"/>
    <n v="566"/>
    <n v="0.10424028268551237"/>
  </r>
  <r>
    <n v="479"/>
    <x v="14"/>
    <s v="second class"/>
    <x v="2"/>
    <n v="361"/>
    <n v="7"/>
    <n v="0.14000000000000001"/>
    <n v="139"/>
    <x v="0"/>
    <x v="3"/>
    <x v="3"/>
    <x v="0"/>
    <x v="478"/>
    <s v="International"/>
    <x v="2"/>
    <n v="27"/>
    <n v="12"/>
    <n v="2022"/>
    <s v="12/09/2020"/>
    <x v="5"/>
    <n v="6"/>
    <n v="2527"/>
    <n v="0.38504155124653738"/>
  </r>
  <r>
    <n v="480"/>
    <x v="5"/>
    <s v="third class"/>
    <x v="1"/>
    <n v="697"/>
    <n v="6"/>
    <n v="0.13"/>
    <n v="173"/>
    <x v="1"/>
    <x v="0"/>
    <x v="2"/>
    <x v="3"/>
    <x v="479"/>
    <s v="Domestic"/>
    <x v="2"/>
    <n v="10"/>
    <n v="1"/>
    <n v="2022"/>
    <s v="11/21/2021"/>
    <x v="272"/>
    <n v="4"/>
    <n v="4182"/>
    <n v="0.24820659971305595"/>
  </r>
  <r>
    <n v="481"/>
    <x v="10"/>
    <s v="standard"/>
    <x v="4"/>
    <n v="390"/>
    <n v="7"/>
    <n v="0.34"/>
    <n v="123"/>
    <x v="1"/>
    <x v="2"/>
    <x v="3"/>
    <x v="1"/>
    <x v="480"/>
    <s v="International"/>
    <x v="0"/>
    <n v="16"/>
    <n v="4"/>
    <n v="2021"/>
    <s v="12/06/2021"/>
    <x v="273"/>
    <n v="5"/>
    <n v="2730"/>
    <n v="0.31538461538461537"/>
  </r>
  <r>
    <n v="482"/>
    <x v="14"/>
    <s v="firstclass"/>
    <x v="2"/>
    <n v="997"/>
    <n v="2"/>
    <n v="0.49"/>
    <n v="139"/>
    <x v="0"/>
    <x v="2"/>
    <x v="2"/>
    <x v="0"/>
    <x v="481"/>
    <s v="International"/>
    <x v="0"/>
    <n v="8"/>
    <n v="11"/>
    <n v="2020"/>
    <s v="10/06/2020"/>
    <x v="37"/>
    <n v="6"/>
    <n v="1994"/>
    <n v="0.13941825476429287"/>
  </r>
  <r>
    <n v="483"/>
    <x v="1"/>
    <s v="third class"/>
    <x v="3"/>
    <n v="705"/>
    <n v="5"/>
    <n v="0.36"/>
    <n v="118"/>
    <x v="0"/>
    <x v="1"/>
    <x v="0"/>
    <x v="3"/>
    <x v="482"/>
    <s v="International"/>
    <x v="0"/>
    <n v="4"/>
    <n v="2"/>
    <n v="2020"/>
    <s v="03/06/2021"/>
    <x v="95"/>
    <n v="3"/>
    <n v="3525"/>
    <n v="0.16737588652482269"/>
  </r>
  <r>
    <n v="484"/>
    <x v="6"/>
    <s v="sameday"/>
    <x v="5"/>
    <n v="849"/>
    <n v="5"/>
    <n v="0.19"/>
    <n v="80"/>
    <x v="1"/>
    <x v="0"/>
    <x v="1"/>
    <x v="1"/>
    <x v="483"/>
    <s v="International"/>
    <x v="1"/>
    <n v="16"/>
    <n v="11"/>
    <n v="2021"/>
    <s v="03/07/2020"/>
    <x v="274"/>
    <n v="6"/>
    <n v="4245"/>
    <n v="9.4228504122497059E-2"/>
  </r>
  <r>
    <n v="485"/>
    <x v="10"/>
    <s v="sameday"/>
    <x v="1"/>
    <n v="370"/>
    <n v="3"/>
    <n v="0.17"/>
    <n v="97"/>
    <x v="0"/>
    <x v="0"/>
    <x v="0"/>
    <x v="2"/>
    <x v="484"/>
    <s v="International"/>
    <x v="2"/>
    <n v="26"/>
    <n v="2"/>
    <n v="2021"/>
    <s v="10/22/2021"/>
    <x v="144"/>
    <n v="4"/>
    <n v="1110"/>
    <n v="0.26216216216216215"/>
  </r>
  <r>
    <n v="486"/>
    <x v="18"/>
    <s v="sameday"/>
    <x v="5"/>
    <n v="334"/>
    <n v="3"/>
    <n v="0.3"/>
    <n v="167"/>
    <x v="1"/>
    <x v="0"/>
    <x v="1"/>
    <x v="1"/>
    <x v="485"/>
    <s v="Domestic"/>
    <x v="2"/>
    <n v="9"/>
    <n v="4"/>
    <n v="2022"/>
    <s v="09/06/2022"/>
    <x v="115"/>
    <n v="1"/>
    <n v="1002"/>
    <n v="0.5"/>
  </r>
  <r>
    <n v="487"/>
    <x v="8"/>
    <s v="standard"/>
    <x v="4"/>
    <n v="642"/>
    <n v="5"/>
    <n v="0.21"/>
    <n v="143"/>
    <x v="1"/>
    <x v="2"/>
    <x v="3"/>
    <x v="2"/>
    <x v="486"/>
    <s v="Domestic"/>
    <x v="0"/>
    <n v="5"/>
    <n v="11"/>
    <n v="2020"/>
    <s v="11/02/2022"/>
    <x v="255"/>
    <n v="4"/>
    <n v="3210"/>
    <n v="0.22274143302180685"/>
  </r>
  <r>
    <n v="488"/>
    <x v="5"/>
    <s v="basic"/>
    <x v="5"/>
    <n v="538"/>
    <n v="4"/>
    <n v="0.16"/>
    <n v="103"/>
    <x v="0"/>
    <x v="0"/>
    <x v="3"/>
    <x v="2"/>
    <x v="487"/>
    <s v="Domestic"/>
    <x v="0"/>
    <n v="14"/>
    <n v="2"/>
    <n v="2022"/>
    <s v="06/26/2020"/>
    <x v="59"/>
    <n v="5"/>
    <n v="2152"/>
    <n v="0.19144981412639406"/>
  </r>
  <r>
    <n v="489"/>
    <x v="4"/>
    <s v="firstclass"/>
    <x v="3"/>
    <n v="895"/>
    <n v="4"/>
    <n v="0.38"/>
    <n v="130"/>
    <x v="0"/>
    <x v="1"/>
    <x v="0"/>
    <x v="3"/>
    <x v="488"/>
    <s v="Domestic"/>
    <x v="0"/>
    <n v="1"/>
    <n v="11"/>
    <n v="2022"/>
    <s v="11/06/2022"/>
    <x v="158"/>
    <n v="2"/>
    <n v="3580"/>
    <n v="0.14525139664804471"/>
  </r>
  <r>
    <n v="490"/>
    <x v="6"/>
    <s v="third class"/>
    <x v="1"/>
    <n v="491"/>
    <n v="7"/>
    <n v="0.12"/>
    <n v="145"/>
    <x v="0"/>
    <x v="0"/>
    <x v="3"/>
    <x v="0"/>
    <x v="489"/>
    <s v="International"/>
    <x v="2"/>
    <n v="15"/>
    <n v="10"/>
    <n v="2020"/>
    <s v="07/25/2021"/>
    <x v="275"/>
    <n v="4"/>
    <n v="3437"/>
    <n v="0.29531568228105909"/>
  </r>
  <r>
    <n v="491"/>
    <x v="19"/>
    <s v="second class"/>
    <x v="1"/>
    <n v="449"/>
    <n v="1"/>
    <n v="0.49"/>
    <n v="115"/>
    <x v="1"/>
    <x v="2"/>
    <x v="3"/>
    <x v="3"/>
    <x v="490"/>
    <s v="International"/>
    <x v="2"/>
    <n v="14"/>
    <n v="9"/>
    <n v="2021"/>
    <s v="01/28/2022"/>
    <x v="83"/>
    <n v="1"/>
    <n v="449"/>
    <n v="0.25612472160356348"/>
  </r>
  <r>
    <n v="492"/>
    <x v="8"/>
    <s v="third class"/>
    <x v="5"/>
    <n v="776"/>
    <n v="9"/>
    <n v="0.37"/>
    <n v="91"/>
    <x v="1"/>
    <x v="3"/>
    <x v="0"/>
    <x v="2"/>
    <x v="491"/>
    <s v="Domestic"/>
    <x v="2"/>
    <n v="15"/>
    <n v="11"/>
    <n v="2020"/>
    <s v="05/03/2020"/>
    <x v="121"/>
    <n v="1"/>
    <n v="6984"/>
    <n v="0.1172680412371134"/>
  </r>
  <r>
    <n v="493"/>
    <x v="11"/>
    <s v="basic"/>
    <x v="5"/>
    <n v="266"/>
    <n v="6"/>
    <n v="0.41"/>
    <n v="92"/>
    <x v="0"/>
    <x v="2"/>
    <x v="2"/>
    <x v="2"/>
    <x v="492"/>
    <s v="International"/>
    <x v="2"/>
    <n v="6"/>
    <n v="1"/>
    <n v="2020"/>
    <s v="10/09/2020"/>
    <x v="276"/>
    <n v="3"/>
    <n v="1596"/>
    <n v="0.34586466165413532"/>
  </r>
  <r>
    <n v="494"/>
    <x v="13"/>
    <s v="second class"/>
    <x v="5"/>
    <n v="192"/>
    <n v="6"/>
    <n v="0.45"/>
    <n v="51"/>
    <x v="0"/>
    <x v="3"/>
    <x v="3"/>
    <x v="0"/>
    <x v="493"/>
    <s v="Domestic"/>
    <x v="1"/>
    <n v="21"/>
    <n v="4"/>
    <n v="2020"/>
    <s v="04/20/2020"/>
    <x v="277"/>
    <n v="4"/>
    <n v="1152"/>
    <n v="0.265625"/>
  </r>
  <r>
    <n v="495"/>
    <x v="9"/>
    <s v="basic"/>
    <x v="0"/>
    <n v="725"/>
    <n v="3"/>
    <n v="0.22"/>
    <n v="55"/>
    <x v="0"/>
    <x v="1"/>
    <x v="2"/>
    <x v="0"/>
    <x v="494"/>
    <s v="Domestic"/>
    <x v="2"/>
    <n v="5"/>
    <n v="8"/>
    <n v="2022"/>
    <s v="07/29/2022"/>
    <x v="68"/>
    <n v="1"/>
    <n v="2175"/>
    <n v="7.586206896551724E-2"/>
  </r>
  <r>
    <n v="496"/>
    <x v="8"/>
    <s v="sameday"/>
    <x v="1"/>
    <n v="697"/>
    <n v="1"/>
    <n v="0.1"/>
    <n v="192"/>
    <x v="0"/>
    <x v="1"/>
    <x v="3"/>
    <x v="1"/>
    <x v="495"/>
    <s v="Domestic"/>
    <x v="1"/>
    <n v="12"/>
    <n v="4"/>
    <n v="2020"/>
    <s v="03/01/2021"/>
    <x v="189"/>
    <n v="1"/>
    <n v="697"/>
    <n v="0.27546628407460544"/>
  </r>
  <r>
    <n v="497"/>
    <x v="11"/>
    <s v="basic"/>
    <x v="3"/>
    <n v="315"/>
    <n v="5"/>
    <n v="0.33"/>
    <n v="187"/>
    <x v="0"/>
    <x v="1"/>
    <x v="2"/>
    <x v="1"/>
    <x v="496"/>
    <s v="Domestic"/>
    <x v="0"/>
    <n v="21"/>
    <n v="3"/>
    <n v="2020"/>
    <s v="02/22/2021"/>
    <x v="121"/>
    <n v="5"/>
    <n v="1575"/>
    <n v="0.59365079365079365"/>
  </r>
  <r>
    <n v="498"/>
    <x v="8"/>
    <s v="sameday"/>
    <x v="3"/>
    <n v="521"/>
    <n v="1"/>
    <n v="0.15"/>
    <n v="117"/>
    <x v="0"/>
    <x v="3"/>
    <x v="0"/>
    <x v="0"/>
    <x v="497"/>
    <s v="Domestic"/>
    <x v="0"/>
    <n v="23"/>
    <n v="8"/>
    <n v="2020"/>
    <s v="12/21/2020"/>
    <x v="278"/>
    <n v="5"/>
    <n v="521"/>
    <n v="0.22456813819577734"/>
  </r>
  <r>
    <n v="499"/>
    <x v="4"/>
    <s v="sameday"/>
    <x v="4"/>
    <n v="881"/>
    <n v="6"/>
    <n v="0.1"/>
    <n v="80"/>
    <x v="1"/>
    <x v="3"/>
    <x v="2"/>
    <x v="0"/>
    <x v="498"/>
    <s v="Domestic"/>
    <x v="2"/>
    <n v="10"/>
    <n v="1"/>
    <n v="2021"/>
    <s v="03/12/2022"/>
    <x v="275"/>
    <n v="2"/>
    <n v="5286"/>
    <n v="9.0805902383654935E-2"/>
  </r>
  <r>
    <n v="500"/>
    <x v="0"/>
    <s v="firstclass"/>
    <x v="0"/>
    <n v="209"/>
    <n v="3"/>
    <n v="0.45"/>
    <n v="131"/>
    <x v="0"/>
    <x v="3"/>
    <x v="3"/>
    <x v="0"/>
    <x v="499"/>
    <s v="Domestic"/>
    <x v="1"/>
    <n v="5"/>
    <n v="7"/>
    <n v="2022"/>
    <s v="08/16/2022"/>
    <x v="279"/>
    <n v="1"/>
    <n v="627"/>
    <n v="0.62679425837320579"/>
  </r>
  <r>
    <n v="501"/>
    <x v="2"/>
    <s v="firstclass"/>
    <x v="4"/>
    <n v="780"/>
    <n v="4"/>
    <n v="0.2"/>
    <n v="188"/>
    <x v="0"/>
    <x v="2"/>
    <x v="3"/>
    <x v="0"/>
    <x v="500"/>
    <s v="Domestic"/>
    <x v="1"/>
    <n v="24"/>
    <n v="2"/>
    <n v="2022"/>
    <s v="04/07/2021"/>
    <x v="263"/>
    <n v="6"/>
    <n v="3120"/>
    <n v="0.24102564102564103"/>
  </r>
  <r>
    <n v="502"/>
    <x v="6"/>
    <s v="third class"/>
    <x v="4"/>
    <n v="534"/>
    <n v="3"/>
    <n v="0.39"/>
    <n v="97"/>
    <x v="0"/>
    <x v="0"/>
    <x v="0"/>
    <x v="2"/>
    <x v="501"/>
    <s v="Domestic"/>
    <x v="1"/>
    <n v="25"/>
    <n v="6"/>
    <n v="2021"/>
    <s v="05/22/2021"/>
    <x v="171"/>
    <n v="3"/>
    <n v="1602"/>
    <n v="0.18164794007490637"/>
  </r>
  <r>
    <n v="503"/>
    <x v="16"/>
    <s v="second class"/>
    <x v="1"/>
    <n v="589"/>
    <n v="9"/>
    <n v="0.27"/>
    <n v="184"/>
    <x v="1"/>
    <x v="0"/>
    <x v="0"/>
    <x v="0"/>
    <x v="502"/>
    <s v="Domestic"/>
    <x v="2"/>
    <n v="17"/>
    <n v="12"/>
    <n v="2021"/>
    <s v="11/08/2022"/>
    <x v="59"/>
    <n v="1"/>
    <n v="5301"/>
    <n v="0.31239388794567063"/>
  </r>
  <r>
    <n v="504"/>
    <x v="19"/>
    <s v="second class"/>
    <x v="4"/>
    <n v="410"/>
    <n v="1"/>
    <n v="0.28000000000000003"/>
    <n v="120"/>
    <x v="0"/>
    <x v="2"/>
    <x v="1"/>
    <x v="3"/>
    <x v="503"/>
    <s v="International"/>
    <x v="0"/>
    <n v="11"/>
    <n v="2"/>
    <n v="2020"/>
    <s v="08/07/2021"/>
    <x v="40"/>
    <n v="2"/>
    <n v="410"/>
    <n v="0.29268292682926828"/>
  </r>
  <r>
    <n v="505"/>
    <x v="15"/>
    <s v="standard"/>
    <x v="2"/>
    <n v="226"/>
    <n v="7"/>
    <n v="0.2"/>
    <n v="71"/>
    <x v="0"/>
    <x v="1"/>
    <x v="3"/>
    <x v="2"/>
    <x v="504"/>
    <s v="International"/>
    <x v="1"/>
    <n v="9"/>
    <n v="9"/>
    <n v="2020"/>
    <s v="07/19/2020"/>
    <x v="232"/>
    <n v="4"/>
    <n v="1582"/>
    <n v="0.31415929203539822"/>
  </r>
  <r>
    <n v="506"/>
    <x v="7"/>
    <s v="standard"/>
    <x v="0"/>
    <n v="549"/>
    <n v="1"/>
    <n v="0.28999999999999998"/>
    <n v="77"/>
    <x v="1"/>
    <x v="1"/>
    <x v="0"/>
    <x v="3"/>
    <x v="505"/>
    <s v="Domestic"/>
    <x v="2"/>
    <n v="12"/>
    <n v="10"/>
    <n v="2021"/>
    <s v="05/07/2021"/>
    <x v="73"/>
    <n v="3"/>
    <n v="549"/>
    <n v="0.14025500910746813"/>
  </r>
  <r>
    <n v="507"/>
    <x v="17"/>
    <s v="second class"/>
    <x v="1"/>
    <n v="940"/>
    <n v="2"/>
    <n v="0.47"/>
    <n v="194"/>
    <x v="0"/>
    <x v="0"/>
    <x v="3"/>
    <x v="3"/>
    <x v="506"/>
    <s v="Domestic"/>
    <x v="1"/>
    <n v="2"/>
    <n v="8"/>
    <n v="2020"/>
    <s v="06/05/2020"/>
    <x v="29"/>
    <n v="3"/>
    <n v="1880"/>
    <n v="0.20638297872340425"/>
  </r>
  <r>
    <n v="508"/>
    <x v="16"/>
    <s v="firstclass"/>
    <x v="2"/>
    <n v="158"/>
    <n v="4"/>
    <n v="0.23"/>
    <n v="88"/>
    <x v="0"/>
    <x v="0"/>
    <x v="2"/>
    <x v="0"/>
    <x v="507"/>
    <s v="Domestic"/>
    <x v="0"/>
    <n v="9"/>
    <n v="4"/>
    <n v="2020"/>
    <s v="12/16/2020"/>
    <x v="46"/>
    <n v="1"/>
    <n v="632"/>
    <n v="0.55696202531645567"/>
  </r>
  <r>
    <n v="509"/>
    <x v="4"/>
    <s v="sameday"/>
    <x v="3"/>
    <n v="203"/>
    <n v="6"/>
    <n v="0.13"/>
    <n v="57"/>
    <x v="0"/>
    <x v="2"/>
    <x v="0"/>
    <x v="3"/>
    <x v="508"/>
    <s v="International"/>
    <x v="1"/>
    <n v="14"/>
    <n v="12"/>
    <n v="2020"/>
    <s v="12/23/2021"/>
    <x v="216"/>
    <n v="5"/>
    <n v="1218"/>
    <n v="0.28078817733990147"/>
  </r>
  <r>
    <n v="510"/>
    <x v="2"/>
    <s v="standard"/>
    <x v="0"/>
    <n v="976"/>
    <n v="2"/>
    <n v="0.46"/>
    <n v="64"/>
    <x v="1"/>
    <x v="2"/>
    <x v="2"/>
    <x v="2"/>
    <x v="509"/>
    <s v="International"/>
    <x v="0"/>
    <n v="20"/>
    <n v="6"/>
    <n v="2020"/>
    <s v="04/18/2022"/>
    <x v="8"/>
    <n v="4"/>
    <n v="1952"/>
    <n v="6.5573770491803282E-2"/>
  </r>
  <r>
    <n v="511"/>
    <x v="13"/>
    <s v="firstclass"/>
    <x v="3"/>
    <n v="173"/>
    <n v="3"/>
    <n v="0.13"/>
    <n v="87"/>
    <x v="0"/>
    <x v="0"/>
    <x v="3"/>
    <x v="0"/>
    <x v="510"/>
    <s v="Domestic"/>
    <x v="1"/>
    <n v="23"/>
    <n v="7"/>
    <n v="2022"/>
    <s v="03/06/2022"/>
    <x v="185"/>
    <n v="6"/>
    <n v="519"/>
    <n v="0.50289017341040465"/>
  </r>
  <r>
    <n v="512"/>
    <x v="19"/>
    <s v="sameday"/>
    <x v="5"/>
    <n v="661"/>
    <n v="1"/>
    <n v="0.45"/>
    <n v="81"/>
    <x v="0"/>
    <x v="2"/>
    <x v="2"/>
    <x v="1"/>
    <x v="511"/>
    <s v="Domestic"/>
    <x v="0"/>
    <n v="21"/>
    <n v="12"/>
    <n v="2021"/>
    <s v="12/25/2021"/>
    <x v="39"/>
    <n v="5"/>
    <n v="661"/>
    <n v="0.12254160363086233"/>
  </r>
  <r>
    <n v="513"/>
    <x v="1"/>
    <s v="third class"/>
    <x v="3"/>
    <n v="373"/>
    <n v="6"/>
    <n v="0.17"/>
    <n v="122"/>
    <x v="0"/>
    <x v="0"/>
    <x v="0"/>
    <x v="0"/>
    <x v="512"/>
    <s v="International"/>
    <x v="2"/>
    <n v="21"/>
    <n v="4"/>
    <n v="2021"/>
    <s v="12/04/2020"/>
    <x v="280"/>
    <n v="4"/>
    <n v="2238"/>
    <n v="0.32707774798927614"/>
  </r>
  <r>
    <n v="514"/>
    <x v="3"/>
    <s v="standard"/>
    <x v="1"/>
    <n v="405"/>
    <n v="7"/>
    <n v="0.2"/>
    <n v="121"/>
    <x v="1"/>
    <x v="1"/>
    <x v="0"/>
    <x v="1"/>
    <x v="513"/>
    <s v="Domestic"/>
    <x v="2"/>
    <n v="3"/>
    <n v="6"/>
    <n v="2022"/>
    <s v="05/18/2020"/>
    <x v="281"/>
    <n v="1"/>
    <n v="2835"/>
    <n v="0.29876543209876544"/>
  </r>
  <r>
    <n v="515"/>
    <x v="11"/>
    <s v="firstclass"/>
    <x v="2"/>
    <n v="189"/>
    <n v="2"/>
    <n v="0.3"/>
    <n v="137"/>
    <x v="1"/>
    <x v="2"/>
    <x v="1"/>
    <x v="2"/>
    <x v="514"/>
    <s v="Domestic"/>
    <x v="1"/>
    <n v="13"/>
    <n v="3"/>
    <n v="2021"/>
    <s v="03/25/2022"/>
    <x v="282"/>
    <n v="2"/>
    <n v="378"/>
    <n v="0.72486772486772488"/>
  </r>
  <r>
    <n v="516"/>
    <x v="13"/>
    <s v="second class"/>
    <x v="0"/>
    <n v="571"/>
    <n v="3"/>
    <n v="0.38"/>
    <n v="108"/>
    <x v="0"/>
    <x v="2"/>
    <x v="2"/>
    <x v="1"/>
    <x v="515"/>
    <s v="Domestic"/>
    <x v="0"/>
    <n v="18"/>
    <n v="5"/>
    <n v="2022"/>
    <s v="08/25/2022"/>
    <x v="172"/>
    <n v="2"/>
    <n v="1713"/>
    <n v="0.18914185639229422"/>
  </r>
  <r>
    <n v="517"/>
    <x v="18"/>
    <s v="firstclass"/>
    <x v="1"/>
    <n v="349"/>
    <n v="7"/>
    <n v="0.18"/>
    <n v="117"/>
    <x v="0"/>
    <x v="1"/>
    <x v="0"/>
    <x v="2"/>
    <x v="516"/>
    <s v="International"/>
    <x v="2"/>
    <n v="8"/>
    <n v="6"/>
    <n v="2020"/>
    <s v="01/26/2020"/>
    <x v="210"/>
    <n v="3"/>
    <n v="2443"/>
    <n v="0.33524355300859598"/>
  </r>
  <r>
    <n v="518"/>
    <x v="7"/>
    <s v="third class"/>
    <x v="4"/>
    <n v="215"/>
    <n v="7"/>
    <n v="0.18"/>
    <n v="157"/>
    <x v="0"/>
    <x v="0"/>
    <x v="2"/>
    <x v="2"/>
    <x v="517"/>
    <s v="Domestic"/>
    <x v="1"/>
    <n v="6"/>
    <n v="5"/>
    <n v="2022"/>
    <s v="01/10/2020"/>
    <x v="113"/>
    <n v="6"/>
    <n v="1505"/>
    <n v="0.73023255813953492"/>
  </r>
  <r>
    <n v="519"/>
    <x v="10"/>
    <s v="standard"/>
    <x v="0"/>
    <n v="814"/>
    <n v="8"/>
    <n v="0.27"/>
    <n v="154"/>
    <x v="0"/>
    <x v="2"/>
    <x v="0"/>
    <x v="2"/>
    <x v="518"/>
    <s v="International"/>
    <x v="2"/>
    <n v="9"/>
    <n v="6"/>
    <n v="2021"/>
    <s v="02/21/2022"/>
    <x v="205"/>
    <n v="2"/>
    <n v="6512"/>
    <n v="0.1891891891891892"/>
  </r>
  <r>
    <n v="520"/>
    <x v="10"/>
    <s v="sameday"/>
    <x v="1"/>
    <n v="958"/>
    <n v="1"/>
    <n v="0.27"/>
    <n v="174"/>
    <x v="1"/>
    <x v="2"/>
    <x v="1"/>
    <x v="1"/>
    <x v="519"/>
    <s v="Domestic"/>
    <x v="0"/>
    <n v="16"/>
    <n v="4"/>
    <n v="2022"/>
    <s v="12/14/2022"/>
    <x v="94"/>
    <n v="3"/>
    <n v="958"/>
    <n v="0.18162839248434237"/>
  </r>
  <r>
    <n v="521"/>
    <x v="7"/>
    <s v="standard"/>
    <x v="0"/>
    <n v="369"/>
    <n v="6"/>
    <n v="0.15"/>
    <n v="103"/>
    <x v="0"/>
    <x v="3"/>
    <x v="1"/>
    <x v="3"/>
    <x v="520"/>
    <s v="International"/>
    <x v="1"/>
    <n v="4"/>
    <n v="12"/>
    <n v="2020"/>
    <s v="03/14/2020"/>
    <x v="191"/>
    <n v="1"/>
    <n v="2214"/>
    <n v="0.2791327913279133"/>
  </r>
  <r>
    <n v="522"/>
    <x v="10"/>
    <s v="basic"/>
    <x v="0"/>
    <n v="387"/>
    <n v="5"/>
    <n v="0.41"/>
    <n v="86"/>
    <x v="1"/>
    <x v="0"/>
    <x v="1"/>
    <x v="2"/>
    <x v="521"/>
    <s v="International"/>
    <x v="2"/>
    <n v="19"/>
    <n v="8"/>
    <n v="2020"/>
    <s v="11/21/2022"/>
    <x v="30"/>
    <n v="5"/>
    <n v="1935"/>
    <n v="0.22222222222222221"/>
  </r>
  <r>
    <n v="523"/>
    <x v="19"/>
    <s v="third class"/>
    <x v="1"/>
    <n v="224"/>
    <n v="8"/>
    <n v="0.39"/>
    <n v="159"/>
    <x v="0"/>
    <x v="2"/>
    <x v="3"/>
    <x v="0"/>
    <x v="522"/>
    <s v="International"/>
    <x v="0"/>
    <n v="24"/>
    <n v="6"/>
    <n v="2021"/>
    <s v="04/08/2022"/>
    <x v="144"/>
    <n v="5"/>
    <n v="1792"/>
    <n v="0.7098214285714286"/>
  </r>
  <r>
    <n v="524"/>
    <x v="10"/>
    <s v="second class"/>
    <x v="3"/>
    <n v="633"/>
    <n v="5"/>
    <n v="0.26"/>
    <n v="81"/>
    <x v="0"/>
    <x v="2"/>
    <x v="2"/>
    <x v="0"/>
    <x v="523"/>
    <s v="International"/>
    <x v="2"/>
    <n v="29"/>
    <n v="3"/>
    <n v="2021"/>
    <s v="02/22/2020"/>
    <x v="283"/>
    <n v="3"/>
    <n v="3165"/>
    <n v="0.12796208530805686"/>
  </r>
  <r>
    <n v="525"/>
    <x v="13"/>
    <s v="basic"/>
    <x v="3"/>
    <n v="965"/>
    <n v="7"/>
    <n v="0.32"/>
    <n v="164"/>
    <x v="0"/>
    <x v="1"/>
    <x v="0"/>
    <x v="3"/>
    <x v="524"/>
    <s v="International"/>
    <x v="1"/>
    <n v="30"/>
    <n v="5"/>
    <n v="2022"/>
    <s v="09/07/2020"/>
    <x v="35"/>
    <n v="3"/>
    <n v="6755"/>
    <n v="0.16994818652849741"/>
  </r>
  <r>
    <n v="526"/>
    <x v="13"/>
    <s v="standard"/>
    <x v="1"/>
    <n v="593"/>
    <n v="7"/>
    <n v="0.45"/>
    <n v="136"/>
    <x v="0"/>
    <x v="0"/>
    <x v="1"/>
    <x v="0"/>
    <x v="525"/>
    <s v="International"/>
    <x v="1"/>
    <n v="15"/>
    <n v="9"/>
    <n v="2020"/>
    <s v="07/14/2021"/>
    <x v="210"/>
    <n v="5"/>
    <n v="4151"/>
    <n v="0.22934232715008432"/>
  </r>
  <r>
    <n v="527"/>
    <x v="14"/>
    <s v="standard"/>
    <x v="0"/>
    <n v="357"/>
    <n v="9"/>
    <n v="0.45"/>
    <n v="53"/>
    <x v="1"/>
    <x v="0"/>
    <x v="0"/>
    <x v="1"/>
    <x v="526"/>
    <s v="Domestic"/>
    <x v="1"/>
    <n v="12"/>
    <n v="2"/>
    <n v="2022"/>
    <s v="03/16/2021"/>
    <x v="233"/>
    <n v="6"/>
    <n v="3213"/>
    <n v="0.1484593837535014"/>
  </r>
  <r>
    <n v="528"/>
    <x v="6"/>
    <s v="firstclass"/>
    <x v="3"/>
    <n v="580"/>
    <n v="7"/>
    <n v="0.26"/>
    <n v="158"/>
    <x v="0"/>
    <x v="0"/>
    <x v="3"/>
    <x v="2"/>
    <x v="527"/>
    <s v="International"/>
    <x v="2"/>
    <n v="5"/>
    <n v="10"/>
    <n v="2021"/>
    <s v="09/28/2021"/>
    <x v="240"/>
    <n v="4"/>
    <n v="4060"/>
    <n v="0.27241379310344827"/>
  </r>
  <r>
    <n v="529"/>
    <x v="9"/>
    <s v="firstclass"/>
    <x v="2"/>
    <n v="271"/>
    <n v="1"/>
    <n v="0.37"/>
    <n v="50"/>
    <x v="1"/>
    <x v="2"/>
    <x v="1"/>
    <x v="0"/>
    <x v="528"/>
    <s v="Domestic"/>
    <x v="1"/>
    <n v="1"/>
    <n v="4"/>
    <n v="2022"/>
    <s v="05/28/2021"/>
    <x v="197"/>
    <n v="3"/>
    <n v="271"/>
    <n v="0.18450184501845018"/>
  </r>
  <r>
    <n v="530"/>
    <x v="14"/>
    <s v="basic"/>
    <x v="4"/>
    <n v="795"/>
    <n v="3"/>
    <n v="0.42"/>
    <n v="82"/>
    <x v="0"/>
    <x v="0"/>
    <x v="0"/>
    <x v="3"/>
    <x v="529"/>
    <s v="Domestic"/>
    <x v="1"/>
    <n v="27"/>
    <n v="6"/>
    <n v="2021"/>
    <s v="08/14/2020"/>
    <x v="284"/>
    <n v="1"/>
    <n v="2385"/>
    <n v="0.10314465408805032"/>
  </r>
  <r>
    <n v="531"/>
    <x v="12"/>
    <s v="third class"/>
    <x v="4"/>
    <n v="938"/>
    <n v="1"/>
    <n v="0.12"/>
    <n v="183"/>
    <x v="0"/>
    <x v="1"/>
    <x v="1"/>
    <x v="3"/>
    <x v="530"/>
    <s v="Domestic"/>
    <x v="0"/>
    <n v="19"/>
    <n v="1"/>
    <n v="2022"/>
    <s v="04/15/2021"/>
    <x v="139"/>
    <n v="5"/>
    <n v="938"/>
    <n v="0.19509594882729211"/>
  </r>
  <r>
    <n v="532"/>
    <x v="3"/>
    <s v="firstclass"/>
    <x v="2"/>
    <n v="390"/>
    <n v="1"/>
    <n v="0.21"/>
    <n v="57"/>
    <x v="1"/>
    <x v="3"/>
    <x v="0"/>
    <x v="0"/>
    <x v="531"/>
    <s v="Domestic"/>
    <x v="0"/>
    <n v="6"/>
    <n v="3"/>
    <n v="2021"/>
    <s v="10/24/2020"/>
    <x v="47"/>
    <n v="3"/>
    <n v="390"/>
    <n v="0.14615384615384616"/>
  </r>
  <r>
    <n v="533"/>
    <x v="14"/>
    <s v="firstclass"/>
    <x v="2"/>
    <n v="658"/>
    <n v="9"/>
    <n v="0.28000000000000003"/>
    <n v="193"/>
    <x v="1"/>
    <x v="3"/>
    <x v="0"/>
    <x v="0"/>
    <x v="532"/>
    <s v="Domestic"/>
    <x v="1"/>
    <n v="13"/>
    <n v="1"/>
    <n v="2020"/>
    <s v="11/17/2020"/>
    <x v="241"/>
    <n v="3"/>
    <n v="5922"/>
    <n v="0.29331306990881462"/>
  </r>
  <r>
    <n v="534"/>
    <x v="7"/>
    <s v="basic"/>
    <x v="2"/>
    <n v="446"/>
    <n v="5"/>
    <n v="0.34"/>
    <n v="159"/>
    <x v="0"/>
    <x v="2"/>
    <x v="1"/>
    <x v="3"/>
    <x v="533"/>
    <s v="International"/>
    <x v="2"/>
    <n v="4"/>
    <n v="2"/>
    <n v="2021"/>
    <s v="06/07/2021"/>
    <x v="139"/>
    <n v="5"/>
    <n v="2230"/>
    <n v="0.35650224215246634"/>
  </r>
  <r>
    <n v="535"/>
    <x v="15"/>
    <s v="firstclass"/>
    <x v="0"/>
    <n v="586"/>
    <n v="1"/>
    <n v="0.34"/>
    <n v="125"/>
    <x v="0"/>
    <x v="0"/>
    <x v="1"/>
    <x v="3"/>
    <x v="534"/>
    <s v="International"/>
    <x v="2"/>
    <n v="22"/>
    <n v="5"/>
    <n v="2022"/>
    <s v="06/26/2022"/>
    <x v="99"/>
    <n v="1"/>
    <n v="586"/>
    <n v="0.21331058020477817"/>
  </r>
  <r>
    <n v="536"/>
    <x v="14"/>
    <s v="basic"/>
    <x v="3"/>
    <n v="757"/>
    <n v="2"/>
    <n v="0.1"/>
    <n v="83"/>
    <x v="1"/>
    <x v="1"/>
    <x v="3"/>
    <x v="2"/>
    <x v="535"/>
    <s v="International"/>
    <x v="2"/>
    <n v="7"/>
    <n v="5"/>
    <n v="2020"/>
    <s v="08/27/2022"/>
    <x v="10"/>
    <n v="4"/>
    <n v="1514"/>
    <n v="0.10964332892998679"/>
  </r>
  <r>
    <n v="537"/>
    <x v="13"/>
    <s v="sameday"/>
    <x v="2"/>
    <n v="980"/>
    <n v="1"/>
    <n v="0.18"/>
    <n v="82"/>
    <x v="1"/>
    <x v="0"/>
    <x v="3"/>
    <x v="2"/>
    <x v="536"/>
    <s v="International"/>
    <x v="0"/>
    <n v="19"/>
    <n v="12"/>
    <n v="2021"/>
    <s v="12/10/2022"/>
    <x v="66"/>
    <n v="5"/>
    <n v="980"/>
    <n v="8.3673469387755106E-2"/>
  </r>
  <r>
    <n v="538"/>
    <x v="16"/>
    <s v="basic"/>
    <x v="1"/>
    <n v="368"/>
    <n v="9"/>
    <n v="0.33"/>
    <n v="112"/>
    <x v="1"/>
    <x v="3"/>
    <x v="0"/>
    <x v="1"/>
    <x v="537"/>
    <s v="Domestic"/>
    <x v="1"/>
    <n v="25"/>
    <n v="9"/>
    <n v="2022"/>
    <s v="08/12/2020"/>
    <x v="212"/>
    <n v="1"/>
    <n v="3312"/>
    <n v="0.30434782608695654"/>
  </r>
  <r>
    <n v="539"/>
    <x v="11"/>
    <s v="firstclass"/>
    <x v="5"/>
    <n v="664"/>
    <n v="6"/>
    <n v="0.11"/>
    <n v="96"/>
    <x v="1"/>
    <x v="1"/>
    <x v="1"/>
    <x v="2"/>
    <x v="538"/>
    <s v="International"/>
    <x v="2"/>
    <n v="21"/>
    <n v="2"/>
    <n v="2022"/>
    <s v="04/04/2022"/>
    <x v="285"/>
    <n v="4"/>
    <n v="3984"/>
    <n v="0.14457831325301204"/>
  </r>
  <r>
    <n v="540"/>
    <x v="13"/>
    <s v="third class"/>
    <x v="4"/>
    <n v="915"/>
    <n v="3"/>
    <n v="0.39"/>
    <n v="116"/>
    <x v="0"/>
    <x v="0"/>
    <x v="1"/>
    <x v="3"/>
    <x v="539"/>
    <s v="Domestic"/>
    <x v="2"/>
    <n v="12"/>
    <n v="8"/>
    <n v="2021"/>
    <s v="07/26/2021"/>
    <x v="1"/>
    <n v="5"/>
    <n v="2745"/>
    <n v="0.126775956284153"/>
  </r>
  <r>
    <n v="541"/>
    <x v="4"/>
    <s v="second class"/>
    <x v="4"/>
    <n v="472"/>
    <n v="9"/>
    <n v="0.48"/>
    <n v="106"/>
    <x v="1"/>
    <x v="3"/>
    <x v="1"/>
    <x v="1"/>
    <x v="540"/>
    <s v="Domestic"/>
    <x v="1"/>
    <n v="11"/>
    <n v="4"/>
    <n v="2021"/>
    <s v="08/28/2022"/>
    <x v="101"/>
    <n v="5"/>
    <n v="4248"/>
    <n v="0.22457627118644069"/>
  </r>
  <r>
    <n v="542"/>
    <x v="13"/>
    <s v="second class"/>
    <x v="2"/>
    <n v="980"/>
    <n v="1"/>
    <n v="0.48"/>
    <n v="81"/>
    <x v="1"/>
    <x v="1"/>
    <x v="2"/>
    <x v="0"/>
    <x v="541"/>
    <s v="Domestic"/>
    <x v="2"/>
    <n v="12"/>
    <n v="11"/>
    <n v="2020"/>
    <s v="04/02/2022"/>
    <x v="88"/>
    <n v="3"/>
    <n v="980"/>
    <n v="8.2653061224489802E-2"/>
  </r>
  <r>
    <n v="543"/>
    <x v="10"/>
    <s v="basic"/>
    <x v="3"/>
    <n v="765"/>
    <n v="6"/>
    <n v="0.27"/>
    <n v="130"/>
    <x v="0"/>
    <x v="1"/>
    <x v="1"/>
    <x v="0"/>
    <x v="542"/>
    <s v="International"/>
    <x v="2"/>
    <n v="21"/>
    <n v="8"/>
    <n v="2021"/>
    <s v="08/06/2020"/>
    <x v="70"/>
    <n v="2"/>
    <n v="4590"/>
    <n v="0.16993464052287582"/>
  </r>
  <r>
    <n v="544"/>
    <x v="0"/>
    <s v="third class"/>
    <x v="2"/>
    <n v="932"/>
    <n v="1"/>
    <n v="0.28999999999999998"/>
    <n v="60"/>
    <x v="0"/>
    <x v="0"/>
    <x v="1"/>
    <x v="0"/>
    <x v="543"/>
    <s v="International"/>
    <x v="1"/>
    <n v="13"/>
    <n v="5"/>
    <n v="2021"/>
    <s v="10/23/2020"/>
    <x v="54"/>
    <n v="5"/>
    <n v="932"/>
    <n v="6.4377682403433473E-2"/>
  </r>
  <r>
    <n v="545"/>
    <x v="17"/>
    <s v="second class"/>
    <x v="1"/>
    <n v="416"/>
    <n v="9"/>
    <n v="0.35"/>
    <n v="72"/>
    <x v="0"/>
    <x v="1"/>
    <x v="0"/>
    <x v="3"/>
    <x v="544"/>
    <s v="Domestic"/>
    <x v="0"/>
    <n v="21"/>
    <n v="3"/>
    <n v="2021"/>
    <s v="12/27/2020"/>
    <x v="247"/>
    <n v="3"/>
    <n v="3744"/>
    <n v="0.17307692307692307"/>
  </r>
  <r>
    <n v="546"/>
    <x v="11"/>
    <s v="third class"/>
    <x v="2"/>
    <n v="258"/>
    <n v="6"/>
    <n v="0.15"/>
    <n v="192"/>
    <x v="1"/>
    <x v="3"/>
    <x v="0"/>
    <x v="1"/>
    <x v="545"/>
    <s v="Domestic"/>
    <x v="0"/>
    <n v="30"/>
    <n v="12"/>
    <n v="2022"/>
    <s v="07/24/2021"/>
    <x v="170"/>
    <n v="6"/>
    <n v="1548"/>
    <n v="0.7441860465116279"/>
  </r>
  <r>
    <n v="547"/>
    <x v="15"/>
    <s v="second class"/>
    <x v="0"/>
    <n v="333"/>
    <n v="7"/>
    <n v="0.31"/>
    <n v="117"/>
    <x v="0"/>
    <x v="1"/>
    <x v="2"/>
    <x v="2"/>
    <x v="546"/>
    <s v="International"/>
    <x v="0"/>
    <n v="22"/>
    <n v="2"/>
    <n v="2020"/>
    <s v="09/04/2020"/>
    <x v="286"/>
    <n v="4"/>
    <n v="2331"/>
    <n v="0.35135135135135137"/>
  </r>
  <r>
    <n v="548"/>
    <x v="5"/>
    <s v="firstclass"/>
    <x v="2"/>
    <n v="851"/>
    <n v="5"/>
    <n v="0.44"/>
    <n v="156"/>
    <x v="1"/>
    <x v="3"/>
    <x v="0"/>
    <x v="0"/>
    <x v="547"/>
    <s v="Domestic"/>
    <x v="2"/>
    <n v="25"/>
    <n v="7"/>
    <n v="2020"/>
    <s v="04/18/2022"/>
    <x v="63"/>
    <n v="5"/>
    <n v="4255"/>
    <n v="0.18331374853113983"/>
  </r>
  <r>
    <n v="549"/>
    <x v="14"/>
    <s v="sameday"/>
    <x v="0"/>
    <n v="200"/>
    <n v="5"/>
    <n v="0.43"/>
    <n v="98"/>
    <x v="0"/>
    <x v="0"/>
    <x v="2"/>
    <x v="0"/>
    <x v="548"/>
    <s v="Domestic"/>
    <x v="0"/>
    <n v="15"/>
    <n v="1"/>
    <n v="2022"/>
    <s v="03/30/2020"/>
    <x v="189"/>
    <n v="5"/>
    <n v="1000"/>
    <n v="0.49"/>
  </r>
  <r>
    <n v="550"/>
    <x v="13"/>
    <s v="sameday"/>
    <x v="3"/>
    <n v="714"/>
    <n v="3"/>
    <n v="0.48"/>
    <n v="156"/>
    <x v="1"/>
    <x v="0"/>
    <x v="1"/>
    <x v="3"/>
    <x v="549"/>
    <s v="International"/>
    <x v="2"/>
    <n v="1"/>
    <n v="7"/>
    <n v="2021"/>
    <s v="06/15/2021"/>
    <x v="1"/>
    <n v="4"/>
    <n v="2142"/>
    <n v="0.21848739495798319"/>
  </r>
  <r>
    <n v="551"/>
    <x v="1"/>
    <s v="firstclass"/>
    <x v="5"/>
    <n v="960"/>
    <n v="5"/>
    <n v="0.37"/>
    <n v="108"/>
    <x v="1"/>
    <x v="3"/>
    <x v="2"/>
    <x v="2"/>
    <x v="550"/>
    <s v="International"/>
    <x v="0"/>
    <n v="16"/>
    <n v="12"/>
    <n v="2022"/>
    <s v="11/05/2022"/>
    <x v="164"/>
    <n v="4"/>
    <n v="4800"/>
    <n v="0.1125"/>
  </r>
  <r>
    <n v="552"/>
    <x v="17"/>
    <s v="third class"/>
    <x v="3"/>
    <n v="590"/>
    <n v="1"/>
    <n v="0.47"/>
    <n v="95"/>
    <x v="0"/>
    <x v="1"/>
    <x v="2"/>
    <x v="1"/>
    <x v="551"/>
    <s v="International"/>
    <x v="0"/>
    <n v="11"/>
    <n v="6"/>
    <n v="2022"/>
    <s v="10/25/2021"/>
    <x v="74"/>
    <n v="3"/>
    <n v="590"/>
    <n v="0.16101694915254236"/>
  </r>
  <r>
    <n v="553"/>
    <x v="3"/>
    <s v="sameday"/>
    <x v="1"/>
    <n v="827"/>
    <n v="9"/>
    <n v="0.14000000000000001"/>
    <n v="171"/>
    <x v="1"/>
    <x v="0"/>
    <x v="2"/>
    <x v="1"/>
    <x v="552"/>
    <s v="International"/>
    <x v="0"/>
    <n v="22"/>
    <n v="2"/>
    <n v="2021"/>
    <s v="08/15/2020"/>
    <x v="287"/>
    <n v="1"/>
    <n v="7443"/>
    <n v="0.20677146311970979"/>
  </r>
  <r>
    <n v="554"/>
    <x v="17"/>
    <s v="basic"/>
    <x v="3"/>
    <n v="691"/>
    <n v="2"/>
    <n v="0.28999999999999998"/>
    <n v="147"/>
    <x v="1"/>
    <x v="3"/>
    <x v="0"/>
    <x v="2"/>
    <x v="553"/>
    <s v="International"/>
    <x v="1"/>
    <n v="23"/>
    <n v="10"/>
    <n v="2022"/>
    <s v="02/04/2021"/>
    <x v="74"/>
    <n v="3"/>
    <n v="1382"/>
    <n v="0.21273516642547033"/>
  </r>
  <r>
    <n v="555"/>
    <x v="8"/>
    <s v="sameday"/>
    <x v="0"/>
    <n v="522"/>
    <n v="8"/>
    <n v="0.43"/>
    <n v="198"/>
    <x v="0"/>
    <x v="1"/>
    <x v="3"/>
    <x v="1"/>
    <x v="554"/>
    <s v="International"/>
    <x v="2"/>
    <n v="19"/>
    <n v="8"/>
    <n v="2021"/>
    <s v="07/14/2021"/>
    <x v="50"/>
    <n v="6"/>
    <n v="4176"/>
    <n v="0.37931034482758619"/>
  </r>
  <r>
    <n v="556"/>
    <x v="3"/>
    <s v="second class"/>
    <x v="3"/>
    <n v="458"/>
    <n v="5"/>
    <n v="0.31"/>
    <n v="148"/>
    <x v="0"/>
    <x v="3"/>
    <x v="2"/>
    <x v="1"/>
    <x v="555"/>
    <s v="International"/>
    <x v="2"/>
    <n v="28"/>
    <n v="11"/>
    <n v="2022"/>
    <s v="05/23/2022"/>
    <x v="95"/>
    <n v="3"/>
    <n v="2290"/>
    <n v="0.32314410480349343"/>
  </r>
  <r>
    <n v="557"/>
    <x v="11"/>
    <s v="firstclass"/>
    <x v="0"/>
    <n v="916"/>
    <n v="2"/>
    <n v="0.14000000000000001"/>
    <n v="104"/>
    <x v="0"/>
    <x v="0"/>
    <x v="3"/>
    <x v="3"/>
    <x v="556"/>
    <s v="International"/>
    <x v="2"/>
    <n v="23"/>
    <n v="7"/>
    <n v="2020"/>
    <s v="11/25/2022"/>
    <x v="259"/>
    <n v="2"/>
    <n v="1832"/>
    <n v="0.11353711790393013"/>
  </r>
  <r>
    <n v="558"/>
    <x v="8"/>
    <s v="standard"/>
    <x v="1"/>
    <n v="363"/>
    <n v="1"/>
    <n v="0.35"/>
    <n v="146"/>
    <x v="1"/>
    <x v="3"/>
    <x v="3"/>
    <x v="2"/>
    <x v="557"/>
    <s v="International"/>
    <x v="2"/>
    <n v="10"/>
    <n v="8"/>
    <n v="2022"/>
    <s v="12/12/2020"/>
    <x v="84"/>
    <n v="4"/>
    <n v="363"/>
    <n v="0.40220385674931131"/>
  </r>
  <r>
    <n v="559"/>
    <x v="13"/>
    <s v="second class"/>
    <x v="0"/>
    <n v="649"/>
    <n v="6"/>
    <n v="0.17"/>
    <n v="147"/>
    <x v="0"/>
    <x v="1"/>
    <x v="3"/>
    <x v="0"/>
    <x v="558"/>
    <s v="International"/>
    <x v="0"/>
    <n v="19"/>
    <n v="2"/>
    <n v="2022"/>
    <s v="03/03/2020"/>
    <x v="202"/>
    <n v="2"/>
    <n v="3894"/>
    <n v="0.22650231124807396"/>
  </r>
  <r>
    <n v="560"/>
    <x v="9"/>
    <s v="second class"/>
    <x v="2"/>
    <n v="342"/>
    <n v="2"/>
    <n v="0.46"/>
    <n v="98"/>
    <x v="1"/>
    <x v="1"/>
    <x v="3"/>
    <x v="2"/>
    <x v="559"/>
    <s v="International"/>
    <x v="0"/>
    <n v="8"/>
    <n v="3"/>
    <n v="2022"/>
    <s v="02/27/2022"/>
    <x v="22"/>
    <n v="6"/>
    <n v="684"/>
    <n v="0.28654970760233917"/>
  </r>
  <r>
    <n v="561"/>
    <x v="12"/>
    <s v="basic"/>
    <x v="3"/>
    <n v="934"/>
    <n v="9"/>
    <n v="0.41"/>
    <n v="135"/>
    <x v="0"/>
    <x v="1"/>
    <x v="0"/>
    <x v="3"/>
    <x v="560"/>
    <s v="Domestic"/>
    <x v="0"/>
    <n v="9"/>
    <n v="4"/>
    <n v="2021"/>
    <s v="01/18/2022"/>
    <x v="152"/>
    <n v="1"/>
    <n v="8406"/>
    <n v="0.14453961456102785"/>
  </r>
  <r>
    <n v="562"/>
    <x v="13"/>
    <s v="standard"/>
    <x v="4"/>
    <n v="177"/>
    <n v="2"/>
    <n v="0.12"/>
    <n v="178"/>
    <x v="0"/>
    <x v="0"/>
    <x v="3"/>
    <x v="1"/>
    <x v="561"/>
    <s v="Domestic"/>
    <x v="1"/>
    <n v="14"/>
    <n v="8"/>
    <n v="2020"/>
    <s v="02/11/2022"/>
    <x v="39"/>
    <n v="1"/>
    <n v="354"/>
    <n v="1.0056497175141244"/>
  </r>
  <r>
    <n v="563"/>
    <x v="3"/>
    <s v="basic"/>
    <x v="2"/>
    <n v="376"/>
    <n v="7"/>
    <n v="0.35"/>
    <n v="72"/>
    <x v="1"/>
    <x v="2"/>
    <x v="2"/>
    <x v="2"/>
    <x v="562"/>
    <s v="International"/>
    <x v="2"/>
    <n v="1"/>
    <n v="7"/>
    <n v="2021"/>
    <s v="11/17/2020"/>
    <x v="174"/>
    <n v="3"/>
    <n v="2632"/>
    <n v="0.19148936170212766"/>
  </r>
  <r>
    <n v="564"/>
    <x v="13"/>
    <s v="firstclass"/>
    <x v="5"/>
    <n v="914"/>
    <n v="1"/>
    <n v="0.22"/>
    <n v="113"/>
    <x v="1"/>
    <x v="0"/>
    <x v="2"/>
    <x v="0"/>
    <x v="563"/>
    <s v="Domestic"/>
    <x v="0"/>
    <n v="2"/>
    <n v="3"/>
    <n v="2022"/>
    <s v="11/05/2020"/>
    <x v="288"/>
    <n v="5"/>
    <n v="914"/>
    <n v="0.12363238512035012"/>
  </r>
  <r>
    <n v="565"/>
    <x v="15"/>
    <s v="standard"/>
    <x v="0"/>
    <n v="577"/>
    <n v="1"/>
    <n v="0.15"/>
    <n v="131"/>
    <x v="1"/>
    <x v="3"/>
    <x v="0"/>
    <x v="0"/>
    <x v="564"/>
    <s v="Domestic"/>
    <x v="2"/>
    <n v="26"/>
    <n v="8"/>
    <n v="2022"/>
    <s v="11/05/2022"/>
    <x v="80"/>
    <n v="6"/>
    <n v="577"/>
    <n v="0.22703639514731369"/>
  </r>
  <r>
    <n v="566"/>
    <x v="9"/>
    <s v="third class"/>
    <x v="5"/>
    <n v="388"/>
    <n v="3"/>
    <n v="0.45"/>
    <n v="87"/>
    <x v="0"/>
    <x v="0"/>
    <x v="0"/>
    <x v="2"/>
    <x v="565"/>
    <s v="Domestic"/>
    <x v="1"/>
    <n v="23"/>
    <n v="10"/>
    <n v="2022"/>
    <s v="07/24/2020"/>
    <x v="70"/>
    <n v="4"/>
    <n v="1164"/>
    <n v="0.22422680412371135"/>
  </r>
  <r>
    <n v="567"/>
    <x v="12"/>
    <s v="firstclass"/>
    <x v="5"/>
    <n v="920"/>
    <n v="1"/>
    <n v="0.4"/>
    <n v="174"/>
    <x v="0"/>
    <x v="1"/>
    <x v="2"/>
    <x v="1"/>
    <x v="566"/>
    <s v="Domestic"/>
    <x v="0"/>
    <n v="26"/>
    <n v="8"/>
    <n v="2021"/>
    <s v="11/15/2020"/>
    <x v="152"/>
    <n v="1"/>
    <n v="920"/>
    <n v="0.18913043478260869"/>
  </r>
  <r>
    <n v="568"/>
    <x v="4"/>
    <s v="sameday"/>
    <x v="5"/>
    <n v="539"/>
    <n v="8"/>
    <n v="0.19"/>
    <n v="95"/>
    <x v="0"/>
    <x v="2"/>
    <x v="2"/>
    <x v="3"/>
    <x v="567"/>
    <s v="Domestic"/>
    <x v="0"/>
    <n v="25"/>
    <n v="8"/>
    <n v="2021"/>
    <s v="07/01/2020"/>
    <x v="119"/>
    <n v="5"/>
    <n v="4312"/>
    <n v="0.17625231910946196"/>
  </r>
  <r>
    <n v="569"/>
    <x v="8"/>
    <s v="second class"/>
    <x v="2"/>
    <n v="503"/>
    <n v="3"/>
    <n v="0.27"/>
    <n v="97"/>
    <x v="1"/>
    <x v="1"/>
    <x v="2"/>
    <x v="0"/>
    <x v="568"/>
    <s v="International"/>
    <x v="2"/>
    <n v="20"/>
    <n v="8"/>
    <n v="2022"/>
    <s v="02/09/2022"/>
    <x v="289"/>
    <n v="5"/>
    <n v="1509"/>
    <n v="0.19284294234592445"/>
  </r>
  <r>
    <n v="570"/>
    <x v="4"/>
    <s v="sameday"/>
    <x v="2"/>
    <n v="540"/>
    <n v="8"/>
    <n v="0.39"/>
    <n v="58"/>
    <x v="0"/>
    <x v="0"/>
    <x v="2"/>
    <x v="2"/>
    <x v="569"/>
    <s v="Domestic"/>
    <x v="1"/>
    <n v="25"/>
    <n v="12"/>
    <n v="2022"/>
    <s v="04/14/2020"/>
    <x v="136"/>
    <n v="2"/>
    <n v="4320"/>
    <n v="0.10740740740740741"/>
  </r>
  <r>
    <n v="571"/>
    <x v="11"/>
    <s v="firstclass"/>
    <x v="2"/>
    <n v="634"/>
    <n v="6"/>
    <n v="0.21"/>
    <n v="91"/>
    <x v="0"/>
    <x v="1"/>
    <x v="3"/>
    <x v="0"/>
    <x v="570"/>
    <s v="International"/>
    <x v="1"/>
    <n v="12"/>
    <n v="3"/>
    <n v="2022"/>
    <s v="11/26/2022"/>
    <x v="154"/>
    <n v="6"/>
    <n v="3804"/>
    <n v="0.14353312302839116"/>
  </r>
  <r>
    <n v="572"/>
    <x v="12"/>
    <s v="basic"/>
    <x v="2"/>
    <n v="186"/>
    <n v="5"/>
    <n v="0.44"/>
    <n v="135"/>
    <x v="1"/>
    <x v="2"/>
    <x v="2"/>
    <x v="1"/>
    <x v="571"/>
    <s v="International"/>
    <x v="2"/>
    <n v="27"/>
    <n v="7"/>
    <n v="2022"/>
    <s v="07/11/2022"/>
    <x v="182"/>
    <n v="1"/>
    <n v="930"/>
    <n v="0.72580645161290325"/>
  </r>
  <r>
    <n v="573"/>
    <x v="5"/>
    <s v="third class"/>
    <x v="0"/>
    <n v="592"/>
    <n v="1"/>
    <n v="0.43"/>
    <n v="151"/>
    <x v="0"/>
    <x v="2"/>
    <x v="2"/>
    <x v="3"/>
    <x v="572"/>
    <s v="International"/>
    <x v="0"/>
    <n v="1"/>
    <n v="10"/>
    <n v="2020"/>
    <s v="10/24/2021"/>
    <x v="114"/>
    <n v="6"/>
    <n v="592"/>
    <n v="0.25506756756756754"/>
  </r>
  <r>
    <n v="574"/>
    <x v="18"/>
    <s v="second class"/>
    <x v="3"/>
    <n v="329"/>
    <n v="8"/>
    <n v="0.38"/>
    <n v="146"/>
    <x v="1"/>
    <x v="0"/>
    <x v="1"/>
    <x v="1"/>
    <x v="573"/>
    <s v="International"/>
    <x v="2"/>
    <n v="10"/>
    <n v="8"/>
    <n v="2021"/>
    <s v="04/07/2020"/>
    <x v="171"/>
    <n v="4"/>
    <n v="2632"/>
    <n v="0.44376899696048633"/>
  </r>
  <r>
    <n v="575"/>
    <x v="11"/>
    <s v="second class"/>
    <x v="3"/>
    <n v="672"/>
    <n v="9"/>
    <n v="0.32"/>
    <n v="67"/>
    <x v="0"/>
    <x v="2"/>
    <x v="3"/>
    <x v="1"/>
    <x v="574"/>
    <s v="Domestic"/>
    <x v="1"/>
    <n v="4"/>
    <n v="5"/>
    <n v="2022"/>
    <s v="01/17/2021"/>
    <x v="208"/>
    <n v="5"/>
    <n v="6048"/>
    <n v="9.9702380952380959E-2"/>
  </r>
  <r>
    <n v="576"/>
    <x v="16"/>
    <s v="standard"/>
    <x v="2"/>
    <n v="774"/>
    <n v="2"/>
    <n v="0.35"/>
    <n v="76"/>
    <x v="0"/>
    <x v="3"/>
    <x v="1"/>
    <x v="1"/>
    <x v="575"/>
    <s v="Domestic"/>
    <x v="0"/>
    <n v="18"/>
    <n v="8"/>
    <n v="2020"/>
    <s v="03/11/2021"/>
    <x v="290"/>
    <n v="1"/>
    <n v="1548"/>
    <n v="9.8191214470284241E-2"/>
  </r>
  <r>
    <n v="577"/>
    <x v="4"/>
    <s v="third class"/>
    <x v="4"/>
    <n v="673"/>
    <n v="4"/>
    <n v="0.37"/>
    <n v="55"/>
    <x v="1"/>
    <x v="0"/>
    <x v="1"/>
    <x v="1"/>
    <x v="576"/>
    <s v="Domestic"/>
    <x v="2"/>
    <n v="6"/>
    <n v="5"/>
    <n v="2020"/>
    <s v="11/27/2022"/>
    <x v="228"/>
    <n v="5"/>
    <n v="2692"/>
    <n v="8.1723625557206539E-2"/>
  </r>
  <r>
    <n v="578"/>
    <x v="12"/>
    <s v="sameday"/>
    <x v="3"/>
    <n v="138"/>
    <n v="3"/>
    <n v="0.27"/>
    <n v="106"/>
    <x v="0"/>
    <x v="3"/>
    <x v="3"/>
    <x v="0"/>
    <x v="577"/>
    <s v="Domestic"/>
    <x v="1"/>
    <n v="30"/>
    <n v="1"/>
    <n v="2020"/>
    <s v="05/13/2022"/>
    <x v="269"/>
    <n v="4"/>
    <n v="414"/>
    <n v="0.76811594202898548"/>
  </r>
  <r>
    <n v="579"/>
    <x v="0"/>
    <s v="third class"/>
    <x v="0"/>
    <n v="825"/>
    <n v="3"/>
    <n v="0.43"/>
    <n v="123"/>
    <x v="0"/>
    <x v="0"/>
    <x v="3"/>
    <x v="1"/>
    <x v="578"/>
    <s v="International"/>
    <x v="1"/>
    <n v="10"/>
    <n v="12"/>
    <n v="2020"/>
    <s v="06/14/2022"/>
    <x v="10"/>
    <n v="4"/>
    <n v="2475"/>
    <n v="0.14909090909090908"/>
  </r>
  <r>
    <n v="580"/>
    <x v="11"/>
    <s v="firstclass"/>
    <x v="0"/>
    <n v="788"/>
    <n v="6"/>
    <n v="0.43"/>
    <n v="93"/>
    <x v="1"/>
    <x v="1"/>
    <x v="3"/>
    <x v="1"/>
    <x v="579"/>
    <s v="International"/>
    <x v="2"/>
    <n v="23"/>
    <n v="9"/>
    <n v="2021"/>
    <s v="12/28/2020"/>
    <x v="203"/>
    <n v="2"/>
    <n v="4728"/>
    <n v="0.11802030456852793"/>
  </r>
  <r>
    <n v="581"/>
    <x v="2"/>
    <s v="firstclass"/>
    <x v="3"/>
    <n v="518"/>
    <n v="8"/>
    <n v="0.35"/>
    <n v="199"/>
    <x v="0"/>
    <x v="2"/>
    <x v="3"/>
    <x v="3"/>
    <x v="580"/>
    <s v="Domestic"/>
    <x v="0"/>
    <n v="17"/>
    <n v="7"/>
    <n v="2021"/>
    <s v="08/16/2021"/>
    <x v="80"/>
    <n v="1"/>
    <n v="4144"/>
    <n v="0.38416988416988418"/>
  </r>
  <r>
    <n v="582"/>
    <x v="19"/>
    <s v="firstclass"/>
    <x v="0"/>
    <n v="805"/>
    <n v="2"/>
    <n v="0.3"/>
    <n v="113"/>
    <x v="1"/>
    <x v="1"/>
    <x v="1"/>
    <x v="2"/>
    <x v="581"/>
    <s v="Domestic"/>
    <x v="2"/>
    <n v="13"/>
    <n v="7"/>
    <n v="2021"/>
    <s v="02/30/2021"/>
    <x v="291"/>
    <n v="5"/>
    <n v="1610"/>
    <n v="0.14037267080745341"/>
  </r>
  <r>
    <n v="583"/>
    <x v="7"/>
    <s v="firstclass"/>
    <x v="0"/>
    <n v="282"/>
    <n v="6"/>
    <n v="0.17"/>
    <n v="193"/>
    <x v="1"/>
    <x v="1"/>
    <x v="1"/>
    <x v="3"/>
    <x v="582"/>
    <s v="Domestic"/>
    <x v="2"/>
    <n v="10"/>
    <n v="10"/>
    <n v="2022"/>
    <s v="03/11/2021"/>
    <x v="100"/>
    <n v="5"/>
    <n v="1692"/>
    <n v="0.68439716312056742"/>
  </r>
  <r>
    <n v="584"/>
    <x v="11"/>
    <s v="basic"/>
    <x v="1"/>
    <n v="977"/>
    <n v="4"/>
    <n v="0.1"/>
    <n v="164"/>
    <x v="0"/>
    <x v="1"/>
    <x v="3"/>
    <x v="2"/>
    <x v="583"/>
    <s v="International"/>
    <x v="1"/>
    <n v="30"/>
    <n v="6"/>
    <n v="2022"/>
    <s v="11/18/2022"/>
    <x v="223"/>
    <n v="1"/>
    <n v="3908"/>
    <n v="0.16786079836233367"/>
  </r>
  <r>
    <n v="585"/>
    <x v="8"/>
    <s v="third class"/>
    <x v="0"/>
    <n v="338"/>
    <n v="6"/>
    <n v="0.22"/>
    <n v="112"/>
    <x v="0"/>
    <x v="2"/>
    <x v="1"/>
    <x v="0"/>
    <x v="584"/>
    <s v="International"/>
    <x v="0"/>
    <n v="22"/>
    <n v="4"/>
    <n v="2021"/>
    <s v="02/05/2021"/>
    <x v="192"/>
    <n v="2"/>
    <n v="2028"/>
    <n v="0.33136094674556216"/>
  </r>
  <r>
    <n v="586"/>
    <x v="18"/>
    <s v="firstclass"/>
    <x v="3"/>
    <n v="245"/>
    <n v="7"/>
    <n v="0.17"/>
    <n v="191"/>
    <x v="1"/>
    <x v="0"/>
    <x v="0"/>
    <x v="0"/>
    <x v="585"/>
    <s v="Domestic"/>
    <x v="0"/>
    <n v="21"/>
    <n v="11"/>
    <n v="2021"/>
    <s v="08/24/2022"/>
    <x v="111"/>
    <n v="5"/>
    <n v="1715"/>
    <n v="0.7795918367346939"/>
  </r>
  <r>
    <n v="587"/>
    <x v="6"/>
    <s v="basic"/>
    <x v="3"/>
    <n v="664"/>
    <n v="4"/>
    <n v="0.33"/>
    <n v="62"/>
    <x v="0"/>
    <x v="2"/>
    <x v="2"/>
    <x v="2"/>
    <x v="586"/>
    <s v="International"/>
    <x v="2"/>
    <n v="14"/>
    <n v="1"/>
    <n v="2022"/>
    <s v="08/23/2021"/>
    <x v="193"/>
    <n v="4"/>
    <n v="2656"/>
    <n v="9.337349397590361E-2"/>
  </r>
  <r>
    <n v="588"/>
    <x v="11"/>
    <s v="third class"/>
    <x v="5"/>
    <n v="390"/>
    <n v="7"/>
    <n v="0.48"/>
    <n v="180"/>
    <x v="0"/>
    <x v="2"/>
    <x v="0"/>
    <x v="1"/>
    <x v="587"/>
    <s v="Domestic"/>
    <x v="1"/>
    <n v="25"/>
    <n v="2"/>
    <n v="2021"/>
    <s v="03/29/2022"/>
    <x v="292"/>
    <n v="6"/>
    <n v="2730"/>
    <n v="0.46153846153846156"/>
  </r>
  <r>
    <n v="589"/>
    <x v="2"/>
    <s v="basic"/>
    <x v="5"/>
    <n v="241"/>
    <n v="8"/>
    <n v="0.12"/>
    <n v="134"/>
    <x v="1"/>
    <x v="3"/>
    <x v="3"/>
    <x v="2"/>
    <x v="588"/>
    <s v="Domestic"/>
    <x v="0"/>
    <n v="7"/>
    <n v="8"/>
    <n v="2021"/>
    <s v="09/10/2022"/>
    <x v="166"/>
    <n v="5"/>
    <n v="1928"/>
    <n v="0.55601659751037347"/>
  </r>
  <r>
    <n v="590"/>
    <x v="0"/>
    <s v="standard"/>
    <x v="4"/>
    <n v="117"/>
    <n v="6"/>
    <n v="0.19"/>
    <n v="112"/>
    <x v="0"/>
    <x v="3"/>
    <x v="0"/>
    <x v="3"/>
    <x v="589"/>
    <s v="International"/>
    <x v="0"/>
    <n v="24"/>
    <n v="7"/>
    <n v="2021"/>
    <s v="01/10/2021"/>
    <x v="4"/>
    <n v="6"/>
    <n v="702"/>
    <n v="0.95726495726495731"/>
  </r>
  <r>
    <n v="591"/>
    <x v="6"/>
    <s v="standard"/>
    <x v="2"/>
    <n v="899"/>
    <n v="7"/>
    <n v="0.4"/>
    <n v="50"/>
    <x v="0"/>
    <x v="2"/>
    <x v="2"/>
    <x v="3"/>
    <x v="590"/>
    <s v="International"/>
    <x v="2"/>
    <n v="4"/>
    <n v="3"/>
    <n v="2021"/>
    <s v="08/01/2022"/>
    <x v="23"/>
    <n v="6"/>
    <n v="6293"/>
    <n v="5.5617352614015569E-2"/>
  </r>
  <r>
    <n v="592"/>
    <x v="8"/>
    <s v="sameday"/>
    <x v="3"/>
    <n v="633"/>
    <n v="6"/>
    <n v="0.36"/>
    <n v="69"/>
    <x v="1"/>
    <x v="0"/>
    <x v="2"/>
    <x v="3"/>
    <x v="591"/>
    <s v="International"/>
    <x v="0"/>
    <n v="29"/>
    <n v="6"/>
    <n v="2022"/>
    <s v="06/18/2020"/>
    <x v="69"/>
    <n v="5"/>
    <n v="3798"/>
    <n v="0.10900473933649289"/>
  </r>
  <r>
    <n v="593"/>
    <x v="9"/>
    <s v="firstclass"/>
    <x v="0"/>
    <n v="326"/>
    <n v="8"/>
    <n v="0.22"/>
    <n v="136"/>
    <x v="1"/>
    <x v="2"/>
    <x v="0"/>
    <x v="1"/>
    <x v="592"/>
    <s v="International"/>
    <x v="1"/>
    <n v="6"/>
    <n v="12"/>
    <n v="2020"/>
    <s v="04/15/2020"/>
    <x v="248"/>
    <n v="4"/>
    <n v="2608"/>
    <n v="0.41717791411042943"/>
  </r>
  <r>
    <n v="594"/>
    <x v="5"/>
    <s v="basic"/>
    <x v="5"/>
    <n v="721"/>
    <n v="6"/>
    <n v="0.28000000000000003"/>
    <n v="69"/>
    <x v="1"/>
    <x v="2"/>
    <x v="0"/>
    <x v="3"/>
    <x v="593"/>
    <s v="International"/>
    <x v="1"/>
    <n v="7"/>
    <n v="4"/>
    <n v="2020"/>
    <s v="05/03/2020"/>
    <x v="184"/>
    <n v="4"/>
    <n v="4326"/>
    <n v="9.5700416088765602E-2"/>
  </r>
  <r>
    <n v="595"/>
    <x v="3"/>
    <s v="standard"/>
    <x v="5"/>
    <n v="741"/>
    <n v="4"/>
    <n v="0.49"/>
    <n v="173"/>
    <x v="1"/>
    <x v="0"/>
    <x v="2"/>
    <x v="0"/>
    <x v="594"/>
    <s v="International"/>
    <x v="2"/>
    <n v="4"/>
    <n v="1"/>
    <n v="2020"/>
    <s v="03/12/2022"/>
    <x v="50"/>
    <n v="6"/>
    <n v="2964"/>
    <n v="0.23346828609986506"/>
  </r>
  <r>
    <n v="596"/>
    <x v="16"/>
    <s v="firstclass"/>
    <x v="4"/>
    <n v="681"/>
    <n v="4"/>
    <n v="0.39"/>
    <n v="179"/>
    <x v="1"/>
    <x v="3"/>
    <x v="2"/>
    <x v="2"/>
    <x v="595"/>
    <s v="International"/>
    <x v="0"/>
    <n v="5"/>
    <n v="10"/>
    <n v="2020"/>
    <s v="01/29/2020"/>
    <x v="71"/>
    <n v="1"/>
    <n v="2724"/>
    <n v="0.26284875183553597"/>
  </r>
  <r>
    <n v="597"/>
    <x v="0"/>
    <s v="standard"/>
    <x v="1"/>
    <n v="342"/>
    <n v="5"/>
    <n v="0.48"/>
    <n v="80"/>
    <x v="0"/>
    <x v="3"/>
    <x v="2"/>
    <x v="2"/>
    <x v="231"/>
    <s v="International"/>
    <x v="2"/>
    <n v="6"/>
    <n v="2"/>
    <n v="2022"/>
    <s v="10/08/2021"/>
    <x v="151"/>
    <n v="6"/>
    <n v="1710"/>
    <n v="0.23391812865497075"/>
  </r>
  <r>
    <n v="598"/>
    <x v="13"/>
    <s v="standard"/>
    <x v="5"/>
    <n v="266"/>
    <n v="1"/>
    <n v="0.16"/>
    <n v="165"/>
    <x v="1"/>
    <x v="1"/>
    <x v="3"/>
    <x v="0"/>
    <x v="232"/>
    <s v="International"/>
    <x v="1"/>
    <n v="26"/>
    <n v="6"/>
    <n v="2022"/>
    <s v="03/29/2020"/>
    <x v="243"/>
    <n v="2"/>
    <n v="266"/>
    <n v="0.62030075187969924"/>
  </r>
  <r>
    <n v="599"/>
    <x v="14"/>
    <s v="sameday"/>
    <x v="4"/>
    <n v="931"/>
    <n v="2"/>
    <n v="0.12"/>
    <n v="75"/>
    <x v="1"/>
    <x v="2"/>
    <x v="2"/>
    <x v="1"/>
    <x v="233"/>
    <s v="International"/>
    <x v="0"/>
    <n v="5"/>
    <n v="4"/>
    <n v="2021"/>
    <s v="06/21/2022"/>
    <x v="279"/>
    <n v="6"/>
    <n v="1862"/>
    <n v="8.0558539205155752E-2"/>
  </r>
  <r>
    <n v="600"/>
    <x v="16"/>
    <s v="basic"/>
    <x v="0"/>
    <n v="259"/>
    <n v="4"/>
    <n v="0.23"/>
    <n v="99"/>
    <x v="0"/>
    <x v="2"/>
    <x v="3"/>
    <x v="1"/>
    <x v="234"/>
    <s v="Domestic"/>
    <x v="2"/>
    <n v="25"/>
    <n v="8"/>
    <n v="2022"/>
    <s v="06/26/2022"/>
    <x v="90"/>
    <n v="2"/>
    <n v="1036"/>
    <n v="0.38223938223938225"/>
  </r>
  <r>
    <n v="601"/>
    <x v="14"/>
    <s v="basic"/>
    <x v="3"/>
    <n v="960"/>
    <n v="4"/>
    <n v="0.26"/>
    <n v="67"/>
    <x v="1"/>
    <x v="3"/>
    <x v="0"/>
    <x v="2"/>
    <x v="235"/>
    <s v="Domestic"/>
    <x v="0"/>
    <n v="16"/>
    <n v="10"/>
    <n v="2020"/>
    <s v="06/04/2022"/>
    <x v="15"/>
    <n v="4"/>
    <n v="3840"/>
    <n v="6.9791666666666669E-2"/>
  </r>
  <r>
    <n v="602"/>
    <x v="8"/>
    <s v="third class"/>
    <x v="4"/>
    <n v="202"/>
    <n v="4"/>
    <n v="0.41"/>
    <n v="130"/>
    <x v="0"/>
    <x v="3"/>
    <x v="0"/>
    <x v="1"/>
    <x v="236"/>
    <s v="Domestic"/>
    <x v="0"/>
    <n v="2"/>
    <n v="7"/>
    <n v="2020"/>
    <s v="01/12/2022"/>
    <x v="260"/>
    <n v="3"/>
    <n v="808"/>
    <n v="0.64356435643564358"/>
  </r>
  <r>
    <n v="603"/>
    <x v="7"/>
    <s v="third class"/>
    <x v="0"/>
    <n v="862"/>
    <n v="9"/>
    <n v="0.18"/>
    <n v="65"/>
    <x v="0"/>
    <x v="1"/>
    <x v="1"/>
    <x v="2"/>
    <x v="237"/>
    <s v="Domestic"/>
    <x v="1"/>
    <n v="23"/>
    <n v="5"/>
    <n v="2020"/>
    <s v="05/30/2022"/>
    <x v="53"/>
    <n v="5"/>
    <n v="7758"/>
    <n v="7.5406032482598612E-2"/>
  </r>
  <r>
    <n v="604"/>
    <x v="12"/>
    <s v="standard"/>
    <x v="1"/>
    <n v="214"/>
    <n v="9"/>
    <n v="0.49"/>
    <n v="75"/>
    <x v="1"/>
    <x v="2"/>
    <x v="1"/>
    <x v="1"/>
    <x v="238"/>
    <s v="International"/>
    <x v="2"/>
    <n v="2"/>
    <n v="11"/>
    <n v="2021"/>
    <s v="10/22/2021"/>
    <x v="186"/>
    <n v="2"/>
    <n v="1926"/>
    <n v="0.35046728971962615"/>
  </r>
  <r>
    <n v="605"/>
    <x v="5"/>
    <s v="firstclass"/>
    <x v="5"/>
    <n v="340"/>
    <n v="4"/>
    <n v="0.41"/>
    <n v="129"/>
    <x v="0"/>
    <x v="3"/>
    <x v="2"/>
    <x v="2"/>
    <x v="239"/>
    <s v="Domestic"/>
    <x v="0"/>
    <n v="8"/>
    <n v="9"/>
    <n v="2021"/>
    <s v="08/03/2020"/>
    <x v="217"/>
    <n v="6"/>
    <n v="1360"/>
    <n v="0.37941176470588234"/>
  </r>
  <r>
    <n v="606"/>
    <x v="12"/>
    <s v="third class"/>
    <x v="4"/>
    <n v="936"/>
    <n v="9"/>
    <n v="0.35"/>
    <n v="107"/>
    <x v="0"/>
    <x v="0"/>
    <x v="0"/>
    <x v="3"/>
    <x v="240"/>
    <s v="International"/>
    <x v="2"/>
    <n v="15"/>
    <n v="12"/>
    <n v="2022"/>
    <s v="01/14/2022"/>
    <x v="215"/>
    <n v="3"/>
    <n v="8424"/>
    <n v="0.11431623931623931"/>
  </r>
  <r>
    <n v="607"/>
    <x v="11"/>
    <s v="basic"/>
    <x v="0"/>
    <n v="521"/>
    <n v="5"/>
    <n v="0.28000000000000003"/>
    <n v="77"/>
    <x v="1"/>
    <x v="2"/>
    <x v="1"/>
    <x v="0"/>
    <x v="241"/>
    <s v="International"/>
    <x v="2"/>
    <n v="30"/>
    <n v="12"/>
    <n v="2020"/>
    <s v="04/02/2021"/>
    <x v="145"/>
    <n v="5"/>
    <n v="2605"/>
    <n v="0.14779270633397312"/>
  </r>
  <r>
    <n v="608"/>
    <x v="3"/>
    <s v="third class"/>
    <x v="2"/>
    <n v="679"/>
    <n v="1"/>
    <n v="0.28999999999999998"/>
    <n v="60"/>
    <x v="1"/>
    <x v="3"/>
    <x v="0"/>
    <x v="3"/>
    <x v="242"/>
    <s v="Domestic"/>
    <x v="2"/>
    <n v="27"/>
    <n v="3"/>
    <n v="2021"/>
    <s v="11/17/2021"/>
    <x v="293"/>
    <n v="1"/>
    <n v="679"/>
    <n v="8.8365243004418267E-2"/>
  </r>
  <r>
    <n v="609"/>
    <x v="17"/>
    <s v="sameday"/>
    <x v="3"/>
    <n v="154"/>
    <n v="7"/>
    <n v="0.38"/>
    <n v="58"/>
    <x v="1"/>
    <x v="0"/>
    <x v="3"/>
    <x v="3"/>
    <x v="243"/>
    <s v="International"/>
    <x v="0"/>
    <n v="25"/>
    <n v="10"/>
    <n v="2022"/>
    <s v="09/11/2022"/>
    <x v="74"/>
    <n v="1"/>
    <n v="1078"/>
    <n v="0.37662337662337664"/>
  </r>
  <r>
    <n v="610"/>
    <x v="17"/>
    <s v="basic"/>
    <x v="0"/>
    <n v="121"/>
    <n v="9"/>
    <n v="0.11"/>
    <n v="198"/>
    <x v="0"/>
    <x v="1"/>
    <x v="3"/>
    <x v="0"/>
    <x v="244"/>
    <s v="International"/>
    <x v="2"/>
    <n v="27"/>
    <n v="11"/>
    <n v="2022"/>
    <s v="09/01/2021"/>
    <x v="103"/>
    <n v="5"/>
    <n v="1089"/>
    <n v="1.6363636363636365"/>
  </r>
  <r>
    <n v="611"/>
    <x v="4"/>
    <s v="sameday"/>
    <x v="2"/>
    <n v="249"/>
    <n v="7"/>
    <n v="0.36"/>
    <n v="139"/>
    <x v="1"/>
    <x v="2"/>
    <x v="0"/>
    <x v="3"/>
    <x v="245"/>
    <s v="International"/>
    <x v="1"/>
    <n v="12"/>
    <n v="11"/>
    <n v="2020"/>
    <s v="08/13/2021"/>
    <x v="88"/>
    <n v="2"/>
    <n v="1743"/>
    <n v="0.55823293172690758"/>
  </r>
  <r>
    <n v="612"/>
    <x v="16"/>
    <s v="firstclass"/>
    <x v="3"/>
    <n v="413"/>
    <n v="4"/>
    <n v="0.4"/>
    <n v="106"/>
    <x v="0"/>
    <x v="0"/>
    <x v="2"/>
    <x v="2"/>
    <x v="246"/>
    <s v="Domestic"/>
    <x v="2"/>
    <n v="6"/>
    <n v="7"/>
    <n v="2022"/>
    <s v="12/14/2021"/>
    <x v="294"/>
    <n v="2"/>
    <n v="1652"/>
    <n v="0.2566585956416465"/>
  </r>
  <r>
    <n v="613"/>
    <x v="17"/>
    <s v="third class"/>
    <x v="5"/>
    <n v="422"/>
    <n v="9"/>
    <n v="0.31"/>
    <n v="187"/>
    <x v="1"/>
    <x v="1"/>
    <x v="1"/>
    <x v="2"/>
    <x v="247"/>
    <s v="International"/>
    <x v="2"/>
    <n v="4"/>
    <n v="2"/>
    <n v="2021"/>
    <s v="08/06/2022"/>
    <x v="59"/>
    <n v="2"/>
    <n v="3798"/>
    <n v="0.44312796208530808"/>
  </r>
  <r>
    <n v="614"/>
    <x v="8"/>
    <s v="standard"/>
    <x v="3"/>
    <n v="832"/>
    <n v="3"/>
    <n v="0.21"/>
    <n v="160"/>
    <x v="1"/>
    <x v="0"/>
    <x v="2"/>
    <x v="2"/>
    <x v="248"/>
    <s v="Domestic"/>
    <x v="0"/>
    <n v="26"/>
    <n v="3"/>
    <n v="2021"/>
    <s v="11/26/2021"/>
    <x v="188"/>
    <n v="1"/>
    <n v="2496"/>
    <n v="0.19230769230769232"/>
  </r>
  <r>
    <n v="615"/>
    <x v="16"/>
    <s v="firstclass"/>
    <x v="3"/>
    <n v="915"/>
    <n v="9"/>
    <n v="0.45"/>
    <n v="145"/>
    <x v="1"/>
    <x v="3"/>
    <x v="1"/>
    <x v="2"/>
    <x v="249"/>
    <s v="International"/>
    <x v="0"/>
    <n v="1"/>
    <n v="8"/>
    <n v="2021"/>
    <s v="12/12/2021"/>
    <x v="163"/>
    <n v="6"/>
    <n v="8235"/>
    <n v="0.15846994535519127"/>
  </r>
  <r>
    <n v="616"/>
    <x v="19"/>
    <s v="third class"/>
    <x v="2"/>
    <n v="132"/>
    <n v="9"/>
    <n v="0.44"/>
    <n v="187"/>
    <x v="1"/>
    <x v="2"/>
    <x v="0"/>
    <x v="1"/>
    <x v="250"/>
    <s v="Domestic"/>
    <x v="0"/>
    <n v="5"/>
    <n v="7"/>
    <n v="2020"/>
    <s v="09/05/2020"/>
    <x v="254"/>
    <n v="2"/>
    <n v="1188"/>
    <n v="1.4166666666666667"/>
  </r>
  <r>
    <n v="617"/>
    <x v="10"/>
    <s v="third class"/>
    <x v="4"/>
    <n v="329"/>
    <n v="9"/>
    <n v="0.1"/>
    <n v="66"/>
    <x v="0"/>
    <x v="3"/>
    <x v="0"/>
    <x v="2"/>
    <x v="251"/>
    <s v="Domestic"/>
    <x v="1"/>
    <n v="1"/>
    <n v="5"/>
    <n v="2020"/>
    <s v="09/11/2020"/>
    <x v="200"/>
    <n v="5"/>
    <n v="2961"/>
    <n v="0.20060790273556231"/>
  </r>
  <r>
    <n v="618"/>
    <x v="6"/>
    <s v="firstclass"/>
    <x v="5"/>
    <n v="773"/>
    <n v="3"/>
    <n v="0.34"/>
    <n v="153"/>
    <x v="1"/>
    <x v="3"/>
    <x v="2"/>
    <x v="3"/>
    <x v="252"/>
    <s v="International"/>
    <x v="0"/>
    <n v="25"/>
    <n v="3"/>
    <n v="2021"/>
    <s v="05/01/2022"/>
    <x v="141"/>
    <n v="5"/>
    <n v="2319"/>
    <n v="0.19793014230271669"/>
  </r>
  <r>
    <n v="619"/>
    <x v="19"/>
    <s v="sameday"/>
    <x v="2"/>
    <n v="327"/>
    <n v="6"/>
    <n v="0.42"/>
    <n v="63"/>
    <x v="1"/>
    <x v="3"/>
    <x v="1"/>
    <x v="1"/>
    <x v="253"/>
    <s v="Domestic"/>
    <x v="0"/>
    <n v="7"/>
    <n v="12"/>
    <n v="2022"/>
    <s v="12/09/2021"/>
    <x v="283"/>
    <n v="1"/>
    <n v="1962"/>
    <n v="0.19266055045871561"/>
  </r>
  <r>
    <n v="620"/>
    <x v="0"/>
    <s v="firstclass"/>
    <x v="2"/>
    <n v="715"/>
    <n v="7"/>
    <n v="0.14000000000000001"/>
    <n v="162"/>
    <x v="0"/>
    <x v="0"/>
    <x v="3"/>
    <x v="3"/>
    <x v="254"/>
    <s v="International"/>
    <x v="1"/>
    <n v="5"/>
    <n v="3"/>
    <n v="2022"/>
    <s v="03/15/2022"/>
    <x v="120"/>
    <n v="5"/>
    <n v="5005"/>
    <n v="0.22657342657342658"/>
  </r>
  <r>
    <n v="621"/>
    <x v="6"/>
    <s v="standard"/>
    <x v="0"/>
    <n v="245"/>
    <n v="6"/>
    <n v="0.39"/>
    <n v="90"/>
    <x v="0"/>
    <x v="0"/>
    <x v="2"/>
    <x v="1"/>
    <x v="255"/>
    <s v="International"/>
    <x v="1"/>
    <n v="1"/>
    <n v="8"/>
    <n v="2020"/>
    <s v="11/30/2020"/>
    <x v="291"/>
    <n v="6"/>
    <n v="1470"/>
    <n v="0.36734693877551022"/>
  </r>
  <r>
    <n v="622"/>
    <x v="9"/>
    <s v="basic"/>
    <x v="0"/>
    <n v="711"/>
    <n v="9"/>
    <n v="0.28000000000000003"/>
    <n v="147"/>
    <x v="0"/>
    <x v="0"/>
    <x v="2"/>
    <x v="1"/>
    <x v="256"/>
    <s v="International"/>
    <x v="2"/>
    <n v="12"/>
    <n v="2"/>
    <n v="2020"/>
    <s v="09/10/2020"/>
    <x v="237"/>
    <n v="4"/>
    <n v="6399"/>
    <n v="0.20675105485232068"/>
  </r>
  <r>
    <n v="623"/>
    <x v="9"/>
    <s v="sameday"/>
    <x v="1"/>
    <n v="698"/>
    <n v="6"/>
    <n v="0.47"/>
    <n v="161"/>
    <x v="0"/>
    <x v="0"/>
    <x v="1"/>
    <x v="3"/>
    <x v="257"/>
    <s v="Domestic"/>
    <x v="2"/>
    <n v="25"/>
    <n v="3"/>
    <n v="2022"/>
    <s v="06/05/2021"/>
    <x v="219"/>
    <n v="4"/>
    <n v="4188"/>
    <n v="0.23065902578796563"/>
  </r>
  <r>
    <n v="624"/>
    <x v="6"/>
    <s v="third class"/>
    <x v="2"/>
    <n v="361"/>
    <n v="9"/>
    <n v="0.49"/>
    <n v="157"/>
    <x v="1"/>
    <x v="0"/>
    <x v="2"/>
    <x v="0"/>
    <x v="258"/>
    <s v="Domestic"/>
    <x v="2"/>
    <n v="28"/>
    <n v="8"/>
    <n v="2020"/>
    <s v="11/03/2021"/>
    <x v="80"/>
    <n v="4"/>
    <n v="3249"/>
    <n v="0.43490304709141275"/>
  </r>
  <r>
    <n v="625"/>
    <x v="17"/>
    <s v="sameday"/>
    <x v="2"/>
    <n v="749"/>
    <n v="3"/>
    <n v="0.12"/>
    <n v="197"/>
    <x v="1"/>
    <x v="1"/>
    <x v="1"/>
    <x v="2"/>
    <x v="259"/>
    <s v="Domestic"/>
    <x v="2"/>
    <n v="20"/>
    <n v="10"/>
    <n v="2020"/>
    <s v="12/28/2021"/>
    <x v="295"/>
    <n v="1"/>
    <n v="2247"/>
    <n v="0.26301735647530039"/>
  </r>
  <r>
    <n v="626"/>
    <x v="0"/>
    <s v="firstclass"/>
    <x v="1"/>
    <n v="218"/>
    <n v="1"/>
    <n v="0.43"/>
    <n v="172"/>
    <x v="0"/>
    <x v="2"/>
    <x v="2"/>
    <x v="0"/>
    <x v="260"/>
    <s v="International"/>
    <x v="0"/>
    <n v="21"/>
    <n v="1"/>
    <n v="2022"/>
    <s v="01/16/2021"/>
    <x v="252"/>
    <n v="5"/>
    <n v="218"/>
    <n v="0.78899082568807344"/>
  </r>
  <r>
    <n v="627"/>
    <x v="15"/>
    <s v="firstclass"/>
    <x v="2"/>
    <n v="421"/>
    <n v="3"/>
    <n v="0.35"/>
    <n v="190"/>
    <x v="1"/>
    <x v="3"/>
    <x v="2"/>
    <x v="3"/>
    <x v="261"/>
    <s v="Domestic"/>
    <x v="0"/>
    <n v="18"/>
    <n v="3"/>
    <n v="2020"/>
    <s v="08/01/2021"/>
    <x v="79"/>
    <n v="2"/>
    <n v="1263"/>
    <n v="0.45130641330166271"/>
  </r>
  <r>
    <n v="628"/>
    <x v="4"/>
    <s v="third class"/>
    <x v="2"/>
    <n v="801"/>
    <n v="1"/>
    <n v="0.37"/>
    <n v="59"/>
    <x v="0"/>
    <x v="3"/>
    <x v="0"/>
    <x v="3"/>
    <x v="262"/>
    <s v="Domestic"/>
    <x v="2"/>
    <n v="28"/>
    <n v="10"/>
    <n v="2021"/>
    <s v="01/04/2022"/>
    <x v="39"/>
    <n v="2"/>
    <n v="801"/>
    <n v="7.365792759051186E-2"/>
  </r>
  <r>
    <n v="629"/>
    <x v="13"/>
    <s v="firstclass"/>
    <x v="1"/>
    <n v="335"/>
    <n v="3"/>
    <n v="0.32"/>
    <n v="91"/>
    <x v="1"/>
    <x v="1"/>
    <x v="2"/>
    <x v="1"/>
    <x v="596"/>
    <s v="Domestic"/>
    <x v="2"/>
    <n v="11"/>
    <n v="12"/>
    <n v="2020"/>
    <s v="06/12/2021"/>
    <x v="296"/>
    <n v="2"/>
    <n v="1005"/>
    <n v="0.27164179104477609"/>
  </r>
  <r>
    <n v="630"/>
    <x v="5"/>
    <s v="second class"/>
    <x v="1"/>
    <n v="233"/>
    <n v="1"/>
    <n v="0.16"/>
    <n v="66"/>
    <x v="0"/>
    <x v="0"/>
    <x v="0"/>
    <x v="2"/>
    <x v="597"/>
    <s v="Domestic"/>
    <x v="0"/>
    <n v="21"/>
    <n v="12"/>
    <n v="2020"/>
    <s v="01/26/2022"/>
    <x v="57"/>
    <n v="3"/>
    <n v="233"/>
    <n v="0.2832618025751073"/>
  </r>
  <r>
    <n v="631"/>
    <x v="2"/>
    <s v="standard"/>
    <x v="1"/>
    <n v="334"/>
    <n v="9"/>
    <n v="0.39"/>
    <n v="85"/>
    <x v="0"/>
    <x v="0"/>
    <x v="0"/>
    <x v="3"/>
    <x v="598"/>
    <s v="Domestic"/>
    <x v="2"/>
    <n v="2"/>
    <n v="8"/>
    <n v="2022"/>
    <s v="02/05/2022"/>
    <x v="204"/>
    <n v="6"/>
    <n v="3006"/>
    <n v="0.25449101796407186"/>
  </r>
  <r>
    <n v="632"/>
    <x v="4"/>
    <s v="firstclass"/>
    <x v="3"/>
    <n v="296"/>
    <n v="1"/>
    <n v="0.42"/>
    <n v="119"/>
    <x v="1"/>
    <x v="2"/>
    <x v="1"/>
    <x v="0"/>
    <x v="599"/>
    <s v="International"/>
    <x v="0"/>
    <n v="4"/>
    <n v="8"/>
    <n v="2021"/>
    <s v="06/28/2021"/>
    <x v="98"/>
    <n v="2"/>
    <n v="296"/>
    <n v="0.40202702702702703"/>
  </r>
  <r>
    <n v="633"/>
    <x v="3"/>
    <s v="second class"/>
    <x v="0"/>
    <n v="747"/>
    <n v="5"/>
    <n v="0.49"/>
    <n v="85"/>
    <x v="1"/>
    <x v="3"/>
    <x v="3"/>
    <x v="2"/>
    <x v="600"/>
    <s v="Domestic"/>
    <x v="0"/>
    <n v="15"/>
    <n v="10"/>
    <n v="2022"/>
    <s v="03/02/2021"/>
    <x v="241"/>
    <n v="3"/>
    <n v="3735"/>
    <n v="0.11378848728246319"/>
  </r>
  <r>
    <n v="634"/>
    <x v="8"/>
    <s v="sameday"/>
    <x v="1"/>
    <n v="119"/>
    <n v="5"/>
    <n v="0.33"/>
    <n v="143"/>
    <x v="1"/>
    <x v="3"/>
    <x v="0"/>
    <x v="3"/>
    <x v="601"/>
    <s v="International"/>
    <x v="0"/>
    <n v="11"/>
    <n v="11"/>
    <n v="2020"/>
    <s v="05/05/2022"/>
    <x v="297"/>
    <n v="2"/>
    <n v="595"/>
    <n v="1.2016806722689075"/>
  </r>
  <r>
    <n v="635"/>
    <x v="8"/>
    <s v="standard"/>
    <x v="3"/>
    <n v="919"/>
    <n v="4"/>
    <n v="0.47"/>
    <n v="99"/>
    <x v="0"/>
    <x v="0"/>
    <x v="1"/>
    <x v="3"/>
    <x v="602"/>
    <s v="Domestic"/>
    <x v="0"/>
    <n v="5"/>
    <n v="5"/>
    <n v="2021"/>
    <s v="06/06/2022"/>
    <x v="251"/>
    <n v="5"/>
    <n v="3676"/>
    <n v="0.10772578890097932"/>
  </r>
  <r>
    <n v="636"/>
    <x v="15"/>
    <s v="second class"/>
    <x v="5"/>
    <n v="859"/>
    <n v="6"/>
    <n v="0.2"/>
    <n v="82"/>
    <x v="1"/>
    <x v="2"/>
    <x v="3"/>
    <x v="0"/>
    <x v="603"/>
    <s v="International"/>
    <x v="1"/>
    <n v="17"/>
    <n v="3"/>
    <n v="2022"/>
    <s v="09/11/2020"/>
    <x v="298"/>
    <n v="5"/>
    <n v="5154"/>
    <n v="9.5459837019790453E-2"/>
  </r>
  <r>
    <n v="637"/>
    <x v="8"/>
    <s v="sameday"/>
    <x v="0"/>
    <n v="753"/>
    <n v="3"/>
    <n v="0.19"/>
    <n v="126"/>
    <x v="1"/>
    <x v="2"/>
    <x v="0"/>
    <x v="0"/>
    <x v="604"/>
    <s v="Domestic"/>
    <x v="1"/>
    <n v="4"/>
    <n v="2"/>
    <n v="2020"/>
    <s v="09/20/2022"/>
    <x v="50"/>
    <n v="3"/>
    <n v="2259"/>
    <n v="0.16733067729083664"/>
  </r>
  <r>
    <n v="638"/>
    <x v="5"/>
    <s v="basic"/>
    <x v="1"/>
    <n v="111"/>
    <n v="5"/>
    <n v="0.11"/>
    <n v="157"/>
    <x v="0"/>
    <x v="1"/>
    <x v="2"/>
    <x v="0"/>
    <x v="605"/>
    <s v="International"/>
    <x v="2"/>
    <n v="23"/>
    <n v="6"/>
    <n v="2020"/>
    <s v="11/17/2021"/>
    <x v="282"/>
    <n v="5"/>
    <n v="555"/>
    <n v="1.4144144144144144"/>
  </r>
  <r>
    <n v="639"/>
    <x v="17"/>
    <s v="basic"/>
    <x v="5"/>
    <n v="955"/>
    <n v="1"/>
    <n v="0.1"/>
    <n v="95"/>
    <x v="0"/>
    <x v="3"/>
    <x v="1"/>
    <x v="0"/>
    <x v="606"/>
    <s v="Domestic"/>
    <x v="1"/>
    <n v="6"/>
    <n v="8"/>
    <n v="2022"/>
    <s v="12/23/2020"/>
    <x v="139"/>
    <n v="4"/>
    <n v="955"/>
    <n v="9.947643979057591E-2"/>
  </r>
  <r>
    <n v="640"/>
    <x v="8"/>
    <s v="standard"/>
    <x v="2"/>
    <n v="458"/>
    <n v="6"/>
    <n v="0.13"/>
    <n v="54"/>
    <x v="1"/>
    <x v="1"/>
    <x v="1"/>
    <x v="3"/>
    <x v="607"/>
    <s v="Domestic"/>
    <x v="1"/>
    <n v="25"/>
    <n v="2"/>
    <n v="2021"/>
    <s v="08/30/2020"/>
    <x v="282"/>
    <n v="6"/>
    <n v="2748"/>
    <n v="0.11790393013100436"/>
  </r>
  <r>
    <n v="641"/>
    <x v="3"/>
    <s v="second class"/>
    <x v="2"/>
    <n v="666"/>
    <n v="6"/>
    <n v="0.35"/>
    <n v="173"/>
    <x v="1"/>
    <x v="0"/>
    <x v="1"/>
    <x v="3"/>
    <x v="608"/>
    <s v="International"/>
    <x v="0"/>
    <n v="5"/>
    <n v="7"/>
    <n v="2021"/>
    <s v="11/01/2020"/>
    <x v="160"/>
    <n v="5"/>
    <n v="3996"/>
    <n v="0.25975975975975973"/>
  </r>
  <r>
    <n v="642"/>
    <x v="0"/>
    <s v="second class"/>
    <x v="0"/>
    <n v="281"/>
    <n v="8"/>
    <n v="0.22"/>
    <n v="55"/>
    <x v="1"/>
    <x v="1"/>
    <x v="0"/>
    <x v="1"/>
    <x v="609"/>
    <s v="International"/>
    <x v="0"/>
    <n v="20"/>
    <n v="9"/>
    <n v="2020"/>
    <s v="06/23/2020"/>
    <x v="299"/>
    <n v="3"/>
    <n v="2248"/>
    <n v="0.19572953736654805"/>
  </r>
  <r>
    <n v="643"/>
    <x v="7"/>
    <s v="sameday"/>
    <x v="4"/>
    <n v="687"/>
    <n v="8"/>
    <n v="0.13"/>
    <n v="139"/>
    <x v="1"/>
    <x v="2"/>
    <x v="3"/>
    <x v="2"/>
    <x v="610"/>
    <s v="International"/>
    <x v="0"/>
    <n v="23"/>
    <n v="1"/>
    <n v="2021"/>
    <s v="07/11/2021"/>
    <x v="14"/>
    <n v="5"/>
    <n v="5496"/>
    <n v="0.20232896652110627"/>
  </r>
  <r>
    <n v="644"/>
    <x v="14"/>
    <s v="basic"/>
    <x v="0"/>
    <n v="396"/>
    <n v="2"/>
    <n v="0.44"/>
    <n v="139"/>
    <x v="1"/>
    <x v="0"/>
    <x v="3"/>
    <x v="2"/>
    <x v="611"/>
    <s v="Domestic"/>
    <x v="2"/>
    <n v="29"/>
    <n v="11"/>
    <n v="2020"/>
    <s v="03/08/2021"/>
    <x v="56"/>
    <n v="5"/>
    <n v="792"/>
    <n v="0.35101010101010099"/>
  </r>
  <r>
    <n v="645"/>
    <x v="2"/>
    <s v="basic"/>
    <x v="3"/>
    <n v="707"/>
    <n v="3"/>
    <n v="0.37"/>
    <n v="103"/>
    <x v="1"/>
    <x v="1"/>
    <x v="2"/>
    <x v="2"/>
    <x v="612"/>
    <s v="International"/>
    <x v="1"/>
    <n v="2"/>
    <n v="8"/>
    <n v="2021"/>
    <s v="11/13/2022"/>
    <x v="164"/>
    <n v="3"/>
    <n v="2121"/>
    <n v="0.14568599717114569"/>
  </r>
  <r>
    <n v="646"/>
    <x v="17"/>
    <s v="firstclass"/>
    <x v="2"/>
    <n v="615"/>
    <n v="9"/>
    <n v="0.11"/>
    <n v="53"/>
    <x v="0"/>
    <x v="0"/>
    <x v="0"/>
    <x v="0"/>
    <x v="613"/>
    <s v="Domestic"/>
    <x v="2"/>
    <n v="9"/>
    <n v="11"/>
    <n v="2020"/>
    <s v="12/13/2021"/>
    <x v="84"/>
    <n v="1"/>
    <n v="5535"/>
    <n v="8.6178861788617889E-2"/>
  </r>
  <r>
    <n v="647"/>
    <x v="3"/>
    <s v="third class"/>
    <x v="5"/>
    <n v="603"/>
    <n v="8"/>
    <n v="0.18"/>
    <n v="94"/>
    <x v="1"/>
    <x v="3"/>
    <x v="2"/>
    <x v="3"/>
    <x v="614"/>
    <s v="Domestic"/>
    <x v="2"/>
    <n v="7"/>
    <n v="12"/>
    <n v="2020"/>
    <s v="11/23/2021"/>
    <x v="19"/>
    <n v="3"/>
    <n v="4824"/>
    <n v="0.1558872305140962"/>
  </r>
  <r>
    <n v="648"/>
    <x v="10"/>
    <s v="third class"/>
    <x v="5"/>
    <n v="801"/>
    <n v="9"/>
    <n v="0.48"/>
    <n v="77"/>
    <x v="0"/>
    <x v="3"/>
    <x v="1"/>
    <x v="3"/>
    <x v="615"/>
    <s v="Domestic"/>
    <x v="0"/>
    <n v="9"/>
    <n v="9"/>
    <n v="2020"/>
    <s v="09/25/2022"/>
    <x v="252"/>
    <n v="5"/>
    <n v="7209"/>
    <n v="9.612983770287141E-2"/>
  </r>
  <r>
    <n v="649"/>
    <x v="3"/>
    <s v="third class"/>
    <x v="2"/>
    <n v="230"/>
    <n v="2"/>
    <n v="0.43"/>
    <n v="139"/>
    <x v="0"/>
    <x v="3"/>
    <x v="3"/>
    <x v="0"/>
    <x v="616"/>
    <s v="Domestic"/>
    <x v="2"/>
    <n v="11"/>
    <n v="9"/>
    <n v="2020"/>
    <s v="11/13/2021"/>
    <x v="205"/>
    <n v="6"/>
    <n v="460"/>
    <n v="0.60434782608695647"/>
  </r>
  <r>
    <n v="650"/>
    <x v="10"/>
    <s v="second class"/>
    <x v="1"/>
    <n v="358"/>
    <n v="4"/>
    <n v="0.41"/>
    <n v="94"/>
    <x v="1"/>
    <x v="2"/>
    <x v="1"/>
    <x v="0"/>
    <x v="617"/>
    <s v="International"/>
    <x v="0"/>
    <n v="5"/>
    <n v="4"/>
    <n v="2020"/>
    <s v="05/02/2022"/>
    <x v="300"/>
    <n v="1"/>
    <n v="1432"/>
    <n v="0.26256983240223464"/>
  </r>
  <r>
    <n v="651"/>
    <x v="7"/>
    <s v="third class"/>
    <x v="3"/>
    <n v="381"/>
    <n v="3"/>
    <n v="0.39"/>
    <n v="140"/>
    <x v="0"/>
    <x v="2"/>
    <x v="2"/>
    <x v="3"/>
    <x v="618"/>
    <s v="International"/>
    <x v="1"/>
    <n v="16"/>
    <n v="8"/>
    <n v="2022"/>
    <s v="12/29/2022"/>
    <x v="206"/>
    <n v="6"/>
    <n v="1143"/>
    <n v="0.36745406824146981"/>
  </r>
  <r>
    <n v="652"/>
    <x v="19"/>
    <s v="standard"/>
    <x v="4"/>
    <n v="914"/>
    <n v="9"/>
    <n v="0.23"/>
    <n v="134"/>
    <x v="1"/>
    <x v="3"/>
    <x v="1"/>
    <x v="3"/>
    <x v="619"/>
    <s v="Domestic"/>
    <x v="2"/>
    <n v="29"/>
    <n v="2"/>
    <n v="2021"/>
    <s v="09/03/2020"/>
    <x v="56"/>
    <n v="3"/>
    <n v="8226"/>
    <n v="0.14660831509846828"/>
  </r>
  <r>
    <n v="653"/>
    <x v="8"/>
    <s v="basic"/>
    <x v="3"/>
    <n v="489"/>
    <n v="8"/>
    <n v="0.24"/>
    <n v="62"/>
    <x v="0"/>
    <x v="3"/>
    <x v="1"/>
    <x v="2"/>
    <x v="620"/>
    <s v="International"/>
    <x v="2"/>
    <n v="10"/>
    <n v="6"/>
    <n v="2022"/>
    <s v="02/12/2022"/>
    <x v="301"/>
    <n v="2"/>
    <n v="3912"/>
    <n v="0.12678936605316973"/>
  </r>
  <r>
    <n v="654"/>
    <x v="8"/>
    <s v="standard"/>
    <x v="3"/>
    <n v="116"/>
    <n v="2"/>
    <n v="0.38"/>
    <n v="131"/>
    <x v="0"/>
    <x v="2"/>
    <x v="3"/>
    <x v="2"/>
    <x v="621"/>
    <s v="Domestic"/>
    <x v="1"/>
    <n v="7"/>
    <n v="5"/>
    <n v="2021"/>
    <s v="05/26/2021"/>
    <x v="33"/>
    <n v="4"/>
    <n v="232"/>
    <n v="1.1293103448275863"/>
  </r>
  <r>
    <n v="655"/>
    <x v="10"/>
    <s v="third class"/>
    <x v="3"/>
    <n v="214"/>
    <n v="7"/>
    <n v="0.26"/>
    <n v="143"/>
    <x v="1"/>
    <x v="0"/>
    <x v="3"/>
    <x v="3"/>
    <x v="622"/>
    <s v="International"/>
    <x v="2"/>
    <n v="24"/>
    <n v="12"/>
    <n v="2020"/>
    <s v="06/07/2021"/>
    <x v="302"/>
    <n v="3"/>
    <n v="1498"/>
    <n v="0.66822429906542058"/>
  </r>
  <r>
    <n v="656"/>
    <x v="18"/>
    <s v="standard"/>
    <x v="3"/>
    <n v="236"/>
    <n v="1"/>
    <n v="0.45"/>
    <n v="123"/>
    <x v="1"/>
    <x v="0"/>
    <x v="3"/>
    <x v="3"/>
    <x v="623"/>
    <s v="Domestic"/>
    <x v="1"/>
    <n v="27"/>
    <n v="7"/>
    <n v="2021"/>
    <s v="04/21/2022"/>
    <x v="41"/>
    <n v="5"/>
    <n v="236"/>
    <n v="0.52118644067796616"/>
  </r>
  <r>
    <n v="657"/>
    <x v="2"/>
    <s v="firstclass"/>
    <x v="4"/>
    <n v="821"/>
    <n v="9"/>
    <n v="0.34"/>
    <n v="149"/>
    <x v="1"/>
    <x v="3"/>
    <x v="3"/>
    <x v="3"/>
    <x v="624"/>
    <s v="International"/>
    <x v="0"/>
    <n v="21"/>
    <n v="5"/>
    <n v="2022"/>
    <s v="06/30/2020"/>
    <x v="297"/>
    <n v="1"/>
    <n v="7389"/>
    <n v="0.18148599269183921"/>
  </r>
  <r>
    <n v="658"/>
    <x v="9"/>
    <s v="basic"/>
    <x v="3"/>
    <n v="220"/>
    <n v="5"/>
    <n v="0.16"/>
    <n v="69"/>
    <x v="1"/>
    <x v="3"/>
    <x v="0"/>
    <x v="0"/>
    <x v="625"/>
    <s v="Domestic"/>
    <x v="0"/>
    <n v="29"/>
    <n v="4"/>
    <n v="2020"/>
    <s v="10/03/2020"/>
    <x v="13"/>
    <n v="1"/>
    <n v="1100"/>
    <n v="0.31363636363636366"/>
  </r>
  <r>
    <n v="659"/>
    <x v="14"/>
    <s v="standard"/>
    <x v="4"/>
    <n v="470"/>
    <n v="7"/>
    <n v="0.28000000000000003"/>
    <n v="198"/>
    <x v="0"/>
    <x v="1"/>
    <x v="1"/>
    <x v="0"/>
    <x v="626"/>
    <s v="International"/>
    <x v="1"/>
    <n v="12"/>
    <n v="1"/>
    <n v="2022"/>
    <s v="03/21/2022"/>
    <x v="303"/>
    <n v="6"/>
    <n v="3290"/>
    <n v="0.42127659574468085"/>
  </r>
  <r>
    <n v="660"/>
    <x v="6"/>
    <s v="basic"/>
    <x v="0"/>
    <n v="704"/>
    <n v="7"/>
    <n v="0.43"/>
    <n v="177"/>
    <x v="1"/>
    <x v="2"/>
    <x v="2"/>
    <x v="1"/>
    <x v="627"/>
    <s v="International"/>
    <x v="2"/>
    <n v="20"/>
    <n v="6"/>
    <n v="2022"/>
    <s v="12/23/2021"/>
    <x v="228"/>
    <n v="6"/>
    <n v="4928"/>
    <n v="0.25142045454545453"/>
  </r>
  <r>
    <n v="661"/>
    <x v="19"/>
    <s v="firstclass"/>
    <x v="5"/>
    <n v="690"/>
    <n v="2"/>
    <n v="0.18"/>
    <n v="87"/>
    <x v="0"/>
    <x v="0"/>
    <x v="0"/>
    <x v="0"/>
    <x v="628"/>
    <s v="Domestic"/>
    <x v="1"/>
    <n v="21"/>
    <n v="6"/>
    <n v="2021"/>
    <s v="04/14/2022"/>
    <x v="286"/>
    <n v="1"/>
    <n v="1380"/>
    <n v="0.12608695652173912"/>
  </r>
  <r>
    <n v="662"/>
    <x v="4"/>
    <s v="third class"/>
    <x v="3"/>
    <n v="540"/>
    <n v="4"/>
    <n v="0.24"/>
    <n v="61"/>
    <x v="1"/>
    <x v="2"/>
    <x v="1"/>
    <x v="1"/>
    <x v="629"/>
    <s v="Domestic"/>
    <x v="2"/>
    <n v="24"/>
    <n v="5"/>
    <n v="2022"/>
    <s v="02/30/2021"/>
    <x v="303"/>
    <n v="1"/>
    <n v="2160"/>
    <n v="0.11296296296296296"/>
  </r>
  <r>
    <n v="663"/>
    <x v="0"/>
    <s v="sameday"/>
    <x v="1"/>
    <n v="618"/>
    <n v="1"/>
    <n v="0.28000000000000003"/>
    <n v="196"/>
    <x v="1"/>
    <x v="3"/>
    <x v="2"/>
    <x v="3"/>
    <x v="630"/>
    <s v="Domestic"/>
    <x v="0"/>
    <n v="11"/>
    <n v="11"/>
    <n v="2022"/>
    <s v="11/22/2020"/>
    <x v="197"/>
    <n v="1"/>
    <n v="618"/>
    <n v="0.31715210355987056"/>
  </r>
  <r>
    <n v="664"/>
    <x v="1"/>
    <s v="sameday"/>
    <x v="4"/>
    <n v="689"/>
    <n v="8"/>
    <n v="0.49"/>
    <n v="169"/>
    <x v="1"/>
    <x v="1"/>
    <x v="3"/>
    <x v="3"/>
    <x v="631"/>
    <s v="Domestic"/>
    <x v="2"/>
    <n v="9"/>
    <n v="4"/>
    <n v="2020"/>
    <s v="05/23/2021"/>
    <x v="71"/>
    <n v="4"/>
    <n v="5512"/>
    <n v="0.24528301886792453"/>
  </r>
  <r>
    <n v="665"/>
    <x v="4"/>
    <s v="sameday"/>
    <x v="5"/>
    <n v="668"/>
    <n v="2"/>
    <n v="0.34"/>
    <n v="84"/>
    <x v="1"/>
    <x v="2"/>
    <x v="3"/>
    <x v="2"/>
    <x v="632"/>
    <s v="International"/>
    <x v="2"/>
    <n v="9"/>
    <n v="11"/>
    <n v="2022"/>
    <s v="08/11/2020"/>
    <x v="107"/>
    <n v="1"/>
    <n v="1336"/>
    <n v="0.12574850299401197"/>
  </r>
  <r>
    <n v="666"/>
    <x v="0"/>
    <s v="standard"/>
    <x v="5"/>
    <n v="871"/>
    <n v="8"/>
    <n v="0.22"/>
    <n v="104"/>
    <x v="0"/>
    <x v="0"/>
    <x v="0"/>
    <x v="0"/>
    <x v="633"/>
    <s v="Domestic"/>
    <x v="2"/>
    <n v="14"/>
    <n v="7"/>
    <n v="2020"/>
    <s v="01/04/2020"/>
    <x v="304"/>
    <n v="3"/>
    <n v="6968"/>
    <n v="0.11940298507462686"/>
  </r>
  <r>
    <n v="667"/>
    <x v="13"/>
    <s v="standard"/>
    <x v="4"/>
    <n v="592"/>
    <n v="2"/>
    <n v="0.19"/>
    <n v="132"/>
    <x v="1"/>
    <x v="2"/>
    <x v="3"/>
    <x v="0"/>
    <x v="634"/>
    <s v="International"/>
    <x v="1"/>
    <n v="20"/>
    <n v="1"/>
    <n v="2022"/>
    <s v="02/01/2022"/>
    <x v="305"/>
    <n v="4"/>
    <n v="1184"/>
    <n v="0.22297297297297297"/>
  </r>
  <r>
    <n v="668"/>
    <x v="10"/>
    <s v="standard"/>
    <x v="5"/>
    <n v="415"/>
    <n v="6"/>
    <n v="0.43"/>
    <n v="156"/>
    <x v="0"/>
    <x v="2"/>
    <x v="2"/>
    <x v="3"/>
    <x v="635"/>
    <s v="International"/>
    <x v="2"/>
    <n v="27"/>
    <n v="9"/>
    <n v="2021"/>
    <s v="08/25/2021"/>
    <x v="239"/>
    <n v="2"/>
    <n v="2490"/>
    <n v="0.37590361445783133"/>
  </r>
  <r>
    <n v="669"/>
    <x v="4"/>
    <s v="basic"/>
    <x v="3"/>
    <n v="714"/>
    <n v="6"/>
    <n v="0.43"/>
    <n v="187"/>
    <x v="0"/>
    <x v="1"/>
    <x v="1"/>
    <x v="2"/>
    <x v="636"/>
    <s v="Domestic"/>
    <x v="0"/>
    <n v="20"/>
    <n v="8"/>
    <n v="2021"/>
    <s v="02/26/2022"/>
    <x v="54"/>
    <n v="5"/>
    <n v="4284"/>
    <n v="0.26190476190476192"/>
  </r>
  <r>
    <n v="670"/>
    <x v="17"/>
    <s v="second class"/>
    <x v="1"/>
    <n v="467"/>
    <n v="7"/>
    <n v="0.34"/>
    <n v="77"/>
    <x v="0"/>
    <x v="1"/>
    <x v="0"/>
    <x v="2"/>
    <x v="637"/>
    <s v="International"/>
    <x v="0"/>
    <n v="5"/>
    <n v="11"/>
    <n v="2020"/>
    <s v="09/23/2021"/>
    <x v="304"/>
    <n v="1"/>
    <n v="3269"/>
    <n v="0.16488222698072805"/>
  </r>
  <r>
    <n v="671"/>
    <x v="10"/>
    <s v="basic"/>
    <x v="5"/>
    <n v="104"/>
    <n v="8"/>
    <n v="0.25"/>
    <n v="73"/>
    <x v="1"/>
    <x v="0"/>
    <x v="0"/>
    <x v="3"/>
    <x v="638"/>
    <s v="Domestic"/>
    <x v="2"/>
    <n v="28"/>
    <n v="12"/>
    <n v="2021"/>
    <s v="01/09/2020"/>
    <x v="207"/>
    <n v="4"/>
    <n v="832"/>
    <n v="0.70192307692307687"/>
  </r>
  <r>
    <n v="672"/>
    <x v="10"/>
    <s v="sameday"/>
    <x v="5"/>
    <n v="100"/>
    <n v="8"/>
    <n v="0.49"/>
    <n v="51"/>
    <x v="0"/>
    <x v="1"/>
    <x v="1"/>
    <x v="2"/>
    <x v="639"/>
    <s v="International"/>
    <x v="2"/>
    <n v="8"/>
    <n v="5"/>
    <n v="2022"/>
    <s v="07/02/2022"/>
    <x v="293"/>
    <n v="5"/>
    <n v="800"/>
    <n v="0.51"/>
  </r>
  <r>
    <n v="673"/>
    <x v="10"/>
    <s v="second class"/>
    <x v="1"/>
    <n v="815"/>
    <n v="9"/>
    <n v="0.16"/>
    <n v="197"/>
    <x v="0"/>
    <x v="0"/>
    <x v="3"/>
    <x v="3"/>
    <x v="640"/>
    <s v="International"/>
    <x v="0"/>
    <n v="7"/>
    <n v="11"/>
    <n v="2022"/>
    <s v="02/11/2022"/>
    <x v="182"/>
    <n v="1"/>
    <n v="7335"/>
    <n v="0.24171779141104294"/>
  </r>
  <r>
    <n v="674"/>
    <x v="10"/>
    <s v="firstclass"/>
    <x v="3"/>
    <n v="234"/>
    <n v="5"/>
    <n v="0.27"/>
    <n v="172"/>
    <x v="0"/>
    <x v="2"/>
    <x v="0"/>
    <x v="3"/>
    <x v="641"/>
    <s v="Domestic"/>
    <x v="1"/>
    <n v="25"/>
    <n v="3"/>
    <n v="2021"/>
    <s v="04/12/2022"/>
    <x v="289"/>
    <n v="5"/>
    <n v="1170"/>
    <n v="0.7350427350427351"/>
  </r>
  <r>
    <n v="675"/>
    <x v="18"/>
    <s v="second class"/>
    <x v="1"/>
    <n v="983"/>
    <n v="6"/>
    <n v="0.18"/>
    <n v="56"/>
    <x v="1"/>
    <x v="0"/>
    <x v="3"/>
    <x v="2"/>
    <x v="642"/>
    <s v="International"/>
    <x v="0"/>
    <n v="19"/>
    <n v="7"/>
    <n v="2021"/>
    <s v="08/06/2022"/>
    <x v="306"/>
    <n v="3"/>
    <n v="5898"/>
    <n v="5.6968463886063074E-2"/>
  </r>
  <r>
    <n v="676"/>
    <x v="8"/>
    <s v="firstclass"/>
    <x v="4"/>
    <n v="760"/>
    <n v="9"/>
    <n v="0.11"/>
    <n v="78"/>
    <x v="1"/>
    <x v="2"/>
    <x v="1"/>
    <x v="0"/>
    <x v="643"/>
    <s v="International"/>
    <x v="0"/>
    <n v="23"/>
    <n v="3"/>
    <n v="2022"/>
    <s v="09/21/2022"/>
    <x v="72"/>
    <n v="5"/>
    <n v="6840"/>
    <n v="0.10263157894736842"/>
  </r>
  <r>
    <n v="677"/>
    <x v="8"/>
    <s v="standard"/>
    <x v="5"/>
    <n v="604"/>
    <n v="7"/>
    <n v="0.17"/>
    <n v="142"/>
    <x v="1"/>
    <x v="0"/>
    <x v="2"/>
    <x v="3"/>
    <x v="644"/>
    <s v="Domestic"/>
    <x v="0"/>
    <n v="17"/>
    <n v="10"/>
    <n v="2021"/>
    <s v="06/16/2021"/>
    <x v="6"/>
    <n v="6"/>
    <n v="4228"/>
    <n v="0.23509933774834438"/>
  </r>
  <r>
    <n v="678"/>
    <x v="8"/>
    <s v="sameday"/>
    <x v="3"/>
    <n v="810"/>
    <n v="9"/>
    <n v="0.3"/>
    <n v="145"/>
    <x v="1"/>
    <x v="1"/>
    <x v="2"/>
    <x v="0"/>
    <x v="645"/>
    <s v="Domestic"/>
    <x v="0"/>
    <n v="12"/>
    <n v="1"/>
    <n v="2022"/>
    <s v="04/16/2020"/>
    <x v="239"/>
    <n v="3"/>
    <n v="7290"/>
    <n v="0.17901234567901234"/>
  </r>
  <r>
    <n v="679"/>
    <x v="7"/>
    <s v="standard"/>
    <x v="3"/>
    <n v="932"/>
    <n v="6"/>
    <n v="0.18"/>
    <n v="130"/>
    <x v="0"/>
    <x v="1"/>
    <x v="2"/>
    <x v="1"/>
    <x v="646"/>
    <s v="Domestic"/>
    <x v="0"/>
    <n v="27"/>
    <n v="12"/>
    <n v="2021"/>
    <s v="07/23/2022"/>
    <x v="29"/>
    <n v="3"/>
    <n v="5592"/>
    <n v="0.13948497854077252"/>
  </r>
  <r>
    <n v="680"/>
    <x v="19"/>
    <s v="basic"/>
    <x v="3"/>
    <n v="423"/>
    <n v="9"/>
    <n v="0.1"/>
    <n v="99"/>
    <x v="0"/>
    <x v="1"/>
    <x v="2"/>
    <x v="3"/>
    <x v="647"/>
    <s v="International"/>
    <x v="1"/>
    <n v="15"/>
    <n v="9"/>
    <n v="2022"/>
    <s v="04/09/2020"/>
    <x v="137"/>
    <n v="2"/>
    <n v="3807"/>
    <n v="0.23404255319148937"/>
  </r>
  <r>
    <n v="681"/>
    <x v="0"/>
    <s v="third class"/>
    <x v="0"/>
    <n v="223"/>
    <n v="9"/>
    <n v="0.12"/>
    <n v="151"/>
    <x v="0"/>
    <x v="0"/>
    <x v="1"/>
    <x v="2"/>
    <x v="648"/>
    <s v="International"/>
    <x v="0"/>
    <n v="22"/>
    <n v="4"/>
    <n v="2020"/>
    <s v="05/06/2020"/>
    <x v="62"/>
    <n v="1"/>
    <n v="2007"/>
    <n v="0.67713004484304928"/>
  </r>
  <r>
    <n v="682"/>
    <x v="6"/>
    <s v="standard"/>
    <x v="3"/>
    <n v="169"/>
    <n v="5"/>
    <n v="0.42"/>
    <n v="161"/>
    <x v="1"/>
    <x v="0"/>
    <x v="3"/>
    <x v="2"/>
    <x v="649"/>
    <s v="International"/>
    <x v="1"/>
    <n v="15"/>
    <n v="11"/>
    <n v="2021"/>
    <s v="02/18/2021"/>
    <x v="307"/>
    <n v="6"/>
    <n v="845"/>
    <n v="0.9526627218934911"/>
  </r>
  <r>
    <n v="683"/>
    <x v="7"/>
    <s v="standard"/>
    <x v="2"/>
    <n v="467"/>
    <n v="6"/>
    <n v="0.32"/>
    <n v="153"/>
    <x v="1"/>
    <x v="0"/>
    <x v="0"/>
    <x v="3"/>
    <x v="650"/>
    <s v="Domestic"/>
    <x v="1"/>
    <n v="20"/>
    <n v="1"/>
    <n v="2022"/>
    <s v="12/29/2021"/>
    <x v="303"/>
    <n v="6"/>
    <n v="2802"/>
    <n v="0.32762312633832974"/>
  </r>
  <r>
    <n v="684"/>
    <x v="15"/>
    <s v="second class"/>
    <x v="2"/>
    <n v="161"/>
    <n v="3"/>
    <n v="0.2"/>
    <n v="150"/>
    <x v="1"/>
    <x v="3"/>
    <x v="2"/>
    <x v="1"/>
    <x v="651"/>
    <s v="International"/>
    <x v="1"/>
    <n v="24"/>
    <n v="8"/>
    <n v="2020"/>
    <s v="05/17/2021"/>
    <x v="308"/>
    <n v="5"/>
    <n v="483"/>
    <n v="0.93167701863354035"/>
  </r>
  <r>
    <n v="685"/>
    <x v="13"/>
    <s v="firstclass"/>
    <x v="4"/>
    <n v="395"/>
    <n v="2"/>
    <n v="0.4"/>
    <n v="81"/>
    <x v="1"/>
    <x v="0"/>
    <x v="3"/>
    <x v="0"/>
    <x v="652"/>
    <s v="International"/>
    <x v="1"/>
    <n v="26"/>
    <n v="11"/>
    <n v="2020"/>
    <s v="03/05/2020"/>
    <x v="97"/>
    <n v="1"/>
    <n v="790"/>
    <n v="0.20506329113924052"/>
  </r>
  <r>
    <n v="686"/>
    <x v="18"/>
    <s v="sameday"/>
    <x v="0"/>
    <n v="415"/>
    <n v="2"/>
    <n v="0.18"/>
    <n v="115"/>
    <x v="1"/>
    <x v="0"/>
    <x v="3"/>
    <x v="1"/>
    <x v="653"/>
    <s v="International"/>
    <x v="0"/>
    <n v="13"/>
    <n v="1"/>
    <n v="2021"/>
    <s v="11/15/2020"/>
    <x v="102"/>
    <n v="3"/>
    <n v="830"/>
    <n v="0.27710843373493976"/>
  </r>
  <r>
    <n v="687"/>
    <x v="4"/>
    <s v="standard"/>
    <x v="0"/>
    <n v="308"/>
    <n v="8"/>
    <n v="0.31"/>
    <n v="84"/>
    <x v="0"/>
    <x v="1"/>
    <x v="3"/>
    <x v="1"/>
    <x v="654"/>
    <s v="Domestic"/>
    <x v="0"/>
    <n v="13"/>
    <n v="11"/>
    <n v="2022"/>
    <s v="11/20/2021"/>
    <x v="299"/>
    <n v="1"/>
    <n v="2464"/>
    <n v="0.27272727272727271"/>
  </r>
  <r>
    <n v="688"/>
    <x v="18"/>
    <s v="standard"/>
    <x v="1"/>
    <n v="573"/>
    <n v="8"/>
    <n v="0.13"/>
    <n v="175"/>
    <x v="1"/>
    <x v="2"/>
    <x v="2"/>
    <x v="3"/>
    <x v="655"/>
    <s v="Domestic"/>
    <x v="1"/>
    <n v="29"/>
    <n v="2"/>
    <n v="2022"/>
    <s v="04/09/2022"/>
    <x v="204"/>
    <n v="3"/>
    <n v="4584"/>
    <n v="0.30541012216404889"/>
  </r>
  <r>
    <n v="689"/>
    <x v="1"/>
    <s v="firstclass"/>
    <x v="3"/>
    <n v="605"/>
    <n v="1"/>
    <n v="0.15"/>
    <n v="150"/>
    <x v="1"/>
    <x v="0"/>
    <x v="1"/>
    <x v="0"/>
    <x v="656"/>
    <s v="Domestic"/>
    <x v="2"/>
    <n v="15"/>
    <n v="8"/>
    <n v="2022"/>
    <s v="06/15/2020"/>
    <x v="309"/>
    <n v="1"/>
    <n v="605"/>
    <n v="0.24793388429752067"/>
  </r>
  <r>
    <n v="690"/>
    <x v="0"/>
    <s v="basic"/>
    <x v="2"/>
    <n v="383"/>
    <n v="7"/>
    <n v="0.37"/>
    <n v="92"/>
    <x v="0"/>
    <x v="1"/>
    <x v="1"/>
    <x v="3"/>
    <x v="657"/>
    <s v="Domestic"/>
    <x v="0"/>
    <n v="3"/>
    <n v="12"/>
    <n v="2020"/>
    <s v="09/05/2021"/>
    <x v="310"/>
    <n v="4"/>
    <n v="2681"/>
    <n v="0.24020887728459531"/>
  </r>
  <r>
    <n v="691"/>
    <x v="1"/>
    <s v="basic"/>
    <x v="0"/>
    <n v="303"/>
    <n v="4"/>
    <n v="0.36"/>
    <n v="50"/>
    <x v="0"/>
    <x v="1"/>
    <x v="0"/>
    <x v="3"/>
    <x v="658"/>
    <s v="International"/>
    <x v="2"/>
    <n v="12"/>
    <n v="6"/>
    <n v="2022"/>
    <s v="12/21/2022"/>
    <x v="55"/>
    <n v="3"/>
    <n v="1212"/>
    <n v="0.16501650165016502"/>
  </r>
  <r>
    <n v="692"/>
    <x v="0"/>
    <s v="second class"/>
    <x v="2"/>
    <n v="389"/>
    <n v="3"/>
    <n v="0.22"/>
    <n v="116"/>
    <x v="1"/>
    <x v="3"/>
    <x v="0"/>
    <x v="2"/>
    <x v="659"/>
    <s v="International"/>
    <x v="1"/>
    <n v="11"/>
    <n v="10"/>
    <n v="2022"/>
    <s v="10/17/2021"/>
    <x v="205"/>
    <n v="1"/>
    <n v="1167"/>
    <n v="0.29820051413881749"/>
  </r>
  <r>
    <n v="693"/>
    <x v="8"/>
    <s v="firstclass"/>
    <x v="2"/>
    <n v="381"/>
    <n v="2"/>
    <n v="0.1"/>
    <n v="116"/>
    <x v="1"/>
    <x v="0"/>
    <x v="2"/>
    <x v="0"/>
    <x v="660"/>
    <s v="International"/>
    <x v="1"/>
    <n v="17"/>
    <n v="2"/>
    <n v="2022"/>
    <s v="03/08/2020"/>
    <x v="183"/>
    <n v="2"/>
    <n v="762"/>
    <n v="0.30446194225721784"/>
  </r>
  <r>
    <n v="694"/>
    <x v="14"/>
    <s v="standard"/>
    <x v="3"/>
    <n v="792"/>
    <n v="2"/>
    <n v="0.13"/>
    <n v="95"/>
    <x v="0"/>
    <x v="0"/>
    <x v="3"/>
    <x v="3"/>
    <x v="661"/>
    <s v="Domestic"/>
    <x v="0"/>
    <n v="10"/>
    <n v="10"/>
    <n v="2020"/>
    <s v="03/21/2022"/>
    <x v="131"/>
    <n v="2"/>
    <n v="1584"/>
    <n v="0.11994949494949494"/>
  </r>
  <r>
    <n v="695"/>
    <x v="0"/>
    <s v="basic"/>
    <x v="2"/>
    <n v="788"/>
    <n v="1"/>
    <n v="0.42"/>
    <n v="62"/>
    <x v="1"/>
    <x v="2"/>
    <x v="3"/>
    <x v="2"/>
    <x v="662"/>
    <s v="Domestic"/>
    <x v="2"/>
    <n v="14"/>
    <n v="9"/>
    <n v="2021"/>
    <s v="10/08/2022"/>
    <x v="128"/>
    <n v="4"/>
    <n v="788"/>
    <n v="7.8680203045685279E-2"/>
  </r>
  <r>
    <n v="696"/>
    <x v="6"/>
    <s v="basic"/>
    <x v="4"/>
    <n v="518"/>
    <n v="8"/>
    <n v="0.3"/>
    <n v="153"/>
    <x v="1"/>
    <x v="1"/>
    <x v="1"/>
    <x v="2"/>
    <x v="663"/>
    <s v="International"/>
    <x v="0"/>
    <n v="8"/>
    <n v="8"/>
    <n v="2021"/>
    <s v="08/05/2021"/>
    <x v="114"/>
    <n v="2"/>
    <n v="4144"/>
    <n v="0.29536679536679539"/>
  </r>
  <r>
    <n v="697"/>
    <x v="10"/>
    <s v="sameday"/>
    <x v="4"/>
    <n v="728"/>
    <n v="8"/>
    <n v="0.24"/>
    <n v="137"/>
    <x v="0"/>
    <x v="3"/>
    <x v="2"/>
    <x v="3"/>
    <x v="664"/>
    <s v="International"/>
    <x v="0"/>
    <n v="22"/>
    <n v="8"/>
    <n v="2020"/>
    <s v="08/23/2021"/>
    <x v="268"/>
    <n v="4"/>
    <n v="5824"/>
    <n v="0.18818681318681318"/>
  </r>
  <r>
    <n v="698"/>
    <x v="9"/>
    <s v="sameday"/>
    <x v="0"/>
    <n v="652"/>
    <n v="1"/>
    <n v="0.34"/>
    <n v="56"/>
    <x v="0"/>
    <x v="1"/>
    <x v="0"/>
    <x v="3"/>
    <x v="665"/>
    <s v="International"/>
    <x v="0"/>
    <n v="16"/>
    <n v="4"/>
    <n v="2020"/>
    <s v="06/09/2020"/>
    <x v="86"/>
    <n v="1"/>
    <n v="652"/>
    <n v="8.5889570552147243E-2"/>
  </r>
  <r>
    <n v="699"/>
    <x v="16"/>
    <s v="third class"/>
    <x v="0"/>
    <n v="802"/>
    <n v="4"/>
    <n v="0.13"/>
    <n v="136"/>
    <x v="0"/>
    <x v="3"/>
    <x v="3"/>
    <x v="1"/>
    <x v="666"/>
    <s v="International"/>
    <x v="2"/>
    <n v="9"/>
    <n v="7"/>
    <n v="2021"/>
    <s v="05/02/2020"/>
    <x v="200"/>
    <n v="6"/>
    <n v="3208"/>
    <n v="0.16957605985037408"/>
  </r>
  <r>
    <n v="700"/>
    <x v="15"/>
    <s v="second class"/>
    <x v="1"/>
    <n v="214"/>
    <n v="7"/>
    <n v="0.42"/>
    <n v="110"/>
    <x v="0"/>
    <x v="3"/>
    <x v="0"/>
    <x v="0"/>
    <x v="667"/>
    <s v="International"/>
    <x v="1"/>
    <n v="26"/>
    <n v="8"/>
    <n v="2022"/>
    <s v="06/18/2022"/>
    <x v="33"/>
    <n v="5"/>
    <n v="1498"/>
    <n v="0.51401869158878499"/>
  </r>
  <r>
    <n v="701"/>
    <x v="13"/>
    <s v="basic"/>
    <x v="2"/>
    <n v="399"/>
    <n v="5"/>
    <n v="0.19"/>
    <n v="177"/>
    <x v="0"/>
    <x v="3"/>
    <x v="3"/>
    <x v="0"/>
    <x v="668"/>
    <s v="Domestic"/>
    <x v="1"/>
    <n v="14"/>
    <n v="4"/>
    <n v="2022"/>
    <s v="09/11/2022"/>
    <x v="37"/>
    <n v="6"/>
    <n v="1995"/>
    <n v="0.44360902255639095"/>
  </r>
  <r>
    <n v="702"/>
    <x v="1"/>
    <s v="basic"/>
    <x v="0"/>
    <n v="731"/>
    <n v="9"/>
    <n v="0.16"/>
    <n v="101"/>
    <x v="0"/>
    <x v="3"/>
    <x v="1"/>
    <x v="2"/>
    <x v="669"/>
    <s v="Domestic"/>
    <x v="2"/>
    <n v="30"/>
    <n v="3"/>
    <n v="2021"/>
    <s v="02/25/2022"/>
    <x v="311"/>
    <n v="3"/>
    <n v="6579"/>
    <n v="0.13816689466484269"/>
  </r>
  <r>
    <n v="703"/>
    <x v="13"/>
    <s v="firstclass"/>
    <x v="3"/>
    <n v="138"/>
    <n v="2"/>
    <n v="0.13"/>
    <n v="106"/>
    <x v="1"/>
    <x v="2"/>
    <x v="2"/>
    <x v="0"/>
    <x v="670"/>
    <s v="Domestic"/>
    <x v="0"/>
    <n v="5"/>
    <n v="9"/>
    <n v="2022"/>
    <s v="09/15/2020"/>
    <x v="239"/>
    <n v="2"/>
    <n v="276"/>
    <n v="0.76811594202898548"/>
  </r>
  <r>
    <n v="704"/>
    <x v="13"/>
    <s v="sameday"/>
    <x v="0"/>
    <n v="247"/>
    <n v="5"/>
    <n v="0.38"/>
    <n v="114"/>
    <x v="1"/>
    <x v="3"/>
    <x v="3"/>
    <x v="3"/>
    <x v="671"/>
    <s v="Domestic"/>
    <x v="1"/>
    <n v="24"/>
    <n v="11"/>
    <n v="2020"/>
    <s v="04/18/2020"/>
    <x v="312"/>
    <n v="6"/>
    <n v="1235"/>
    <n v="0.46153846153846156"/>
  </r>
  <r>
    <n v="705"/>
    <x v="12"/>
    <s v="sameday"/>
    <x v="4"/>
    <n v="910"/>
    <n v="6"/>
    <n v="0.13"/>
    <n v="174"/>
    <x v="0"/>
    <x v="0"/>
    <x v="0"/>
    <x v="3"/>
    <x v="672"/>
    <s v="International"/>
    <x v="2"/>
    <n v="14"/>
    <n v="12"/>
    <n v="2022"/>
    <s v="05/27/2020"/>
    <x v="263"/>
    <n v="3"/>
    <n v="5460"/>
    <n v="0.1912087912087912"/>
  </r>
  <r>
    <n v="706"/>
    <x v="2"/>
    <s v="basic"/>
    <x v="2"/>
    <n v="582"/>
    <n v="5"/>
    <n v="0.25"/>
    <n v="198"/>
    <x v="0"/>
    <x v="2"/>
    <x v="2"/>
    <x v="0"/>
    <x v="673"/>
    <s v="Domestic"/>
    <x v="1"/>
    <n v="26"/>
    <n v="5"/>
    <n v="2021"/>
    <s v="07/07/2020"/>
    <x v="157"/>
    <n v="5"/>
    <n v="2910"/>
    <n v="0.34020618556701032"/>
  </r>
  <r>
    <n v="707"/>
    <x v="16"/>
    <s v="second class"/>
    <x v="4"/>
    <n v="842"/>
    <n v="3"/>
    <n v="0.42"/>
    <n v="86"/>
    <x v="1"/>
    <x v="2"/>
    <x v="1"/>
    <x v="1"/>
    <x v="674"/>
    <s v="Domestic"/>
    <x v="0"/>
    <n v="15"/>
    <n v="7"/>
    <n v="2022"/>
    <s v="07/17/2020"/>
    <x v="313"/>
    <n v="5"/>
    <n v="2526"/>
    <n v="0.10213776722090261"/>
  </r>
  <r>
    <n v="708"/>
    <x v="16"/>
    <s v="basic"/>
    <x v="0"/>
    <n v="249"/>
    <n v="7"/>
    <n v="0.48"/>
    <n v="146"/>
    <x v="0"/>
    <x v="1"/>
    <x v="0"/>
    <x v="0"/>
    <x v="675"/>
    <s v="International"/>
    <x v="2"/>
    <n v="8"/>
    <n v="4"/>
    <n v="2020"/>
    <s v="07/14/2021"/>
    <x v="135"/>
    <n v="4"/>
    <n v="1743"/>
    <n v="0.58634538152610438"/>
  </r>
  <r>
    <n v="709"/>
    <x v="2"/>
    <s v="standard"/>
    <x v="0"/>
    <n v="446"/>
    <n v="4"/>
    <n v="0.38"/>
    <n v="68"/>
    <x v="1"/>
    <x v="2"/>
    <x v="1"/>
    <x v="2"/>
    <x v="676"/>
    <s v="Domestic"/>
    <x v="1"/>
    <n v="7"/>
    <n v="8"/>
    <n v="2021"/>
    <s v="08/21/2020"/>
    <x v="291"/>
    <n v="5"/>
    <n v="1784"/>
    <n v="0.15246636771300448"/>
  </r>
  <r>
    <n v="710"/>
    <x v="17"/>
    <s v="sameday"/>
    <x v="4"/>
    <n v="519"/>
    <n v="3"/>
    <n v="0.15"/>
    <n v="75"/>
    <x v="0"/>
    <x v="1"/>
    <x v="2"/>
    <x v="2"/>
    <x v="677"/>
    <s v="International"/>
    <x v="1"/>
    <n v="5"/>
    <n v="5"/>
    <n v="2022"/>
    <s v="04/23/2022"/>
    <x v="141"/>
    <n v="6"/>
    <n v="1557"/>
    <n v="0.14450867052023122"/>
  </r>
  <r>
    <n v="711"/>
    <x v="0"/>
    <s v="sameday"/>
    <x v="5"/>
    <n v="743"/>
    <n v="3"/>
    <n v="0.11"/>
    <n v="144"/>
    <x v="0"/>
    <x v="2"/>
    <x v="2"/>
    <x v="0"/>
    <x v="678"/>
    <s v="International"/>
    <x v="1"/>
    <n v="9"/>
    <n v="9"/>
    <n v="2022"/>
    <s v="03/24/2021"/>
    <x v="279"/>
    <n v="2"/>
    <n v="2229"/>
    <n v="0.19380888290713325"/>
  </r>
  <r>
    <n v="712"/>
    <x v="2"/>
    <s v="firstclass"/>
    <x v="1"/>
    <n v="992"/>
    <n v="4"/>
    <n v="0.27"/>
    <n v="65"/>
    <x v="0"/>
    <x v="0"/>
    <x v="1"/>
    <x v="3"/>
    <x v="679"/>
    <s v="International"/>
    <x v="0"/>
    <n v="26"/>
    <n v="2"/>
    <n v="2021"/>
    <s v="04/06/2020"/>
    <x v="173"/>
    <n v="4"/>
    <n v="3968"/>
    <n v="6.5524193548387094E-2"/>
  </r>
  <r>
    <n v="713"/>
    <x v="5"/>
    <s v="second class"/>
    <x v="1"/>
    <n v="491"/>
    <n v="1"/>
    <n v="0.18"/>
    <n v="72"/>
    <x v="1"/>
    <x v="2"/>
    <x v="1"/>
    <x v="3"/>
    <x v="680"/>
    <s v="International"/>
    <x v="1"/>
    <n v="14"/>
    <n v="2"/>
    <n v="2022"/>
    <s v="07/23/2021"/>
    <x v="32"/>
    <n v="3"/>
    <n v="491"/>
    <n v="0.14663951120162932"/>
  </r>
  <r>
    <n v="714"/>
    <x v="7"/>
    <s v="firstclass"/>
    <x v="0"/>
    <n v="360"/>
    <n v="1"/>
    <n v="0.19"/>
    <n v="116"/>
    <x v="0"/>
    <x v="2"/>
    <x v="1"/>
    <x v="3"/>
    <x v="681"/>
    <s v="Domestic"/>
    <x v="1"/>
    <n v="16"/>
    <n v="2"/>
    <n v="2022"/>
    <s v="09/06/2022"/>
    <x v="106"/>
    <n v="4"/>
    <n v="360"/>
    <n v="0.32222222222222224"/>
  </r>
  <r>
    <n v="715"/>
    <x v="13"/>
    <s v="sameday"/>
    <x v="1"/>
    <n v="616"/>
    <n v="7"/>
    <n v="0.23"/>
    <n v="73"/>
    <x v="1"/>
    <x v="2"/>
    <x v="0"/>
    <x v="1"/>
    <x v="682"/>
    <s v="International"/>
    <x v="2"/>
    <n v="1"/>
    <n v="11"/>
    <n v="2021"/>
    <s v="07/15/2020"/>
    <x v="66"/>
    <n v="5"/>
    <n v="4312"/>
    <n v="0.1185064935064935"/>
  </r>
  <r>
    <n v="716"/>
    <x v="9"/>
    <s v="third class"/>
    <x v="4"/>
    <n v="153"/>
    <n v="5"/>
    <n v="0.34"/>
    <n v="167"/>
    <x v="1"/>
    <x v="1"/>
    <x v="0"/>
    <x v="3"/>
    <x v="683"/>
    <s v="Domestic"/>
    <x v="0"/>
    <n v="25"/>
    <n v="7"/>
    <n v="2022"/>
    <s v="11/06/2021"/>
    <x v="310"/>
    <n v="3"/>
    <n v="765"/>
    <n v="1.0915032679738561"/>
  </r>
  <r>
    <n v="717"/>
    <x v="7"/>
    <s v="second class"/>
    <x v="2"/>
    <n v="493"/>
    <n v="4"/>
    <n v="0.14000000000000001"/>
    <n v="156"/>
    <x v="0"/>
    <x v="0"/>
    <x v="1"/>
    <x v="1"/>
    <x v="684"/>
    <s v="International"/>
    <x v="2"/>
    <n v="2"/>
    <n v="4"/>
    <n v="2020"/>
    <s v="06/19/2022"/>
    <x v="55"/>
    <n v="2"/>
    <n v="1972"/>
    <n v="0.31643002028397565"/>
  </r>
  <r>
    <n v="718"/>
    <x v="9"/>
    <s v="basic"/>
    <x v="0"/>
    <n v="773"/>
    <n v="1"/>
    <n v="0.17"/>
    <n v="166"/>
    <x v="1"/>
    <x v="2"/>
    <x v="1"/>
    <x v="0"/>
    <x v="685"/>
    <s v="Domestic"/>
    <x v="2"/>
    <n v="16"/>
    <n v="1"/>
    <n v="2020"/>
    <s v="04/10/2020"/>
    <x v="139"/>
    <n v="5"/>
    <n v="773"/>
    <n v="0.2147477360931436"/>
  </r>
  <r>
    <n v="719"/>
    <x v="13"/>
    <s v="basic"/>
    <x v="3"/>
    <n v="814"/>
    <n v="1"/>
    <n v="0.15"/>
    <n v="155"/>
    <x v="0"/>
    <x v="1"/>
    <x v="3"/>
    <x v="3"/>
    <x v="686"/>
    <s v="International"/>
    <x v="2"/>
    <n v="11"/>
    <n v="11"/>
    <n v="2020"/>
    <s v="05/12/2020"/>
    <x v="184"/>
    <n v="3"/>
    <n v="814"/>
    <n v="0.19041769041769041"/>
  </r>
  <r>
    <n v="720"/>
    <x v="0"/>
    <s v="third class"/>
    <x v="5"/>
    <n v="852"/>
    <n v="9"/>
    <n v="0.49"/>
    <n v="109"/>
    <x v="0"/>
    <x v="2"/>
    <x v="0"/>
    <x v="0"/>
    <x v="687"/>
    <s v="Domestic"/>
    <x v="0"/>
    <n v="26"/>
    <n v="6"/>
    <n v="2022"/>
    <s v="11/25/2020"/>
    <x v="298"/>
    <n v="6"/>
    <n v="7668"/>
    <n v="0.12793427230046947"/>
  </r>
  <r>
    <n v="721"/>
    <x v="12"/>
    <s v="second class"/>
    <x v="1"/>
    <n v="945"/>
    <n v="9"/>
    <n v="0.3"/>
    <n v="159"/>
    <x v="1"/>
    <x v="3"/>
    <x v="3"/>
    <x v="3"/>
    <x v="688"/>
    <s v="International"/>
    <x v="1"/>
    <n v="29"/>
    <n v="3"/>
    <n v="2022"/>
    <s v="08/21/2022"/>
    <x v="45"/>
    <n v="2"/>
    <n v="8505"/>
    <n v="0.16825396825396827"/>
  </r>
  <r>
    <n v="722"/>
    <x v="7"/>
    <s v="standard"/>
    <x v="1"/>
    <n v="505"/>
    <n v="3"/>
    <n v="0.13"/>
    <n v="69"/>
    <x v="0"/>
    <x v="1"/>
    <x v="0"/>
    <x v="2"/>
    <x v="689"/>
    <s v="Domestic"/>
    <x v="0"/>
    <n v="14"/>
    <n v="6"/>
    <n v="2020"/>
    <s v="04/03/2022"/>
    <x v="313"/>
    <n v="4"/>
    <n v="1515"/>
    <n v="0.13663366336633664"/>
  </r>
  <r>
    <n v="723"/>
    <x v="0"/>
    <s v="basic"/>
    <x v="3"/>
    <n v="192"/>
    <n v="5"/>
    <n v="0.11"/>
    <n v="128"/>
    <x v="0"/>
    <x v="0"/>
    <x v="3"/>
    <x v="2"/>
    <x v="690"/>
    <s v="Domestic"/>
    <x v="1"/>
    <n v="4"/>
    <n v="5"/>
    <n v="2021"/>
    <s v="11/09/2021"/>
    <x v="129"/>
    <n v="6"/>
    <n v="960"/>
    <n v="0.66666666666666663"/>
  </r>
  <r>
    <n v="724"/>
    <x v="10"/>
    <s v="firstclass"/>
    <x v="5"/>
    <n v="123"/>
    <n v="5"/>
    <n v="0.19"/>
    <n v="88"/>
    <x v="1"/>
    <x v="3"/>
    <x v="0"/>
    <x v="2"/>
    <x v="691"/>
    <s v="International"/>
    <x v="2"/>
    <n v="4"/>
    <n v="1"/>
    <n v="2020"/>
    <s v="04/24/2022"/>
    <x v="15"/>
    <n v="4"/>
    <n v="615"/>
    <n v="0.71544715447154472"/>
  </r>
  <r>
    <n v="725"/>
    <x v="5"/>
    <s v="basic"/>
    <x v="3"/>
    <n v="212"/>
    <n v="9"/>
    <n v="0.36"/>
    <n v="87"/>
    <x v="1"/>
    <x v="1"/>
    <x v="2"/>
    <x v="0"/>
    <x v="692"/>
    <s v="Domestic"/>
    <x v="0"/>
    <n v="11"/>
    <n v="5"/>
    <n v="2020"/>
    <s v="06/24/2020"/>
    <x v="265"/>
    <n v="2"/>
    <n v="1908"/>
    <n v="0.41037735849056606"/>
  </r>
  <r>
    <n v="726"/>
    <x v="16"/>
    <s v="basic"/>
    <x v="5"/>
    <n v="489"/>
    <n v="6"/>
    <n v="0.11"/>
    <n v="85"/>
    <x v="1"/>
    <x v="2"/>
    <x v="0"/>
    <x v="1"/>
    <x v="693"/>
    <s v="International"/>
    <x v="2"/>
    <n v="19"/>
    <n v="6"/>
    <n v="2021"/>
    <s v="12/30/2020"/>
    <x v="9"/>
    <n v="6"/>
    <n v="2934"/>
    <n v="0.17382413087934559"/>
  </r>
  <r>
    <n v="727"/>
    <x v="2"/>
    <s v="standard"/>
    <x v="4"/>
    <n v="102"/>
    <n v="9"/>
    <n v="0.48"/>
    <n v="61"/>
    <x v="1"/>
    <x v="0"/>
    <x v="1"/>
    <x v="0"/>
    <x v="694"/>
    <s v="International"/>
    <x v="0"/>
    <n v="25"/>
    <n v="4"/>
    <n v="2022"/>
    <s v="07/14/2022"/>
    <x v="82"/>
    <n v="2"/>
    <n v="918"/>
    <n v="0.59803921568627449"/>
  </r>
  <r>
    <n v="728"/>
    <x v="1"/>
    <s v="basic"/>
    <x v="5"/>
    <n v="356"/>
    <n v="3"/>
    <n v="0.31"/>
    <n v="152"/>
    <x v="0"/>
    <x v="1"/>
    <x v="2"/>
    <x v="3"/>
    <x v="695"/>
    <s v="Domestic"/>
    <x v="1"/>
    <n v="3"/>
    <n v="5"/>
    <n v="2020"/>
    <s v="02/06/2022"/>
    <x v="146"/>
    <n v="5"/>
    <n v="1068"/>
    <n v="0.42696629213483145"/>
  </r>
  <r>
    <n v="729"/>
    <x v="17"/>
    <s v="firstclass"/>
    <x v="4"/>
    <n v="877"/>
    <n v="7"/>
    <n v="0.22"/>
    <n v="92"/>
    <x v="0"/>
    <x v="2"/>
    <x v="3"/>
    <x v="0"/>
    <x v="696"/>
    <s v="International"/>
    <x v="1"/>
    <n v="8"/>
    <n v="11"/>
    <n v="2020"/>
    <s v="04/10/2022"/>
    <x v="3"/>
    <n v="3"/>
    <n v="6139"/>
    <n v="0.10490307867730901"/>
  </r>
  <r>
    <n v="730"/>
    <x v="3"/>
    <s v="firstclass"/>
    <x v="1"/>
    <n v="939"/>
    <n v="7"/>
    <n v="0.16"/>
    <n v="91"/>
    <x v="1"/>
    <x v="1"/>
    <x v="2"/>
    <x v="2"/>
    <x v="697"/>
    <s v="International"/>
    <x v="1"/>
    <n v="24"/>
    <n v="6"/>
    <n v="2020"/>
    <s v="01/12/2021"/>
    <x v="246"/>
    <n v="2"/>
    <n v="6573"/>
    <n v="9.6911608093716725E-2"/>
  </r>
  <r>
    <n v="731"/>
    <x v="3"/>
    <s v="third class"/>
    <x v="5"/>
    <n v="249"/>
    <n v="1"/>
    <n v="0.42"/>
    <n v="128"/>
    <x v="1"/>
    <x v="2"/>
    <x v="2"/>
    <x v="1"/>
    <x v="698"/>
    <s v="Domestic"/>
    <x v="2"/>
    <n v="18"/>
    <n v="7"/>
    <n v="2020"/>
    <s v="02/09/2020"/>
    <x v="291"/>
    <n v="3"/>
    <n v="249"/>
    <n v="0.51405622489959835"/>
  </r>
  <r>
    <n v="732"/>
    <x v="16"/>
    <s v="firstclass"/>
    <x v="2"/>
    <n v="564"/>
    <n v="2"/>
    <n v="0.3"/>
    <n v="90"/>
    <x v="1"/>
    <x v="1"/>
    <x v="1"/>
    <x v="3"/>
    <x v="699"/>
    <s v="Domestic"/>
    <x v="2"/>
    <n v="29"/>
    <n v="4"/>
    <n v="2021"/>
    <s v="02/05/2021"/>
    <x v="120"/>
    <n v="2"/>
    <n v="1128"/>
    <n v="0.15957446808510639"/>
  </r>
  <r>
    <n v="733"/>
    <x v="16"/>
    <s v="third class"/>
    <x v="4"/>
    <n v="690"/>
    <n v="6"/>
    <n v="0.22"/>
    <n v="164"/>
    <x v="0"/>
    <x v="0"/>
    <x v="1"/>
    <x v="0"/>
    <x v="700"/>
    <s v="Domestic"/>
    <x v="2"/>
    <n v="21"/>
    <n v="1"/>
    <n v="2020"/>
    <s v="02/22/2022"/>
    <x v="255"/>
    <n v="1"/>
    <n v="4140"/>
    <n v="0.23768115942028986"/>
  </r>
  <r>
    <n v="734"/>
    <x v="6"/>
    <s v="sameday"/>
    <x v="5"/>
    <n v="649"/>
    <n v="4"/>
    <n v="0.32"/>
    <n v="105"/>
    <x v="1"/>
    <x v="0"/>
    <x v="0"/>
    <x v="3"/>
    <x v="701"/>
    <s v="Domestic"/>
    <x v="0"/>
    <n v="15"/>
    <n v="1"/>
    <n v="2020"/>
    <s v="11/04/2021"/>
    <x v="196"/>
    <n v="2"/>
    <n v="2596"/>
    <n v="0.16178736517719569"/>
  </r>
  <r>
    <n v="735"/>
    <x v="13"/>
    <s v="basic"/>
    <x v="4"/>
    <n v="702"/>
    <n v="4"/>
    <n v="0.3"/>
    <n v="84"/>
    <x v="1"/>
    <x v="3"/>
    <x v="3"/>
    <x v="1"/>
    <x v="702"/>
    <s v="International"/>
    <x v="2"/>
    <n v="5"/>
    <n v="7"/>
    <n v="2021"/>
    <s v="10/15/2022"/>
    <x v="214"/>
    <n v="3"/>
    <n v="2808"/>
    <n v="0.11965811965811966"/>
  </r>
  <r>
    <n v="736"/>
    <x v="16"/>
    <s v="basic"/>
    <x v="0"/>
    <n v="176"/>
    <n v="5"/>
    <n v="0.43"/>
    <n v="81"/>
    <x v="0"/>
    <x v="1"/>
    <x v="1"/>
    <x v="3"/>
    <x v="703"/>
    <s v="Domestic"/>
    <x v="2"/>
    <n v="28"/>
    <n v="5"/>
    <n v="2021"/>
    <s v="08/23/2021"/>
    <x v="123"/>
    <n v="6"/>
    <n v="880"/>
    <n v="0.46022727272727271"/>
  </r>
  <r>
    <n v="737"/>
    <x v="12"/>
    <s v="second class"/>
    <x v="5"/>
    <n v="435"/>
    <n v="2"/>
    <n v="0.42"/>
    <n v="197"/>
    <x v="0"/>
    <x v="1"/>
    <x v="0"/>
    <x v="0"/>
    <x v="704"/>
    <s v="Domestic"/>
    <x v="2"/>
    <n v="1"/>
    <n v="9"/>
    <n v="2021"/>
    <s v="06/08/2022"/>
    <x v="116"/>
    <n v="4"/>
    <n v="870"/>
    <n v="0.45287356321839078"/>
  </r>
  <r>
    <n v="738"/>
    <x v="6"/>
    <s v="standard"/>
    <x v="0"/>
    <n v="823"/>
    <n v="3"/>
    <n v="0.19"/>
    <n v="107"/>
    <x v="0"/>
    <x v="0"/>
    <x v="0"/>
    <x v="3"/>
    <x v="705"/>
    <s v="Domestic"/>
    <x v="1"/>
    <n v="17"/>
    <n v="5"/>
    <n v="2021"/>
    <s v="02/21/2021"/>
    <x v="246"/>
    <n v="4"/>
    <n v="2469"/>
    <n v="0.13001215066828675"/>
  </r>
  <r>
    <n v="739"/>
    <x v="0"/>
    <s v="sameday"/>
    <x v="4"/>
    <n v="246"/>
    <n v="5"/>
    <n v="0.46"/>
    <n v="151"/>
    <x v="0"/>
    <x v="1"/>
    <x v="2"/>
    <x v="2"/>
    <x v="706"/>
    <s v="Domestic"/>
    <x v="2"/>
    <n v="7"/>
    <n v="9"/>
    <n v="2022"/>
    <s v="05/11/2022"/>
    <x v="240"/>
    <n v="3"/>
    <n v="1230"/>
    <n v="0.61382113821138207"/>
  </r>
  <r>
    <n v="740"/>
    <x v="1"/>
    <s v="third class"/>
    <x v="2"/>
    <n v="590"/>
    <n v="9"/>
    <n v="0.13"/>
    <n v="73"/>
    <x v="1"/>
    <x v="2"/>
    <x v="3"/>
    <x v="1"/>
    <x v="707"/>
    <s v="International"/>
    <x v="0"/>
    <n v="25"/>
    <n v="5"/>
    <n v="2022"/>
    <s v="12/26/2020"/>
    <x v="134"/>
    <n v="2"/>
    <n v="5310"/>
    <n v="0.12372881355932204"/>
  </r>
  <r>
    <n v="741"/>
    <x v="10"/>
    <s v="basic"/>
    <x v="1"/>
    <n v="678"/>
    <n v="2"/>
    <n v="0.18"/>
    <n v="126"/>
    <x v="0"/>
    <x v="3"/>
    <x v="2"/>
    <x v="2"/>
    <x v="708"/>
    <s v="International"/>
    <x v="1"/>
    <n v="25"/>
    <n v="11"/>
    <n v="2022"/>
    <s v="03/08/2022"/>
    <x v="314"/>
    <n v="5"/>
    <n v="1356"/>
    <n v="0.18584070796460178"/>
  </r>
  <r>
    <n v="742"/>
    <x v="11"/>
    <s v="firstclass"/>
    <x v="3"/>
    <n v="884"/>
    <n v="4"/>
    <n v="0.38"/>
    <n v="130"/>
    <x v="1"/>
    <x v="2"/>
    <x v="1"/>
    <x v="1"/>
    <x v="709"/>
    <s v="International"/>
    <x v="0"/>
    <n v="28"/>
    <n v="1"/>
    <n v="2020"/>
    <s v="10/07/2021"/>
    <x v="80"/>
    <n v="2"/>
    <n v="3536"/>
    <n v="0.14705882352941177"/>
  </r>
  <r>
    <n v="743"/>
    <x v="4"/>
    <s v="sameday"/>
    <x v="5"/>
    <n v="431"/>
    <n v="1"/>
    <n v="0.23"/>
    <n v="147"/>
    <x v="1"/>
    <x v="3"/>
    <x v="1"/>
    <x v="0"/>
    <x v="710"/>
    <s v="Domestic"/>
    <x v="1"/>
    <n v="4"/>
    <n v="5"/>
    <n v="2021"/>
    <s v="06/23/2021"/>
    <x v="62"/>
    <n v="6"/>
    <n v="431"/>
    <n v="0.34106728538283065"/>
  </r>
  <r>
    <n v="744"/>
    <x v="9"/>
    <s v="sameday"/>
    <x v="4"/>
    <n v="621"/>
    <n v="8"/>
    <n v="0.33"/>
    <n v="80"/>
    <x v="1"/>
    <x v="1"/>
    <x v="0"/>
    <x v="3"/>
    <x v="711"/>
    <s v="International"/>
    <x v="1"/>
    <n v="20"/>
    <n v="1"/>
    <n v="2020"/>
    <s v="06/20/2022"/>
    <x v="286"/>
    <n v="5"/>
    <n v="4968"/>
    <n v="0.1288244766505636"/>
  </r>
  <r>
    <n v="745"/>
    <x v="16"/>
    <s v="third class"/>
    <x v="2"/>
    <n v="477"/>
    <n v="9"/>
    <n v="0.17"/>
    <n v="141"/>
    <x v="1"/>
    <x v="0"/>
    <x v="2"/>
    <x v="3"/>
    <x v="712"/>
    <s v="International"/>
    <x v="2"/>
    <n v="3"/>
    <n v="12"/>
    <n v="2021"/>
    <s v="01/12/2021"/>
    <x v="315"/>
    <n v="1"/>
    <n v="4293"/>
    <n v="0.29559748427672955"/>
  </r>
  <r>
    <n v="746"/>
    <x v="9"/>
    <s v="firstclass"/>
    <x v="2"/>
    <n v="429"/>
    <n v="3"/>
    <n v="0.22"/>
    <n v="181"/>
    <x v="1"/>
    <x v="2"/>
    <x v="1"/>
    <x v="1"/>
    <x v="713"/>
    <s v="International"/>
    <x v="1"/>
    <n v="8"/>
    <n v="5"/>
    <n v="2022"/>
    <s v="08/03/2022"/>
    <x v="56"/>
    <n v="6"/>
    <n v="1287"/>
    <n v="0.42191142191142189"/>
  </r>
  <r>
    <n v="747"/>
    <x v="5"/>
    <s v="second class"/>
    <x v="2"/>
    <n v="898"/>
    <n v="2"/>
    <n v="0.12"/>
    <n v="136"/>
    <x v="1"/>
    <x v="2"/>
    <x v="3"/>
    <x v="1"/>
    <x v="714"/>
    <s v="International"/>
    <x v="2"/>
    <n v="25"/>
    <n v="10"/>
    <n v="2022"/>
    <s v="11/30/2021"/>
    <x v="181"/>
    <n v="6"/>
    <n v="1796"/>
    <n v="0.15144766146993319"/>
  </r>
  <r>
    <n v="748"/>
    <x v="11"/>
    <s v="third class"/>
    <x v="4"/>
    <n v="122"/>
    <n v="7"/>
    <n v="0.46"/>
    <n v="179"/>
    <x v="1"/>
    <x v="1"/>
    <x v="1"/>
    <x v="2"/>
    <x v="715"/>
    <s v="Domestic"/>
    <x v="1"/>
    <n v="24"/>
    <n v="6"/>
    <n v="2021"/>
    <s v="10/23/2022"/>
    <x v="93"/>
    <n v="5"/>
    <n v="854"/>
    <n v="1.4672131147540983"/>
  </r>
  <r>
    <n v="749"/>
    <x v="5"/>
    <s v="basic"/>
    <x v="4"/>
    <n v="718"/>
    <n v="9"/>
    <n v="0.23"/>
    <n v="64"/>
    <x v="1"/>
    <x v="2"/>
    <x v="3"/>
    <x v="0"/>
    <x v="716"/>
    <s v="International"/>
    <x v="0"/>
    <n v="3"/>
    <n v="3"/>
    <n v="2021"/>
    <s v="11/14/2022"/>
    <x v="18"/>
    <n v="4"/>
    <n v="6462"/>
    <n v="8.9136490250696379E-2"/>
  </r>
  <r>
    <n v="750"/>
    <x v="19"/>
    <s v="standard"/>
    <x v="5"/>
    <n v="376"/>
    <n v="3"/>
    <n v="0.33"/>
    <n v="178"/>
    <x v="0"/>
    <x v="3"/>
    <x v="2"/>
    <x v="1"/>
    <x v="717"/>
    <s v="International"/>
    <x v="0"/>
    <n v="19"/>
    <n v="8"/>
    <n v="2021"/>
    <s v="12/15/2020"/>
    <x v="189"/>
    <n v="3"/>
    <n v="1128"/>
    <n v="0.47340425531914893"/>
  </r>
  <r>
    <n v="751"/>
    <x v="16"/>
    <s v="second class"/>
    <x v="5"/>
    <n v="717"/>
    <n v="9"/>
    <n v="0.49"/>
    <n v="59"/>
    <x v="0"/>
    <x v="2"/>
    <x v="3"/>
    <x v="1"/>
    <x v="718"/>
    <s v="International"/>
    <x v="1"/>
    <n v="30"/>
    <n v="8"/>
    <n v="2020"/>
    <s v="05/18/2021"/>
    <x v="171"/>
    <n v="5"/>
    <n v="6453"/>
    <n v="8.2287308228730829E-2"/>
  </r>
  <r>
    <n v="752"/>
    <x v="1"/>
    <s v="standard"/>
    <x v="2"/>
    <n v="567"/>
    <n v="2"/>
    <n v="0.19"/>
    <n v="85"/>
    <x v="1"/>
    <x v="1"/>
    <x v="3"/>
    <x v="3"/>
    <x v="719"/>
    <s v="Domestic"/>
    <x v="2"/>
    <n v="6"/>
    <n v="12"/>
    <n v="2022"/>
    <s v="07/24/2022"/>
    <x v="37"/>
    <n v="2"/>
    <n v="1134"/>
    <n v="0.14991181657848324"/>
  </r>
  <r>
    <n v="753"/>
    <x v="1"/>
    <s v="third class"/>
    <x v="2"/>
    <n v="424"/>
    <n v="8"/>
    <n v="0.49"/>
    <n v="128"/>
    <x v="1"/>
    <x v="1"/>
    <x v="0"/>
    <x v="3"/>
    <x v="720"/>
    <s v="International"/>
    <x v="1"/>
    <n v="5"/>
    <n v="10"/>
    <n v="2021"/>
    <s v="03/11/2022"/>
    <x v="7"/>
    <n v="4"/>
    <n v="3392"/>
    <n v="0.30188679245283018"/>
  </r>
  <r>
    <n v="754"/>
    <x v="8"/>
    <s v="standard"/>
    <x v="5"/>
    <n v="466"/>
    <n v="5"/>
    <n v="0.25"/>
    <n v="82"/>
    <x v="1"/>
    <x v="2"/>
    <x v="3"/>
    <x v="0"/>
    <x v="721"/>
    <s v="International"/>
    <x v="1"/>
    <n v="1"/>
    <n v="4"/>
    <n v="2021"/>
    <s v="08/17/2021"/>
    <x v="316"/>
    <n v="3"/>
    <n v="2330"/>
    <n v="0.17596566523605151"/>
  </r>
  <r>
    <n v="755"/>
    <x v="18"/>
    <s v="basic"/>
    <x v="4"/>
    <n v="179"/>
    <n v="5"/>
    <n v="0.21"/>
    <n v="62"/>
    <x v="1"/>
    <x v="3"/>
    <x v="0"/>
    <x v="3"/>
    <x v="722"/>
    <s v="International"/>
    <x v="2"/>
    <n v="18"/>
    <n v="10"/>
    <n v="2020"/>
    <s v="04/12/2022"/>
    <x v="17"/>
    <n v="6"/>
    <n v="895"/>
    <n v="0.34636871508379891"/>
  </r>
  <r>
    <n v="756"/>
    <x v="11"/>
    <s v="sameday"/>
    <x v="1"/>
    <n v="517"/>
    <n v="3"/>
    <n v="0.19"/>
    <n v="102"/>
    <x v="1"/>
    <x v="1"/>
    <x v="3"/>
    <x v="0"/>
    <x v="723"/>
    <s v="International"/>
    <x v="1"/>
    <n v="19"/>
    <n v="4"/>
    <n v="2020"/>
    <s v="07/16/2021"/>
    <x v="231"/>
    <n v="2"/>
    <n v="1551"/>
    <n v="0.19729206963249515"/>
  </r>
  <r>
    <n v="757"/>
    <x v="5"/>
    <s v="firstclass"/>
    <x v="4"/>
    <n v="979"/>
    <n v="5"/>
    <n v="0.11"/>
    <n v="128"/>
    <x v="0"/>
    <x v="0"/>
    <x v="1"/>
    <x v="0"/>
    <x v="724"/>
    <s v="Domestic"/>
    <x v="0"/>
    <n v="9"/>
    <n v="8"/>
    <n v="2022"/>
    <s v="06/23/2020"/>
    <x v="274"/>
    <n v="5"/>
    <n v="4895"/>
    <n v="0.13074565883554648"/>
  </r>
  <r>
    <n v="758"/>
    <x v="19"/>
    <s v="standard"/>
    <x v="0"/>
    <n v="433"/>
    <n v="8"/>
    <n v="0.36"/>
    <n v="69"/>
    <x v="1"/>
    <x v="3"/>
    <x v="1"/>
    <x v="3"/>
    <x v="725"/>
    <s v="International"/>
    <x v="2"/>
    <n v="7"/>
    <n v="4"/>
    <n v="2022"/>
    <s v="07/30/2021"/>
    <x v="317"/>
    <n v="3"/>
    <n v="3464"/>
    <n v="0.15935334872979215"/>
  </r>
  <r>
    <n v="759"/>
    <x v="12"/>
    <s v="second class"/>
    <x v="2"/>
    <n v="149"/>
    <n v="4"/>
    <n v="0.21"/>
    <n v="143"/>
    <x v="0"/>
    <x v="2"/>
    <x v="3"/>
    <x v="1"/>
    <x v="726"/>
    <s v="International"/>
    <x v="0"/>
    <n v="23"/>
    <n v="11"/>
    <n v="2020"/>
    <s v="07/10/2021"/>
    <x v="120"/>
    <n v="5"/>
    <n v="596"/>
    <n v="0.95973154362416102"/>
  </r>
  <r>
    <n v="760"/>
    <x v="3"/>
    <s v="basic"/>
    <x v="1"/>
    <n v="846"/>
    <n v="5"/>
    <n v="0.41"/>
    <n v="168"/>
    <x v="0"/>
    <x v="0"/>
    <x v="0"/>
    <x v="0"/>
    <x v="727"/>
    <s v="International"/>
    <x v="1"/>
    <n v="17"/>
    <n v="11"/>
    <n v="2020"/>
    <s v="04/24/2021"/>
    <x v="33"/>
    <n v="1"/>
    <n v="4230"/>
    <n v="0.19858156028368795"/>
  </r>
  <r>
    <n v="761"/>
    <x v="5"/>
    <s v="basic"/>
    <x v="3"/>
    <n v="238"/>
    <n v="8"/>
    <n v="0.21"/>
    <n v="173"/>
    <x v="0"/>
    <x v="0"/>
    <x v="3"/>
    <x v="3"/>
    <x v="728"/>
    <s v="Domestic"/>
    <x v="2"/>
    <n v="1"/>
    <n v="6"/>
    <n v="2021"/>
    <s v="01/07/2022"/>
    <x v="100"/>
    <n v="6"/>
    <n v="1904"/>
    <n v="0.72689075630252098"/>
  </r>
  <r>
    <n v="762"/>
    <x v="14"/>
    <s v="third class"/>
    <x v="4"/>
    <n v="469"/>
    <n v="1"/>
    <n v="0.11"/>
    <n v="131"/>
    <x v="1"/>
    <x v="1"/>
    <x v="2"/>
    <x v="1"/>
    <x v="729"/>
    <s v="International"/>
    <x v="1"/>
    <n v="3"/>
    <n v="1"/>
    <n v="2020"/>
    <s v="08/24/2021"/>
    <x v="225"/>
    <n v="4"/>
    <n v="469"/>
    <n v="0.27931769722814498"/>
  </r>
  <r>
    <n v="764"/>
    <x v="13"/>
    <s v="standard"/>
    <x v="4"/>
    <n v="646"/>
    <n v="5"/>
    <n v="0.35"/>
    <n v="93"/>
    <x v="1"/>
    <x v="3"/>
    <x v="1"/>
    <x v="0"/>
    <x v="730"/>
    <s v="International"/>
    <x v="2"/>
    <n v="1"/>
    <n v="7"/>
    <n v="2020"/>
    <s v="05/27/2022"/>
    <x v="164"/>
    <n v="1"/>
    <n v="3230"/>
    <n v="0.14396284829721362"/>
  </r>
  <r>
    <n v="765"/>
    <x v="9"/>
    <s v="standard"/>
    <x v="3"/>
    <n v="400"/>
    <n v="9"/>
    <n v="0.4"/>
    <n v="50"/>
    <x v="0"/>
    <x v="3"/>
    <x v="1"/>
    <x v="0"/>
    <x v="731"/>
    <s v="International"/>
    <x v="0"/>
    <n v="20"/>
    <n v="12"/>
    <n v="2020"/>
    <s v="09/19/2020"/>
    <x v="12"/>
    <n v="3"/>
    <n v="3600"/>
    <n v="0.125"/>
  </r>
  <r>
    <n v="766"/>
    <x v="14"/>
    <s v="standard"/>
    <x v="4"/>
    <n v="848"/>
    <n v="8"/>
    <n v="0.43"/>
    <n v="107"/>
    <x v="0"/>
    <x v="3"/>
    <x v="2"/>
    <x v="3"/>
    <x v="732"/>
    <s v="International"/>
    <x v="0"/>
    <n v="13"/>
    <n v="9"/>
    <n v="2020"/>
    <s v="07/01/2022"/>
    <x v="318"/>
    <n v="4"/>
    <n v="6784"/>
    <n v="0.12617924528301888"/>
  </r>
  <r>
    <n v="767"/>
    <x v="13"/>
    <s v="second class"/>
    <x v="1"/>
    <n v="718"/>
    <n v="9"/>
    <n v="0.33"/>
    <n v="64"/>
    <x v="0"/>
    <x v="1"/>
    <x v="1"/>
    <x v="1"/>
    <x v="733"/>
    <s v="Domestic"/>
    <x v="0"/>
    <n v="27"/>
    <n v="12"/>
    <n v="2020"/>
    <s v="11/04/2022"/>
    <x v="319"/>
    <n v="1"/>
    <n v="6462"/>
    <n v="8.9136490250696379E-2"/>
  </r>
  <r>
    <n v="768"/>
    <x v="7"/>
    <s v="standard"/>
    <x v="3"/>
    <n v="357"/>
    <n v="6"/>
    <n v="0.3"/>
    <n v="150"/>
    <x v="1"/>
    <x v="1"/>
    <x v="2"/>
    <x v="2"/>
    <x v="734"/>
    <s v="International"/>
    <x v="0"/>
    <n v="3"/>
    <n v="5"/>
    <n v="2022"/>
    <s v="10/20/2020"/>
    <x v="261"/>
    <n v="5"/>
    <n v="2142"/>
    <n v="0.42016806722689076"/>
  </r>
  <r>
    <n v="769"/>
    <x v="18"/>
    <s v="second class"/>
    <x v="0"/>
    <n v="356"/>
    <n v="7"/>
    <n v="0.18"/>
    <n v="119"/>
    <x v="0"/>
    <x v="1"/>
    <x v="3"/>
    <x v="0"/>
    <x v="735"/>
    <s v="Domestic"/>
    <x v="1"/>
    <n v="8"/>
    <n v="1"/>
    <n v="2022"/>
    <s v="09/21/2021"/>
    <x v="109"/>
    <n v="1"/>
    <n v="2492"/>
    <n v="0.3342696629213483"/>
  </r>
  <r>
    <n v="770"/>
    <x v="15"/>
    <s v="basic"/>
    <x v="0"/>
    <n v="239"/>
    <n v="3"/>
    <n v="0.1"/>
    <n v="60"/>
    <x v="1"/>
    <x v="0"/>
    <x v="0"/>
    <x v="1"/>
    <x v="736"/>
    <s v="Domestic"/>
    <x v="1"/>
    <n v="4"/>
    <n v="2"/>
    <n v="2022"/>
    <s v="03/15/2021"/>
    <x v="275"/>
    <n v="2"/>
    <n v="717"/>
    <n v="0.2510460251046025"/>
  </r>
  <r>
    <n v="771"/>
    <x v="2"/>
    <s v="second class"/>
    <x v="2"/>
    <n v="578"/>
    <n v="9"/>
    <n v="0.44"/>
    <n v="117"/>
    <x v="1"/>
    <x v="3"/>
    <x v="3"/>
    <x v="2"/>
    <x v="737"/>
    <s v="Domestic"/>
    <x v="2"/>
    <n v="9"/>
    <n v="2"/>
    <n v="2020"/>
    <s v="07/13/2021"/>
    <x v="282"/>
    <n v="6"/>
    <n v="5202"/>
    <n v="0.20242214532871972"/>
  </r>
  <r>
    <n v="772"/>
    <x v="12"/>
    <s v="firstclass"/>
    <x v="0"/>
    <n v="975"/>
    <n v="9"/>
    <n v="0.4"/>
    <n v="54"/>
    <x v="0"/>
    <x v="1"/>
    <x v="2"/>
    <x v="2"/>
    <x v="738"/>
    <s v="Domestic"/>
    <x v="0"/>
    <n v="12"/>
    <n v="4"/>
    <n v="2022"/>
    <s v="02/05/2022"/>
    <x v="320"/>
    <n v="5"/>
    <n v="8775"/>
    <n v="5.5384615384615386E-2"/>
  </r>
  <r>
    <n v="773"/>
    <x v="13"/>
    <s v="sameday"/>
    <x v="4"/>
    <n v="887"/>
    <n v="9"/>
    <n v="0.48"/>
    <n v="110"/>
    <x v="0"/>
    <x v="0"/>
    <x v="0"/>
    <x v="2"/>
    <x v="739"/>
    <s v="International"/>
    <x v="1"/>
    <n v="4"/>
    <n v="4"/>
    <n v="2020"/>
    <s v="04/09/2020"/>
    <x v="185"/>
    <n v="2"/>
    <n v="7983"/>
    <n v="0.12401352874859076"/>
  </r>
  <r>
    <n v="774"/>
    <x v="9"/>
    <s v="sameday"/>
    <x v="1"/>
    <n v="953"/>
    <n v="1"/>
    <n v="0.3"/>
    <n v="102"/>
    <x v="1"/>
    <x v="0"/>
    <x v="3"/>
    <x v="3"/>
    <x v="740"/>
    <s v="Domestic"/>
    <x v="1"/>
    <n v="23"/>
    <n v="10"/>
    <n v="2022"/>
    <s v="11/12/2020"/>
    <x v="174"/>
    <n v="3"/>
    <n v="953"/>
    <n v="0.10703043022035677"/>
  </r>
  <r>
    <n v="775"/>
    <x v="4"/>
    <s v="firstclass"/>
    <x v="0"/>
    <n v="979"/>
    <n v="1"/>
    <n v="0.47"/>
    <n v="183"/>
    <x v="1"/>
    <x v="0"/>
    <x v="1"/>
    <x v="2"/>
    <x v="741"/>
    <s v="International"/>
    <x v="2"/>
    <n v="17"/>
    <n v="11"/>
    <n v="2022"/>
    <s v="08/12/2021"/>
    <x v="308"/>
    <n v="5"/>
    <n v="979"/>
    <n v="0.18692543411644535"/>
  </r>
  <r>
    <n v="776"/>
    <x v="13"/>
    <s v="second class"/>
    <x v="2"/>
    <n v="869"/>
    <n v="2"/>
    <n v="0.32"/>
    <n v="61"/>
    <x v="0"/>
    <x v="0"/>
    <x v="3"/>
    <x v="1"/>
    <x v="742"/>
    <s v="International"/>
    <x v="0"/>
    <n v="22"/>
    <n v="10"/>
    <n v="2022"/>
    <s v="02/06/2020"/>
    <x v="321"/>
    <n v="5"/>
    <n v="1738"/>
    <n v="7.0195627157652471E-2"/>
  </r>
  <r>
    <n v="777"/>
    <x v="16"/>
    <s v="third class"/>
    <x v="4"/>
    <n v="606"/>
    <n v="1"/>
    <n v="0.32"/>
    <n v="110"/>
    <x v="0"/>
    <x v="0"/>
    <x v="3"/>
    <x v="1"/>
    <x v="743"/>
    <s v="International"/>
    <x v="1"/>
    <n v="27"/>
    <n v="10"/>
    <n v="2021"/>
    <s v="10/15/2022"/>
    <x v="32"/>
    <n v="4"/>
    <n v="606"/>
    <n v="0.18151815181518152"/>
  </r>
  <r>
    <n v="778"/>
    <x v="10"/>
    <s v="sameday"/>
    <x v="2"/>
    <n v="694"/>
    <n v="6"/>
    <n v="0.3"/>
    <n v="191"/>
    <x v="0"/>
    <x v="3"/>
    <x v="1"/>
    <x v="2"/>
    <x v="744"/>
    <s v="Domestic"/>
    <x v="1"/>
    <n v="3"/>
    <n v="4"/>
    <n v="2020"/>
    <s v="12/16/2020"/>
    <x v="220"/>
    <n v="6"/>
    <n v="4164"/>
    <n v="0.27521613832853026"/>
  </r>
  <r>
    <n v="779"/>
    <x v="15"/>
    <s v="firstclass"/>
    <x v="2"/>
    <n v="576"/>
    <n v="9"/>
    <n v="0.17"/>
    <n v="190"/>
    <x v="1"/>
    <x v="0"/>
    <x v="3"/>
    <x v="2"/>
    <x v="745"/>
    <s v="International"/>
    <x v="0"/>
    <n v="25"/>
    <n v="3"/>
    <n v="2020"/>
    <s v="05/21/2021"/>
    <x v="58"/>
    <n v="6"/>
    <n v="5184"/>
    <n v="0.3298611111111111"/>
  </r>
  <r>
    <n v="780"/>
    <x v="7"/>
    <s v="third class"/>
    <x v="1"/>
    <n v="674"/>
    <n v="4"/>
    <n v="0.11"/>
    <n v="185"/>
    <x v="1"/>
    <x v="1"/>
    <x v="2"/>
    <x v="2"/>
    <x v="746"/>
    <s v="International"/>
    <x v="2"/>
    <n v="5"/>
    <n v="11"/>
    <n v="2022"/>
    <s v="12/23/2022"/>
    <x v="108"/>
    <n v="3"/>
    <n v="2696"/>
    <n v="0.27448071216617209"/>
  </r>
  <r>
    <n v="781"/>
    <x v="9"/>
    <s v="standard"/>
    <x v="5"/>
    <n v="789"/>
    <n v="1"/>
    <n v="0.4"/>
    <n v="106"/>
    <x v="0"/>
    <x v="2"/>
    <x v="1"/>
    <x v="3"/>
    <x v="747"/>
    <s v="International"/>
    <x v="1"/>
    <n v="26"/>
    <n v="6"/>
    <n v="2021"/>
    <s v="12/03/2021"/>
    <x v="175"/>
    <n v="3"/>
    <n v="789"/>
    <n v="0.13434727503168567"/>
  </r>
  <r>
    <n v="782"/>
    <x v="17"/>
    <s v="firstclass"/>
    <x v="1"/>
    <n v="291"/>
    <n v="5"/>
    <n v="0.22"/>
    <n v="183"/>
    <x v="1"/>
    <x v="2"/>
    <x v="0"/>
    <x v="2"/>
    <x v="748"/>
    <s v="International"/>
    <x v="1"/>
    <n v="28"/>
    <n v="11"/>
    <n v="2020"/>
    <s v="02/03/2020"/>
    <x v="310"/>
    <n v="1"/>
    <n v="1455"/>
    <n v="0.62886597938144329"/>
  </r>
  <r>
    <n v="783"/>
    <x v="17"/>
    <s v="sameday"/>
    <x v="2"/>
    <n v="984"/>
    <n v="3"/>
    <n v="0.15"/>
    <n v="107"/>
    <x v="0"/>
    <x v="3"/>
    <x v="3"/>
    <x v="3"/>
    <x v="749"/>
    <s v="International"/>
    <x v="2"/>
    <n v="9"/>
    <n v="4"/>
    <n v="2020"/>
    <s v="03/10/2022"/>
    <x v="107"/>
    <n v="5"/>
    <n v="2952"/>
    <n v="0.10873983739837398"/>
  </r>
  <r>
    <n v="784"/>
    <x v="3"/>
    <s v="second class"/>
    <x v="2"/>
    <n v="715"/>
    <n v="2"/>
    <n v="0.31"/>
    <n v="188"/>
    <x v="1"/>
    <x v="3"/>
    <x v="1"/>
    <x v="3"/>
    <x v="750"/>
    <s v="International"/>
    <x v="0"/>
    <n v="18"/>
    <n v="7"/>
    <n v="2022"/>
    <s v="04/02/2022"/>
    <x v="192"/>
    <n v="4"/>
    <n v="1430"/>
    <n v="0.26293706293706293"/>
  </r>
  <r>
    <n v="785"/>
    <x v="13"/>
    <s v="second class"/>
    <x v="0"/>
    <n v="749"/>
    <n v="9"/>
    <n v="0.15"/>
    <n v="181"/>
    <x v="0"/>
    <x v="2"/>
    <x v="1"/>
    <x v="0"/>
    <x v="751"/>
    <s v="International"/>
    <x v="2"/>
    <n v="7"/>
    <n v="10"/>
    <n v="2022"/>
    <s v="04/20/2022"/>
    <x v="311"/>
    <n v="6"/>
    <n v="6741"/>
    <n v="0.24165554072096129"/>
  </r>
  <r>
    <n v="786"/>
    <x v="6"/>
    <s v="second class"/>
    <x v="0"/>
    <n v="124"/>
    <n v="5"/>
    <n v="0.26"/>
    <n v="172"/>
    <x v="0"/>
    <x v="3"/>
    <x v="2"/>
    <x v="0"/>
    <x v="752"/>
    <s v="International"/>
    <x v="2"/>
    <n v="29"/>
    <n v="6"/>
    <n v="2021"/>
    <s v="07/15/2020"/>
    <x v="126"/>
    <n v="6"/>
    <n v="620"/>
    <n v="1.3870967741935485"/>
  </r>
  <r>
    <n v="787"/>
    <x v="15"/>
    <s v="sameday"/>
    <x v="3"/>
    <n v="168"/>
    <n v="2"/>
    <n v="0.33"/>
    <n v="111"/>
    <x v="0"/>
    <x v="3"/>
    <x v="2"/>
    <x v="2"/>
    <x v="753"/>
    <s v="Domestic"/>
    <x v="0"/>
    <n v="4"/>
    <n v="4"/>
    <n v="2021"/>
    <s v="01/05/2022"/>
    <x v="232"/>
    <n v="6"/>
    <n v="336"/>
    <n v="0.6607142857142857"/>
  </r>
  <r>
    <n v="788"/>
    <x v="12"/>
    <s v="standard"/>
    <x v="5"/>
    <n v="894"/>
    <n v="7"/>
    <n v="0.47"/>
    <n v="179"/>
    <x v="0"/>
    <x v="1"/>
    <x v="0"/>
    <x v="3"/>
    <x v="754"/>
    <s v="Domestic"/>
    <x v="1"/>
    <n v="25"/>
    <n v="4"/>
    <n v="2020"/>
    <s v="02/22/2022"/>
    <x v="322"/>
    <n v="6"/>
    <n v="6258"/>
    <n v="0.20022371364653244"/>
  </r>
  <r>
    <n v="789"/>
    <x v="7"/>
    <s v="second class"/>
    <x v="1"/>
    <n v="920"/>
    <n v="2"/>
    <n v="0.49"/>
    <n v="93"/>
    <x v="1"/>
    <x v="1"/>
    <x v="3"/>
    <x v="2"/>
    <x v="755"/>
    <s v="International"/>
    <x v="0"/>
    <n v="30"/>
    <n v="2"/>
    <n v="2022"/>
    <s v="05/15/2021"/>
    <x v="58"/>
    <n v="3"/>
    <n v="1840"/>
    <n v="0.10108695652173913"/>
  </r>
  <r>
    <n v="790"/>
    <x v="15"/>
    <s v="third class"/>
    <x v="5"/>
    <n v="207"/>
    <n v="3"/>
    <n v="0.48"/>
    <n v="194"/>
    <x v="0"/>
    <x v="0"/>
    <x v="1"/>
    <x v="2"/>
    <x v="756"/>
    <s v="International"/>
    <x v="1"/>
    <n v="17"/>
    <n v="11"/>
    <n v="2021"/>
    <s v="06/01/2020"/>
    <x v="323"/>
    <n v="5"/>
    <n v="621"/>
    <n v="0.9371980676328503"/>
  </r>
  <r>
    <n v="791"/>
    <x v="17"/>
    <s v="basic"/>
    <x v="0"/>
    <n v="666"/>
    <n v="4"/>
    <n v="0.1"/>
    <n v="195"/>
    <x v="1"/>
    <x v="1"/>
    <x v="0"/>
    <x v="3"/>
    <x v="757"/>
    <s v="International"/>
    <x v="0"/>
    <n v="20"/>
    <n v="5"/>
    <n v="2022"/>
    <s v="10/12/2022"/>
    <x v="324"/>
    <n v="6"/>
    <n v="2664"/>
    <n v="0.2927927927927928"/>
  </r>
  <r>
    <n v="792"/>
    <x v="4"/>
    <s v="standard"/>
    <x v="2"/>
    <n v="569"/>
    <n v="1"/>
    <n v="0.19"/>
    <n v="102"/>
    <x v="1"/>
    <x v="3"/>
    <x v="3"/>
    <x v="3"/>
    <x v="758"/>
    <s v="International"/>
    <x v="0"/>
    <n v="20"/>
    <n v="4"/>
    <n v="2021"/>
    <s v="04/20/2021"/>
    <x v="302"/>
    <n v="2"/>
    <n v="569"/>
    <n v="0.17926186291739896"/>
  </r>
  <r>
    <n v="793"/>
    <x v="11"/>
    <s v="third class"/>
    <x v="0"/>
    <n v="818"/>
    <n v="5"/>
    <n v="0.25"/>
    <n v="172"/>
    <x v="1"/>
    <x v="1"/>
    <x v="1"/>
    <x v="1"/>
    <x v="759"/>
    <s v="Domestic"/>
    <x v="0"/>
    <n v="11"/>
    <n v="12"/>
    <n v="2022"/>
    <s v="05/09/2020"/>
    <x v="0"/>
    <n v="4"/>
    <n v="4090"/>
    <n v="0.21026894865525672"/>
  </r>
  <r>
    <n v="794"/>
    <x v="13"/>
    <s v="firstclass"/>
    <x v="3"/>
    <n v="257"/>
    <n v="6"/>
    <n v="0.14000000000000001"/>
    <n v="162"/>
    <x v="0"/>
    <x v="1"/>
    <x v="0"/>
    <x v="1"/>
    <x v="760"/>
    <s v="International"/>
    <x v="2"/>
    <n v="7"/>
    <n v="2"/>
    <n v="2022"/>
    <s v="09/07/2020"/>
    <x v="108"/>
    <n v="5"/>
    <n v="1542"/>
    <n v="0.63035019455252916"/>
  </r>
  <r>
    <n v="795"/>
    <x v="16"/>
    <s v="basic"/>
    <x v="0"/>
    <n v="997"/>
    <n v="4"/>
    <n v="0.38"/>
    <n v="57"/>
    <x v="1"/>
    <x v="1"/>
    <x v="2"/>
    <x v="2"/>
    <x v="761"/>
    <s v="International"/>
    <x v="1"/>
    <n v="4"/>
    <n v="5"/>
    <n v="2020"/>
    <s v="05/23/2021"/>
    <x v="97"/>
    <n v="1"/>
    <n v="3988"/>
    <n v="5.717151454363089E-2"/>
  </r>
  <r>
    <n v="796"/>
    <x v="3"/>
    <s v="standard"/>
    <x v="2"/>
    <n v="306"/>
    <n v="9"/>
    <n v="0.45"/>
    <n v="196"/>
    <x v="0"/>
    <x v="3"/>
    <x v="3"/>
    <x v="2"/>
    <x v="762"/>
    <s v="Domestic"/>
    <x v="2"/>
    <n v="29"/>
    <n v="4"/>
    <n v="2022"/>
    <s v="04/25/2022"/>
    <x v="92"/>
    <n v="6"/>
    <n v="2754"/>
    <n v="0.64052287581699341"/>
  </r>
  <r>
    <n v="797"/>
    <x v="5"/>
    <s v="sameday"/>
    <x v="0"/>
    <n v="356"/>
    <n v="8"/>
    <n v="0.3"/>
    <n v="199"/>
    <x v="0"/>
    <x v="1"/>
    <x v="3"/>
    <x v="3"/>
    <x v="763"/>
    <s v="International"/>
    <x v="0"/>
    <n v="15"/>
    <n v="5"/>
    <n v="2021"/>
    <s v="08/12/2022"/>
    <x v="214"/>
    <n v="5"/>
    <n v="2848"/>
    <n v="0.5589887640449438"/>
  </r>
  <r>
    <n v="798"/>
    <x v="4"/>
    <s v="basic"/>
    <x v="0"/>
    <n v="627"/>
    <n v="9"/>
    <n v="0.16"/>
    <n v="80"/>
    <x v="1"/>
    <x v="0"/>
    <x v="1"/>
    <x v="3"/>
    <x v="764"/>
    <s v="Domestic"/>
    <x v="2"/>
    <n v="3"/>
    <n v="9"/>
    <n v="2021"/>
    <s v="12/15/2021"/>
    <x v="226"/>
    <n v="1"/>
    <n v="5643"/>
    <n v="0.12759170653907495"/>
  </r>
  <r>
    <n v="799"/>
    <x v="15"/>
    <s v="standard"/>
    <x v="1"/>
    <n v="517"/>
    <n v="9"/>
    <n v="0.41"/>
    <n v="118"/>
    <x v="1"/>
    <x v="1"/>
    <x v="2"/>
    <x v="0"/>
    <x v="765"/>
    <s v="Domestic"/>
    <x v="0"/>
    <n v="3"/>
    <n v="9"/>
    <n v="2021"/>
    <s v="10/01/2021"/>
    <x v="32"/>
    <n v="5"/>
    <n v="4653"/>
    <n v="0.22823984526112184"/>
  </r>
  <r>
    <n v="800"/>
    <x v="2"/>
    <s v="standard"/>
    <x v="1"/>
    <n v="772"/>
    <n v="3"/>
    <n v="0.35"/>
    <n v="145"/>
    <x v="0"/>
    <x v="3"/>
    <x v="2"/>
    <x v="1"/>
    <x v="766"/>
    <s v="Domestic"/>
    <x v="0"/>
    <n v="3"/>
    <n v="1"/>
    <n v="2022"/>
    <s v="03/05/2022"/>
    <x v="296"/>
    <n v="5"/>
    <n v="2316"/>
    <n v="0.18782383419689119"/>
  </r>
  <r>
    <n v="801"/>
    <x v="13"/>
    <s v="third class"/>
    <x v="3"/>
    <n v="865"/>
    <n v="6"/>
    <n v="0.26"/>
    <n v="181"/>
    <x v="1"/>
    <x v="3"/>
    <x v="2"/>
    <x v="0"/>
    <x v="767"/>
    <s v="International"/>
    <x v="2"/>
    <n v="21"/>
    <n v="12"/>
    <n v="2020"/>
    <s v="01/19/2021"/>
    <x v="54"/>
    <n v="3"/>
    <n v="5190"/>
    <n v="0.2092485549132948"/>
  </r>
  <r>
    <n v="802"/>
    <x v="1"/>
    <s v="standard"/>
    <x v="3"/>
    <n v="855"/>
    <n v="4"/>
    <n v="0.14000000000000001"/>
    <n v="187"/>
    <x v="1"/>
    <x v="1"/>
    <x v="2"/>
    <x v="3"/>
    <x v="768"/>
    <s v="International"/>
    <x v="1"/>
    <n v="28"/>
    <n v="4"/>
    <n v="2020"/>
    <s v="04/07/2020"/>
    <x v="249"/>
    <n v="2"/>
    <n v="3420"/>
    <n v="0.21871345029239767"/>
  </r>
  <r>
    <n v="803"/>
    <x v="10"/>
    <s v="standard"/>
    <x v="0"/>
    <n v="841"/>
    <n v="8"/>
    <n v="0.23"/>
    <n v="187"/>
    <x v="1"/>
    <x v="3"/>
    <x v="2"/>
    <x v="1"/>
    <x v="769"/>
    <s v="Domestic"/>
    <x v="0"/>
    <n v="9"/>
    <n v="10"/>
    <n v="2020"/>
    <s v="06/10/2021"/>
    <x v="325"/>
    <n v="6"/>
    <n v="6728"/>
    <n v="0.22235434007134364"/>
  </r>
  <r>
    <n v="804"/>
    <x v="1"/>
    <s v="second class"/>
    <x v="1"/>
    <n v="297"/>
    <n v="7"/>
    <n v="0.43"/>
    <n v="144"/>
    <x v="1"/>
    <x v="1"/>
    <x v="0"/>
    <x v="2"/>
    <x v="770"/>
    <s v="Domestic"/>
    <x v="0"/>
    <n v="17"/>
    <n v="2"/>
    <n v="2021"/>
    <s v="08/09/2020"/>
    <x v="23"/>
    <n v="2"/>
    <n v="2079"/>
    <n v="0.48484848484848486"/>
  </r>
  <r>
    <n v="805"/>
    <x v="13"/>
    <s v="basic"/>
    <x v="1"/>
    <n v="602"/>
    <n v="4"/>
    <n v="0.27"/>
    <n v="126"/>
    <x v="0"/>
    <x v="0"/>
    <x v="1"/>
    <x v="1"/>
    <x v="771"/>
    <s v="International"/>
    <x v="0"/>
    <n v="22"/>
    <n v="12"/>
    <n v="2020"/>
    <s v="06/11/2021"/>
    <x v="59"/>
    <n v="3"/>
    <n v="2408"/>
    <n v="0.20930232558139536"/>
  </r>
  <r>
    <n v="806"/>
    <x v="6"/>
    <s v="third class"/>
    <x v="0"/>
    <n v="205"/>
    <n v="6"/>
    <n v="0.11"/>
    <n v="186"/>
    <x v="1"/>
    <x v="2"/>
    <x v="1"/>
    <x v="1"/>
    <x v="772"/>
    <s v="Domestic"/>
    <x v="0"/>
    <n v="3"/>
    <n v="2"/>
    <n v="2022"/>
    <s v="06/15/2021"/>
    <x v="75"/>
    <n v="1"/>
    <n v="1230"/>
    <n v="0.90731707317073174"/>
  </r>
  <r>
    <n v="807"/>
    <x v="12"/>
    <s v="standard"/>
    <x v="5"/>
    <n v="787"/>
    <n v="6"/>
    <n v="0.35"/>
    <n v="177"/>
    <x v="1"/>
    <x v="2"/>
    <x v="2"/>
    <x v="1"/>
    <x v="773"/>
    <s v="Domestic"/>
    <x v="2"/>
    <n v="9"/>
    <n v="11"/>
    <n v="2022"/>
    <s v="07/22/2022"/>
    <x v="43"/>
    <n v="1"/>
    <n v="4722"/>
    <n v="0.22490470139771285"/>
  </r>
  <r>
    <n v="808"/>
    <x v="16"/>
    <s v="firstclass"/>
    <x v="1"/>
    <n v="598"/>
    <n v="5"/>
    <n v="0.32"/>
    <n v="74"/>
    <x v="1"/>
    <x v="3"/>
    <x v="0"/>
    <x v="2"/>
    <x v="774"/>
    <s v="Domestic"/>
    <x v="0"/>
    <n v="27"/>
    <n v="6"/>
    <n v="2020"/>
    <s v="05/19/2022"/>
    <x v="192"/>
    <n v="2"/>
    <n v="2990"/>
    <n v="0.12374581939799331"/>
  </r>
  <r>
    <n v="809"/>
    <x v="16"/>
    <s v="standard"/>
    <x v="4"/>
    <n v="670"/>
    <n v="4"/>
    <n v="0.32"/>
    <n v="169"/>
    <x v="0"/>
    <x v="2"/>
    <x v="3"/>
    <x v="3"/>
    <x v="775"/>
    <s v="International"/>
    <x v="1"/>
    <n v="28"/>
    <n v="10"/>
    <n v="2021"/>
    <s v="08/07/2020"/>
    <x v="53"/>
    <n v="3"/>
    <n v="2680"/>
    <n v="0.25223880597014925"/>
  </r>
  <r>
    <n v="810"/>
    <x v="18"/>
    <s v="third class"/>
    <x v="2"/>
    <n v="473"/>
    <n v="3"/>
    <n v="0.27"/>
    <n v="59"/>
    <x v="1"/>
    <x v="0"/>
    <x v="0"/>
    <x v="0"/>
    <x v="776"/>
    <s v="Domestic"/>
    <x v="2"/>
    <n v="12"/>
    <n v="12"/>
    <n v="2020"/>
    <s v="01/02/2022"/>
    <x v="119"/>
    <n v="3"/>
    <n v="1419"/>
    <n v="0.12473572938689217"/>
  </r>
  <r>
    <n v="811"/>
    <x v="11"/>
    <s v="second class"/>
    <x v="5"/>
    <n v="441"/>
    <n v="2"/>
    <n v="0.13"/>
    <n v="56"/>
    <x v="0"/>
    <x v="0"/>
    <x v="2"/>
    <x v="1"/>
    <x v="777"/>
    <s v="Domestic"/>
    <x v="2"/>
    <n v="20"/>
    <n v="12"/>
    <n v="2022"/>
    <s v="02/06/2021"/>
    <x v="113"/>
    <n v="2"/>
    <n v="882"/>
    <n v="0.12698412698412698"/>
  </r>
  <r>
    <n v="812"/>
    <x v="13"/>
    <s v="basic"/>
    <x v="4"/>
    <n v="130"/>
    <n v="7"/>
    <n v="0.28999999999999998"/>
    <n v="58"/>
    <x v="0"/>
    <x v="1"/>
    <x v="1"/>
    <x v="1"/>
    <x v="778"/>
    <s v="International"/>
    <x v="0"/>
    <n v="19"/>
    <n v="4"/>
    <n v="2022"/>
    <s v="04/15/2020"/>
    <x v="298"/>
    <n v="5"/>
    <n v="910"/>
    <n v="0.44615384615384618"/>
  </r>
  <r>
    <n v="813"/>
    <x v="7"/>
    <s v="basic"/>
    <x v="4"/>
    <n v="525"/>
    <n v="1"/>
    <n v="0.39"/>
    <n v="131"/>
    <x v="0"/>
    <x v="3"/>
    <x v="3"/>
    <x v="0"/>
    <x v="779"/>
    <s v="International"/>
    <x v="1"/>
    <n v="5"/>
    <n v="11"/>
    <n v="2022"/>
    <s v="08/16/2022"/>
    <x v="272"/>
    <n v="4"/>
    <n v="525"/>
    <n v="0.24952380952380954"/>
  </r>
  <r>
    <n v="814"/>
    <x v="1"/>
    <s v="standard"/>
    <x v="4"/>
    <n v="108"/>
    <n v="1"/>
    <n v="0.14000000000000001"/>
    <n v="123"/>
    <x v="1"/>
    <x v="3"/>
    <x v="1"/>
    <x v="2"/>
    <x v="780"/>
    <s v="Domestic"/>
    <x v="1"/>
    <n v="12"/>
    <n v="8"/>
    <n v="2020"/>
    <s v="09/04/2020"/>
    <x v="312"/>
    <n v="5"/>
    <n v="108"/>
    <n v="1.1388888888888888"/>
  </r>
  <r>
    <n v="815"/>
    <x v="14"/>
    <s v="standard"/>
    <x v="1"/>
    <n v="165"/>
    <n v="7"/>
    <n v="0.3"/>
    <n v="172"/>
    <x v="0"/>
    <x v="3"/>
    <x v="2"/>
    <x v="1"/>
    <x v="781"/>
    <s v="Domestic"/>
    <x v="2"/>
    <n v="16"/>
    <n v="1"/>
    <n v="2020"/>
    <s v="05/20/2022"/>
    <x v="133"/>
    <n v="2"/>
    <n v="1155"/>
    <n v="1.0424242424242425"/>
  </r>
  <r>
    <n v="816"/>
    <x v="18"/>
    <s v="firstclass"/>
    <x v="0"/>
    <n v="721"/>
    <n v="4"/>
    <n v="0.4"/>
    <n v="179"/>
    <x v="0"/>
    <x v="1"/>
    <x v="1"/>
    <x v="1"/>
    <x v="782"/>
    <s v="International"/>
    <x v="2"/>
    <n v="21"/>
    <n v="4"/>
    <n v="2022"/>
    <s v="08/17/2022"/>
    <x v="165"/>
    <n v="4"/>
    <n v="2884"/>
    <n v="0.24826629680998613"/>
  </r>
  <r>
    <n v="817"/>
    <x v="18"/>
    <s v="basic"/>
    <x v="5"/>
    <n v="569"/>
    <n v="9"/>
    <n v="0.25"/>
    <n v="50"/>
    <x v="0"/>
    <x v="0"/>
    <x v="2"/>
    <x v="3"/>
    <x v="783"/>
    <s v="Domestic"/>
    <x v="2"/>
    <n v="21"/>
    <n v="11"/>
    <n v="2020"/>
    <s v="03/05/2021"/>
    <x v="326"/>
    <n v="6"/>
    <n v="5121"/>
    <n v="8.7873462214411252E-2"/>
  </r>
  <r>
    <n v="818"/>
    <x v="4"/>
    <s v="basic"/>
    <x v="5"/>
    <n v="364"/>
    <n v="4"/>
    <n v="0.43"/>
    <n v="108"/>
    <x v="1"/>
    <x v="0"/>
    <x v="0"/>
    <x v="0"/>
    <x v="784"/>
    <s v="International"/>
    <x v="2"/>
    <n v="1"/>
    <n v="7"/>
    <n v="2020"/>
    <s v="03/02/2020"/>
    <x v="47"/>
    <n v="3"/>
    <n v="1456"/>
    <n v="0.2967032967032967"/>
  </r>
  <r>
    <n v="819"/>
    <x v="5"/>
    <s v="basic"/>
    <x v="5"/>
    <n v="349"/>
    <n v="4"/>
    <n v="0.14000000000000001"/>
    <n v="91"/>
    <x v="1"/>
    <x v="3"/>
    <x v="2"/>
    <x v="2"/>
    <x v="785"/>
    <s v="Domestic"/>
    <x v="2"/>
    <n v="4"/>
    <n v="12"/>
    <n v="2020"/>
    <s v="09/12/2021"/>
    <x v="157"/>
    <n v="4"/>
    <n v="1396"/>
    <n v="0.26074498567335241"/>
  </r>
  <r>
    <n v="820"/>
    <x v="16"/>
    <s v="sameday"/>
    <x v="3"/>
    <n v="849"/>
    <n v="8"/>
    <n v="0.28999999999999998"/>
    <n v="104"/>
    <x v="0"/>
    <x v="1"/>
    <x v="1"/>
    <x v="0"/>
    <x v="786"/>
    <s v="Domestic"/>
    <x v="1"/>
    <n v="12"/>
    <n v="2"/>
    <n v="2021"/>
    <s v="08/30/2021"/>
    <x v="206"/>
    <n v="4"/>
    <n v="6792"/>
    <n v="0.12249705535924617"/>
  </r>
  <r>
    <n v="821"/>
    <x v="5"/>
    <s v="basic"/>
    <x v="2"/>
    <n v="149"/>
    <n v="5"/>
    <n v="0.47"/>
    <n v="76"/>
    <x v="1"/>
    <x v="2"/>
    <x v="1"/>
    <x v="0"/>
    <x v="787"/>
    <s v="Domestic"/>
    <x v="0"/>
    <n v="22"/>
    <n v="7"/>
    <n v="2021"/>
    <s v="01/18/2021"/>
    <x v="159"/>
    <n v="3"/>
    <n v="745"/>
    <n v="0.51006711409395977"/>
  </r>
  <r>
    <n v="822"/>
    <x v="1"/>
    <s v="basic"/>
    <x v="2"/>
    <n v="472"/>
    <n v="9"/>
    <n v="0.1"/>
    <n v="176"/>
    <x v="1"/>
    <x v="3"/>
    <x v="2"/>
    <x v="1"/>
    <x v="788"/>
    <s v="International"/>
    <x v="2"/>
    <n v="29"/>
    <n v="7"/>
    <n v="2020"/>
    <s v="05/09/2021"/>
    <x v="76"/>
    <n v="4"/>
    <n v="4248"/>
    <n v="0.3728813559322034"/>
  </r>
  <r>
    <n v="823"/>
    <x v="2"/>
    <s v="firstclass"/>
    <x v="4"/>
    <n v="164"/>
    <n v="7"/>
    <n v="0.27"/>
    <n v="57"/>
    <x v="1"/>
    <x v="2"/>
    <x v="2"/>
    <x v="2"/>
    <x v="789"/>
    <s v="Domestic"/>
    <x v="1"/>
    <n v="26"/>
    <n v="3"/>
    <n v="2022"/>
    <s v="01/09/2022"/>
    <x v="263"/>
    <n v="5"/>
    <n v="1148"/>
    <n v="0.34756097560975607"/>
  </r>
  <r>
    <n v="824"/>
    <x v="9"/>
    <s v="third class"/>
    <x v="3"/>
    <n v="703"/>
    <n v="7"/>
    <n v="0.27"/>
    <n v="193"/>
    <x v="1"/>
    <x v="1"/>
    <x v="0"/>
    <x v="0"/>
    <x v="790"/>
    <s v="Domestic"/>
    <x v="1"/>
    <n v="18"/>
    <n v="10"/>
    <n v="2020"/>
    <s v="07/16/2020"/>
    <x v="287"/>
    <n v="3"/>
    <n v="4921"/>
    <n v="0.27453769559032715"/>
  </r>
  <r>
    <n v="825"/>
    <x v="8"/>
    <s v="firstclass"/>
    <x v="0"/>
    <n v="150"/>
    <n v="8"/>
    <n v="0.49"/>
    <n v="111"/>
    <x v="0"/>
    <x v="2"/>
    <x v="0"/>
    <x v="3"/>
    <x v="791"/>
    <s v="Domestic"/>
    <x v="1"/>
    <n v="27"/>
    <n v="3"/>
    <n v="2021"/>
    <s v="01/10/2020"/>
    <x v="193"/>
    <n v="1"/>
    <n v="1200"/>
    <n v="0.74"/>
  </r>
  <r>
    <n v="826"/>
    <x v="19"/>
    <s v="third class"/>
    <x v="3"/>
    <n v="276"/>
    <n v="3"/>
    <n v="0.28000000000000003"/>
    <n v="100"/>
    <x v="1"/>
    <x v="3"/>
    <x v="2"/>
    <x v="3"/>
    <x v="792"/>
    <s v="Domestic"/>
    <x v="1"/>
    <n v="18"/>
    <n v="9"/>
    <n v="2021"/>
    <s v="04/23/2022"/>
    <x v="11"/>
    <n v="3"/>
    <n v="828"/>
    <n v="0.36231884057971014"/>
  </r>
  <r>
    <n v="827"/>
    <x v="15"/>
    <s v="second class"/>
    <x v="3"/>
    <n v="573"/>
    <n v="6"/>
    <n v="0.15"/>
    <n v="53"/>
    <x v="0"/>
    <x v="2"/>
    <x v="0"/>
    <x v="2"/>
    <x v="793"/>
    <s v="International"/>
    <x v="2"/>
    <n v="11"/>
    <n v="2"/>
    <n v="2020"/>
    <s v="07/17/2021"/>
    <x v="244"/>
    <n v="6"/>
    <n v="3438"/>
    <n v="9.2495636998254804E-2"/>
  </r>
  <r>
    <n v="828"/>
    <x v="17"/>
    <s v="firstclass"/>
    <x v="2"/>
    <n v="769"/>
    <n v="5"/>
    <n v="0.44"/>
    <n v="140"/>
    <x v="1"/>
    <x v="3"/>
    <x v="0"/>
    <x v="3"/>
    <x v="794"/>
    <s v="Domestic"/>
    <x v="2"/>
    <n v="22"/>
    <n v="11"/>
    <n v="2021"/>
    <s v="01/04/2020"/>
    <x v="186"/>
    <n v="1"/>
    <n v="3845"/>
    <n v="0.18205461638491546"/>
  </r>
  <r>
    <n v="829"/>
    <x v="13"/>
    <s v="basic"/>
    <x v="1"/>
    <n v="683"/>
    <n v="1"/>
    <n v="0.13"/>
    <n v="147"/>
    <x v="0"/>
    <x v="2"/>
    <x v="1"/>
    <x v="1"/>
    <x v="795"/>
    <s v="Domestic"/>
    <x v="2"/>
    <n v="8"/>
    <n v="1"/>
    <n v="2020"/>
    <s v="03/23/2021"/>
    <x v="292"/>
    <n v="4"/>
    <n v="683"/>
    <n v="0.21522693997071743"/>
  </r>
  <r>
    <n v="830"/>
    <x v="10"/>
    <s v="basic"/>
    <x v="4"/>
    <n v="638"/>
    <n v="6"/>
    <n v="0.1"/>
    <n v="92"/>
    <x v="0"/>
    <x v="2"/>
    <x v="2"/>
    <x v="2"/>
    <x v="796"/>
    <s v="International"/>
    <x v="2"/>
    <n v="21"/>
    <n v="1"/>
    <n v="2021"/>
    <s v="12/17/2021"/>
    <x v="195"/>
    <n v="5"/>
    <n v="3828"/>
    <n v="0.14420062695924765"/>
  </r>
  <r>
    <n v="831"/>
    <x v="10"/>
    <s v="basic"/>
    <x v="1"/>
    <n v="579"/>
    <n v="7"/>
    <n v="0.45"/>
    <n v="116"/>
    <x v="0"/>
    <x v="2"/>
    <x v="3"/>
    <x v="0"/>
    <x v="797"/>
    <s v="Domestic"/>
    <x v="2"/>
    <n v="16"/>
    <n v="2"/>
    <n v="2021"/>
    <s v="02/11/2021"/>
    <x v="213"/>
    <n v="6"/>
    <n v="4053"/>
    <n v="0.2003454231433506"/>
  </r>
  <r>
    <n v="832"/>
    <x v="9"/>
    <s v="firstclass"/>
    <x v="5"/>
    <n v="498"/>
    <n v="7"/>
    <n v="0.35"/>
    <n v="115"/>
    <x v="0"/>
    <x v="2"/>
    <x v="3"/>
    <x v="1"/>
    <x v="798"/>
    <s v="Domestic"/>
    <x v="1"/>
    <n v="28"/>
    <n v="5"/>
    <n v="2020"/>
    <s v="08/18/2022"/>
    <x v="229"/>
    <n v="5"/>
    <n v="3486"/>
    <n v="0.23092369477911648"/>
  </r>
  <r>
    <n v="833"/>
    <x v="4"/>
    <s v="standard"/>
    <x v="2"/>
    <n v="989"/>
    <n v="9"/>
    <n v="0.3"/>
    <n v="61"/>
    <x v="1"/>
    <x v="3"/>
    <x v="0"/>
    <x v="1"/>
    <x v="799"/>
    <s v="International"/>
    <x v="1"/>
    <n v="3"/>
    <n v="10"/>
    <n v="2022"/>
    <s v="11/02/2021"/>
    <x v="174"/>
    <n v="4"/>
    <n v="8901"/>
    <n v="6.167846309403438E-2"/>
  </r>
  <r>
    <n v="834"/>
    <x v="9"/>
    <s v="third class"/>
    <x v="3"/>
    <n v="887"/>
    <n v="6"/>
    <n v="0.39"/>
    <n v="168"/>
    <x v="1"/>
    <x v="2"/>
    <x v="1"/>
    <x v="0"/>
    <x v="800"/>
    <s v="International"/>
    <x v="2"/>
    <n v="11"/>
    <n v="1"/>
    <n v="2021"/>
    <s v="12/03/2021"/>
    <x v="15"/>
    <n v="1"/>
    <n v="5322"/>
    <n v="0.18940248027057496"/>
  </r>
  <r>
    <n v="835"/>
    <x v="13"/>
    <s v="sameday"/>
    <x v="4"/>
    <n v="226"/>
    <n v="3"/>
    <n v="0.11"/>
    <n v="121"/>
    <x v="0"/>
    <x v="2"/>
    <x v="0"/>
    <x v="1"/>
    <x v="801"/>
    <s v="Domestic"/>
    <x v="2"/>
    <n v="16"/>
    <n v="3"/>
    <n v="2020"/>
    <s v="09/21/2021"/>
    <x v="296"/>
    <n v="2"/>
    <n v="678"/>
    <n v="0.53539823008849563"/>
  </r>
  <r>
    <n v="836"/>
    <x v="13"/>
    <s v="second class"/>
    <x v="0"/>
    <n v="236"/>
    <n v="4"/>
    <n v="0.24"/>
    <n v="195"/>
    <x v="1"/>
    <x v="0"/>
    <x v="2"/>
    <x v="0"/>
    <x v="802"/>
    <s v="International"/>
    <x v="0"/>
    <n v="17"/>
    <n v="7"/>
    <n v="2021"/>
    <s v="02/05/2022"/>
    <x v="12"/>
    <n v="5"/>
    <n v="944"/>
    <n v="0.82627118644067798"/>
  </r>
  <r>
    <n v="837"/>
    <x v="10"/>
    <s v="standard"/>
    <x v="0"/>
    <n v="139"/>
    <n v="8"/>
    <n v="0.48"/>
    <n v="154"/>
    <x v="1"/>
    <x v="2"/>
    <x v="1"/>
    <x v="3"/>
    <x v="803"/>
    <s v="Domestic"/>
    <x v="2"/>
    <n v="4"/>
    <n v="1"/>
    <n v="2022"/>
    <s v="08/23/2022"/>
    <x v="297"/>
    <n v="6"/>
    <n v="1112"/>
    <n v="1.1079136690647482"/>
  </r>
  <r>
    <n v="838"/>
    <x v="3"/>
    <s v="sameday"/>
    <x v="3"/>
    <n v="379"/>
    <n v="4"/>
    <n v="0.14000000000000001"/>
    <n v="87"/>
    <x v="0"/>
    <x v="0"/>
    <x v="3"/>
    <x v="3"/>
    <x v="804"/>
    <s v="Domestic"/>
    <x v="0"/>
    <n v="15"/>
    <n v="2"/>
    <n v="2021"/>
    <s v="01/04/2021"/>
    <x v="258"/>
    <n v="2"/>
    <n v="1516"/>
    <n v="0.22955145118733508"/>
  </r>
  <r>
    <n v="839"/>
    <x v="12"/>
    <s v="firstclass"/>
    <x v="1"/>
    <n v="945"/>
    <n v="6"/>
    <n v="0.16"/>
    <n v="82"/>
    <x v="0"/>
    <x v="3"/>
    <x v="3"/>
    <x v="1"/>
    <x v="805"/>
    <s v="Domestic"/>
    <x v="0"/>
    <n v="12"/>
    <n v="6"/>
    <n v="2021"/>
    <s v="04/28/2022"/>
    <x v="50"/>
    <n v="4"/>
    <n v="5670"/>
    <n v="8.6772486772486779E-2"/>
  </r>
  <r>
    <n v="840"/>
    <x v="1"/>
    <s v="third class"/>
    <x v="1"/>
    <n v="140"/>
    <n v="2"/>
    <n v="0.27"/>
    <n v="155"/>
    <x v="1"/>
    <x v="2"/>
    <x v="3"/>
    <x v="3"/>
    <x v="806"/>
    <s v="Domestic"/>
    <x v="2"/>
    <n v="6"/>
    <n v="9"/>
    <n v="2021"/>
    <s v="12/20/2022"/>
    <x v="232"/>
    <n v="1"/>
    <n v="280"/>
    <n v="1.1071428571428572"/>
  </r>
  <r>
    <n v="841"/>
    <x v="8"/>
    <s v="second class"/>
    <x v="4"/>
    <n v="229"/>
    <n v="2"/>
    <n v="0.39"/>
    <n v="54"/>
    <x v="0"/>
    <x v="2"/>
    <x v="1"/>
    <x v="2"/>
    <x v="807"/>
    <s v="International"/>
    <x v="0"/>
    <n v="3"/>
    <n v="6"/>
    <n v="2020"/>
    <s v="09/11/2021"/>
    <x v="300"/>
    <n v="6"/>
    <n v="458"/>
    <n v="0.23580786026200873"/>
  </r>
  <r>
    <n v="842"/>
    <x v="6"/>
    <s v="second class"/>
    <x v="5"/>
    <n v="957"/>
    <n v="1"/>
    <n v="0.11"/>
    <n v="145"/>
    <x v="1"/>
    <x v="3"/>
    <x v="1"/>
    <x v="0"/>
    <x v="808"/>
    <s v="International"/>
    <x v="1"/>
    <n v="3"/>
    <n v="1"/>
    <n v="2021"/>
    <s v="02/20/2022"/>
    <x v="311"/>
    <n v="3"/>
    <n v="957"/>
    <n v="0.15151515151515152"/>
  </r>
  <r>
    <n v="843"/>
    <x v="9"/>
    <s v="firstclass"/>
    <x v="2"/>
    <n v="572"/>
    <n v="5"/>
    <n v="0.26"/>
    <n v="133"/>
    <x v="0"/>
    <x v="2"/>
    <x v="1"/>
    <x v="3"/>
    <x v="809"/>
    <s v="International"/>
    <x v="1"/>
    <n v="20"/>
    <n v="11"/>
    <n v="2021"/>
    <s v="06/20/2022"/>
    <x v="212"/>
    <n v="6"/>
    <n v="2860"/>
    <n v="0.23251748251748253"/>
  </r>
  <r>
    <n v="844"/>
    <x v="12"/>
    <s v="third class"/>
    <x v="1"/>
    <n v="898"/>
    <n v="4"/>
    <n v="0.12"/>
    <n v="75"/>
    <x v="0"/>
    <x v="0"/>
    <x v="0"/>
    <x v="0"/>
    <x v="810"/>
    <s v="International"/>
    <x v="0"/>
    <n v="26"/>
    <n v="9"/>
    <n v="2022"/>
    <s v="04/27/2021"/>
    <x v="294"/>
    <n v="3"/>
    <n v="3592"/>
    <n v="8.3518930957683743E-2"/>
  </r>
  <r>
    <n v="845"/>
    <x v="19"/>
    <s v="standard"/>
    <x v="0"/>
    <n v="525"/>
    <n v="4"/>
    <n v="0.24"/>
    <n v="79"/>
    <x v="0"/>
    <x v="0"/>
    <x v="1"/>
    <x v="3"/>
    <x v="811"/>
    <s v="Domestic"/>
    <x v="0"/>
    <n v="6"/>
    <n v="11"/>
    <n v="2020"/>
    <s v="02/02/2022"/>
    <x v="102"/>
    <n v="1"/>
    <n v="2100"/>
    <n v="0.15047619047619049"/>
  </r>
  <r>
    <n v="846"/>
    <x v="7"/>
    <s v="sameday"/>
    <x v="0"/>
    <n v="948"/>
    <n v="5"/>
    <n v="0.34"/>
    <n v="57"/>
    <x v="1"/>
    <x v="1"/>
    <x v="0"/>
    <x v="3"/>
    <x v="812"/>
    <s v="Domestic"/>
    <x v="2"/>
    <n v="9"/>
    <n v="12"/>
    <n v="2021"/>
    <s v="08/21/2022"/>
    <x v="301"/>
    <n v="5"/>
    <n v="4740"/>
    <n v="6.0126582278481014E-2"/>
  </r>
  <r>
    <n v="847"/>
    <x v="3"/>
    <s v="basic"/>
    <x v="0"/>
    <n v="480"/>
    <n v="4"/>
    <n v="0.15"/>
    <n v="140"/>
    <x v="1"/>
    <x v="2"/>
    <x v="0"/>
    <x v="3"/>
    <x v="813"/>
    <s v="International"/>
    <x v="1"/>
    <n v="2"/>
    <n v="11"/>
    <n v="2022"/>
    <s v="07/17/2021"/>
    <x v="196"/>
    <n v="2"/>
    <n v="1920"/>
    <n v="0.29166666666666669"/>
  </r>
  <r>
    <n v="848"/>
    <x v="14"/>
    <s v="third class"/>
    <x v="5"/>
    <n v="930"/>
    <n v="6"/>
    <n v="0.31"/>
    <n v="184"/>
    <x v="0"/>
    <x v="1"/>
    <x v="2"/>
    <x v="2"/>
    <x v="814"/>
    <s v="Domestic"/>
    <x v="1"/>
    <n v="8"/>
    <n v="11"/>
    <n v="2020"/>
    <s v="10/08/2021"/>
    <x v="114"/>
    <n v="4"/>
    <n v="5580"/>
    <n v="0.19784946236559139"/>
  </r>
  <r>
    <n v="849"/>
    <x v="18"/>
    <s v="basic"/>
    <x v="1"/>
    <n v="943"/>
    <n v="9"/>
    <n v="0.18"/>
    <n v="117"/>
    <x v="0"/>
    <x v="2"/>
    <x v="2"/>
    <x v="0"/>
    <x v="815"/>
    <s v="Domestic"/>
    <x v="0"/>
    <n v="22"/>
    <n v="8"/>
    <n v="2022"/>
    <s v="03/07/2020"/>
    <x v="327"/>
    <n v="3"/>
    <n v="8487"/>
    <n v="0.12407211028632026"/>
  </r>
  <r>
    <n v="850"/>
    <x v="14"/>
    <s v="third class"/>
    <x v="3"/>
    <n v="971"/>
    <n v="2"/>
    <n v="0.18"/>
    <n v="54"/>
    <x v="1"/>
    <x v="0"/>
    <x v="0"/>
    <x v="3"/>
    <x v="816"/>
    <s v="Domestic"/>
    <x v="0"/>
    <n v="5"/>
    <n v="5"/>
    <n v="2021"/>
    <s v="09/20/2020"/>
    <x v="272"/>
    <n v="3"/>
    <n v="1942"/>
    <n v="5.5612770339855816E-2"/>
  </r>
  <r>
    <n v="851"/>
    <x v="9"/>
    <s v="sameday"/>
    <x v="1"/>
    <n v="939"/>
    <n v="4"/>
    <n v="0.43"/>
    <n v="51"/>
    <x v="1"/>
    <x v="2"/>
    <x v="0"/>
    <x v="1"/>
    <x v="817"/>
    <s v="Domestic"/>
    <x v="2"/>
    <n v="3"/>
    <n v="5"/>
    <n v="2020"/>
    <s v="11/20/2022"/>
    <x v="84"/>
    <n v="5"/>
    <n v="3756"/>
    <n v="5.4313099041533544E-2"/>
  </r>
  <r>
    <n v="852"/>
    <x v="12"/>
    <s v="basic"/>
    <x v="1"/>
    <n v="714"/>
    <n v="1"/>
    <n v="0.15"/>
    <n v="126"/>
    <x v="0"/>
    <x v="3"/>
    <x v="3"/>
    <x v="3"/>
    <x v="818"/>
    <s v="International"/>
    <x v="1"/>
    <n v="22"/>
    <n v="12"/>
    <n v="2021"/>
    <s v="10/18/2020"/>
    <x v="197"/>
    <n v="6"/>
    <n v="714"/>
    <n v="0.17647058823529413"/>
  </r>
  <r>
    <n v="853"/>
    <x v="10"/>
    <s v="standard"/>
    <x v="4"/>
    <n v="569"/>
    <n v="7"/>
    <n v="0.42"/>
    <n v="186"/>
    <x v="1"/>
    <x v="1"/>
    <x v="3"/>
    <x v="1"/>
    <x v="819"/>
    <s v="Domestic"/>
    <x v="0"/>
    <n v="11"/>
    <n v="6"/>
    <n v="2022"/>
    <s v="11/28/2021"/>
    <x v="165"/>
    <n v="2"/>
    <n v="3983"/>
    <n v="0.32688927943760981"/>
  </r>
  <r>
    <n v="854"/>
    <x v="1"/>
    <s v="third class"/>
    <x v="2"/>
    <n v="393"/>
    <n v="5"/>
    <n v="0.1"/>
    <n v="113"/>
    <x v="1"/>
    <x v="2"/>
    <x v="2"/>
    <x v="1"/>
    <x v="820"/>
    <s v="International"/>
    <x v="1"/>
    <n v="20"/>
    <n v="5"/>
    <n v="2022"/>
    <s v="01/27/2020"/>
    <x v="60"/>
    <n v="3"/>
    <n v="1965"/>
    <n v="0.2875318066157761"/>
  </r>
  <r>
    <n v="855"/>
    <x v="19"/>
    <s v="firstclass"/>
    <x v="5"/>
    <n v="911"/>
    <n v="8"/>
    <n v="0.16"/>
    <n v="83"/>
    <x v="1"/>
    <x v="0"/>
    <x v="0"/>
    <x v="1"/>
    <x v="821"/>
    <s v="International"/>
    <x v="2"/>
    <n v="13"/>
    <n v="5"/>
    <n v="2022"/>
    <s v="09/10/2020"/>
    <x v="67"/>
    <n v="4"/>
    <n v="7288"/>
    <n v="9.110867178924259E-2"/>
  </r>
  <r>
    <n v="856"/>
    <x v="17"/>
    <s v="third class"/>
    <x v="1"/>
    <n v="543"/>
    <n v="7"/>
    <n v="0.24"/>
    <n v="169"/>
    <x v="1"/>
    <x v="0"/>
    <x v="3"/>
    <x v="3"/>
    <x v="822"/>
    <s v="International"/>
    <x v="2"/>
    <n v="2"/>
    <n v="3"/>
    <n v="2020"/>
    <s v="02/03/2020"/>
    <x v="307"/>
    <n v="3"/>
    <n v="3801"/>
    <n v="0.31123388581952116"/>
  </r>
  <r>
    <n v="857"/>
    <x v="12"/>
    <s v="basic"/>
    <x v="1"/>
    <n v="776"/>
    <n v="6"/>
    <n v="0.47"/>
    <n v="79"/>
    <x v="1"/>
    <x v="2"/>
    <x v="2"/>
    <x v="2"/>
    <x v="823"/>
    <s v="Domestic"/>
    <x v="1"/>
    <n v="23"/>
    <n v="9"/>
    <n v="2020"/>
    <s v="01/24/2021"/>
    <x v="127"/>
    <n v="4"/>
    <n v="4656"/>
    <n v="0.10180412371134021"/>
  </r>
  <r>
    <n v="858"/>
    <x v="13"/>
    <s v="firstclass"/>
    <x v="2"/>
    <n v="772"/>
    <n v="7"/>
    <n v="0.38"/>
    <n v="113"/>
    <x v="0"/>
    <x v="0"/>
    <x v="0"/>
    <x v="3"/>
    <x v="824"/>
    <s v="Domestic"/>
    <x v="1"/>
    <n v="21"/>
    <n v="12"/>
    <n v="2022"/>
    <s v="12/11/2021"/>
    <x v="114"/>
    <n v="6"/>
    <n v="5404"/>
    <n v="0.14637305699481865"/>
  </r>
  <r>
    <n v="859"/>
    <x v="9"/>
    <s v="third class"/>
    <x v="0"/>
    <n v="941"/>
    <n v="1"/>
    <n v="0.26"/>
    <n v="143"/>
    <x v="0"/>
    <x v="2"/>
    <x v="1"/>
    <x v="0"/>
    <x v="825"/>
    <s v="International"/>
    <x v="1"/>
    <n v="10"/>
    <n v="2"/>
    <n v="2021"/>
    <s v="12/05/2021"/>
    <x v="212"/>
    <n v="5"/>
    <n v="941"/>
    <n v="0.15196599362380447"/>
  </r>
  <r>
    <n v="860"/>
    <x v="9"/>
    <s v="basic"/>
    <x v="5"/>
    <n v="853"/>
    <n v="8"/>
    <n v="0.39"/>
    <n v="106"/>
    <x v="1"/>
    <x v="0"/>
    <x v="2"/>
    <x v="2"/>
    <x v="826"/>
    <s v="Domestic"/>
    <x v="1"/>
    <n v="6"/>
    <n v="3"/>
    <n v="2021"/>
    <s v="03/11/2020"/>
    <x v="265"/>
    <n v="6"/>
    <n v="6824"/>
    <n v="0.1242672919109027"/>
  </r>
  <r>
    <n v="861"/>
    <x v="1"/>
    <s v="basic"/>
    <x v="2"/>
    <n v="867"/>
    <n v="8"/>
    <n v="0.28000000000000003"/>
    <n v="156"/>
    <x v="1"/>
    <x v="2"/>
    <x v="1"/>
    <x v="0"/>
    <x v="827"/>
    <s v="Domestic"/>
    <x v="0"/>
    <n v="20"/>
    <n v="11"/>
    <n v="2021"/>
    <s v="07/09/2020"/>
    <x v="83"/>
    <n v="3"/>
    <n v="6936"/>
    <n v="0.17993079584775087"/>
  </r>
  <r>
    <n v="862"/>
    <x v="19"/>
    <s v="second class"/>
    <x v="1"/>
    <n v="519"/>
    <n v="2"/>
    <n v="0.39"/>
    <n v="141"/>
    <x v="1"/>
    <x v="2"/>
    <x v="3"/>
    <x v="1"/>
    <x v="828"/>
    <s v="Domestic"/>
    <x v="1"/>
    <n v="18"/>
    <n v="1"/>
    <n v="2020"/>
    <s v="08/11/2021"/>
    <x v="187"/>
    <n v="3"/>
    <n v="1038"/>
    <n v="0.27167630057803466"/>
  </r>
  <r>
    <n v="863"/>
    <x v="18"/>
    <s v="basic"/>
    <x v="3"/>
    <n v="859"/>
    <n v="1"/>
    <n v="0.47"/>
    <n v="90"/>
    <x v="0"/>
    <x v="0"/>
    <x v="2"/>
    <x v="1"/>
    <x v="829"/>
    <s v="International"/>
    <x v="2"/>
    <n v="14"/>
    <n v="8"/>
    <n v="2020"/>
    <s v="04/21/2020"/>
    <x v="114"/>
    <n v="6"/>
    <n v="859"/>
    <n v="0.10477299185098952"/>
  </r>
  <r>
    <n v="864"/>
    <x v="19"/>
    <s v="second class"/>
    <x v="4"/>
    <n v="487"/>
    <n v="3"/>
    <n v="0.13"/>
    <n v="158"/>
    <x v="1"/>
    <x v="1"/>
    <x v="1"/>
    <x v="2"/>
    <x v="830"/>
    <s v="Domestic"/>
    <x v="2"/>
    <n v="5"/>
    <n v="2"/>
    <n v="2022"/>
    <s v="06/13/2021"/>
    <x v="114"/>
    <n v="5"/>
    <n v="1461"/>
    <n v="0.32443531827515398"/>
  </r>
  <r>
    <n v="865"/>
    <x v="4"/>
    <s v="sameday"/>
    <x v="4"/>
    <n v="651"/>
    <n v="7"/>
    <n v="0.2"/>
    <n v="63"/>
    <x v="0"/>
    <x v="3"/>
    <x v="3"/>
    <x v="3"/>
    <x v="831"/>
    <s v="International"/>
    <x v="0"/>
    <n v="6"/>
    <n v="6"/>
    <n v="2022"/>
    <s v="02/13/2021"/>
    <x v="75"/>
    <n v="5"/>
    <n v="4557"/>
    <n v="9.6774193548387094E-2"/>
  </r>
  <r>
    <n v="866"/>
    <x v="11"/>
    <s v="basic"/>
    <x v="2"/>
    <n v="521"/>
    <n v="7"/>
    <n v="0.49"/>
    <n v="140"/>
    <x v="0"/>
    <x v="3"/>
    <x v="1"/>
    <x v="1"/>
    <x v="832"/>
    <s v="International"/>
    <x v="1"/>
    <n v="28"/>
    <n v="12"/>
    <n v="2022"/>
    <s v="10/22/2020"/>
    <x v="64"/>
    <n v="5"/>
    <n v="3647"/>
    <n v="0.2687140115163148"/>
  </r>
  <r>
    <n v="867"/>
    <x v="7"/>
    <s v="third class"/>
    <x v="2"/>
    <n v="606"/>
    <n v="8"/>
    <n v="0.42"/>
    <n v="74"/>
    <x v="0"/>
    <x v="1"/>
    <x v="0"/>
    <x v="0"/>
    <x v="833"/>
    <s v="Domestic"/>
    <x v="0"/>
    <n v="7"/>
    <n v="3"/>
    <n v="2020"/>
    <s v="04/04/2022"/>
    <x v="55"/>
    <n v="4"/>
    <n v="4848"/>
    <n v="0.12211221122112212"/>
  </r>
  <r>
    <n v="868"/>
    <x v="16"/>
    <s v="basic"/>
    <x v="0"/>
    <n v="359"/>
    <n v="5"/>
    <n v="0.42"/>
    <n v="148"/>
    <x v="1"/>
    <x v="3"/>
    <x v="0"/>
    <x v="1"/>
    <x v="834"/>
    <s v="Domestic"/>
    <x v="1"/>
    <n v="22"/>
    <n v="1"/>
    <n v="2021"/>
    <s v="12/26/2021"/>
    <x v="162"/>
    <n v="4"/>
    <n v="1795"/>
    <n v="0.41225626740947074"/>
  </r>
  <r>
    <n v="869"/>
    <x v="18"/>
    <s v="basic"/>
    <x v="4"/>
    <n v="524"/>
    <n v="4"/>
    <n v="0.38"/>
    <n v="81"/>
    <x v="1"/>
    <x v="3"/>
    <x v="3"/>
    <x v="1"/>
    <x v="835"/>
    <s v="Domestic"/>
    <x v="2"/>
    <n v="18"/>
    <n v="5"/>
    <n v="2022"/>
    <s v="04/10/2021"/>
    <x v="181"/>
    <n v="1"/>
    <n v="2096"/>
    <n v="0.15458015267175573"/>
  </r>
  <r>
    <n v="870"/>
    <x v="4"/>
    <s v="second class"/>
    <x v="2"/>
    <n v="670"/>
    <n v="4"/>
    <n v="0.24"/>
    <n v="65"/>
    <x v="0"/>
    <x v="0"/>
    <x v="2"/>
    <x v="2"/>
    <x v="836"/>
    <s v="Domestic"/>
    <x v="1"/>
    <n v="15"/>
    <n v="12"/>
    <n v="2021"/>
    <s v="08/17/2020"/>
    <x v="247"/>
    <n v="4"/>
    <n v="2680"/>
    <n v="9.7014925373134331E-2"/>
  </r>
  <r>
    <n v="871"/>
    <x v="4"/>
    <s v="basic"/>
    <x v="5"/>
    <n v="583"/>
    <n v="6"/>
    <n v="0.41"/>
    <n v="189"/>
    <x v="0"/>
    <x v="1"/>
    <x v="0"/>
    <x v="3"/>
    <x v="837"/>
    <s v="International"/>
    <x v="2"/>
    <n v="10"/>
    <n v="11"/>
    <n v="2021"/>
    <s v="04/28/2021"/>
    <x v="139"/>
    <n v="4"/>
    <n v="3498"/>
    <n v="0.32418524871355059"/>
  </r>
  <r>
    <n v="872"/>
    <x v="14"/>
    <s v="standard"/>
    <x v="1"/>
    <n v="741"/>
    <n v="2"/>
    <n v="0.44"/>
    <n v="195"/>
    <x v="1"/>
    <x v="3"/>
    <x v="1"/>
    <x v="2"/>
    <x v="838"/>
    <s v="International"/>
    <x v="0"/>
    <n v="9"/>
    <n v="5"/>
    <n v="2022"/>
    <s v="02/23/2022"/>
    <x v="298"/>
    <n v="1"/>
    <n v="1482"/>
    <n v="0.26315789473684209"/>
  </r>
  <r>
    <n v="873"/>
    <x v="10"/>
    <s v="sameday"/>
    <x v="1"/>
    <n v="615"/>
    <n v="1"/>
    <n v="0.47"/>
    <n v="78"/>
    <x v="1"/>
    <x v="2"/>
    <x v="3"/>
    <x v="1"/>
    <x v="839"/>
    <s v="Domestic"/>
    <x v="0"/>
    <n v="18"/>
    <n v="9"/>
    <n v="2021"/>
    <s v="11/02/2020"/>
    <x v="262"/>
    <n v="1"/>
    <n v="615"/>
    <n v="0.12682926829268293"/>
  </r>
  <r>
    <n v="874"/>
    <x v="14"/>
    <s v="firstclass"/>
    <x v="3"/>
    <n v="623"/>
    <n v="2"/>
    <n v="0.45"/>
    <n v="93"/>
    <x v="0"/>
    <x v="3"/>
    <x v="3"/>
    <x v="3"/>
    <x v="840"/>
    <s v="Domestic"/>
    <x v="1"/>
    <n v="17"/>
    <n v="6"/>
    <n v="2020"/>
    <s v="10/09/2021"/>
    <x v="189"/>
    <n v="4"/>
    <n v="1246"/>
    <n v="0.1492776886035313"/>
  </r>
  <r>
    <n v="875"/>
    <x v="10"/>
    <s v="third class"/>
    <x v="5"/>
    <n v="487"/>
    <n v="3"/>
    <n v="0.13"/>
    <n v="177"/>
    <x v="1"/>
    <x v="3"/>
    <x v="3"/>
    <x v="0"/>
    <x v="841"/>
    <s v="International"/>
    <x v="0"/>
    <n v="5"/>
    <n v="5"/>
    <n v="2021"/>
    <s v="08/11/2021"/>
    <x v="38"/>
    <n v="5"/>
    <n v="1461"/>
    <n v="0.36344969199178645"/>
  </r>
  <r>
    <n v="876"/>
    <x v="7"/>
    <s v="firstclass"/>
    <x v="3"/>
    <n v="210"/>
    <n v="6"/>
    <n v="0.23"/>
    <n v="70"/>
    <x v="0"/>
    <x v="2"/>
    <x v="2"/>
    <x v="2"/>
    <x v="842"/>
    <s v="Domestic"/>
    <x v="2"/>
    <n v="14"/>
    <n v="4"/>
    <n v="2021"/>
    <s v="03/03/2021"/>
    <x v="249"/>
    <n v="3"/>
    <n v="1260"/>
    <n v="0.33333333333333331"/>
  </r>
  <r>
    <n v="877"/>
    <x v="16"/>
    <s v="second class"/>
    <x v="5"/>
    <n v="610"/>
    <n v="5"/>
    <n v="0.28000000000000003"/>
    <n v="158"/>
    <x v="0"/>
    <x v="0"/>
    <x v="2"/>
    <x v="1"/>
    <x v="843"/>
    <s v="International"/>
    <x v="0"/>
    <n v="10"/>
    <n v="8"/>
    <n v="2022"/>
    <s v="11/18/2022"/>
    <x v="140"/>
    <n v="3"/>
    <n v="3050"/>
    <n v="0.25901639344262295"/>
  </r>
  <r>
    <n v="878"/>
    <x v="3"/>
    <s v="third class"/>
    <x v="2"/>
    <n v="799"/>
    <n v="3"/>
    <n v="0.27"/>
    <n v="86"/>
    <x v="0"/>
    <x v="1"/>
    <x v="3"/>
    <x v="2"/>
    <x v="844"/>
    <s v="Domestic"/>
    <x v="0"/>
    <n v="30"/>
    <n v="5"/>
    <n v="2021"/>
    <s v="03/21/2022"/>
    <x v="67"/>
    <n v="2"/>
    <n v="2397"/>
    <n v="0.10763454317897372"/>
  </r>
  <r>
    <n v="879"/>
    <x v="11"/>
    <s v="sameday"/>
    <x v="0"/>
    <n v="240"/>
    <n v="7"/>
    <n v="0.44"/>
    <n v="58"/>
    <x v="1"/>
    <x v="0"/>
    <x v="2"/>
    <x v="0"/>
    <x v="845"/>
    <s v="Domestic"/>
    <x v="2"/>
    <n v="17"/>
    <n v="3"/>
    <n v="2022"/>
    <s v="10/18/2022"/>
    <x v="132"/>
    <n v="5"/>
    <n v="1680"/>
    <n v="0.24166666666666667"/>
  </r>
  <r>
    <n v="880"/>
    <x v="19"/>
    <s v="sameday"/>
    <x v="0"/>
    <n v="964"/>
    <n v="5"/>
    <n v="0.44"/>
    <n v="97"/>
    <x v="0"/>
    <x v="2"/>
    <x v="0"/>
    <x v="2"/>
    <x v="846"/>
    <s v="Domestic"/>
    <x v="2"/>
    <n v="28"/>
    <n v="8"/>
    <n v="2022"/>
    <s v="12/06/2022"/>
    <x v="30"/>
    <n v="5"/>
    <n v="4820"/>
    <n v="0.10062240663900415"/>
  </r>
  <r>
    <n v="881"/>
    <x v="13"/>
    <s v="firstclass"/>
    <x v="0"/>
    <n v="918"/>
    <n v="2"/>
    <n v="0.28999999999999998"/>
    <n v="55"/>
    <x v="1"/>
    <x v="1"/>
    <x v="1"/>
    <x v="2"/>
    <x v="847"/>
    <s v="Domestic"/>
    <x v="0"/>
    <n v="3"/>
    <n v="7"/>
    <n v="2021"/>
    <s v="06/30/2021"/>
    <x v="186"/>
    <n v="3"/>
    <n v="1836"/>
    <n v="5.9912854030501089E-2"/>
  </r>
  <r>
    <n v="882"/>
    <x v="5"/>
    <s v="second class"/>
    <x v="5"/>
    <n v="868"/>
    <n v="1"/>
    <n v="0.14000000000000001"/>
    <n v="80"/>
    <x v="0"/>
    <x v="0"/>
    <x v="0"/>
    <x v="3"/>
    <x v="848"/>
    <s v="Domestic"/>
    <x v="1"/>
    <n v="5"/>
    <n v="4"/>
    <n v="2022"/>
    <s v="02/04/2021"/>
    <x v="28"/>
    <n v="5"/>
    <n v="868"/>
    <n v="9.2165898617511524E-2"/>
  </r>
  <r>
    <n v="883"/>
    <x v="1"/>
    <s v="standard"/>
    <x v="0"/>
    <n v="666"/>
    <n v="8"/>
    <n v="0.21"/>
    <n v="101"/>
    <x v="1"/>
    <x v="2"/>
    <x v="3"/>
    <x v="0"/>
    <x v="849"/>
    <s v="International"/>
    <x v="0"/>
    <n v="28"/>
    <n v="12"/>
    <n v="2022"/>
    <s v="12/05/2020"/>
    <x v="201"/>
    <n v="6"/>
    <n v="5328"/>
    <n v="0.15165165165165165"/>
  </r>
  <r>
    <n v="884"/>
    <x v="11"/>
    <s v="sameday"/>
    <x v="4"/>
    <n v="154"/>
    <n v="9"/>
    <n v="0.31"/>
    <n v="52"/>
    <x v="0"/>
    <x v="1"/>
    <x v="3"/>
    <x v="1"/>
    <x v="850"/>
    <s v="Domestic"/>
    <x v="2"/>
    <n v="22"/>
    <n v="8"/>
    <n v="2020"/>
    <s v="08/26/2020"/>
    <x v="280"/>
    <n v="2"/>
    <n v="1386"/>
    <n v="0.33766233766233766"/>
  </r>
  <r>
    <n v="885"/>
    <x v="3"/>
    <s v="third class"/>
    <x v="5"/>
    <n v="723"/>
    <n v="3"/>
    <n v="0.13"/>
    <n v="138"/>
    <x v="1"/>
    <x v="0"/>
    <x v="2"/>
    <x v="3"/>
    <x v="851"/>
    <s v="International"/>
    <x v="0"/>
    <n v="16"/>
    <n v="1"/>
    <n v="2020"/>
    <s v="07/02/2020"/>
    <x v="328"/>
    <n v="1"/>
    <n v="2169"/>
    <n v="0.1908713692946058"/>
  </r>
  <r>
    <n v="886"/>
    <x v="5"/>
    <s v="firstclass"/>
    <x v="5"/>
    <n v="955"/>
    <n v="9"/>
    <n v="0.44"/>
    <n v="191"/>
    <x v="0"/>
    <x v="2"/>
    <x v="1"/>
    <x v="1"/>
    <x v="852"/>
    <s v="Domestic"/>
    <x v="1"/>
    <n v="28"/>
    <n v="8"/>
    <n v="2020"/>
    <s v="05/01/2020"/>
    <x v="142"/>
    <n v="6"/>
    <n v="8595"/>
    <n v="0.2"/>
  </r>
  <r>
    <n v="887"/>
    <x v="5"/>
    <s v="standard"/>
    <x v="0"/>
    <n v="811"/>
    <n v="6"/>
    <n v="0.28999999999999998"/>
    <n v="133"/>
    <x v="0"/>
    <x v="2"/>
    <x v="2"/>
    <x v="0"/>
    <x v="853"/>
    <s v="Domestic"/>
    <x v="1"/>
    <n v="6"/>
    <n v="1"/>
    <n v="2022"/>
    <s v="07/06/2020"/>
    <x v="329"/>
    <n v="6"/>
    <n v="4866"/>
    <n v="0.16399506781750925"/>
  </r>
  <r>
    <n v="888"/>
    <x v="7"/>
    <s v="standard"/>
    <x v="3"/>
    <n v="799"/>
    <n v="4"/>
    <n v="0.36"/>
    <n v="83"/>
    <x v="0"/>
    <x v="2"/>
    <x v="0"/>
    <x v="3"/>
    <x v="854"/>
    <s v="Domestic"/>
    <x v="0"/>
    <n v="15"/>
    <n v="9"/>
    <n v="2022"/>
    <s v="11/22/2021"/>
    <x v="45"/>
    <n v="1"/>
    <n v="3196"/>
    <n v="0.10387984981226533"/>
  </r>
  <r>
    <n v="889"/>
    <x v="10"/>
    <s v="standard"/>
    <x v="5"/>
    <n v="421"/>
    <n v="3"/>
    <n v="0.18"/>
    <n v="88"/>
    <x v="1"/>
    <x v="1"/>
    <x v="3"/>
    <x v="1"/>
    <x v="855"/>
    <s v="International"/>
    <x v="0"/>
    <n v="29"/>
    <n v="10"/>
    <n v="2022"/>
    <s v="04/25/2020"/>
    <x v="247"/>
    <n v="2"/>
    <n v="1263"/>
    <n v="0.20902612826603326"/>
  </r>
  <r>
    <n v="890"/>
    <x v="7"/>
    <s v="third class"/>
    <x v="3"/>
    <n v="582"/>
    <n v="3"/>
    <n v="0.24"/>
    <n v="130"/>
    <x v="1"/>
    <x v="0"/>
    <x v="1"/>
    <x v="0"/>
    <x v="856"/>
    <s v="International"/>
    <x v="1"/>
    <n v="28"/>
    <n v="2"/>
    <n v="2020"/>
    <s v="03/28/2020"/>
    <x v="201"/>
    <n v="6"/>
    <n v="1746"/>
    <n v="0.22336769759450173"/>
  </r>
  <r>
    <n v="891"/>
    <x v="12"/>
    <s v="basic"/>
    <x v="5"/>
    <n v="881"/>
    <n v="7"/>
    <n v="0.45"/>
    <n v="69"/>
    <x v="1"/>
    <x v="1"/>
    <x v="1"/>
    <x v="0"/>
    <x v="857"/>
    <s v="International"/>
    <x v="1"/>
    <n v="22"/>
    <n v="1"/>
    <n v="2020"/>
    <s v="07/29/2020"/>
    <x v="330"/>
    <n v="5"/>
    <n v="6167"/>
    <n v="7.8320090805902381E-2"/>
  </r>
  <r>
    <n v="892"/>
    <x v="18"/>
    <s v="standard"/>
    <x v="4"/>
    <n v="130"/>
    <n v="9"/>
    <n v="0.22"/>
    <n v="65"/>
    <x v="0"/>
    <x v="1"/>
    <x v="1"/>
    <x v="3"/>
    <x v="858"/>
    <s v="Domestic"/>
    <x v="0"/>
    <n v="28"/>
    <n v="5"/>
    <n v="2021"/>
    <s v="11/08/2021"/>
    <x v="37"/>
    <n v="3"/>
    <n v="1170"/>
    <n v="0.5"/>
  </r>
  <r>
    <n v="893"/>
    <x v="3"/>
    <s v="standard"/>
    <x v="2"/>
    <n v="441"/>
    <n v="2"/>
    <n v="0.27"/>
    <n v="168"/>
    <x v="0"/>
    <x v="3"/>
    <x v="2"/>
    <x v="3"/>
    <x v="859"/>
    <s v="International"/>
    <x v="2"/>
    <n v="17"/>
    <n v="5"/>
    <n v="2021"/>
    <s v="02/22/2020"/>
    <x v="250"/>
    <n v="3"/>
    <n v="882"/>
    <n v="0.38095238095238093"/>
  </r>
  <r>
    <n v="894"/>
    <x v="14"/>
    <s v="third class"/>
    <x v="1"/>
    <n v="693"/>
    <n v="5"/>
    <n v="0.33"/>
    <n v="152"/>
    <x v="1"/>
    <x v="3"/>
    <x v="0"/>
    <x v="2"/>
    <x v="860"/>
    <s v="Domestic"/>
    <x v="1"/>
    <n v="19"/>
    <n v="12"/>
    <n v="2021"/>
    <s v="07/07/2021"/>
    <x v="331"/>
    <n v="3"/>
    <n v="3465"/>
    <n v="0.21933621933621933"/>
  </r>
  <r>
    <n v="895"/>
    <x v="9"/>
    <s v="firstclass"/>
    <x v="3"/>
    <n v="763"/>
    <n v="2"/>
    <n v="0.27"/>
    <n v="60"/>
    <x v="1"/>
    <x v="2"/>
    <x v="2"/>
    <x v="1"/>
    <x v="861"/>
    <s v="Domestic"/>
    <x v="0"/>
    <n v="4"/>
    <n v="5"/>
    <n v="2020"/>
    <s v="11/26/2021"/>
    <x v="200"/>
    <n v="6"/>
    <n v="1526"/>
    <n v="7.8636959370904327E-2"/>
  </r>
  <r>
    <n v="896"/>
    <x v="7"/>
    <s v="second class"/>
    <x v="3"/>
    <n v="124"/>
    <n v="4"/>
    <n v="0.42"/>
    <n v="101"/>
    <x v="1"/>
    <x v="0"/>
    <x v="3"/>
    <x v="1"/>
    <x v="862"/>
    <s v="International"/>
    <x v="1"/>
    <n v="11"/>
    <n v="7"/>
    <n v="2020"/>
    <s v="04/22/2021"/>
    <x v="332"/>
    <n v="6"/>
    <n v="496"/>
    <n v="0.81451612903225812"/>
  </r>
  <r>
    <n v="897"/>
    <x v="10"/>
    <s v="basic"/>
    <x v="5"/>
    <n v="134"/>
    <n v="8"/>
    <n v="0.21"/>
    <n v="197"/>
    <x v="0"/>
    <x v="2"/>
    <x v="0"/>
    <x v="2"/>
    <x v="863"/>
    <s v="International"/>
    <x v="1"/>
    <n v="1"/>
    <n v="11"/>
    <n v="2021"/>
    <s v="05/15/2022"/>
    <x v="137"/>
    <n v="6"/>
    <n v="1072"/>
    <n v="1.4701492537313432"/>
  </r>
  <r>
    <n v="898"/>
    <x v="18"/>
    <s v="firstclass"/>
    <x v="4"/>
    <n v="716"/>
    <n v="4"/>
    <n v="0.12"/>
    <n v="172"/>
    <x v="1"/>
    <x v="2"/>
    <x v="1"/>
    <x v="3"/>
    <x v="864"/>
    <s v="International"/>
    <x v="2"/>
    <n v="13"/>
    <n v="12"/>
    <n v="2022"/>
    <s v="09/06/2021"/>
    <x v="333"/>
    <n v="5"/>
    <n v="2864"/>
    <n v="0.24022346368715083"/>
  </r>
  <r>
    <n v="899"/>
    <x v="11"/>
    <s v="third class"/>
    <x v="3"/>
    <n v="541"/>
    <n v="1"/>
    <n v="0.32"/>
    <n v="59"/>
    <x v="1"/>
    <x v="2"/>
    <x v="2"/>
    <x v="3"/>
    <x v="865"/>
    <s v="International"/>
    <x v="1"/>
    <n v="8"/>
    <n v="9"/>
    <n v="2021"/>
    <s v="10/21/2021"/>
    <x v="282"/>
    <n v="2"/>
    <n v="541"/>
    <n v="0.10905730129390019"/>
  </r>
  <r>
    <n v="900"/>
    <x v="8"/>
    <s v="firstclass"/>
    <x v="1"/>
    <n v="458"/>
    <n v="8"/>
    <n v="0.14000000000000001"/>
    <n v="123"/>
    <x v="0"/>
    <x v="2"/>
    <x v="3"/>
    <x v="3"/>
    <x v="866"/>
    <s v="International"/>
    <x v="1"/>
    <n v="27"/>
    <n v="9"/>
    <n v="2020"/>
    <s v="03/21/2021"/>
    <x v="137"/>
    <n v="6"/>
    <n v="3664"/>
    <n v="0.26855895196506552"/>
  </r>
  <r>
    <n v="901"/>
    <x v="0"/>
    <s v="standard"/>
    <x v="4"/>
    <n v="557"/>
    <n v="4"/>
    <n v="0.25"/>
    <n v="115"/>
    <x v="0"/>
    <x v="3"/>
    <x v="3"/>
    <x v="1"/>
    <x v="867"/>
    <s v="Domestic"/>
    <x v="2"/>
    <n v="17"/>
    <n v="5"/>
    <n v="2020"/>
    <s v="01/16/2020"/>
    <x v="195"/>
    <n v="2"/>
    <n v="2228"/>
    <n v="0.20646319569120286"/>
  </r>
  <r>
    <n v="902"/>
    <x v="3"/>
    <s v="basic"/>
    <x v="0"/>
    <n v="764"/>
    <n v="1"/>
    <n v="0.27"/>
    <n v="173"/>
    <x v="0"/>
    <x v="2"/>
    <x v="3"/>
    <x v="0"/>
    <x v="868"/>
    <s v="International"/>
    <x v="0"/>
    <n v="25"/>
    <n v="1"/>
    <n v="2021"/>
    <s v="12/29/2021"/>
    <x v="65"/>
    <n v="2"/>
    <n v="764"/>
    <n v="0.22643979057591623"/>
  </r>
  <r>
    <n v="903"/>
    <x v="13"/>
    <s v="second class"/>
    <x v="0"/>
    <n v="833"/>
    <n v="9"/>
    <n v="0.49"/>
    <n v="167"/>
    <x v="1"/>
    <x v="3"/>
    <x v="3"/>
    <x v="3"/>
    <x v="869"/>
    <s v="Domestic"/>
    <x v="1"/>
    <n v="1"/>
    <n v="8"/>
    <n v="2022"/>
    <s v="02/19/2020"/>
    <x v="54"/>
    <n v="5"/>
    <n v="7497"/>
    <n v="0.20048019207683074"/>
  </r>
  <r>
    <n v="904"/>
    <x v="5"/>
    <s v="second class"/>
    <x v="0"/>
    <n v="617"/>
    <n v="4"/>
    <n v="0.23"/>
    <n v="105"/>
    <x v="0"/>
    <x v="0"/>
    <x v="1"/>
    <x v="3"/>
    <x v="870"/>
    <s v="Domestic"/>
    <x v="2"/>
    <n v="24"/>
    <n v="9"/>
    <n v="2021"/>
    <s v="08/29/2021"/>
    <x v="91"/>
    <n v="6"/>
    <n v="2468"/>
    <n v="0.17017828200972449"/>
  </r>
  <r>
    <n v="905"/>
    <x v="11"/>
    <s v="firstclass"/>
    <x v="1"/>
    <n v="340"/>
    <n v="8"/>
    <n v="0.41"/>
    <n v="133"/>
    <x v="0"/>
    <x v="3"/>
    <x v="0"/>
    <x v="3"/>
    <x v="871"/>
    <s v="International"/>
    <x v="2"/>
    <n v="27"/>
    <n v="5"/>
    <n v="2020"/>
    <s v="09/18/2022"/>
    <x v="114"/>
    <n v="1"/>
    <n v="2720"/>
    <n v="0.39117647058823529"/>
  </r>
  <r>
    <n v="906"/>
    <x v="18"/>
    <s v="basic"/>
    <x v="2"/>
    <n v="552"/>
    <n v="5"/>
    <n v="0.45"/>
    <n v="146"/>
    <x v="0"/>
    <x v="2"/>
    <x v="3"/>
    <x v="0"/>
    <x v="872"/>
    <s v="International"/>
    <x v="2"/>
    <n v="16"/>
    <n v="7"/>
    <n v="2022"/>
    <s v="10/21/2020"/>
    <x v="7"/>
    <n v="3"/>
    <n v="2760"/>
    <n v="0.26449275362318841"/>
  </r>
  <r>
    <n v="907"/>
    <x v="6"/>
    <s v="firstclass"/>
    <x v="3"/>
    <n v="850"/>
    <n v="2"/>
    <n v="0.13"/>
    <n v="108"/>
    <x v="1"/>
    <x v="1"/>
    <x v="2"/>
    <x v="0"/>
    <x v="873"/>
    <s v="Domestic"/>
    <x v="0"/>
    <n v="26"/>
    <n v="7"/>
    <n v="2021"/>
    <s v="01/07/2020"/>
    <x v="28"/>
    <n v="6"/>
    <n v="1700"/>
    <n v="0.12705882352941175"/>
  </r>
  <r>
    <n v="908"/>
    <x v="18"/>
    <s v="third class"/>
    <x v="1"/>
    <n v="138"/>
    <n v="7"/>
    <n v="0.35"/>
    <n v="86"/>
    <x v="1"/>
    <x v="0"/>
    <x v="1"/>
    <x v="0"/>
    <x v="874"/>
    <s v="Domestic"/>
    <x v="0"/>
    <n v="12"/>
    <n v="5"/>
    <n v="2021"/>
    <s v="05/15/2021"/>
    <x v="200"/>
    <n v="2"/>
    <n v="966"/>
    <n v="0.62318840579710144"/>
  </r>
  <r>
    <n v="909"/>
    <x v="16"/>
    <s v="firstclass"/>
    <x v="2"/>
    <n v="484"/>
    <n v="5"/>
    <n v="0.38"/>
    <n v="178"/>
    <x v="0"/>
    <x v="3"/>
    <x v="1"/>
    <x v="2"/>
    <x v="875"/>
    <s v="Domestic"/>
    <x v="2"/>
    <n v="30"/>
    <n v="7"/>
    <n v="2022"/>
    <s v="02/20/2021"/>
    <x v="326"/>
    <n v="6"/>
    <n v="2420"/>
    <n v="0.36776859504132231"/>
  </r>
  <r>
    <n v="910"/>
    <x v="5"/>
    <s v="second class"/>
    <x v="4"/>
    <n v="415"/>
    <n v="4"/>
    <n v="0.28000000000000003"/>
    <n v="195"/>
    <x v="0"/>
    <x v="3"/>
    <x v="1"/>
    <x v="1"/>
    <x v="876"/>
    <s v="Domestic"/>
    <x v="1"/>
    <n v="25"/>
    <n v="9"/>
    <n v="2020"/>
    <s v="02/09/2022"/>
    <x v="328"/>
    <n v="1"/>
    <n v="1660"/>
    <n v="0.46987951807228917"/>
  </r>
  <r>
    <n v="911"/>
    <x v="4"/>
    <s v="second class"/>
    <x v="1"/>
    <n v="306"/>
    <n v="7"/>
    <n v="0.41"/>
    <n v="108"/>
    <x v="0"/>
    <x v="1"/>
    <x v="1"/>
    <x v="1"/>
    <x v="877"/>
    <s v="Domestic"/>
    <x v="2"/>
    <n v="7"/>
    <n v="11"/>
    <n v="2021"/>
    <s v="11/25/2020"/>
    <x v="88"/>
    <n v="5"/>
    <n v="2142"/>
    <n v="0.35294117647058826"/>
  </r>
  <r>
    <n v="912"/>
    <x v="8"/>
    <s v="firstclass"/>
    <x v="4"/>
    <n v="173"/>
    <n v="7"/>
    <n v="0.33"/>
    <n v="82"/>
    <x v="1"/>
    <x v="3"/>
    <x v="0"/>
    <x v="0"/>
    <x v="878"/>
    <s v="International"/>
    <x v="0"/>
    <n v="13"/>
    <n v="12"/>
    <n v="2022"/>
    <s v="03/08/2020"/>
    <x v="92"/>
    <n v="5"/>
    <n v="1211"/>
    <n v="0.47398843930635837"/>
  </r>
  <r>
    <n v="913"/>
    <x v="2"/>
    <s v="second class"/>
    <x v="2"/>
    <n v="328"/>
    <n v="5"/>
    <n v="0.2"/>
    <n v="67"/>
    <x v="1"/>
    <x v="1"/>
    <x v="3"/>
    <x v="0"/>
    <x v="879"/>
    <s v="International"/>
    <x v="0"/>
    <n v="10"/>
    <n v="11"/>
    <n v="2022"/>
    <s v="04/25/2022"/>
    <x v="100"/>
    <n v="6"/>
    <n v="1640"/>
    <n v="0.20426829268292682"/>
  </r>
  <r>
    <n v="914"/>
    <x v="6"/>
    <s v="third class"/>
    <x v="1"/>
    <n v="595"/>
    <n v="3"/>
    <n v="0.23"/>
    <n v="57"/>
    <x v="1"/>
    <x v="2"/>
    <x v="0"/>
    <x v="2"/>
    <x v="880"/>
    <s v="International"/>
    <x v="0"/>
    <n v="2"/>
    <n v="5"/>
    <n v="2021"/>
    <s v="06/17/2021"/>
    <x v="50"/>
    <n v="6"/>
    <n v="1785"/>
    <n v="9.5798319327731099E-2"/>
  </r>
  <r>
    <n v="915"/>
    <x v="15"/>
    <s v="second class"/>
    <x v="3"/>
    <n v="128"/>
    <n v="8"/>
    <n v="0.23"/>
    <n v="168"/>
    <x v="0"/>
    <x v="2"/>
    <x v="3"/>
    <x v="3"/>
    <x v="881"/>
    <s v="International"/>
    <x v="2"/>
    <n v="9"/>
    <n v="4"/>
    <n v="2022"/>
    <s v="09/01/2021"/>
    <x v="299"/>
    <n v="6"/>
    <n v="1024"/>
    <n v="1.3125"/>
  </r>
  <r>
    <n v="916"/>
    <x v="8"/>
    <s v="standard"/>
    <x v="2"/>
    <n v="499"/>
    <n v="4"/>
    <n v="0.23"/>
    <n v="194"/>
    <x v="1"/>
    <x v="2"/>
    <x v="1"/>
    <x v="1"/>
    <x v="882"/>
    <s v="Domestic"/>
    <x v="2"/>
    <n v="29"/>
    <n v="3"/>
    <n v="2020"/>
    <s v="10/14/2021"/>
    <x v="294"/>
    <n v="5"/>
    <n v="1996"/>
    <n v="0.38877755511022044"/>
  </r>
  <r>
    <n v="917"/>
    <x v="18"/>
    <s v="standard"/>
    <x v="3"/>
    <n v="806"/>
    <n v="2"/>
    <n v="0.28999999999999998"/>
    <n v="177"/>
    <x v="1"/>
    <x v="3"/>
    <x v="0"/>
    <x v="3"/>
    <x v="883"/>
    <s v="Domestic"/>
    <x v="1"/>
    <n v="12"/>
    <n v="2"/>
    <n v="2020"/>
    <s v="12/22/2020"/>
    <x v="334"/>
    <n v="4"/>
    <n v="1612"/>
    <n v="0.21960297766749379"/>
  </r>
  <r>
    <n v="918"/>
    <x v="7"/>
    <s v="sameday"/>
    <x v="4"/>
    <n v="136"/>
    <n v="1"/>
    <n v="0.11"/>
    <n v="156"/>
    <x v="1"/>
    <x v="1"/>
    <x v="3"/>
    <x v="3"/>
    <x v="884"/>
    <s v="International"/>
    <x v="1"/>
    <n v="1"/>
    <n v="3"/>
    <n v="2021"/>
    <s v="12/14/2022"/>
    <x v="142"/>
    <n v="5"/>
    <n v="136"/>
    <n v="1.1470588235294117"/>
  </r>
  <r>
    <n v="919"/>
    <x v="12"/>
    <s v="third class"/>
    <x v="3"/>
    <n v="747"/>
    <n v="7"/>
    <n v="0.13"/>
    <n v="80"/>
    <x v="0"/>
    <x v="0"/>
    <x v="1"/>
    <x v="3"/>
    <x v="885"/>
    <s v="Domestic"/>
    <x v="1"/>
    <n v="14"/>
    <n v="8"/>
    <n v="2022"/>
    <s v="04/24/2020"/>
    <x v="77"/>
    <n v="1"/>
    <n v="5229"/>
    <n v="0.107095046854083"/>
  </r>
  <r>
    <n v="920"/>
    <x v="1"/>
    <s v="sameday"/>
    <x v="1"/>
    <n v="771"/>
    <n v="2"/>
    <n v="0.22"/>
    <n v="80"/>
    <x v="1"/>
    <x v="1"/>
    <x v="1"/>
    <x v="1"/>
    <x v="886"/>
    <s v="International"/>
    <x v="0"/>
    <n v="19"/>
    <n v="7"/>
    <n v="2021"/>
    <s v="05/24/2021"/>
    <x v="143"/>
    <n v="4"/>
    <n v="1542"/>
    <n v="0.10376134889753567"/>
  </r>
  <r>
    <n v="921"/>
    <x v="3"/>
    <s v="firstclass"/>
    <x v="1"/>
    <n v="271"/>
    <n v="6"/>
    <n v="0.18"/>
    <n v="132"/>
    <x v="0"/>
    <x v="3"/>
    <x v="3"/>
    <x v="0"/>
    <x v="887"/>
    <s v="International"/>
    <x v="1"/>
    <n v="14"/>
    <n v="6"/>
    <n v="2022"/>
    <s v="03/27/2021"/>
    <x v="289"/>
    <n v="1"/>
    <n v="1626"/>
    <n v="0.4870848708487085"/>
  </r>
  <r>
    <n v="922"/>
    <x v="17"/>
    <s v="firstclass"/>
    <x v="0"/>
    <n v="141"/>
    <n v="5"/>
    <n v="0.2"/>
    <n v="198"/>
    <x v="0"/>
    <x v="1"/>
    <x v="0"/>
    <x v="1"/>
    <x v="888"/>
    <s v="International"/>
    <x v="2"/>
    <n v="7"/>
    <n v="6"/>
    <n v="2022"/>
    <s v="02/03/2021"/>
    <x v="62"/>
    <n v="4"/>
    <n v="705"/>
    <n v="1.4042553191489362"/>
  </r>
  <r>
    <n v="923"/>
    <x v="11"/>
    <s v="firstclass"/>
    <x v="5"/>
    <n v="563"/>
    <n v="7"/>
    <n v="0.16"/>
    <n v="65"/>
    <x v="1"/>
    <x v="3"/>
    <x v="3"/>
    <x v="2"/>
    <x v="889"/>
    <s v="International"/>
    <x v="0"/>
    <n v="19"/>
    <n v="9"/>
    <n v="2021"/>
    <s v="07/14/2022"/>
    <x v="293"/>
    <n v="3"/>
    <n v="3941"/>
    <n v="0.11545293072824156"/>
  </r>
  <r>
    <n v="924"/>
    <x v="1"/>
    <s v="firstclass"/>
    <x v="3"/>
    <n v="896"/>
    <n v="4"/>
    <n v="0.41"/>
    <n v="199"/>
    <x v="0"/>
    <x v="3"/>
    <x v="2"/>
    <x v="0"/>
    <x v="890"/>
    <s v="Domestic"/>
    <x v="1"/>
    <n v="12"/>
    <n v="8"/>
    <n v="2021"/>
    <s v="06/15/2022"/>
    <x v="322"/>
    <n v="2"/>
    <n v="3584"/>
    <n v="0.22209821428571427"/>
  </r>
  <r>
    <n v="925"/>
    <x v="4"/>
    <s v="second class"/>
    <x v="0"/>
    <n v="482"/>
    <n v="2"/>
    <n v="0.41"/>
    <n v="189"/>
    <x v="1"/>
    <x v="3"/>
    <x v="3"/>
    <x v="3"/>
    <x v="891"/>
    <s v="Domestic"/>
    <x v="2"/>
    <n v="13"/>
    <n v="9"/>
    <n v="2021"/>
    <s v="01/19/2022"/>
    <x v="254"/>
    <n v="2"/>
    <n v="964"/>
    <n v="0.3921161825726141"/>
  </r>
  <r>
    <n v="926"/>
    <x v="0"/>
    <s v="sameday"/>
    <x v="2"/>
    <n v="282"/>
    <n v="8"/>
    <n v="0.31"/>
    <n v="119"/>
    <x v="1"/>
    <x v="0"/>
    <x v="2"/>
    <x v="2"/>
    <x v="892"/>
    <s v="Domestic"/>
    <x v="0"/>
    <n v="16"/>
    <n v="9"/>
    <n v="2021"/>
    <s v="09/27/2022"/>
    <x v="56"/>
    <n v="6"/>
    <n v="2256"/>
    <n v="0.42198581560283688"/>
  </r>
  <r>
    <n v="927"/>
    <x v="18"/>
    <s v="firstclass"/>
    <x v="4"/>
    <n v="920"/>
    <n v="8"/>
    <n v="0.23"/>
    <n v="135"/>
    <x v="0"/>
    <x v="2"/>
    <x v="2"/>
    <x v="1"/>
    <x v="893"/>
    <s v="International"/>
    <x v="0"/>
    <n v="27"/>
    <n v="5"/>
    <n v="2020"/>
    <s v="10/11/2022"/>
    <x v="309"/>
    <n v="5"/>
    <n v="7360"/>
    <n v="0.14673913043478262"/>
  </r>
  <r>
    <n v="928"/>
    <x v="5"/>
    <s v="standard"/>
    <x v="2"/>
    <n v="218"/>
    <n v="9"/>
    <n v="0.17"/>
    <n v="168"/>
    <x v="0"/>
    <x v="0"/>
    <x v="1"/>
    <x v="3"/>
    <x v="894"/>
    <s v="Domestic"/>
    <x v="0"/>
    <n v="22"/>
    <n v="1"/>
    <n v="2021"/>
    <s v="08/10/2022"/>
    <x v="73"/>
    <n v="4"/>
    <n v="1962"/>
    <n v="0.77064220183486243"/>
  </r>
  <r>
    <n v="929"/>
    <x v="18"/>
    <s v="second class"/>
    <x v="5"/>
    <n v="782"/>
    <n v="1"/>
    <n v="0.38"/>
    <n v="157"/>
    <x v="0"/>
    <x v="1"/>
    <x v="0"/>
    <x v="0"/>
    <x v="895"/>
    <s v="Domestic"/>
    <x v="0"/>
    <n v="10"/>
    <n v="12"/>
    <n v="2022"/>
    <s v="04/12/2022"/>
    <x v="330"/>
    <n v="1"/>
    <n v="782"/>
    <n v="0.20076726342710999"/>
  </r>
  <r>
    <n v="930"/>
    <x v="14"/>
    <s v="sameday"/>
    <x v="4"/>
    <n v="860"/>
    <n v="1"/>
    <n v="0.28000000000000003"/>
    <n v="195"/>
    <x v="0"/>
    <x v="1"/>
    <x v="3"/>
    <x v="2"/>
    <x v="896"/>
    <s v="International"/>
    <x v="0"/>
    <n v="21"/>
    <n v="3"/>
    <n v="2021"/>
    <s v="08/10/2022"/>
    <x v="213"/>
    <n v="2"/>
    <n v="860"/>
    <n v="0.22674418604651161"/>
  </r>
  <r>
    <n v="931"/>
    <x v="19"/>
    <s v="third class"/>
    <x v="5"/>
    <n v="515"/>
    <n v="3"/>
    <n v="0.39"/>
    <n v="67"/>
    <x v="1"/>
    <x v="0"/>
    <x v="0"/>
    <x v="0"/>
    <x v="897"/>
    <s v="Domestic"/>
    <x v="2"/>
    <n v="27"/>
    <n v="11"/>
    <n v="2020"/>
    <s v="08/16/2021"/>
    <x v="238"/>
    <n v="1"/>
    <n v="1545"/>
    <n v="0.13009708737864079"/>
  </r>
  <r>
    <n v="932"/>
    <x v="4"/>
    <s v="second class"/>
    <x v="3"/>
    <n v="186"/>
    <n v="7"/>
    <n v="0.36"/>
    <n v="199"/>
    <x v="0"/>
    <x v="0"/>
    <x v="2"/>
    <x v="3"/>
    <x v="898"/>
    <s v="International"/>
    <x v="1"/>
    <n v="18"/>
    <n v="5"/>
    <n v="2020"/>
    <s v="04/21/2020"/>
    <x v="335"/>
    <n v="1"/>
    <n v="1302"/>
    <n v="1.0698924731182795"/>
  </r>
  <r>
    <n v="933"/>
    <x v="16"/>
    <s v="basic"/>
    <x v="1"/>
    <n v="669"/>
    <n v="2"/>
    <n v="0.25"/>
    <n v="101"/>
    <x v="0"/>
    <x v="3"/>
    <x v="3"/>
    <x v="3"/>
    <x v="899"/>
    <s v="International"/>
    <x v="1"/>
    <n v="6"/>
    <n v="12"/>
    <n v="2022"/>
    <s v="09/16/2022"/>
    <x v="304"/>
    <n v="1"/>
    <n v="1338"/>
    <n v="0.15097159940209268"/>
  </r>
  <r>
    <n v="934"/>
    <x v="4"/>
    <s v="firstclass"/>
    <x v="3"/>
    <n v="598"/>
    <n v="6"/>
    <n v="0.11"/>
    <n v="52"/>
    <x v="0"/>
    <x v="2"/>
    <x v="2"/>
    <x v="3"/>
    <x v="900"/>
    <s v="International"/>
    <x v="1"/>
    <n v="29"/>
    <n v="8"/>
    <n v="2021"/>
    <s v="12/11/2020"/>
    <x v="281"/>
    <n v="6"/>
    <n v="3588"/>
    <n v="8.6956521739130432E-2"/>
  </r>
  <r>
    <n v="935"/>
    <x v="16"/>
    <s v="standard"/>
    <x v="4"/>
    <n v="123"/>
    <n v="2"/>
    <n v="0.35"/>
    <n v="108"/>
    <x v="1"/>
    <x v="3"/>
    <x v="0"/>
    <x v="0"/>
    <x v="901"/>
    <s v="Domestic"/>
    <x v="1"/>
    <n v="1"/>
    <n v="4"/>
    <n v="2022"/>
    <s v="11/25/2021"/>
    <x v="103"/>
    <n v="2"/>
    <n v="246"/>
    <n v="0.87804878048780488"/>
  </r>
  <r>
    <n v="936"/>
    <x v="4"/>
    <s v="third class"/>
    <x v="0"/>
    <n v="224"/>
    <n v="8"/>
    <n v="0.28000000000000003"/>
    <n v="98"/>
    <x v="0"/>
    <x v="3"/>
    <x v="0"/>
    <x v="0"/>
    <x v="902"/>
    <s v="International"/>
    <x v="2"/>
    <n v="24"/>
    <n v="4"/>
    <n v="2022"/>
    <s v="12/08/2022"/>
    <x v="325"/>
    <n v="4"/>
    <n v="1792"/>
    <n v="0.4375"/>
  </r>
  <r>
    <n v="937"/>
    <x v="4"/>
    <s v="sameday"/>
    <x v="4"/>
    <n v="936"/>
    <n v="4"/>
    <n v="0.49"/>
    <n v="91"/>
    <x v="0"/>
    <x v="3"/>
    <x v="0"/>
    <x v="2"/>
    <x v="903"/>
    <s v="Domestic"/>
    <x v="2"/>
    <n v="15"/>
    <n v="10"/>
    <n v="2021"/>
    <s v="01/14/2020"/>
    <x v="96"/>
    <n v="6"/>
    <n v="3744"/>
    <n v="9.7222222222222224E-2"/>
  </r>
  <r>
    <n v="938"/>
    <x v="0"/>
    <s v="second class"/>
    <x v="0"/>
    <n v="676"/>
    <n v="4"/>
    <n v="0.32"/>
    <n v="79"/>
    <x v="0"/>
    <x v="1"/>
    <x v="2"/>
    <x v="0"/>
    <x v="904"/>
    <s v="International"/>
    <x v="2"/>
    <n v="27"/>
    <n v="9"/>
    <n v="2022"/>
    <s v="02/04/2022"/>
    <x v="320"/>
    <n v="4"/>
    <n v="2704"/>
    <n v="0.11686390532544379"/>
  </r>
  <r>
    <n v="939"/>
    <x v="10"/>
    <s v="sameday"/>
    <x v="2"/>
    <n v="298"/>
    <n v="3"/>
    <n v="0.37"/>
    <n v="146"/>
    <x v="0"/>
    <x v="0"/>
    <x v="2"/>
    <x v="2"/>
    <x v="905"/>
    <s v="International"/>
    <x v="2"/>
    <n v="13"/>
    <n v="10"/>
    <n v="2022"/>
    <s v="07/19/2020"/>
    <x v="273"/>
    <n v="1"/>
    <n v="894"/>
    <n v="0.48993288590604028"/>
  </r>
  <r>
    <n v="940"/>
    <x v="15"/>
    <s v="basic"/>
    <x v="1"/>
    <n v="168"/>
    <n v="5"/>
    <n v="0.21"/>
    <n v="126"/>
    <x v="0"/>
    <x v="1"/>
    <x v="3"/>
    <x v="3"/>
    <x v="906"/>
    <s v="Domestic"/>
    <x v="2"/>
    <n v="13"/>
    <n v="7"/>
    <n v="2021"/>
    <s v="08/06/2022"/>
    <x v="91"/>
    <n v="1"/>
    <n v="840"/>
    <n v="0.75"/>
  </r>
  <r>
    <n v="941"/>
    <x v="15"/>
    <s v="standard"/>
    <x v="2"/>
    <n v="303"/>
    <n v="6"/>
    <n v="0.48"/>
    <n v="99"/>
    <x v="1"/>
    <x v="2"/>
    <x v="1"/>
    <x v="0"/>
    <x v="907"/>
    <s v="International"/>
    <x v="2"/>
    <n v="4"/>
    <n v="3"/>
    <n v="2022"/>
    <s v="06/22/2022"/>
    <x v="8"/>
    <n v="1"/>
    <n v="1818"/>
    <n v="0.32673267326732675"/>
  </r>
  <r>
    <n v="942"/>
    <x v="14"/>
    <s v="third class"/>
    <x v="3"/>
    <n v="308"/>
    <n v="5"/>
    <n v="0.1"/>
    <n v="167"/>
    <x v="0"/>
    <x v="3"/>
    <x v="0"/>
    <x v="1"/>
    <x v="908"/>
    <s v="Domestic"/>
    <x v="1"/>
    <n v="15"/>
    <n v="7"/>
    <n v="2020"/>
    <s v="02/21/2022"/>
    <x v="185"/>
    <n v="2"/>
    <n v="1540"/>
    <n v="0.54220779220779225"/>
  </r>
  <r>
    <n v="943"/>
    <x v="17"/>
    <s v="second class"/>
    <x v="5"/>
    <n v="998"/>
    <n v="7"/>
    <n v="0.19"/>
    <n v="88"/>
    <x v="0"/>
    <x v="3"/>
    <x v="2"/>
    <x v="1"/>
    <x v="909"/>
    <s v="Domestic"/>
    <x v="2"/>
    <n v="15"/>
    <n v="12"/>
    <n v="2020"/>
    <s v="08/19/2020"/>
    <x v="251"/>
    <n v="1"/>
    <n v="6986"/>
    <n v="8.8176352705410826E-2"/>
  </r>
  <r>
    <n v="944"/>
    <x v="7"/>
    <s v="third class"/>
    <x v="0"/>
    <n v="606"/>
    <n v="9"/>
    <n v="0.32"/>
    <n v="94"/>
    <x v="0"/>
    <x v="1"/>
    <x v="0"/>
    <x v="2"/>
    <x v="910"/>
    <s v="International"/>
    <x v="1"/>
    <n v="1"/>
    <n v="1"/>
    <n v="2022"/>
    <s v="05/21/2021"/>
    <x v="128"/>
    <n v="1"/>
    <n v="5454"/>
    <n v="0.15511551155115511"/>
  </r>
  <r>
    <n v="945"/>
    <x v="8"/>
    <s v="basic"/>
    <x v="0"/>
    <n v="814"/>
    <n v="1"/>
    <n v="0.15"/>
    <n v="131"/>
    <x v="0"/>
    <x v="0"/>
    <x v="2"/>
    <x v="3"/>
    <x v="911"/>
    <s v="International"/>
    <x v="2"/>
    <n v="13"/>
    <n v="2"/>
    <n v="2022"/>
    <s v="08/05/2020"/>
    <x v="211"/>
    <n v="1"/>
    <n v="814"/>
    <n v="0.16093366093366093"/>
  </r>
  <r>
    <n v="946"/>
    <x v="2"/>
    <s v="standard"/>
    <x v="2"/>
    <n v="523"/>
    <n v="7"/>
    <n v="0.33"/>
    <n v="177"/>
    <x v="0"/>
    <x v="3"/>
    <x v="3"/>
    <x v="1"/>
    <x v="912"/>
    <s v="International"/>
    <x v="2"/>
    <n v="2"/>
    <n v="2"/>
    <n v="2022"/>
    <s v="09/12/2022"/>
    <x v="159"/>
    <n v="5"/>
    <n v="3661"/>
    <n v="0.33843212237093689"/>
  </r>
  <r>
    <n v="947"/>
    <x v="9"/>
    <s v="firstclass"/>
    <x v="1"/>
    <n v="610"/>
    <n v="8"/>
    <n v="0.16"/>
    <n v="118"/>
    <x v="1"/>
    <x v="2"/>
    <x v="0"/>
    <x v="2"/>
    <x v="913"/>
    <s v="Domestic"/>
    <x v="2"/>
    <n v="29"/>
    <n v="1"/>
    <n v="2022"/>
    <s v="06/16/2022"/>
    <x v="138"/>
    <n v="2"/>
    <n v="4880"/>
    <n v="0.19344262295081968"/>
  </r>
  <r>
    <n v="948"/>
    <x v="2"/>
    <s v="sameday"/>
    <x v="1"/>
    <n v="266"/>
    <n v="7"/>
    <n v="0.32"/>
    <n v="129"/>
    <x v="1"/>
    <x v="2"/>
    <x v="3"/>
    <x v="0"/>
    <x v="914"/>
    <s v="International"/>
    <x v="1"/>
    <n v="14"/>
    <n v="6"/>
    <n v="2021"/>
    <s v="06/20/2022"/>
    <x v="248"/>
    <n v="6"/>
    <n v="1862"/>
    <n v="0.48496240601503759"/>
  </r>
  <r>
    <n v="949"/>
    <x v="13"/>
    <s v="basic"/>
    <x v="2"/>
    <n v="538"/>
    <n v="6"/>
    <n v="0.33"/>
    <n v="195"/>
    <x v="0"/>
    <x v="0"/>
    <x v="1"/>
    <x v="1"/>
    <x v="915"/>
    <s v="International"/>
    <x v="1"/>
    <n v="29"/>
    <n v="3"/>
    <n v="2020"/>
    <s v="12/30/2020"/>
    <x v="212"/>
    <n v="4"/>
    <n v="3228"/>
    <n v="0.36245353159851301"/>
  </r>
  <r>
    <n v="950"/>
    <x v="1"/>
    <s v="third class"/>
    <x v="1"/>
    <n v="864"/>
    <n v="5"/>
    <n v="0.11"/>
    <n v="114"/>
    <x v="0"/>
    <x v="2"/>
    <x v="0"/>
    <x v="0"/>
    <x v="916"/>
    <s v="Domestic"/>
    <x v="1"/>
    <n v="13"/>
    <n v="7"/>
    <n v="2022"/>
    <s v="02/28/2021"/>
    <x v="210"/>
    <n v="2"/>
    <n v="4320"/>
    <n v="0.13194444444444445"/>
  </r>
  <r>
    <n v="951"/>
    <x v="7"/>
    <s v="third class"/>
    <x v="3"/>
    <n v="715"/>
    <n v="8"/>
    <n v="0.36"/>
    <n v="65"/>
    <x v="1"/>
    <x v="3"/>
    <x v="1"/>
    <x v="3"/>
    <x v="917"/>
    <s v="Domestic"/>
    <x v="2"/>
    <n v="16"/>
    <n v="1"/>
    <n v="2020"/>
    <s v="09/26/2022"/>
    <x v="336"/>
    <n v="5"/>
    <n v="5720"/>
    <n v="9.0909090909090912E-2"/>
  </r>
  <r>
    <n v="952"/>
    <x v="1"/>
    <s v="sameday"/>
    <x v="5"/>
    <n v="347"/>
    <n v="4"/>
    <n v="0.41"/>
    <n v="143"/>
    <x v="0"/>
    <x v="1"/>
    <x v="2"/>
    <x v="3"/>
    <x v="918"/>
    <s v="International"/>
    <x v="1"/>
    <n v="13"/>
    <n v="11"/>
    <n v="2020"/>
    <s v="02/22/2022"/>
    <x v="111"/>
    <n v="5"/>
    <n v="1388"/>
    <n v="0.41210374639769454"/>
  </r>
  <r>
    <n v="953"/>
    <x v="7"/>
    <s v="sameday"/>
    <x v="4"/>
    <n v="228"/>
    <n v="7"/>
    <n v="0.28999999999999998"/>
    <n v="153"/>
    <x v="0"/>
    <x v="1"/>
    <x v="0"/>
    <x v="2"/>
    <x v="919"/>
    <s v="International"/>
    <x v="1"/>
    <n v="24"/>
    <n v="12"/>
    <n v="2020"/>
    <s v="04/17/2022"/>
    <x v="158"/>
    <n v="5"/>
    <n v="1596"/>
    <n v="0.67105263157894735"/>
  </r>
  <r>
    <n v="954"/>
    <x v="0"/>
    <s v="basic"/>
    <x v="0"/>
    <n v="877"/>
    <n v="4"/>
    <n v="0.35"/>
    <n v="84"/>
    <x v="0"/>
    <x v="3"/>
    <x v="2"/>
    <x v="1"/>
    <x v="920"/>
    <s v="International"/>
    <x v="0"/>
    <n v="29"/>
    <n v="4"/>
    <n v="2020"/>
    <s v="07/17/2020"/>
    <x v="271"/>
    <n v="3"/>
    <n v="3508"/>
    <n v="9.578107183580388E-2"/>
  </r>
  <r>
    <n v="955"/>
    <x v="14"/>
    <s v="basic"/>
    <x v="5"/>
    <n v="687"/>
    <n v="8"/>
    <n v="0.17"/>
    <n v="176"/>
    <x v="1"/>
    <x v="3"/>
    <x v="2"/>
    <x v="3"/>
    <x v="921"/>
    <s v="International"/>
    <x v="0"/>
    <n v="26"/>
    <n v="11"/>
    <n v="2021"/>
    <s v="03/13/2022"/>
    <x v="333"/>
    <n v="6"/>
    <n v="5496"/>
    <n v="0.25618631732168851"/>
  </r>
  <r>
    <n v="956"/>
    <x v="17"/>
    <s v="second class"/>
    <x v="0"/>
    <n v="528"/>
    <n v="9"/>
    <n v="0.21"/>
    <n v="127"/>
    <x v="1"/>
    <x v="1"/>
    <x v="0"/>
    <x v="3"/>
    <x v="922"/>
    <s v="Domestic"/>
    <x v="1"/>
    <n v="11"/>
    <n v="11"/>
    <n v="2022"/>
    <s v="01/06/2021"/>
    <x v="73"/>
    <n v="5"/>
    <n v="4752"/>
    <n v="0.24053030303030304"/>
  </r>
  <r>
    <n v="957"/>
    <x v="6"/>
    <s v="standard"/>
    <x v="0"/>
    <n v="152"/>
    <n v="5"/>
    <n v="0.27"/>
    <n v="173"/>
    <x v="0"/>
    <x v="0"/>
    <x v="3"/>
    <x v="2"/>
    <x v="923"/>
    <s v="International"/>
    <x v="0"/>
    <n v="3"/>
    <n v="12"/>
    <n v="2021"/>
    <s v="07/08/2021"/>
    <x v="280"/>
    <n v="6"/>
    <n v="760"/>
    <n v="1.138157894736842"/>
  </r>
  <r>
    <n v="958"/>
    <x v="16"/>
    <s v="third class"/>
    <x v="4"/>
    <n v="309"/>
    <n v="9"/>
    <n v="0.1"/>
    <n v="147"/>
    <x v="0"/>
    <x v="0"/>
    <x v="0"/>
    <x v="2"/>
    <x v="924"/>
    <s v="International"/>
    <x v="0"/>
    <n v="27"/>
    <n v="12"/>
    <n v="2020"/>
    <s v="10/17/2022"/>
    <x v="56"/>
    <n v="1"/>
    <n v="2781"/>
    <n v="0.47572815533980584"/>
  </r>
  <r>
    <n v="959"/>
    <x v="10"/>
    <s v="firstclass"/>
    <x v="3"/>
    <n v="456"/>
    <n v="3"/>
    <n v="0.21"/>
    <n v="104"/>
    <x v="1"/>
    <x v="2"/>
    <x v="3"/>
    <x v="1"/>
    <x v="925"/>
    <s v="International"/>
    <x v="2"/>
    <n v="26"/>
    <n v="7"/>
    <n v="2020"/>
    <s v="04/19/2022"/>
    <x v="128"/>
    <n v="6"/>
    <n v="1368"/>
    <n v="0.22807017543859648"/>
  </r>
  <r>
    <n v="960"/>
    <x v="3"/>
    <s v="standard"/>
    <x v="2"/>
    <n v="461"/>
    <n v="7"/>
    <n v="0.46"/>
    <n v="166"/>
    <x v="1"/>
    <x v="2"/>
    <x v="2"/>
    <x v="1"/>
    <x v="926"/>
    <s v="Domestic"/>
    <x v="0"/>
    <n v="8"/>
    <n v="7"/>
    <n v="2020"/>
    <s v="10/27/2020"/>
    <x v="212"/>
    <n v="2"/>
    <n v="3227"/>
    <n v="0.36008676789587851"/>
  </r>
  <r>
    <n v="961"/>
    <x v="16"/>
    <s v="third class"/>
    <x v="1"/>
    <n v="787"/>
    <n v="7"/>
    <n v="0.45"/>
    <n v="109"/>
    <x v="0"/>
    <x v="2"/>
    <x v="3"/>
    <x v="2"/>
    <x v="927"/>
    <s v="International"/>
    <x v="2"/>
    <n v="25"/>
    <n v="3"/>
    <n v="2022"/>
    <s v="05/20/2020"/>
    <x v="87"/>
    <n v="3"/>
    <n v="5509"/>
    <n v="0.13850063532401524"/>
  </r>
  <r>
    <n v="962"/>
    <x v="2"/>
    <s v="third class"/>
    <x v="1"/>
    <n v="809"/>
    <n v="6"/>
    <n v="0.23"/>
    <n v="174"/>
    <x v="1"/>
    <x v="0"/>
    <x v="2"/>
    <x v="1"/>
    <x v="928"/>
    <s v="Domestic"/>
    <x v="0"/>
    <n v="15"/>
    <n v="6"/>
    <n v="2020"/>
    <s v="08/14/2021"/>
    <x v="10"/>
    <n v="4"/>
    <n v="4854"/>
    <n v="0.21508034610630408"/>
  </r>
  <r>
    <n v="963"/>
    <x v="4"/>
    <s v="firstclass"/>
    <x v="4"/>
    <n v="589"/>
    <n v="8"/>
    <n v="0.18"/>
    <n v="197"/>
    <x v="1"/>
    <x v="2"/>
    <x v="2"/>
    <x v="3"/>
    <x v="929"/>
    <s v="Domestic"/>
    <x v="0"/>
    <n v="9"/>
    <n v="8"/>
    <n v="2021"/>
    <s v="11/03/2020"/>
    <x v="190"/>
    <n v="3"/>
    <n v="4712"/>
    <n v="0.33446519524617996"/>
  </r>
  <r>
    <n v="964"/>
    <x v="8"/>
    <s v="firstclass"/>
    <x v="0"/>
    <n v="660"/>
    <n v="9"/>
    <n v="0.48"/>
    <n v="54"/>
    <x v="0"/>
    <x v="0"/>
    <x v="2"/>
    <x v="2"/>
    <x v="930"/>
    <s v="Domestic"/>
    <x v="1"/>
    <n v="13"/>
    <n v="4"/>
    <n v="2020"/>
    <s v="11/28/2021"/>
    <x v="286"/>
    <n v="5"/>
    <n v="5940"/>
    <n v="8.1818181818181818E-2"/>
  </r>
  <r>
    <n v="965"/>
    <x v="2"/>
    <s v="second class"/>
    <x v="1"/>
    <n v="522"/>
    <n v="3"/>
    <n v="0.2"/>
    <n v="128"/>
    <x v="0"/>
    <x v="0"/>
    <x v="1"/>
    <x v="2"/>
    <x v="931"/>
    <s v="Domestic"/>
    <x v="2"/>
    <n v="2"/>
    <n v="2"/>
    <n v="2021"/>
    <s v="08/18/2021"/>
    <x v="65"/>
    <n v="2"/>
    <n v="1566"/>
    <n v="0.24521072796934865"/>
  </r>
  <r>
    <n v="966"/>
    <x v="18"/>
    <s v="standard"/>
    <x v="2"/>
    <n v="136"/>
    <n v="3"/>
    <n v="0.35"/>
    <n v="152"/>
    <x v="0"/>
    <x v="3"/>
    <x v="1"/>
    <x v="0"/>
    <x v="932"/>
    <s v="Domestic"/>
    <x v="2"/>
    <n v="20"/>
    <n v="1"/>
    <n v="2021"/>
    <s v="05/14/2020"/>
    <x v="177"/>
    <n v="6"/>
    <n v="408"/>
    <n v="1.1176470588235294"/>
  </r>
  <r>
    <n v="967"/>
    <x v="8"/>
    <s v="basic"/>
    <x v="1"/>
    <n v="488"/>
    <n v="1"/>
    <n v="0.19"/>
    <n v="99"/>
    <x v="1"/>
    <x v="2"/>
    <x v="0"/>
    <x v="0"/>
    <x v="933"/>
    <s v="Domestic"/>
    <x v="0"/>
    <n v="30"/>
    <n v="2"/>
    <n v="2021"/>
    <s v="02/24/2022"/>
    <x v="39"/>
    <n v="3"/>
    <n v="488"/>
    <n v="0.2028688524590164"/>
  </r>
  <r>
    <n v="968"/>
    <x v="8"/>
    <s v="sameday"/>
    <x v="0"/>
    <n v="863"/>
    <n v="9"/>
    <n v="0.3"/>
    <n v="78"/>
    <x v="1"/>
    <x v="1"/>
    <x v="0"/>
    <x v="0"/>
    <x v="934"/>
    <s v="Domestic"/>
    <x v="0"/>
    <n v="6"/>
    <n v="1"/>
    <n v="2022"/>
    <s v="03/29/2022"/>
    <x v="300"/>
    <n v="4"/>
    <n v="7767"/>
    <n v="9.0382387022016217E-2"/>
  </r>
  <r>
    <n v="969"/>
    <x v="1"/>
    <s v="third class"/>
    <x v="5"/>
    <n v="303"/>
    <n v="2"/>
    <n v="0.14000000000000001"/>
    <n v="134"/>
    <x v="0"/>
    <x v="0"/>
    <x v="0"/>
    <x v="3"/>
    <x v="935"/>
    <s v="Domestic"/>
    <x v="1"/>
    <n v="24"/>
    <n v="6"/>
    <n v="2020"/>
    <s v="08/21/2022"/>
    <x v="337"/>
    <n v="1"/>
    <n v="606"/>
    <n v="0.44224422442244227"/>
  </r>
  <r>
    <n v="970"/>
    <x v="1"/>
    <s v="second class"/>
    <x v="2"/>
    <n v="139"/>
    <n v="8"/>
    <n v="0.49"/>
    <n v="157"/>
    <x v="1"/>
    <x v="1"/>
    <x v="2"/>
    <x v="1"/>
    <x v="936"/>
    <s v="Domestic"/>
    <x v="2"/>
    <n v="23"/>
    <n v="2"/>
    <n v="2020"/>
    <s v="04/27/2021"/>
    <x v="165"/>
    <n v="4"/>
    <n v="1112"/>
    <n v="1.1294964028776979"/>
  </r>
  <r>
    <n v="971"/>
    <x v="5"/>
    <s v="second class"/>
    <x v="0"/>
    <n v="321"/>
    <n v="6"/>
    <n v="0.26"/>
    <n v="184"/>
    <x v="0"/>
    <x v="1"/>
    <x v="1"/>
    <x v="2"/>
    <x v="937"/>
    <s v="International"/>
    <x v="2"/>
    <n v="16"/>
    <n v="8"/>
    <n v="2021"/>
    <s v="02/30/2022"/>
    <x v="148"/>
    <n v="2"/>
    <n v="1926"/>
    <n v="0.57320872274143297"/>
  </r>
  <r>
    <n v="972"/>
    <x v="0"/>
    <s v="second class"/>
    <x v="0"/>
    <n v="847"/>
    <n v="8"/>
    <n v="0.28000000000000003"/>
    <n v="174"/>
    <x v="0"/>
    <x v="1"/>
    <x v="0"/>
    <x v="1"/>
    <x v="938"/>
    <s v="Domestic"/>
    <x v="2"/>
    <n v="8"/>
    <n v="12"/>
    <n v="2022"/>
    <s v="12/26/2020"/>
    <x v="294"/>
    <n v="2"/>
    <n v="6776"/>
    <n v="0.20543093270365997"/>
  </r>
  <r>
    <n v="973"/>
    <x v="14"/>
    <s v="basic"/>
    <x v="4"/>
    <n v="290"/>
    <n v="6"/>
    <n v="0.24"/>
    <n v="106"/>
    <x v="1"/>
    <x v="2"/>
    <x v="0"/>
    <x v="0"/>
    <x v="939"/>
    <s v="Domestic"/>
    <x v="1"/>
    <n v="29"/>
    <n v="11"/>
    <n v="2022"/>
    <s v="01/29/2021"/>
    <x v="184"/>
    <n v="5"/>
    <n v="1740"/>
    <n v="0.36551724137931035"/>
  </r>
  <r>
    <n v="974"/>
    <x v="8"/>
    <s v="third class"/>
    <x v="0"/>
    <n v="785"/>
    <n v="7"/>
    <n v="0.33"/>
    <n v="52"/>
    <x v="1"/>
    <x v="1"/>
    <x v="1"/>
    <x v="3"/>
    <x v="940"/>
    <s v="International"/>
    <x v="1"/>
    <n v="7"/>
    <n v="5"/>
    <n v="2021"/>
    <s v="12/02/2020"/>
    <x v="120"/>
    <n v="5"/>
    <n v="5495"/>
    <n v="6.6242038216560509E-2"/>
  </r>
  <r>
    <n v="975"/>
    <x v="11"/>
    <s v="sameday"/>
    <x v="2"/>
    <n v="559"/>
    <n v="3"/>
    <n v="0.45"/>
    <n v="123"/>
    <x v="1"/>
    <x v="2"/>
    <x v="3"/>
    <x v="1"/>
    <x v="941"/>
    <s v="Domestic"/>
    <x v="0"/>
    <n v="28"/>
    <n v="10"/>
    <n v="2022"/>
    <s v="10/29/2021"/>
    <x v="52"/>
    <n v="5"/>
    <n v="1677"/>
    <n v="0.22003577817531306"/>
  </r>
  <r>
    <n v="976"/>
    <x v="11"/>
    <s v="firstclass"/>
    <x v="4"/>
    <n v="910"/>
    <n v="8"/>
    <n v="0.4"/>
    <n v="77"/>
    <x v="0"/>
    <x v="2"/>
    <x v="2"/>
    <x v="3"/>
    <x v="942"/>
    <s v="International"/>
    <x v="0"/>
    <n v="5"/>
    <n v="1"/>
    <n v="2022"/>
    <s v="05/08/2020"/>
    <x v="332"/>
    <n v="1"/>
    <n v="7280"/>
    <n v="8.461538461538462E-2"/>
  </r>
  <r>
    <n v="977"/>
    <x v="5"/>
    <s v="third class"/>
    <x v="4"/>
    <n v="260"/>
    <n v="8"/>
    <n v="0.13"/>
    <n v="161"/>
    <x v="1"/>
    <x v="3"/>
    <x v="1"/>
    <x v="2"/>
    <x v="943"/>
    <s v="Domestic"/>
    <x v="1"/>
    <n v="23"/>
    <n v="5"/>
    <n v="2021"/>
    <s v="12/12/2021"/>
    <x v="178"/>
    <n v="6"/>
    <n v="2080"/>
    <n v="0.61923076923076925"/>
  </r>
  <r>
    <n v="978"/>
    <x v="0"/>
    <s v="basic"/>
    <x v="2"/>
    <n v="997"/>
    <n v="5"/>
    <n v="0.2"/>
    <n v="143"/>
    <x v="0"/>
    <x v="1"/>
    <x v="3"/>
    <x v="1"/>
    <x v="944"/>
    <s v="International"/>
    <x v="2"/>
    <n v="24"/>
    <n v="5"/>
    <n v="2020"/>
    <s v="08/06/2020"/>
    <x v="14"/>
    <n v="3"/>
    <n v="4985"/>
    <n v="0.14343029087261785"/>
  </r>
  <r>
    <n v="979"/>
    <x v="18"/>
    <s v="standard"/>
    <x v="4"/>
    <n v="848"/>
    <n v="4"/>
    <n v="0.42"/>
    <n v="84"/>
    <x v="0"/>
    <x v="2"/>
    <x v="0"/>
    <x v="0"/>
    <x v="945"/>
    <s v="Domestic"/>
    <x v="1"/>
    <n v="1"/>
    <n v="8"/>
    <n v="2020"/>
    <s v="04/06/2021"/>
    <x v="104"/>
    <n v="3"/>
    <n v="3392"/>
    <n v="9.9056603773584911E-2"/>
  </r>
  <r>
    <n v="980"/>
    <x v="0"/>
    <s v="standard"/>
    <x v="2"/>
    <n v="275"/>
    <n v="4"/>
    <n v="0.31"/>
    <n v="183"/>
    <x v="0"/>
    <x v="2"/>
    <x v="2"/>
    <x v="3"/>
    <x v="946"/>
    <s v="Domestic"/>
    <x v="0"/>
    <n v="24"/>
    <n v="10"/>
    <n v="2021"/>
    <s v="09/03/2020"/>
    <x v="119"/>
    <n v="4"/>
    <n v="1100"/>
    <n v="0.66545454545454541"/>
  </r>
  <r>
    <n v="981"/>
    <x v="1"/>
    <s v="basic"/>
    <x v="1"/>
    <n v="774"/>
    <n v="6"/>
    <n v="0.43"/>
    <n v="106"/>
    <x v="0"/>
    <x v="1"/>
    <x v="0"/>
    <x v="2"/>
    <x v="947"/>
    <s v="Domestic"/>
    <x v="2"/>
    <n v="4"/>
    <n v="10"/>
    <n v="2022"/>
    <s v="04/25/2021"/>
    <x v="279"/>
    <n v="5"/>
    <n v="4644"/>
    <n v="0.13695090439276486"/>
  </r>
  <r>
    <n v="982"/>
    <x v="18"/>
    <s v="second class"/>
    <x v="4"/>
    <n v="398"/>
    <n v="6"/>
    <n v="0.28000000000000003"/>
    <n v="74"/>
    <x v="0"/>
    <x v="1"/>
    <x v="3"/>
    <x v="0"/>
    <x v="948"/>
    <s v="International"/>
    <x v="1"/>
    <n v="8"/>
    <n v="4"/>
    <n v="2022"/>
    <s v="01/10/2022"/>
    <x v="187"/>
    <n v="6"/>
    <n v="2388"/>
    <n v="0.18592964824120603"/>
  </r>
  <r>
    <n v="983"/>
    <x v="14"/>
    <s v="basic"/>
    <x v="1"/>
    <n v="398"/>
    <n v="7"/>
    <n v="0.43"/>
    <n v="95"/>
    <x v="0"/>
    <x v="0"/>
    <x v="0"/>
    <x v="2"/>
    <x v="949"/>
    <s v="International"/>
    <x v="0"/>
    <n v="21"/>
    <n v="11"/>
    <n v="2021"/>
    <s v="01/02/2021"/>
    <x v="323"/>
    <n v="1"/>
    <n v="2786"/>
    <n v="0.23869346733668342"/>
  </r>
  <r>
    <n v="984"/>
    <x v="11"/>
    <s v="third class"/>
    <x v="4"/>
    <n v="464"/>
    <n v="2"/>
    <n v="0.22"/>
    <n v="62"/>
    <x v="1"/>
    <x v="1"/>
    <x v="2"/>
    <x v="0"/>
    <x v="950"/>
    <s v="International"/>
    <x v="2"/>
    <n v="25"/>
    <n v="8"/>
    <n v="2022"/>
    <s v="07/02/2022"/>
    <x v="67"/>
    <n v="4"/>
    <n v="928"/>
    <n v="0.1336206896551724"/>
  </r>
  <r>
    <n v="985"/>
    <x v="8"/>
    <s v="sameday"/>
    <x v="0"/>
    <n v="302"/>
    <n v="3"/>
    <n v="0.12"/>
    <n v="54"/>
    <x v="0"/>
    <x v="0"/>
    <x v="0"/>
    <x v="1"/>
    <x v="951"/>
    <s v="International"/>
    <x v="0"/>
    <n v="19"/>
    <n v="10"/>
    <n v="2020"/>
    <s v="01/26/2021"/>
    <x v="22"/>
    <n v="4"/>
    <n v="906"/>
    <n v="0.17880794701986755"/>
  </r>
  <r>
    <n v="986"/>
    <x v="9"/>
    <s v="third class"/>
    <x v="5"/>
    <n v="526"/>
    <n v="1"/>
    <n v="0.35"/>
    <n v="150"/>
    <x v="1"/>
    <x v="1"/>
    <x v="0"/>
    <x v="1"/>
    <x v="952"/>
    <s v="International"/>
    <x v="0"/>
    <n v="23"/>
    <n v="3"/>
    <n v="2021"/>
    <s v="05/14/2021"/>
    <x v="239"/>
    <n v="1"/>
    <n v="526"/>
    <n v="0.28517110266159695"/>
  </r>
  <r>
    <n v="987"/>
    <x v="4"/>
    <s v="firstclass"/>
    <x v="2"/>
    <n v="864"/>
    <n v="3"/>
    <n v="0.4"/>
    <n v="143"/>
    <x v="0"/>
    <x v="3"/>
    <x v="2"/>
    <x v="3"/>
    <x v="953"/>
    <s v="International"/>
    <x v="1"/>
    <n v="19"/>
    <n v="6"/>
    <n v="2020"/>
    <s v="11/02/2021"/>
    <x v="201"/>
    <n v="4"/>
    <n v="2592"/>
    <n v="0.16550925925925927"/>
  </r>
  <r>
    <n v="988"/>
    <x v="12"/>
    <s v="firstclass"/>
    <x v="0"/>
    <n v="844"/>
    <n v="6"/>
    <n v="0.38"/>
    <n v="124"/>
    <x v="1"/>
    <x v="0"/>
    <x v="1"/>
    <x v="0"/>
    <x v="954"/>
    <s v="International"/>
    <x v="2"/>
    <n v="7"/>
    <n v="6"/>
    <n v="2021"/>
    <s v="07/19/2021"/>
    <x v="59"/>
    <n v="4"/>
    <n v="5064"/>
    <n v="0.14691943127962084"/>
  </r>
  <r>
    <n v="989"/>
    <x v="12"/>
    <s v="firstclass"/>
    <x v="1"/>
    <n v="658"/>
    <n v="3"/>
    <n v="0.27"/>
    <n v="92"/>
    <x v="1"/>
    <x v="2"/>
    <x v="0"/>
    <x v="1"/>
    <x v="955"/>
    <s v="Domestic"/>
    <x v="2"/>
    <n v="28"/>
    <n v="4"/>
    <n v="2021"/>
    <s v="03/02/2022"/>
    <x v="338"/>
    <n v="2"/>
    <n v="1974"/>
    <n v="0.1398176291793313"/>
  </r>
  <r>
    <n v="990"/>
    <x v="16"/>
    <s v="third class"/>
    <x v="2"/>
    <n v="563"/>
    <n v="1"/>
    <n v="0.24"/>
    <n v="85"/>
    <x v="0"/>
    <x v="2"/>
    <x v="2"/>
    <x v="1"/>
    <x v="956"/>
    <s v="International"/>
    <x v="1"/>
    <n v="12"/>
    <n v="7"/>
    <n v="2021"/>
    <s v="07/02/2022"/>
    <x v="124"/>
    <n v="2"/>
    <n v="563"/>
    <n v="0.15097690941385436"/>
  </r>
  <r>
    <n v="991"/>
    <x v="6"/>
    <s v="firstclass"/>
    <x v="2"/>
    <n v="721"/>
    <n v="4"/>
    <n v="0.23"/>
    <n v="148"/>
    <x v="0"/>
    <x v="1"/>
    <x v="0"/>
    <x v="1"/>
    <x v="957"/>
    <s v="Domestic"/>
    <x v="1"/>
    <n v="28"/>
    <n v="5"/>
    <n v="2022"/>
    <s v="12/16/2020"/>
    <x v="339"/>
    <n v="3"/>
    <n v="2884"/>
    <n v="0.20527045769764216"/>
  </r>
  <r>
    <n v="992"/>
    <x v="16"/>
    <s v="second class"/>
    <x v="5"/>
    <n v="830"/>
    <n v="9"/>
    <n v="0.43"/>
    <n v="108"/>
    <x v="1"/>
    <x v="0"/>
    <x v="0"/>
    <x v="0"/>
    <x v="958"/>
    <s v="Domestic"/>
    <x v="1"/>
    <n v="2"/>
    <n v="6"/>
    <n v="2020"/>
    <s v="04/12/2022"/>
    <x v="293"/>
    <n v="4"/>
    <n v="7470"/>
    <n v="0.13012048192771083"/>
  </r>
  <r>
    <n v="993"/>
    <x v="19"/>
    <s v="third class"/>
    <x v="1"/>
    <n v="717"/>
    <n v="4"/>
    <n v="0.32"/>
    <n v="71"/>
    <x v="1"/>
    <x v="2"/>
    <x v="1"/>
    <x v="3"/>
    <x v="959"/>
    <s v="International"/>
    <x v="0"/>
    <n v="28"/>
    <n v="5"/>
    <n v="2021"/>
    <s v="12/13/2022"/>
    <x v="10"/>
    <n v="4"/>
    <n v="2868"/>
    <n v="9.9023709902370985E-2"/>
  </r>
  <r>
    <n v="994"/>
    <x v="1"/>
    <s v="third class"/>
    <x v="2"/>
    <n v="652"/>
    <n v="2"/>
    <n v="0.34"/>
    <n v="120"/>
    <x v="0"/>
    <x v="2"/>
    <x v="1"/>
    <x v="1"/>
    <x v="960"/>
    <s v="International"/>
    <x v="0"/>
    <n v="7"/>
    <n v="4"/>
    <n v="2022"/>
    <s v="06/10/2022"/>
    <x v="65"/>
    <n v="6"/>
    <n v="1304"/>
    <n v="0.18404907975460122"/>
  </r>
  <r>
    <n v="995"/>
    <x v="12"/>
    <s v="standard"/>
    <x v="2"/>
    <n v="720"/>
    <n v="1"/>
    <n v="0.4"/>
    <n v="190"/>
    <x v="1"/>
    <x v="3"/>
    <x v="3"/>
    <x v="2"/>
    <x v="961"/>
    <s v="Domestic"/>
    <x v="0"/>
    <n v="8"/>
    <n v="9"/>
    <n v="2021"/>
    <s v="06/15/2020"/>
    <x v="99"/>
    <n v="4"/>
    <n v="720"/>
    <n v="0.2638888888888889"/>
  </r>
  <r>
    <n v="996"/>
    <x v="10"/>
    <s v="standard"/>
    <x v="4"/>
    <n v="468"/>
    <n v="7"/>
    <n v="0.2"/>
    <n v="92"/>
    <x v="0"/>
    <x v="3"/>
    <x v="3"/>
    <x v="2"/>
    <x v="962"/>
    <s v="International"/>
    <x v="1"/>
    <n v="22"/>
    <n v="8"/>
    <n v="2020"/>
    <s v="08/27/2021"/>
    <x v="272"/>
    <n v="1"/>
    <n v="3276"/>
    <n v="0.19658119658119658"/>
  </r>
  <r>
    <n v="997"/>
    <x v="2"/>
    <s v="basic"/>
    <x v="3"/>
    <n v="948"/>
    <n v="5"/>
    <n v="0.13"/>
    <n v="177"/>
    <x v="1"/>
    <x v="0"/>
    <x v="0"/>
    <x v="1"/>
    <x v="963"/>
    <s v="International"/>
    <x v="0"/>
    <n v="21"/>
    <n v="6"/>
    <n v="2020"/>
    <s v="01/29/2022"/>
    <x v="125"/>
    <n v="6"/>
    <n v="4740"/>
    <n v="0.18670886075949367"/>
  </r>
  <r>
    <n v="998"/>
    <x v="10"/>
    <s v="firstclass"/>
    <x v="0"/>
    <n v="527"/>
    <n v="7"/>
    <n v="0.41"/>
    <n v="124"/>
    <x v="1"/>
    <x v="2"/>
    <x v="2"/>
    <x v="0"/>
    <x v="964"/>
    <s v="Domestic"/>
    <x v="2"/>
    <n v="6"/>
    <n v="9"/>
    <n v="2022"/>
    <s v="07/23/2021"/>
    <x v="107"/>
    <n v="2"/>
    <n v="3689"/>
    <n v="0.23529411764705882"/>
  </r>
  <r>
    <n v="999"/>
    <x v="0"/>
    <s v="standard"/>
    <x v="3"/>
    <n v="960"/>
    <n v="5"/>
    <n v="0.42"/>
    <n v="104"/>
    <x v="0"/>
    <x v="3"/>
    <x v="3"/>
    <x v="1"/>
    <x v="965"/>
    <s v="Domestic"/>
    <x v="2"/>
    <n v="19"/>
    <n v="3"/>
    <n v="2020"/>
    <s v="03/13/2022"/>
    <x v="174"/>
    <n v="5"/>
    <n v="4800"/>
    <n v="0.10833333333333334"/>
  </r>
  <r>
    <n v="1000"/>
    <x v="1"/>
    <s v="sameday"/>
    <x v="2"/>
    <n v="548"/>
    <n v="2"/>
    <n v="0.23"/>
    <n v="154"/>
    <x v="1"/>
    <x v="1"/>
    <x v="0"/>
    <x v="2"/>
    <x v="966"/>
    <s v="International"/>
    <x v="0"/>
    <n v="9"/>
    <n v="3"/>
    <n v="2022"/>
    <s v="05/13/2022"/>
    <x v="255"/>
    <n v="6"/>
    <n v="1096"/>
    <n v="0.28102189781021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0255C-5EBB-4BE3-95C6-F7C6DBAC93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2">
    <pivotField showAll="0"/>
    <pivotField showAll="0"/>
    <pivotField showAll="0"/>
    <pivotField showAll="0"/>
    <pivotField showAll="0"/>
    <pivotField showAll="0"/>
    <pivotField numFmtId="9"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86B9EC-8609-448E-93C4-8A169425F8DB}" name="PivotTable6" cacheId="2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1:C35" firstHeaderRow="0" firstDataRow="1" firstDataCol="1"/>
  <pivotFields count="27">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2">
        <item h="1" x="1"/>
        <item x="0"/>
      </items>
    </pivotField>
    <pivotField showAll="0" defaultSubtotal="0">
      <items count="4">
        <item h="1" x="1"/>
        <item h="1" x="2"/>
        <item h="1" x="3"/>
        <item x="0"/>
      </items>
    </pivotField>
    <pivotField showAll="0" defaultSubtotal="0"/>
    <pivotField showAll="0" defaultSubtotal="0"/>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items count="3">
        <item h="1" x="0"/>
        <item x="1"/>
        <item h="1" x="2"/>
      </items>
    </pivotField>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axis="axisRow" subtotalTop="0" showAll="0" defaultSubtotal="0">
      <items count="6">
        <item x="0"/>
        <item x="1"/>
        <item x="2"/>
        <item x="3"/>
        <item x="4"/>
        <item x="5"/>
      </items>
    </pivotField>
  </pivotFields>
  <rowFields count="1">
    <field x="26"/>
  </rowFields>
  <rowItems count="4">
    <i>
      <x v="1"/>
    </i>
    <i>
      <x v="2"/>
    </i>
    <i>
      <x v="3"/>
    </i>
    <i>
      <x v="4"/>
    </i>
  </rowItems>
  <colFields count="1">
    <field x="-2"/>
  </colFields>
  <colItems count="2">
    <i>
      <x/>
    </i>
    <i i="1">
      <x v="1"/>
    </i>
  </colItems>
  <dataFields count="2">
    <dataField name=" Unit Price" fld="4" baseField="26" baseItem="1"/>
    <dataField name=" Total Sales" fld="21" baseField="26" baseItem="1"/>
  </dataFields>
  <chartFormats count="2">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8EEBE9-A69D-4A22-A9F4-6A4DD477AFFE}" name="PivotTable4" cacheId="2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B5" firstHeaderRow="1" firstDataRow="1" firstDataCol="1"/>
  <pivotFields count="27">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descending" defaultSubtotal="0">
      <items count="5">
        <item x="3"/>
        <item x="0"/>
        <item x="1"/>
        <item x="2"/>
        <item m="1" x="4"/>
      </items>
      <autoSortScope>
        <pivotArea dataOnly="0" outline="0" fieldPosition="0">
          <references count="1">
            <reference field="4294967294" count="1" selected="0">
              <x v="0"/>
            </reference>
          </references>
        </pivotArea>
      </autoSortScope>
    </pivotField>
    <pivotField showAll="0" defaultSubtotal="0"/>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0"/>
  </rowFields>
  <rowItems count="4">
    <i>
      <x v="3"/>
    </i>
    <i>
      <x v="1"/>
    </i>
    <i>
      <x v="2"/>
    </i>
    <i>
      <x/>
    </i>
  </rowItems>
  <colItems count="1">
    <i/>
  </colItems>
  <dataFields count="1">
    <dataField name="Sum of Total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A640A7-83E0-4AB5-8061-64C0DE110954}" name="PivotTable5" cacheId="2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8:F28" firstHeaderRow="0" firstDataRow="1" firstDataCol="1"/>
  <pivotFields count="27">
    <pivotField showAll="0" defaultSubtotal="0"/>
    <pivotField axis="axisRow" showAll="0" defaultSubtotal="0">
      <items count="21">
        <item x="2"/>
        <item x="4"/>
        <item x="9"/>
        <item x="11"/>
        <item x="12"/>
        <item x="0"/>
        <item x="18"/>
        <item x="7"/>
        <item x="10"/>
        <item x="8"/>
        <item x="17"/>
        <item x="14"/>
        <item x="13"/>
        <item x="3"/>
        <item x="16"/>
        <item x="19"/>
        <item x="5"/>
        <item x="1"/>
        <item x="15"/>
        <item x="6"/>
        <item m="1" x="20"/>
      </items>
    </pivotField>
    <pivotField showAll="0" defaultSubtotal="0"/>
    <pivotField showAll="0" defaultSubtotal="0"/>
    <pivotField dataField="1" showAll="0" defaultSubtotal="0"/>
    <pivotField dataField="1" showAll="0" defaultSubtotal="0"/>
    <pivotField showAll="0" defaultSubtotal="0"/>
    <pivotField dataField="1" showAll="0" defaultSubtotal="0"/>
    <pivotField showAll="0" defaultSubtotal="0"/>
    <pivotField showAll="0" defaultSubtotal="0"/>
    <pivotField showAll="0" defaultSubtotal="0">
      <items count="5">
        <item x="3"/>
        <item x="0"/>
        <item x="1"/>
        <item x="2"/>
        <item m="1" x="4"/>
      </items>
    </pivotField>
    <pivotField showAll="0" defaultSubtotal="0">
      <items count="4">
        <item x="2"/>
        <item x="3"/>
        <item x="1"/>
        <item x="0"/>
      </items>
    </pivotField>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dataField="1"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5">
    <i>
      <x/>
    </i>
    <i i="1">
      <x v="1"/>
    </i>
    <i i="2">
      <x v="2"/>
    </i>
    <i i="3">
      <x v="3"/>
    </i>
    <i i="4">
      <x v="4"/>
    </i>
  </colItems>
  <dataFields count="5">
    <dataField name="Sum of Unit Price" fld="4" baseField="0" baseItem="0"/>
    <dataField name="Sum of Unit Sold" fld="5" baseField="0" baseItem="0"/>
    <dataField name="Sum of Total Sales" fld="21" baseField="0" baseItem="0"/>
    <dataField name="Total Profit" fld="7" baseField="1" baseItem="0"/>
    <dataField name="Salesman Profit %" fld="23" baseField="1" baseItem="0"/>
  </dataFields>
  <formats count="1">
    <format dxfId="24">
      <pivotArea dataOnly="0"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1ED5B-2128-410F-944D-E59D22EA7F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2">
    <pivotField showAll="0"/>
    <pivotField showAll="0"/>
    <pivotField showAll="0"/>
    <pivotField showAll="0"/>
    <pivotField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dataField="1" showAll="0"/>
  </pivotFields>
  <rowItems count="1">
    <i/>
  </rowItems>
  <colItems count="1">
    <i/>
  </colItems>
  <dataFields count="1">
    <dataField name="Total Sales "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1145B8-8773-44E6-8AD0-F2CAB13639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showAll="0"/>
    <pivotField showAll="0"/>
    <pivotField showAll="0"/>
    <pivotField showAll="0"/>
    <pivotField showAll="0"/>
    <pivotField dataField="1"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Total Unit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530C48-13FB-40EC-A278-BDD2150713D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11:D17" firstHeaderRow="1" firstDataRow="1" firstDataCol="1"/>
  <pivotFields count="22">
    <pivotField showAll="0"/>
    <pivotField axis="axisRow" showAll="0" measureFilter="1" sortType="ascending">
      <items count="21">
        <item x="2"/>
        <item x="4"/>
        <item x="9"/>
        <item x="11"/>
        <item x="12"/>
        <item x="0"/>
        <item x="18"/>
        <item x="7"/>
        <item x="10"/>
        <item x="8"/>
        <item x="17"/>
        <item x="14"/>
        <item x="13"/>
        <item x="3"/>
        <item x="16"/>
        <item x="19"/>
        <item x="5"/>
        <item x="1"/>
        <item x="15"/>
        <item x="6"/>
        <item t="default"/>
      </items>
    </pivotField>
    <pivotField showAll="0"/>
    <pivotField showAll="0"/>
    <pivotField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dataField="1" showAll="0"/>
  </pivotFields>
  <rowFields count="1">
    <field x="1"/>
  </rowFields>
  <rowItems count="6">
    <i>
      <x v="4"/>
    </i>
    <i>
      <x v="8"/>
    </i>
    <i>
      <x v="9"/>
    </i>
    <i>
      <x v="11"/>
    </i>
    <i>
      <x v="13"/>
    </i>
    <i t="grand">
      <x/>
    </i>
  </rowItems>
  <colItems count="1">
    <i/>
  </colItems>
  <dataFields count="1">
    <dataField name="Sum of Total Sales" fld="21" baseField="0" baseItem="0"/>
  </dataFields>
  <chartFormats count="3">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AF6C1B-7D51-4AA9-878E-C9AF404A453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0:G15" firstHeaderRow="1" firstDataRow="1" firstDataCol="1"/>
  <pivotFields count="22">
    <pivotField showAll="0"/>
    <pivotField showAll="0"/>
    <pivotField showAll="0"/>
    <pivotField showAll="0"/>
    <pivotField showAll="0"/>
    <pivotField dataField="1" showAll="0"/>
    <pivotField numFmtId="9" showAll="0"/>
    <pivotField showAll="0"/>
    <pivotField showAll="0"/>
    <pivotField showAll="0"/>
    <pivotField axis="axisRow" showAll="0">
      <items count="5">
        <item x="3"/>
        <item x="0"/>
        <item x="1"/>
        <item x="2"/>
        <item t="default"/>
      </items>
    </pivotField>
    <pivotField showAll="0"/>
    <pivotField numFmtId="14" showAll="0"/>
    <pivotField showAll="0"/>
    <pivotField showAll="0"/>
    <pivotField showAll="0"/>
    <pivotField showAll="0"/>
    <pivotField showAll="0"/>
    <pivotField showAll="0"/>
    <pivotField numFmtId="14" showAll="0"/>
    <pivotField showAll="0"/>
    <pivotField showAll="0"/>
  </pivotFields>
  <rowFields count="1">
    <field x="10"/>
  </rowFields>
  <rowItems count="5">
    <i>
      <x/>
    </i>
    <i>
      <x v="1"/>
    </i>
    <i>
      <x v="2"/>
    </i>
    <i>
      <x v="3"/>
    </i>
    <i t="grand">
      <x/>
    </i>
  </rowItems>
  <colItems count="1">
    <i/>
  </colItems>
  <dataFields count="1">
    <dataField name="Sum of Unit Sold" fld="5" baseField="0" baseItem="0"/>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200DFB-E4BF-4C11-9833-44300A775C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22">
    <pivotField showAll="0"/>
    <pivotField showAll="0"/>
    <pivotField showAll="0"/>
    <pivotField showAll="0"/>
    <pivotField dataField="1"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Average of Unit Price" fld="4" subtotal="average" baseField="0" baseItem="0" numFmtId="2"/>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A62DC-E090-4C81-ADC2-9592177463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G8" firstHeaderRow="1" firstDataRow="1" firstDataCol="1"/>
  <pivotFields count="22">
    <pivotField showAll="0"/>
    <pivotField showAll="0"/>
    <pivotField showAll="0"/>
    <pivotField showAll="0"/>
    <pivotField showAll="0"/>
    <pivotField showAll="0"/>
    <pivotField numFmtId="9" showAll="0"/>
    <pivotField showAll="0"/>
    <pivotField showAll="0"/>
    <pivotField showAll="0"/>
    <pivotField axis="axisRow" showAll="0">
      <items count="5">
        <item x="3"/>
        <item x="0"/>
        <item x="1"/>
        <item x="2"/>
        <item t="default"/>
      </items>
    </pivotField>
    <pivotField showAll="0"/>
    <pivotField numFmtId="14" showAll="0"/>
    <pivotField showAll="0"/>
    <pivotField showAll="0"/>
    <pivotField showAll="0"/>
    <pivotField showAll="0"/>
    <pivotField showAll="0"/>
    <pivotField showAll="0"/>
    <pivotField numFmtId="14" showAll="0"/>
    <pivotField showAll="0"/>
    <pivotField dataField="1" showAll="0"/>
  </pivotFields>
  <rowFields count="1">
    <field x="10"/>
  </rowFields>
  <rowItems count="5">
    <i>
      <x/>
    </i>
    <i>
      <x v="1"/>
    </i>
    <i>
      <x v="2"/>
    </i>
    <i>
      <x v="3"/>
    </i>
    <i t="grand">
      <x/>
    </i>
  </rowItems>
  <colItems count="1">
    <i/>
  </colItems>
  <dataFields count="1">
    <dataField name="Sum of Total Sales" fld="21" baseField="0" baseItem="0"/>
  </dataFields>
  <chartFormats count="3">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032379-C138-4E14-AC35-AA571B8A7077}" name="PivotTable3"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27" firstHeaderRow="1" firstDataRow="1" firstDataCol="1"/>
  <pivotFields count="27">
    <pivotField showAll="0"/>
    <pivotField showAll="0"/>
    <pivotField showAll="0"/>
    <pivotField showAll="0"/>
    <pivotField showAll="0"/>
    <pivotField showAll="0"/>
    <pivotField showAll="0"/>
    <pivotField showAll="0"/>
    <pivotField showAll="0">
      <items count="3">
        <item h="1" x="1"/>
        <item x="0"/>
        <item t="default"/>
      </items>
    </pivotField>
    <pivotField showAll="0">
      <items count="5">
        <item h="1" x="1"/>
        <item h="1" x="2"/>
        <item h="1" x="3"/>
        <item x="0"/>
        <item t="default"/>
      </items>
    </pivotField>
    <pivotField showAll="0"/>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 t="default"/>
      </items>
    </pivotField>
    <pivotField showAll="0"/>
    <pivotField showAll="0">
      <items count="4">
        <item h="1" x="0"/>
        <item x="1"/>
        <item h="1" x="2"/>
        <item t="default"/>
      </items>
    </pivotField>
    <pivotField showAll="0"/>
    <pivotField showAll="0"/>
    <pivotField showAll="0"/>
    <pivotField showAll="0"/>
    <pivotField numFmtId="14" showAll="0">
      <items count="341">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 t="default"/>
      </items>
    </pivotField>
    <pivotField showAll="0"/>
    <pivotField dataField="1" showAll="0"/>
    <pivotField numFmtId="9" showAll="0"/>
    <pivotField dragToRow="0" dragToCol="0" dragToPage="0" showAll="0" defaultSubtotal="0"/>
    <pivotField dragToRow="0" dragToCol="0" dragToPage="0" showAll="0" defaultSubtota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5"/>
  </rowFields>
  <rowItems count="13">
    <i>
      <x v="1"/>
    </i>
    <i>
      <x v="2"/>
    </i>
    <i>
      <x v="3"/>
    </i>
    <i>
      <x v="4"/>
    </i>
    <i>
      <x v="5"/>
    </i>
    <i>
      <x v="6"/>
    </i>
    <i>
      <x v="7"/>
    </i>
    <i>
      <x v="8"/>
    </i>
    <i>
      <x v="9"/>
    </i>
    <i>
      <x v="10"/>
    </i>
    <i>
      <x v="11"/>
    </i>
    <i>
      <x v="12"/>
    </i>
    <i t="grand">
      <x/>
    </i>
  </rowItems>
  <colItems count="1">
    <i/>
  </colItems>
  <dataFields count="1">
    <dataField name="Sum of Total Sales"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A58E47-A277-4180-9076-DB97694D9CF6}" name="PivotTable2"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7">
    <pivotField showAll="0"/>
    <pivotField showAll="0"/>
    <pivotField showAll="0"/>
    <pivotField axis="axisRow" showAll="0">
      <items count="17">
        <item m="1" x="11"/>
        <item x="3"/>
        <item x="5"/>
        <item m="1" x="10"/>
        <item m="1" x="13"/>
        <item x="0"/>
        <item m="1" x="12"/>
        <item m="1" x="15"/>
        <item x="2"/>
        <item m="1" x="14"/>
        <item m="1" x="8"/>
        <item m="1" x="7"/>
        <item x="4"/>
        <item m="1" x="9"/>
        <item x="1"/>
        <item m="1" x="6"/>
        <item t="default"/>
      </items>
    </pivotField>
    <pivotField showAll="0"/>
    <pivotField showAll="0"/>
    <pivotField showAll="0"/>
    <pivotField showAll="0"/>
    <pivotField showAll="0">
      <items count="3">
        <item h="1" x="1"/>
        <item x="0"/>
        <item t="default"/>
      </items>
    </pivotField>
    <pivotField showAll="0">
      <items count="5">
        <item h="1" x="1"/>
        <item h="1" x="2"/>
        <item h="1" x="3"/>
        <item x="0"/>
        <item t="default"/>
      </items>
    </pivotField>
    <pivotField showAll="0"/>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 t="default"/>
      </items>
    </pivotField>
    <pivotField showAll="0"/>
    <pivotField showAll="0">
      <items count="4">
        <item h="1" x="0"/>
        <item x="1"/>
        <item h="1" x="2"/>
        <item t="default"/>
      </items>
    </pivotField>
    <pivotField showAll="0"/>
    <pivotField showAll="0"/>
    <pivotField showAll="0"/>
    <pivotField showAll="0"/>
    <pivotField numFmtId="14" showAll="0">
      <items count="341">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 t="default"/>
      </items>
    </pivotField>
    <pivotField showAll="0"/>
    <pivotField dataField="1" showAll="0"/>
    <pivotField numFmtId="9" showAl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3"/>
  </rowFields>
  <rowItems count="7">
    <i>
      <x v="1"/>
    </i>
    <i>
      <x v="2"/>
    </i>
    <i>
      <x v="5"/>
    </i>
    <i>
      <x v="8"/>
    </i>
    <i>
      <x v="12"/>
    </i>
    <i>
      <x v="14"/>
    </i>
    <i t="grand">
      <x/>
    </i>
  </rowItems>
  <colItems count="1">
    <i/>
  </colItems>
  <dataFields count="1">
    <dataField name="Sum of Total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B59AA861-FD56-4DA1-B0A0-4119EFAA6902}" sourceName="order year">
  <pivotTables>
    <pivotTable tabId="18" name="PivotTable3"/>
    <pivotTable tabId="18" name="PivotTable2"/>
    <pivotTable tabId="13" name="PivotTable6"/>
  </pivotTables>
  <data>
    <tabular pivotCacheId="1113343089">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082006-0484-4705-B370-9B0218DB2364}" sourceName="region">
  <pivotTables>
    <pivotTable tabId="18" name="PivotTable3"/>
    <pivotTable tabId="18" name="PivotTable2"/>
    <pivotTable tabId="13" name="PivotTable6"/>
  </pivotTables>
  <data>
    <tabular pivotCacheId="1113343089">
      <items count="4">
        <i x="1"/>
        <i x="2"/>
        <i x="3"/>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4ABCE0B-2BDF-4834-9216-9F765BA01ABD}" sourceName="segment">
  <pivotTables>
    <pivotTable tabId="18" name="PivotTable3"/>
    <pivotTable tabId="18" name="PivotTable2"/>
    <pivotTable tabId="13" name="PivotTable6"/>
  </pivotTables>
  <data>
    <tabular pivotCacheId="1113343089">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76F9C8-6C37-43A1-8CFF-CB3DF258581D}" sourceName="category">
  <pivotTables>
    <pivotTable tabId="13" name="PivotTable5"/>
  </pivotTables>
  <data>
    <tabular pivotCacheId="1113343089">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5A51F134-BDDC-4DA6-AF7E-7255CDCADF57}" cache="Slicer_order_year" caption="Year" style="SlicerStyleDark1" rowHeight="257175"/>
  <slicer name="region" xr10:uid="{C3980D16-BB8E-4CA3-9B74-4D3D3220D0A1}" cache="Slicer_region" caption="Region" style="SlicerStyleDark1" rowHeight="257175"/>
  <slicer name="segment" xr10:uid="{BAD3CE5F-5756-4F69-840A-1ECA3044038C}" cache="Slicer_segment" caption="Segment"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819DC71-690C-4F98-99AC-00D45F101C48}"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C231B-639A-4459-B3AE-886EA4B38C27}" name="Table2" displayName="Table2" ref="A1:W1000" totalsRowShown="0">
  <autoFilter ref="A1:W1000" xr:uid="{4F7C231B-639A-4459-B3AE-886EA4B38C27}"/>
  <tableColumns count="23">
    <tableColumn id="1" xr3:uid="{6D273B8C-4357-4E26-BCE2-DD50003F3D2F}" name="orderid"/>
    <tableColumn id="2" xr3:uid="{6A86F356-D748-4724-9437-29701FAFB504}" name="Salesperson"/>
    <tableColumn id="3" xr3:uid="{57B68A0C-7AB9-475B-9F7C-765E2C429956}" name="shipmentmode"/>
    <tableColumn id="4" xr3:uid="{5A20234A-010D-47B7-959C-5FF75AD8CDC1}" name="state" dataDxfId="27"/>
    <tableColumn id="5" xr3:uid="{3FB8B34D-F770-4E6E-9090-1829AD748C25}" name="Unit Price"/>
    <tableColumn id="6" xr3:uid="{A867C6E0-B414-495D-9EF0-0EC49A6EF545}" name="Unit Sold"/>
    <tableColumn id="7" xr3:uid="{142FE362-E83D-481E-A6AD-2A304B5325DC}" name="discount"/>
    <tableColumn id="8" xr3:uid="{EAC6B7C9-E9F5-4E2F-8781-8890CC797125}" name="Profit"/>
    <tableColumn id="9" xr3:uid="{FD1A6975-0881-499D-B483-AFDA59238D8D}" name="segment"/>
    <tableColumn id="10" xr3:uid="{B244D7D5-81B3-4548-87F4-175BAC49B2F8}" name="region"/>
    <tableColumn id="11" xr3:uid="{E1DC94C4-CB6B-41F2-B3D3-461B48EDF4DD}" name="subcategory"/>
    <tableColumn id="12" xr3:uid="{403F04A3-246F-4DEB-889B-BB4FDE69CBE4}" name="category"/>
    <tableColumn id="13" xr3:uid="{5E3B698C-8297-46B2-BD63-B8B13F602913}" name="orderdate" dataDxfId="26"/>
    <tableColumn id="14" xr3:uid="{9266DCA1-4065-4BCA-ABE5-C5607D236C4D}" name="order destination"/>
    <tableColumn id="15" xr3:uid="{7713D35F-CEE0-45DA-B093-3AB0B0AA3B9A}" name="order year"/>
    <tableColumn id="16" xr3:uid="{F3DD5E8B-C5AB-4D45-B4AF-1F21C1407E52}" name="shipement day"/>
    <tableColumn id="17" xr3:uid="{B369D49E-D20B-43C2-8254-0A509DF2C55D}" name="shipment month"/>
    <tableColumn id="18" xr3:uid="{8895FFB3-47D0-4DAD-81A9-4F47A9A26C53}" name="shipment year"/>
    <tableColumn id="19" xr3:uid="{9C6FED8F-E9C5-4DDC-B63B-BF4C7327C387}" name="shipmentDate"/>
    <tableColumn id="20" xr3:uid="{9CCC275C-FF1A-457A-8726-912E0CF0698E}" name="month type" dataDxfId="25"/>
    <tableColumn id="21" xr3:uid="{FFC611A5-C444-461B-B66A-CF87BA77A346}" name="preparation time(in Days)"/>
    <tableColumn id="22" xr3:uid="{4CADC721-3C7B-40BF-B905-36A7FA5CFA8E}" name="Total Sales"/>
    <tableColumn id="23" xr3:uid="{7D717B32-F0D8-48A3-8698-0F144955B45F}" name="Percentage Profit" dataCellStyle="Per cent">
      <calculatedColumnFormula>Table2[[#This Row],[Profit]]/Table2[[#This Row],[Unit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BA87-E3FF-443F-8F21-B3E96BC7ECC1}">
  <dimension ref="A1"/>
  <sheetViews>
    <sheetView showGridLines="0" zoomScaleNormal="100" workbookViewId="0">
      <selection activeCell="A2" sqref="A2"/>
    </sheetView>
  </sheetViews>
  <sheetFormatPr defaultRowHeight="15" x14ac:dyDescent="0.25"/>
  <cols>
    <col min="1" max="16384" width="9.1406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C1F4-E241-4CAD-A03A-A62250962E2A}">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E579D-141A-43BC-9733-694E2FF157FB}">
  <dimension ref="C4:K24"/>
  <sheetViews>
    <sheetView showGridLines="0" workbookViewId="0">
      <selection activeCell="N23" sqref="N23"/>
    </sheetView>
  </sheetViews>
  <sheetFormatPr defaultRowHeight="15" x14ac:dyDescent="0.25"/>
  <cols>
    <col min="3" max="3" width="13.42578125" bestFit="1" customWidth="1"/>
    <col min="4" max="5" width="18.85546875" bestFit="1" customWidth="1"/>
    <col min="6" max="6" width="18.28515625" bestFit="1" customWidth="1"/>
    <col min="7" max="7" width="20" bestFit="1" customWidth="1"/>
    <col min="8" max="8" width="15.140625" customWidth="1"/>
    <col min="9" max="9" width="12" customWidth="1"/>
    <col min="10" max="10" width="4.5703125" customWidth="1"/>
    <col min="11" max="11" width="9.140625" hidden="1" customWidth="1"/>
  </cols>
  <sheetData>
    <row r="4" spans="3:11" x14ac:dyDescent="0.25">
      <c r="C4" s="12" t="s">
        <v>741</v>
      </c>
      <c r="D4" s="12" t="s">
        <v>726</v>
      </c>
      <c r="E4" s="12" t="s">
        <v>742</v>
      </c>
      <c r="F4" s="12" t="s">
        <v>725</v>
      </c>
      <c r="G4" s="12" t="s">
        <v>743</v>
      </c>
      <c r="H4" s="12" t="str">
        <f>pivot_3!E8</f>
        <v>Total Profit</v>
      </c>
      <c r="I4" s="12" t="s">
        <v>744</v>
      </c>
      <c r="J4" s="11"/>
      <c r="K4" s="10"/>
    </row>
    <row r="5" spans="3:11" x14ac:dyDescent="0.25">
      <c r="C5" s="13" t="str">
        <f>pivot_3!A22</f>
        <v>Khan</v>
      </c>
      <c r="D5" s="14">
        <f>pivot_3!B22</f>
        <v>33104</v>
      </c>
      <c r="E5" s="13">
        <f t="shared" ref="E5:E24" si="0">D5</f>
        <v>33104</v>
      </c>
      <c r="F5" s="13">
        <f>pivot_3!C22</f>
        <v>308</v>
      </c>
      <c r="G5" s="15">
        <f>pivot_3!D22</f>
        <v>161052</v>
      </c>
      <c r="H5" s="16">
        <f>pivot_3!E22</f>
        <v>7683</v>
      </c>
      <c r="I5" s="9">
        <f>pivot_3!F22</f>
        <v>4.7705089039564864E-2</v>
      </c>
      <c r="J5" s="9">
        <f t="shared" ref="J5:J24" si="1">I5</f>
        <v>4.7705089039564864E-2</v>
      </c>
    </row>
    <row r="6" spans="3:11" x14ac:dyDescent="0.25">
      <c r="C6" s="13" t="str">
        <f>pivot_3!A18</f>
        <v>Fiza</v>
      </c>
      <c r="D6" s="14">
        <f>pivot_3!B18</f>
        <v>32867</v>
      </c>
      <c r="E6" s="13">
        <f t="shared" si="0"/>
        <v>32867</v>
      </c>
      <c r="F6" s="13">
        <f>pivot_3!C18</f>
        <v>260</v>
      </c>
      <c r="G6" s="15">
        <f>pivot_3!D18</f>
        <v>158693</v>
      </c>
      <c r="H6" s="16">
        <f>pivot_3!E18</f>
        <v>6141</v>
      </c>
      <c r="I6" s="9">
        <f>pivot_3!F18</f>
        <v>3.8697359051754018E-2</v>
      </c>
      <c r="J6" s="9">
        <f t="shared" si="1"/>
        <v>3.8697359051754018E-2</v>
      </c>
    </row>
    <row r="7" spans="3:11" x14ac:dyDescent="0.25">
      <c r="C7" s="13" t="str">
        <f>pivot_3!A20</f>
        <v>Imran</v>
      </c>
      <c r="D7" s="14">
        <f>pivot_3!B20</f>
        <v>32474</v>
      </c>
      <c r="E7" s="13">
        <f t="shared" si="0"/>
        <v>32474</v>
      </c>
      <c r="F7" s="13">
        <f>pivot_3!C20</f>
        <v>235</v>
      </c>
      <c r="G7" s="15">
        <f>pivot_3!D20</f>
        <v>152310</v>
      </c>
      <c r="H7" s="16">
        <f>pivot_3!E20</f>
        <v>6090</v>
      </c>
      <c r="I7" s="9">
        <f>pivot_3!F20</f>
        <v>3.9984242662989958E-2</v>
      </c>
      <c r="J7" s="9">
        <f t="shared" si="1"/>
        <v>3.9984242662989958E-2</v>
      </c>
    </row>
    <row r="8" spans="3:11" x14ac:dyDescent="0.25">
      <c r="C8" s="13" t="str">
        <f>pivot_3!A21</f>
        <v>John</v>
      </c>
      <c r="D8" s="14">
        <f>pivot_3!B21</f>
        <v>31423</v>
      </c>
      <c r="E8" s="13">
        <f t="shared" si="0"/>
        <v>31423</v>
      </c>
      <c r="F8" s="13">
        <f>pivot_3!C21</f>
        <v>241</v>
      </c>
      <c r="G8" s="15">
        <f>pivot_3!D21</f>
        <v>137938</v>
      </c>
      <c r="H8" s="16">
        <f>pivot_3!E21</f>
        <v>7246</v>
      </c>
      <c r="I8" s="9">
        <f>pivot_3!F21</f>
        <v>5.253084719221679E-2</v>
      </c>
      <c r="J8" s="9">
        <f t="shared" si="1"/>
        <v>5.253084719221679E-2</v>
      </c>
    </row>
    <row r="9" spans="3:11" x14ac:dyDescent="0.25">
      <c r="C9" s="13" t="str">
        <f>pivot_3!A13</f>
        <v>Asad</v>
      </c>
      <c r="D9" s="14">
        <f>pivot_3!B13</f>
        <v>31010</v>
      </c>
      <c r="E9" s="13">
        <f t="shared" si="0"/>
        <v>31010</v>
      </c>
      <c r="F9" s="13">
        <f>pivot_3!C13</f>
        <v>233</v>
      </c>
      <c r="G9" s="15">
        <f>pivot_3!D13</f>
        <v>161646</v>
      </c>
      <c r="H9" s="16">
        <f>pivot_3!E13</f>
        <v>6008</v>
      </c>
      <c r="I9" s="9">
        <f>pivot_3!F13</f>
        <v>3.7167637924848125E-2</v>
      </c>
      <c r="J9" s="9">
        <f t="shared" si="1"/>
        <v>3.7167637924848125E-2</v>
      </c>
    </row>
    <row r="10" spans="3:11" x14ac:dyDescent="0.25">
      <c r="C10" s="13" t="str">
        <f>pivot_3!A23</f>
        <v>Maria</v>
      </c>
      <c r="D10" s="14">
        <f>pivot_3!B23</f>
        <v>29841</v>
      </c>
      <c r="E10" s="13">
        <f t="shared" si="0"/>
        <v>29841</v>
      </c>
      <c r="F10" s="13">
        <f>pivot_3!C23</f>
        <v>264</v>
      </c>
      <c r="G10" s="15">
        <f>pivot_3!D23</f>
        <v>151196</v>
      </c>
      <c r="H10" s="16">
        <f>pivot_3!E23</f>
        <v>5938</v>
      </c>
      <c r="I10" s="9">
        <f>pivot_3!F23</f>
        <v>3.9273525754649596E-2</v>
      </c>
      <c r="J10" s="9">
        <f t="shared" si="1"/>
        <v>3.9273525754649596E-2</v>
      </c>
    </row>
    <row r="11" spans="3:11" x14ac:dyDescent="0.25">
      <c r="C11" s="13" t="str">
        <f>pivot_3!A11</f>
        <v>Amaan</v>
      </c>
      <c r="D11" s="14">
        <f>pivot_3!B11</f>
        <v>28937</v>
      </c>
      <c r="E11" s="13">
        <f t="shared" si="0"/>
        <v>28937</v>
      </c>
      <c r="F11" s="13">
        <f>pivot_3!C11</f>
        <v>264</v>
      </c>
      <c r="G11" s="15">
        <f>pivot_3!D11</f>
        <v>139011</v>
      </c>
      <c r="H11" s="16">
        <f>pivot_3!E11</f>
        <v>4129</v>
      </c>
      <c r="I11" s="9">
        <f>pivot_3!F11</f>
        <v>2.9702685398997203E-2</v>
      </c>
      <c r="J11" s="9">
        <f t="shared" si="1"/>
        <v>2.9702685398997203E-2</v>
      </c>
    </row>
    <row r="12" spans="3:11" x14ac:dyDescent="0.25">
      <c r="C12" s="13" t="str">
        <f>pivot_3!A17</f>
        <v>Fatima</v>
      </c>
      <c r="D12" s="14">
        <f>pivot_3!B17</f>
        <v>28359</v>
      </c>
      <c r="E12" s="13">
        <f t="shared" si="0"/>
        <v>28359</v>
      </c>
      <c r="F12" s="13">
        <f>pivot_3!C17</f>
        <v>301</v>
      </c>
      <c r="G12" s="15">
        <f>pivot_3!D17</f>
        <v>153578</v>
      </c>
      <c r="H12" s="16">
        <f>pivot_3!E17</f>
        <v>6730</v>
      </c>
      <c r="I12" s="9">
        <f>pivot_3!F17</f>
        <v>4.3821380666501715E-2</v>
      </c>
      <c r="J12" s="9">
        <f t="shared" si="1"/>
        <v>4.3821380666501715E-2</v>
      </c>
    </row>
    <row r="13" spans="3:11" x14ac:dyDescent="0.25">
      <c r="C13" s="13" t="str">
        <f>pivot_3!A16</f>
        <v>Fahad</v>
      </c>
      <c r="D13" s="14">
        <f>pivot_3!B16</f>
        <v>27796</v>
      </c>
      <c r="E13" s="13">
        <f t="shared" si="0"/>
        <v>27796</v>
      </c>
      <c r="F13" s="13">
        <f>pivot_3!C16</f>
        <v>312</v>
      </c>
      <c r="G13" s="15">
        <f>pivot_3!D16</f>
        <v>149030</v>
      </c>
      <c r="H13" s="16">
        <f>pivot_3!E16</f>
        <v>6482</v>
      </c>
      <c r="I13" s="9">
        <f>pivot_3!F16</f>
        <v>4.3494598403006103E-2</v>
      </c>
      <c r="J13" s="9">
        <f t="shared" si="1"/>
        <v>4.3494598403006103E-2</v>
      </c>
    </row>
    <row r="14" spans="3:11" x14ac:dyDescent="0.25">
      <c r="C14" s="13" t="str">
        <f>pivot_3!A15</f>
        <v>Bilal</v>
      </c>
      <c r="D14" s="14">
        <f>pivot_3!B15</f>
        <v>27604</v>
      </c>
      <c r="E14" s="13">
        <f t="shared" si="0"/>
        <v>27604</v>
      </c>
      <c r="F14" s="13">
        <f>pivot_3!C15</f>
        <v>280</v>
      </c>
      <c r="G14" s="15">
        <f>pivot_3!D15</f>
        <v>148844</v>
      </c>
      <c r="H14" s="16">
        <f>pivot_3!E15</f>
        <v>6089</v>
      </c>
      <c r="I14" s="9">
        <f>pivot_3!F15</f>
        <v>4.0908602295020288E-2</v>
      </c>
      <c r="J14" s="9">
        <f t="shared" si="1"/>
        <v>4.0908602295020288E-2</v>
      </c>
    </row>
    <row r="15" spans="3:11" x14ac:dyDescent="0.25">
      <c r="C15" s="13" t="str">
        <f>pivot_3!A9</f>
        <v>Ahmed</v>
      </c>
      <c r="D15" s="14">
        <f>pivot_3!B9</f>
        <v>26960</v>
      </c>
      <c r="E15" s="13">
        <f t="shared" si="0"/>
        <v>26960</v>
      </c>
      <c r="F15" s="13">
        <f>pivot_3!C9</f>
        <v>288</v>
      </c>
      <c r="G15" s="15">
        <f>pivot_3!D9</f>
        <v>145369</v>
      </c>
      <c r="H15" s="16">
        <f>pivot_3!E9</f>
        <v>6320</v>
      </c>
      <c r="I15" s="9">
        <f>pivot_3!F9</f>
        <v>4.3475569069058743E-2</v>
      </c>
      <c r="J15" s="9">
        <f t="shared" si="1"/>
        <v>4.3475569069058743E-2</v>
      </c>
    </row>
    <row r="16" spans="3:11" x14ac:dyDescent="0.25">
      <c r="C16" s="13" t="str">
        <f>pivot_3!A10</f>
        <v>Ali</v>
      </c>
      <c r="D16" s="14">
        <f>pivot_3!B10</f>
        <v>26831</v>
      </c>
      <c r="E16" s="13">
        <f t="shared" si="0"/>
        <v>26831</v>
      </c>
      <c r="F16" s="13">
        <f>pivot_3!C10</f>
        <v>272</v>
      </c>
      <c r="G16" s="15">
        <f>pivot_3!D10</f>
        <v>134407</v>
      </c>
      <c r="H16" s="16">
        <f>pivot_3!E10</f>
        <v>5658</v>
      </c>
      <c r="I16" s="9">
        <f>pivot_3!F10</f>
        <v>4.2096021784579669E-2</v>
      </c>
      <c r="J16" s="9">
        <f t="shared" si="1"/>
        <v>4.2096021784579669E-2</v>
      </c>
    </row>
    <row r="17" spans="3:10" x14ac:dyDescent="0.25">
      <c r="C17" s="13" t="str">
        <f>pivot_3!A28</f>
        <v>Zahid</v>
      </c>
      <c r="D17" s="14">
        <f>pivot_3!B28</f>
        <v>26542</v>
      </c>
      <c r="E17" s="13">
        <f t="shared" si="0"/>
        <v>26542</v>
      </c>
      <c r="F17" s="13">
        <f>pivot_3!C28</f>
        <v>252</v>
      </c>
      <c r="G17" s="15">
        <f>pivot_3!D28</f>
        <v>134980</v>
      </c>
      <c r="H17" s="16">
        <f>pivot_3!E28</f>
        <v>6102</v>
      </c>
      <c r="I17" s="9">
        <f>pivot_3!F28</f>
        <v>4.5206697288487183E-2</v>
      </c>
      <c r="J17" s="9">
        <f t="shared" si="1"/>
        <v>4.5206697288487183E-2</v>
      </c>
    </row>
    <row r="18" spans="3:10" x14ac:dyDescent="0.25">
      <c r="C18" s="13" t="str">
        <f>pivot_3!A25</f>
        <v>Sara</v>
      </c>
      <c r="D18" s="14">
        <f>pivot_3!B25</f>
        <v>26021</v>
      </c>
      <c r="E18" s="13">
        <f t="shared" si="0"/>
        <v>26021</v>
      </c>
      <c r="F18" s="13">
        <f>pivot_3!C25</f>
        <v>257</v>
      </c>
      <c r="G18" s="15">
        <f>pivot_3!D25</f>
        <v>130250</v>
      </c>
      <c r="H18" s="16">
        <f>pivot_3!E25</f>
        <v>6475</v>
      </c>
      <c r="I18" s="9">
        <f>pivot_3!F25</f>
        <v>4.9712092130518235E-2</v>
      </c>
      <c r="J18" s="9">
        <f t="shared" si="1"/>
        <v>4.9712092130518235E-2</v>
      </c>
    </row>
    <row r="19" spans="3:10" x14ac:dyDescent="0.25">
      <c r="C19" s="13" t="str">
        <f>pivot_3!A26</f>
        <v>Usman</v>
      </c>
      <c r="D19" s="14">
        <f>pivot_3!B26</f>
        <v>24610</v>
      </c>
      <c r="E19" s="13">
        <f t="shared" si="0"/>
        <v>24610</v>
      </c>
      <c r="F19" s="13">
        <f>pivot_3!C26</f>
        <v>239</v>
      </c>
      <c r="G19" s="15">
        <f>pivot_3!D26</f>
        <v>124032</v>
      </c>
      <c r="H19" s="16">
        <f>pivot_3!E26</f>
        <v>6186</v>
      </c>
      <c r="I19" s="9">
        <f>pivot_3!F26</f>
        <v>4.987422600619195E-2</v>
      </c>
      <c r="J19" s="9">
        <f t="shared" si="1"/>
        <v>4.987422600619195E-2</v>
      </c>
    </row>
    <row r="20" spans="3:10" x14ac:dyDescent="0.25">
      <c r="C20" s="13" t="str">
        <f>pivot_3!A19</f>
        <v>Hina</v>
      </c>
      <c r="D20" s="14">
        <f>pivot_3!B19</f>
        <v>24202</v>
      </c>
      <c r="E20" s="13">
        <f t="shared" si="0"/>
        <v>24202</v>
      </c>
      <c r="F20" s="13">
        <f>pivot_3!C19</f>
        <v>230</v>
      </c>
      <c r="G20" s="15">
        <f>pivot_3!D19</f>
        <v>123600</v>
      </c>
      <c r="H20" s="16">
        <f>pivot_3!E19</f>
        <v>5051</v>
      </c>
      <c r="I20" s="9">
        <f>pivot_3!F19</f>
        <v>4.0865695792880262E-2</v>
      </c>
      <c r="J20" s="9">
        <f t="shared" si="1"/>
        <v>4.0865695792880262E-2</v>
      </c>
    </row>
    <row r="21" spans="3:10" x14ac:dyDescent="0.25">
      <c r="C21" s="13" t="str">
        <f>pivot_3!A24</f>
        <v>Raja</v>
      </c>
      <c r="D21" s="14">
        <f>pivot_3!B24</f>
        <v>23789</v>
      </c>
      <c r="E21" s="13">
        <f t="shared" si="0"/>
        <v>23789</v>
      </c>
      <c r="F21" s="13">
        <f>pivot_3!C24</f>
        <v>201</v>
      </c>
      <c r="G21" s="15">
        <f>pivot_3!D24</f>
        <v>105054</v>
      </c>
      <c r="H21" s="16">
        <f>pivot_3!E24</f>
        <v>4658</v>
      </c>
      <c r="I21" s="9">
        <f>pivot_3!F24</f>
        <v>4.4339101795267198E-2</v>
      </c>
      <c r="J21" s="9">
        <f t="shared" si="1"/>
        <v>4.4339101795267198E-2</v>
      </c>
    </row>
    <row r="22" spans="3:10" x14ac:dyDescent="0.25">
      <c r="C22" s="13" t="str">
        <f>pivot_3!A12</f>
        <v>Amna</v>
      </c>
      <c r="D22" s="14">
        <f>pivot_3!B12</f>
        <v>23587</v>
      </c>
      <c r="E22" s="13">
        <f t="shared" si="0"/>
        <v>23587</v>
      </c>
      <c r="F22" s="13">
        <f>pivot_3!C12</f>
        <v>234</v>
      </c>
      <c r="G22" s="15">
        <f>pivot_3!D12</f>
        <v>119792</v>
      </c>
      <c r="H22" s="16">
        <f>pivot_3!E12</f>
        <v>5460</v>
      </c>
      <c r="I22" s="9">
        <f>pivot_3!F12</f>
        <v>4.5579003606250834E-2</v>
      </c>
      <c r="J22" s="9">
        <f t="shared" si="1"/>
        <v>4.5579003606250834E-2</v>
      </c>
    </row>
    <row r="23" spans="3:10" x14ac:dyDescent="0.25">
      <c r="C23" s="13" t="str">
        <f>pivot_3!A14</f>
        <v>Ayesha</v>
      </c>
      <c r="D23" s="14">
        <f>pivot_3!B14</f>
        <v>23547</v>
      </c>
      <c r="E23" s="13">
        <f t="shared" si="0"/>
        <v>23547</v>
      </c>
      <c r="F23" s="13">
        <f>pivot_3!C14</f>
        <v>216</v>
      </c>
      <c r="G23" s="15">
        <f>pivot_3!D14</f>
        <v>112268</v>
      </c>
      <c r="H23" s="16">
        <f>pivot_3!E14</f>
        <v>5475</v>
      </c>
      <c r="I23" s="9">
        <f>pivot_3!F14</f>
        <v>4.8767235543520859E-2</v>
      </c>
      <c r="J23" s="9">
        <f t="shared" si="1"/>
        <v>4.8767235543520859E-2</v>
      </c>
    </row>
    <row r="24" spans="3:10" x14ac:dyDescent="0.25">
      <c r="C24" s="13" t="str">
        <f>pivot_3!A27</f>
        <v>Yasir</v>
      </c>
      <c r="D24" s="14">
        <f>pivot_3!B27</f>
        <v>23016</v>
      </c>
      <c r="E24" s="13">
        <f t="shared" si="0"/>
        <v>23016</v>
      </c>
      <c r="F24" s="13">
        <f>pivot_3!C27</f>
        <v>232</v>
      </c>
      <c r="G24" s="15">
        <f>pivot_3!D27</f>
        <v>122159</v>
      </c>
      <c r="H24" s="16">
        <f>pivot_3!E27</f>
        <v>5674</v>
      </c>
      <c r="I24" s="9">
        <f>pivot_3!F27</f>
        <v>4.6447662472679049E-2</v>
      </c>
      <c r="J24" s="9">
        <f t="shared" si="1"/>
        <v>4.6447662472679049E-2</v>
      </c>
    </row>
  </sheetData>
  <sortState xmlns:xlrd2="http://schemas.microsoft.com/office/spreadsheetml/2017/richdata2" ref="C5:J24">
    <sortCondition descending="1" ref="D5:D24"/>
  </sortState>
  <conditionalFormatting sqref="E5:E24">
    <cfRule type="dataBar" priority="2">
      <dataBar showValue="0">
        <cfvo type="min"/>
        <cfvo type="max"/>
        <color rgb="FFFFB628"/>
      </dataBar>
      <extLst>
        <ext xmlns:x14="http://schemas.microsoft.com/office/spreadsheetml/2009/9/main" uri="{B025F937-C7B1-47D3-B67F-A62EFF666E3E}">
          <x14:id>{4BCB2043-3D06-4B68-AABA-11562D22CEB8}</x14:id>
        </ext>
      </extLst>
    </cfRule>
    <cfRule type="dataBar" priority="3">
      <dataBar>
        <cfvo type="min"/>
        <cfvo type="max"/>
        <color rgb="FFFFB628"/>
      </dataBar>
      <extLst>
        <ext xmlns:x14="http://schemas.microsoft.com/office/spreadsheetml/2009/9/main" uri="{B025F937-C7B1-47D3-B67F-A62EFF666E3E}">
          <x14:id>{39063630-D851-4A81-A430-120B7B9261E2}</x14:id>
        </ext>
      </extLst>
    </cfRule>
  </conditionalFormatting>
  <conditionalFormatting sqref="J5:J24">
    <cfRule type="iconSet" priority="1">
      <iconSet showValue="0">
        <cfvo type="percent" val="0"/>
        <cfvo type="num" val="3.5000000000000003E-2"/>
        <cfvo type="num" val="4.4999999999999998E-2"/>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BCB2043-3D06-4B68-AABA-11562D22CEB8}">
            <x14:dataBar minLength="0" maxLength="100" gradient="0">
              <x14:cfvo type="autoMin"/>
              <x14:cfvo type="autoMax"/>
              <x14:negativeFillColor rgb="FFFF0000"/>
              <x14:axisColor rgb="FF000000"/>
            </x14:dataBar>
          </x14:cfRule>
          <x14:cfRule type="dataBar" id="{39063630-D851-4A81-A430-120B7B9261E2}">
            <x14:dataBar minLength="0" maxLength="100" gradient="0">
              <x14:cfvo type="autoMin"/>
              <x14:cfvo type="autoMax"/>
              <x14:negativeFillColor rgb="FFFF0000"/>
              <x14:axisColor rgb="FF000000"/>
            </x14:dataBar>
          </x14:cfRule>
          <xm:sqref>E5:E24</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15E2-932E-45EE-AE4A-2BC0C8B57511}">
  <dimension ref="A3:G19"/>
  <sheetViews>
    <sheetView workbookViewId="0">
      <selection activeCell="I5" sqref="I5"/>
    </sheetView>
  </sheetViews>
  <sheetFormatPr defaultRowHeight="15" x14ac:dyDescent="0.25"/>
  <cols>
    <col min="1" max="1" width="14.140625" bestFit="1" customWidth="1"/>
    <col min="3" max="3" width="13.42578125" bestFit="1" customWidth="1"/>
    <col min="4" max="4" width="16" bestFit="1" customWidth="1"/>
    <col min="5" max="5" width="12.7109375" bestFit="1" customWidth="1"/>
    <col min="6" max="6" width="13.42578125" bestFit="1" customWidth="1"/>
    <col min="7" max="8" width="17.7109375" bestFit="1" customWidth="1"/>
    <col min="9" max="9" width="16" bestFit="1" customWidth="1"/>
    <col min="10" max="10" width="13.42578125" bestFit="1" customWidth="1"/>
    <col min="11" max="11" width="17.7109375" bestFit="1" customWidth="1"/>
    <col min="12" max="12" width="11.28515625" bestFit="1" customWidth="1"/>
  </cols>
  <sheetData>
    <row r="3" spans="1:7" x14ac:dyDescent="0.25">
      <c r="A3" t="s">
        <v>732</v>
      </c>
      <c r="C3" t="s">
        <v>733</v>
      </c>
      <c r="D3" t="s">
        <v>731</v>
      </c>
      <c r="F3" s="3" t="s">
        <v>728</v>
      </c>
      <c r="G3" t="s">
        <v>730</v>
      </c>
    </row>
    <row r="4" spans="1:7" x14ac:dyDescent="0.25">
      <c r="A4">
        <v>5119</v>
      </c>
      <c r="C4">
        <v>2765209</v>
      </c>
      <c r="D4">
        <v>119595</v>
      </c>
      <c r="F4" s="4" t="s">
        <v>70</v>
      </c>
      <c r="G4">
        <v>667927</v>
      </c>
    </row>
    <row r="5" spans="1:7" x14ac:dyDescent="0.25">
      <c r="F5" s="4" t="s">
        <v>22</v>
      </c>
      <c r="G5">
        <v>695167</v>
      </c>
    </row>
    <row r="6" spans="1:7" x14ac:dyDescent="0.25">
      <c r="F6" s="4" t="s">
        <v>30</v>
      </c>
      <c r="G6">
        <v>693679</v>
      </c>
    </row>
    <row r="7" spans="1:7" x14ac:dyDescent="0.25">
      <c r="C7" t="s">
        <v>737</v>
      </c>
      <c r="F7" s="4" t="s">
        <v>40</v>
      </c>
      <c r="G7">
        <v>708436</v>
      </c>
    </row>
    <row r="8" spans="1:7" x14ac:dyDescent="0.25">
      <c r="A8" s="6" t="s">
        <v>734</v>
      </c>
      <c r="C8" s="7">
        <v>553.07307307307303</v>
      </c>
      <c r="F8" s="4" t="s">
        <v>729</v>
      </c>
      <c r="G8">
        <v>2765209</v>
      </c>
    </row>
    <row r="9" spans="1:7" x14ac:dyDescent="0.25">
      <c r="A9" s="7">
        <f>GETPIVOTDATA("Unit Price",$C$7)</f>
        <v>553.07307307307303</v>
      </c>
    </row>
    <row r="10" spans="1:7" x14ac:dyDescent="0.25">
      <c r="F10" s="3" t="s">
        <v>728</v>
      </c>
      <c r="G10" t="s">
        <v>739</v>
      </c>
    </row>
    <row r="11" spans="1:7" x14ac:dyDescent="0.25">
      <c r="C11" s="3" t="s">
        <v>728</v>
      </c>
      <c r="D11" t="s">
        <v>730</v>
      </c>
      <c r="F11" s="4" t="s">
        <v>70</v>
      </c>
      <c r="G11">
        <v>1243</v>
      </c>
    </row>
    <row r="12" spans="1:7" x14ac:dyDescent="0.25">
      <c r="A12" s="6" t="s">
        <v>732</v>
      </c>
      <c r="C12" s="4" t="s">
        <v>67</v>
      </c>
      <c r="D12">
        <v>161646</v>
      </c>
      <c r="F12" s="4" t="s">
        <v>22</v>
      </c>
      <c r="G12">
        <v>1330</v>
      </c>
    </row>
    <row r="13" spans="1:7" x14ac:dyDescent="0.25">
      <c r="A13">
        <f>GETPIVOTDATA("Unit Sold",$A$3)</f>
        <v>5119</v>
      </c>
      <c r="C13" s="4" t="s">
        <v>58</v>
      </c>
      <c r="D13">
        <v>153578</v>
      </c>
      <c r="F13" s="4" t="s">
        <v>30</v>
      </c>
      <c r="G13">
        <v>1313</v>
      </c>
    </row>
    <row r="14" spans="1:7" x14ac:dyDescent="0.25">
      <c r="C14" s="4" t="s">
        <v>52</v>
      </c>
      <c r="D14">
        <v>158693</v>
      </c>
      <c r="F14" s="4" t="s">
        <v>40</v>
      </c>
      <c r="G14">
        <v>1233</v>
      </c>
    </row>
    <row r="15" spans="1:7" x14ac:dyDescent="0.25">
      <c r="A15" s="6" t="s">
        <v>724</v>
      </c>
      <c r="C15" s="4" t="s">
        <v>73</v>
      </c>
      <c r="D15">
        <v>152310</v>
      </c>
      <c r="F15" s="4" t="s">
        <v>729</v>
      </c>
      <c r="G15">
        <v>5119</v>
      </c>
    </row>
    <row r="16" spans="1:7" x14ac:dyDescent="0.25">
      <c r="A16">
        <f>GETPIVOTDATA("Total Sales",$C$3)</f>
        <v>2765209</v>
      </c>
      <c r="C16" s="4" t="s">
        <v>37</v>
      </c>
      <c r="D16">
        <v>161052</v>
      </c>
    </row>
    <row r="17" spans="1:4" x14ac:dyDescent="0.25">
      <c r="C17" s="4" t="s">
        <v>729</v>
      </c>
      <c r="D17">
        <v>787279</v>
      </c>
    </row>
    <row r="18" spans="1:4" x14ac:dyDescent="0.25">
      <c r="A18" s="6" t="s">
        <v>735</v>
      </c>
    </row>
    <row r="19" spans="1:4" x14ac:dyDescent="0.25">
      <c r="A19">
        <f>GETPIVOTDATA("Profit",$D$3)</f>
        <v>119595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9F2D-2693-45B1-8AC6-7646B17B07CE}">
  <dimension ref="A3:E27"/>
  <sheetViews>
    <sheetView workbookViewId="0">
      <selection activeCell="A30" sqref="A30"/>
    </sheetView>
  </sheetViews>
  <sheetFormatPr defaultRowHeight="15" x14ac:dyDescent="0.25"/>
  <cols>
    <col min="1" max="1" width="19.7109375" bestFit="1" customWidth="1"/>
    <col min="2" max="2" width="17.7109375" bestFit="1" customWidth="1"/>
    <col min="3" max="3" width="16.7109375" bestFit="1" customWidth="1"/>
    <col min="4" max="4" width="18" bestFit="1" customWidth="1"/>
    <col min="5" max="5" width="17.7109375" bestFit="1" customWidth="1"/>
    <col min="6" max="6" width="12.7109375" bestFit="1" customWidth="1"/>
    <col min="7" max="7" width="16" bestFit="1" customWidth="1"/>
    <col min="8" max="8" width="11.28515625" bestFit="1" customWidth="1"/>
  </cols>
  <sheetData>
    <row r="3" spans="1:5" x14ac:dyDescent="0.25">
      <c r="A3" s="3" t="s">
        <v>728</v>
      </c>
      <c r="B3" t="s">
        <v>730</v>
      </c>
      <c r="D3" t="s">
        <v>762</v>
      </c>
      <c r="E3" t="s">
        <v>763</v>
      </c>
    </row>
    <row r="4" spans="1:5" x14ac:dyDescent="0.25">
      <c r="A4" s="4" t="s">
        <v>759</v>
      </c>
      <c r="B4" s="17">
        <v>19845</v>
      </c>
      <c r="D4" t="str">
        <f>A4</f>
        <v>Azad Kashmir</v>
      </c>
      <c r="E4">
        <f>GETPIVOTDATA("Total Sales",$A$3,"state","Azad Kashmir")</f>
        <v>19845</v>
      </c>
    </row>
    <row r="5" spans="1:5" x14ac:dyDescent="0.25">
      <c r="A5" s="4" t="s">
        <v>761</v>
      </c>
      <c r="B5" s="17">
        <v>30983</v>
      </c>
      <c r="D5" t="str">
        <f t="shared" ref="D5:D9" si="0">A5</f>
        <v>Balochistan</v>
      </c>
      <c r="E5">
        <f>GETPIVOTDATA("Total Sales",$A$3,"state","Balochistan")</f>
        <v>30983</v>
      </c>
    </row>
    <row r="6" spans="1:5" x14ac:dyDescent="0.25">
      <c r="A6" s="4" t="s">
        <v>757</v>
      </c>
      <c r="B6" s="17">
        <v>44448</v>
      </c>
      <c r="D6" t="str">
        <f t="shared" si="0"/>
        <v>Gilgit-Baltistan</v>
      </c>
      <c r="E6">
        <f>GETPIVOTDATA("Total Sales",$A$3,"state","Gilgit-Baltistan")</f>
        <v>44448</v>
      </c>
    </row>
    <row r="7" spans="1:5" x14ac:dyDescent="0.25">
      <c r="A7" s="4" t="s">
        <v>758</v>
      </c>
      <c r="B7" s="17">
        <v>26495</v>
      </c>
      <c r="D7" t="str">
        <f t="shared" si="0"/>
        <v>Khyber Pakhtunkhwa</v>
      </c>
      <c r="E7">
        <f>GETPIVOTDATA("Total Sales",$A$3,"state","Khyber Pakhtunkhwa")</f>
        <v>26495</v>
      </c>
    </row>
    <row r="8" spans="1:5" x14ac:dyDescent="0.25">
      <c r="A8" s="4" t="s">
        <v>760</v>
      </c>
      <c r="B8" s="17">
        <v>30974</v>
      </c>
      <c r="D8" t="str">
        <f t="shared" si="0"/>
        <v>Punjab</v>
      </c>
      <c r="E8">
        <f>GETPIVOTDATA("Total Sales",$A$3,"state","Punjab")</f>
        <v>30974</v>
      </c>
    </row>
    <row r="9" spans="1:5" x14ac:dyDescent="0.25">
      <c r="A9" s="4" t="s">
        <v>27</v>
      </c>
      <c r="B9" s="17">
        <v>19414</v>
      </c>
      <c r="D9" t="str">
        <f t="shared" si="0"/>
        <v>Sindh</v>
      </c>
      <c r="E9">
        <f>GETPIVOTDATA("Total Sales",$A$3,"state","Sindh")</f>
        <v>19414</v>
      </c>
    </row>
    <row r="10" spans="1:5" x14ac:dyDescent="0.25">
      <c r="A10" s="4" t="s">
        <v>729</v>
      </c>
      <c r="B10" s="17">
        <v>172159</v>
      </c>
    </row>
    <row r="14" spans="1:5" x14ac:dyDescent="0.25">
      <c r="A14" s="3" t="s">
        <v>728</v>
      </c>
      <c r="B14" t="s">
        <v>730</v>
      </c>
    </row>
    <row r="15" spans="1:5" x14ac:dyDescent="0.25">
      <c r="A15" s="4" t="s">
        <v>745</v>
      </c>
      <c r="B15" s="17">
        <v>5738</v>
      </c>
    </row>
    <row r="16" spans="1:5" x14ac:dyDescent="0.25">
      <c r="A16" s="4" t="s">
        <v>746</v>
      </c>
      <c r="B16" s="17">
        <v>15582</v>
      </c>
    </row>
    <row r="17" spans="1:2" x14ac:dyDescent="0.25">
      <c r="A17" s="4" t="s">
        <v>747</v>
      </c>
      <c r="B17" s="17">
        <v>13008</v>
      </c>
    </row>
    <row r="18" spans="1:2" x14ac:dyDescent="0.25">
      <c r="A18" s="4" t="s">
        <v>748</v>
      </c>
      <c r="B18" s="17">
        <v>30012</v>
      </c>
    </row>
    <row r="19" spans="1:2" x14ac:dyDescent="0.25">
      <c r="A19" s="4" t="s">
        <v>749</v>
      </c>
      <c r="B19" s="17">
        <v>8022</v>
      </c>
    </row>
    <row r="20" spans="1:2" x14ac:dyDescent="0.25">
      <c r="A20" s="4" t="s">
        <v>750</v>
      </c>
      <c r="B20" s="17">
        <v>13471</v>
      </c>
    </row>
    <row r="21" spans="1:2" x14ac:dyDescent="0.25">
      <c r="A21" s="4" t="s">
        <v>751</v>
      </c>
      <c r="B21" s="17">
        <v>17207</v>
      </c>
    </row>
    <row r="22" spans="1:2" x14ac:dyDescent="0.25">
      <c r="A22" s="4" t="s">
        <v>752</v>
      </c>
      <c r="B22" s="17">
        <v>9958</v>
      </c>
    </row>
    <row r="23" spans="1:2" x14ac:dyDescent="0.25">
      <c r="A23" s="4" t="s">
        <v>753</v>
      </c>
      <c r="B23" s="17">
        <v>8214</v>
      </c>
    </row>
    <row r="24" spans="1:2" x14ac:dyDescent="0.25">
      <c r="A24" s="4" t="s">
        <v>754</v>
      </c>
      <c r="B24" s="17">
        <v>19001</v>
      </c>
    </row>
    <row r="25" spans="1:2" x14ac:dyDescent="0.25">
      <c r="A25" s="4" t="s">
        <v>755</v>
      </c>
      <c r="B25" s="17">
        <v>17059</v>
      </c>
    </row>
    <row r="26" spans="1:2" x14ac:dyDescent="0.25">
      <c r="A26" s="4" t="s">
        <v>756</v>
      </c>
      <c r="B26" s="17">
        <v>14887</v>
      </c>
    </row>
    <row r="27" spans="1:2" x14ac:dyDescent="0.25">
      <c r="A27" s="4" t="s">
        <v>729</v>
      </c>
      <c r="B27" s="17">
        <v>172159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372C-127B-4432-AA10-B74EADF7BF5E}">
  <dimension ref="A1:F35"/>
  <sheetViews>
    <sheetView workbookViewId="0">
      <selection activeCell="F11" sqref="F11"/>
    </sheetView>
  </sheetViews>
  <sheetFormatPr defaultRowHeight="15" x14ac:dyDescent="0.25"/>
  <cols>
    <col min="1" max="1" width="13.42578125" bestFit="1" customWidth="1"/>
    <col min="2" max="2" width="16.5703125" bestFit="1" customWidth="1"/>
    <col min="3" max="3" width="16" bestFit="1" customWidth="1"/>
    <col min="4" max="4" width="17.7109375" bestFit="1" customWidth="1"/>
    <col min="5" max="5" width="10.85546875" bestFit="1" customWidth="1"/>
    <col min="6" max="6" width="17.42578125" bestFit="1" customWidth="1"/>
    <col min="7" max="7" width="13.28515625" bestFit="1" customWidth="1"/>
  </cols>
  <sheetData>
    <row r="1" spans="1:6" x14ac:dyDescent="0.25">
      <c r="A1" s="3" t="s">
        <v>728</v>
      </c>
      <c r="B1" t="s">
        <v>730</v>
      </c>
    </row>
    <row r="2" spans="1:6" x14ac:dyDescent="0.25">
      <c r="A2" s="4" t="s">
        <v>40</v>
      </c>
      <c r="B2" s="17">
        <v>708436</v>
      </c>
    </row>
    <row r="3" spans="1:6" x14ac:dyDescent="0.25">
      <c r="A3" s="4" t="s">
        <v>22</v>
      </c>
      <c r="B3" s="17">
        <v>695167</v>
      </c>
    </row>
    <row r="4" spans="1:6" x14ac:dyDescent="0.25">
      <c r="A4" s="4" t="s">
        <v>30</v>
      </c>
      <c r="B4" s="17">
        <v>693679</v>
      </c>
    </row>
    <row r="5" spans="1:6" x14ac:dyDescent="0.25">
      <c r="A5" s="4" t="s">
        <v>70</v>
      </c>
      <c r="B5" s="17">
        <v>667927</v>
      </c>
    </row>
    <row r="8" spans="1:6" x14ac:dyDescent="0.25">
      <c r="A8" s="3" t="s">
        <v>728</v>
      </c>
      <c r="B8" t="s">
        <v>736</v>
      </c>
      <c r="C8" t="s">
        <v>739</v>
      </c>
      <c r="D8" t="s">
        <v>730</v>
      </c>
      <c r="E8" t="s">
        <v>735</v>
      </c>
      <c r="F8" s="8" t="s">
        <v>740</v>
      </c>
    </row>
    <row r="9" spans="1:6" x14ac:dyDescent="0.25">
      <c r="A9" s="4" t="s">
        <v>33</v>
      </c>
      <c r="B9" s="17">
        <v>26960</v>
      </c>
      <c r="C9" s="17">
        <v>288</v>
      </c>
      <c r="D9" s="17">
        <v>145369</v>
      </c>
      <c r="E9" s="17">
        <v>6320</v>
      </c>
      <c r="F9" s="8">
        <v>4.3475569069058743E-2</v>
      </c>
    </row>
    <row r="10" spans="1:6" x14ac:dyDescent="0.25">
      <c r="A10" s="4" t="s">
        <v>42</v>
      </c>
      <c r="B10" s="17">
        <v>26831</v>
      </c>
      <c r="C10" s="17">
        <v>272</v>
      </c>
      <c r="D10" s="17">
        <v>134407</v>
      </c>
      <c r="E10" s="17">
        <v>5658</v>
      </c>
      <c r="F10" s="8">
        <v>4.2096021784579669E-2</v>
      </c>
    </row>
    <row r="11" spans="1:6" x14ac:dyDescent="0.25">
      <c r="A11" s="4" t="s">
        <v>55</v>
      </c>
      <c r="B11" s="17">
        <v>28937</v>
      </c>
      <c r="C11" s="17">
        <v>264</v>
      </c>
      <c r="D11" s="17">
        <v>139011</v>
      </c>
      <c r="E11" s="17">
        <v>4129</v>
      </c>
      <c r="F11" s="8">
        <v>2.9702685398997203E-2</v>
      </c>
    </row>
    <row r="12" spans="1:6" x14ac:dyDescent="0.25">
      <c r="A12" s="4" t="s">
        <v>65</v>
      </c>
      <c r="B12" s="17">
        <v>23587</v>
      </c>
      <c r="C12" s="17">
        <v>234</v>
      </c>
      <c r="D12" s="17">
        <v>119792</v>
      </c>
      <c r="E12" s="17">
        <v>5460</v>
      </c>
      <c r="F12" s="8">
        <v>4.5579003606250834E-2</v>
      </c>
    </row>
    <row r="13" spans="1:6" x14ac:dyDescent="0.25">
      <c r="A13" s="4" t="s">
        <v>67</v>
      </c>
      <c r="B13" s="17">
        <v>31010</v>
      </c>
      <c r="C13" s="17">
        <v>233</v>
      </c>
      <c r="D13" s="17">
        <v>161646</v>
      </c>
      <c r="E13" s="17">
        <v>6008</v>
      </c>
      <c r="F13" s="8">
        <v>3.7167637924848125E-2</v>
      </c>
    </row>
    <row r="14" spans="1:6" x14ac:dyDescent="0.25">
      <c r="A14" s="4" t="s">
        <v>18</v>
      </c>
      <c r="B14" s="17">
        <v>23547</v>
      </c>
      <c r="C14" s="17">
        <v>216</v>
      </c>
      <c r="D14" s="17">
        <v>112268</v>
      </c>
      <c r="E14" s="17">
        <v>5475</v>
      </c>
      <c r="F14" s="8">
        <v>4.8767235543520859E-2</v>
      </c>
    </row>
    <row r="15" spans="1:6" x14ac:dyDescent="0.25">
      <c r="A15" s="4" t="s">
        <v>101</v>
      </c>
      <c r="B15" s="17">
        <v>27604</v>
      </c>
      <c r="C15" s="17">
        <v>280</v>
      </c>
      <c r="D15" s="17">
        <v>148844</v>
      </c>
      <c r="E15" s="17">
        <v>6089</v>
      </c>
      <c r="F15" s="8">
        <v>4.0908602295020288E-2</v>
      </c>
    </row>
    <row r="16" spans="1:6" x14ac:dyDescent="0.25">
      <c r="A16" s="4" t="s">
        <v>50</v>
      </c>
      <c r="B16" s="17">
        <v>27796</v>
      </c>
      <c r="C16" s="17">
        <v>312</v>
      </c>
      <c r="D16" s="17">
        <v>149030</v>
      </c>
      <c r="E16" s="17">
        <v>6482</v>
      </c>
      <c r="F16" s="8">
        <v>4.3494598403006103E-2</v>
      </c>
    </row>
    <row r="17" spans="1:6" x14ac:dyDescent="0.25">
      <c r="A17" s="4" t="s">
        <v>58</v>
      </c>
      <c r="B17" s="17">
        <v>28359</v>
      </c>
      <c r="C17" s="17">
        <v>301</v>
      </c>
      <c r="D17" s="17">
        <v>153578</v>
      </c>
      <c r="E17" s="17">
        <v>6730</v>
      </c>
      <c r="F17" s="8">
        <v>4.3821380666501715E-2</v>
      </c>
    </row>
    <row r="18" spans="1:6" x14ac:dyDescent="0.25">
      <c r="A18" s="4" t="s">
        <v>52</v>
      </c>
      <c r="B18" s="17">
        <v>32867</v>
      </c>
      <c r="C18" s="17">
        <v>260</v>
      </c>
      <c r="D18" s="17">
        <v>158693</v>
      </c>
      <c r="E18" s="17">
        <v>6141</v>
      </c>
      <c r="F18" s="8">
        <v>3.8697359051754018E-2</v>
      </c>
    </row>
    <row r="19" spans="1:6" x14ac:dyDescent="0.25">
      <c r="A19" s="4" t="s">
        <v>98</v>
      </c>
      <c r="B19" s="17">
        <v>24202</v>
      </c>
      <c r="C19" s="17">
        <v>230</v>
      </c>
      <c r="D19" s="17">
        <v>123600</v>
      </c>
      <c r="E19" s="17">
        <v>5051</v>
      </c>
      <c r="F19" s="8">
        <v>4.0865695792880262E-2</v>
      </c>
    </row>
    <row r="20" spans="1:6" x14ac:dyDescent="0.25">
      <c r="A20" s="4" t="s">
        <v>73</v>
      </c>
      <c r="B20" s="17">
        <v>32474</v>
      </c>
      <c r="C20" s="17">
        <v>235</v>
      </c>
      <c r="D20" s="17">
        <v>152310</v>
      </c>
      <c r="E20" s="17">
        <v>6090</v>
      </c>
      <c r="F20" s="8">
        <v>3.9984242662989958E-2</v>
      </c>
    </row>
    <row r="21" spans="1:6" x14ac:dyDescent="0.25">
      <c r="A21" s="4" t="s">
        <v>69</v>
      </c>
      <c r="B21" s="17">
        <v>31423</v>
      </c>
      <c r="C21" s="17">
        <v>241</v>
      </c>
      <c r="D21" s="17">
        <v>137938</v>
      </c>
      <c r="E21" s="17">
        <v>7246</v>
      </c>
      <c r="F21" s="8">
        <v>5.253084719221679E-2</v>
      </c>
    </row>
    <row r="22" spans="1:6" x14ac:dyDescent="0.25">
      <c r="A22" s="4" t="s">
        <v>37</v>
      </c>
      <c r="B22" s="17">
        <v>33104</v>
      </c>
      <c r="C22" s="17">
        <v>308</v>
      </c>
      <c r="D22" s="17">
        <v>161052</v>
      </c>
      <c r="E22" s="17">
        <v>7683</v>
      </c>
      <c r="F22" s="8">
        <v>4.7705089039564864E-2</v>
      </c>
    </row>
    <row r="23" spans="1:6" x14ac:dyDescent="0.25">
      <c r="A23" s="4" t="s">
        <v>79</v>
      </c>
      <c r="B23" s="17">
        <v>29841</v>
      </c>
      <c r="C23" s="17">
        <v>264</v>
      </c>
      <c r="D23" s="17">
        <v>151196</v>
      </c>
      <c r="E23" s="17">
        <v>5938</v>
      </c>
      <c r="F23" s="8">
        <v>3.9273525754649596E-2</v>
      </c>
    </row>
    <row r="24" spans="1:6" x14ac:dyDescent="0.25">
      <c r="A24" s="4" t="s">
        <v>104</v>
      </c>
      <c r="B24" s="17">
        <v>23789</v>
      </c>
      <c r="C24" s="17">
        <v>201</v>
      </c>
      <c r="D24" s="17">
        <v>105054</v>
      </c>
      <c r="E24" s="17">
        <v>4658</v>
      </c>
      <c r="F24" s="8">
        <v>4.4339101795267198E-2</v>
      </c>
    </row>
    <row r="25" spans="1:6" x14ac:dyDescent="0.25">
      <c r="A25" s="4" t="s">
        <v>45</v>
      </c>
      <c r="B25" s="17">
        <v>26021</v>
      </c>
      <c r="C25" s="17">
        <v>257</v>
      </c>
      <c r="D25" s="17">
        <v>130250</v>
      </c>
      <c r="E25" s="17">
        <v>6475</v>
      </c>
      <c r="F25" s="8">
        <v>4.9712092130518235E-2</v>
      </c>
    </row>
    <row r="26" spans="1:6" x14ac:dyDescent="0.25">
      <c r="A26" s="4" t="s">
        <v>26</v>
      </c>
      <c r="B26" s="17">
        <v>24610</v>
      </c>
      <c r="C26" s="17">
        <v>239</v>
      </c>
      <c r="D26" s="17">
        <v>124032</v>
      </c>
      <c r="E26" s="17">
        <v>6186</v>
      </c>
      <c r="F26" s="8">
        <v>4.987422600619195E-2</v>
      </c>
    </row>
    <row r="27" spans="1:6" x14ac:dyDescent="0.25">
      <c r="A27" s="4" t="s">
        <v>75</v>
      </c>
      <c r="B27" s="17">
        <v>23016</v>
      </c>
      <c r="C27" s="17">
        <v>232</v>
      </c>
      <c r="D27" s="17">
        <v>122159</v>
      </c>
      <c r="E27" s="17">
        <v>5674</v>
      </c>
      <c r="F27" s="8">
        <v>4.6447662472679049E-2</v>
      </c>
    </row>
    <row r="28" spans="1:6" x14ac:dyDescent="0.25">
      <c r="A28" s="4" t="s">
        <v>48</v>
      </c>
      <c r="B28" s="17">
        <v>26542</v>
      </c>
      <c r="C28" s="17">
        <v>252</v>
      </c>
      <c r="D28" s="17">
        <v>134980</v>
      </c>
      <c r="E28" s="17">
        <v>6102</v>
      </c>
      <c r="F28" s="8">
        <v>4.5206697288487183E-2</v>
      </c>
    </row>
    <row r="31" spans="1:6" x14ac:dyDescent="0.25">
      <c r="A31" s="3" t="s">
        <v>728</v>
      </c>
      <c r="B31" t="s">
        <v>768</v>
      </c>
      <c r="C31" t="s">
        <v>769</v>
      </c>
    </row>
    <row r="32" spans="1:6" x14ac:dyDescent="0.25">
      <c r="A32" s="4" t="s">
        <v>764</v>
      </c>
      <c r="B32" s="17">
        <v>8852</v>
      </c>
      <c r="C32" s="17">
        <v>48962</v>
      </c>
    </row>
    <row r="33" spans="1:3" x14ac:dyDescent="0.25">
      <c r="A33" s="4" t="s">
        <v>765</v>
      </c>
      <c r="B33" s="17">
        <v>5946</v>
      </c>
      <c r="C33" s="17">
        <v>27270</v>
      </c>
    </row>
    <row r="34" spans="1:3" x14ac:dyDescent="0.25">
      <c r="A34" s="4" t="s">
        <v>766</v>
      </c>
      <c r="B34" s="17">
        <v>8709</v>
      </c>
      <c r="C34" s="17">
        <v>46233</v>
      </c>
    </row>
    <row r="35" spans="1:3" x14ac:dyDescent="0.25">
      <c r="A35" s="4" t="s">
        <v>767</v>
      </c>
      <c r="B35" s="17">
        <v>12247</v>
      </c>
      <c r="C35" s="17">
        <v>49694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1844C-7562-4702-94B0-CDC824A656E6}">
  <dimension ref="A1:W1000"/>
  <sheetViews>
    <sheetView tabSelected="1" workbookViewId="0">
      <selection activeCell="H25" sqref="H25"/>
    </sheetView>
  </sheetViews>
  <sheetFormatPr defaultRowHeight="15" x14ac:dyDescent="0.25"/>
  <cols>
    <col min="1" max="1" width="9.7109375" customWidth="1"/>
    <col min="2" max="2" width="14.28515625" customWidth="1"/>
    <col min="3" max="3" width="16.85546875" customWidth="1"/>
    <col min="4" max="4" width="24.28515625" bestFit="1" customWidth="1"/>
    <col min="5" max="5" width="11.85546875" customWidth="1"/>
    <col min="6" max="6" width="11.28515625" customWidth="1"/>
    <col min="7" max="7" width="11" customWidth="1"/>
    <col min="9" max="9" width="11" customWidth="1"/>
    <col min="11" max="11" width="14.140625" customWidth="1"/>
    <col min="12" max="12" width="10.85546875" customWidth="1"/>
    <col min="13" max="13" width="12" customWidth="1"/>
    <col min="14" max="14" width="18.7109375" customWidth="1"/>
    <col min="15" max="15" width="12.28515625" customWidth="1"/>
    <col min="16" max="16" width="16.42578125" customWidth="1"/>
    <col min="17" max="17" width="18" customWidth="1"/>
    <col min="18" max="19" width="16" customWidth="1"/>
    <col min="20" max="20" width="13.42578125" customWidth="1"/>
    <col min="21" max="21" width="26.140625" customWidth="1"/>
    <col min="22" max="22" width="12.85546875" customWidth="1"/>
    <col min="23" max="23" width="19" style="2" bestFit="1" customWidth="1"/>
  </cols>
  <sheetData>
    <row r="1" spans="1:23" x14ac:dyDescent="0.25">
      <c r="A1" t="s">
        <v>0</v>
      </c>
      <c r="B1" t="s">
        <v>1</v>
      </c>
      <c r="C1" t="s">
        <v>2</v>
      </c>
      <c r="D1" t="s">
        <v>3</v>
      </c>
      <c r="E1" t="s">
        <v>726</v>
      </c>
      <c r="F1" t="s">
        <v>725</v>
      </c>
      <c r="G1" t="s">
        <v>4</v>
      </c>
      <c r="H1" t="s">
        <v>5</v>
      </c>
      <c r="I1" t="s">
        <v>6</v>
      </c>
      <c r="J1" t="s">
        <v>7</v>
      </c>
      <c r="K1" t="s">
        <v>8</v>
      </c>
      <c r="L1" t="s">
        <v>9</v>
      </c>
      <c r="M1" t="s">
        <v>10</v>
      </c>
      <c r="N1" t="s">
        <v>11</v>
      </c>
      <c r="O1" t="s">
        <v>12</v>
      </c>
      <c r="P1" t="s">
        <v>13</v>
      </c>
      <c r="Q1" t="s">
        <v>14</v>
      </c>
      <c r="R1" t="s">
        <v>15</v>
      </c>
      <c r="S1" t="s">
        <v>16</v>
      </c>
      <c r="T1" t="s">
        <v>17</v>
      </c>
      <c r="U1" t="s">
        <v>727</v>
      </c>
      <c r="V1" t="s">
        <v>724</v>
      </c>
      <c r="W1" s="2" t="s">
        <v>738</v>
      </c>
    </row>
    <row r="2" spans="1:23" x14ac:dyDescent="0.25">
      <c r="A2">
        <v>1</v>
      </c>
      <c r="B2" t="s">
        <v>18</v>
      </c>
      <c r="C2" t="s">
        <v>19</v>
      </c>
      <c r="D2" t="s">
        <v>757</v>
      </c>
      <c r="E2">
        <v>169</v>
      </c>
      <c r="F2">
        <v>3</v>
      </c>
      <c r="G2">
        <v>0.45</v>
      </c>
      <c r="H2">
        <v>89</v>
      </c>
      <c r="I2" t="s">
        <v>20</v>
      </c>
      <c r="J2" t="s">
        <v>21</v>
      </c>
      <c r="K2" t="s">
        <v>22</v>
      </c>
      <c r="L2" t="s">
        <v>23</v>
      </c>
      <c r="M2" s="1">
        <v>43997</v>
      </c>
      <c r="N2" t="s">
        <v>24</v>
      </c>
      <c r="O2">
        <v>2020</v>
      </c>
      <c r="P2">
        <v>28</v>
      </c>
      <c r="Q2">
        <v>7</v>
      </c>
      <c r="R2">
        <v>2020</v>
      </c>
      <c r="S2" t="s">
        <v>25</v>
      </c>
      <c r="T2" s="1">
        <v>45497</v>
      </c>
      <c r="U2">
        <v>2</v>
      </c>
      <c r="V2">
        <v>507</v>
      </c>
      <c r="W2" s="2">
        <f>Table2[[#This Row],[Profit]]/Table2[[#This Row],[Unit Price]]</f>
        <v>0.52662721893491127</v>
      </c>
    </row>
    <row r="3" spans="1:23" x14ac:dyDescent="0.25">
      <c r="A3">
        <v>2</v>
      </c>
      <c r="B3" t="s">
        <v>26</v>
      </c>
      <c r="C3" t="s">
        <v>19</v>
      </c>
      <c r="D3" t="s">
        <v>27</v>
      </c>
      <c r="E3">
        <v>321</v>
      </c>
      <c r="F3">
        <v>7</v>
      </c>
      <c r="G3">
        <v>0.36</v>
      </c>
      <c r="H3">
        <v>-178</v>
      </c>
      <c r="I3" t="s">
        <v>28</v>
      </c>
      <c r="J3" t="s">
        <v>29</v>
      </c>
      <c r="K3" t="s">
        <v>30</v>
      </c>
      <c r="L3" t="s">
        <v>31</v>
      </c>
      <c r="M3" s="1">
        <v>43998</v>
      </c>
      <c r="N3" t="s">
        <v>24</v>
      </c>
      <c r="O3">
        <v>2021</v>
      </c>
      <c r="P3">
        <v>16</v>
      </c>
      <c r="Q3">
        <v>5</v>
      </c>
      <c r="R3">
        <v>2022</v>
      </c>
      <c r="S3" t="s">
        <v>32</v>
      </c>
      <c r="T3" s="1">
        <v>45300</v>
      </c>
      <c r="U3">
        <v>2</v>
      </c>
      <c r="V3">
        <v>2247</v>
      </c>
      <c r="W3" s="2">
        <f>Table2[[#This Row],[Profit]]/Table2[[#This Row],[Unit Price]]</f>
        <v>-0.55451713395638624</v>
      </c>
    </row>
    <row r="4" spans="1:23" x14ac:dyDescent="0.25">
      <c r="A4">
        <v>3</v>
      </c>
      <c r="B4" t="s">
        <v>33</v>
      </c>
      <c r="C4" t="s">
        <v>34</v>
      </c>
      <c r="D4" t="s">
        <v>758</v>
      </c>
      <c r="E4">
        <v>179</v>
      </c>
      <c r="F4">
        <v>9</v>
      </c>
      <c r="G4">
        <v>0.28000000000000003</v>
      </c>
      <c r="H4">
        <v>-74</v>
      </c>
      <c r="I4" t="s">
        <v>28</v>
      </c>
      <c r="J4" t="s">
        <v>35</v>
      </c>
      <c r="K4" t="s">
        <v>30</v>
      </c>
      <c r="L4" t="s">
        <v>23</v>
      </c>
      <c r="M4" s="1">
        <v>43999</v>
      </c>
      <c r="N4" t="s">
        <v>24</v>
      </c>
      <c r="O4">
        <v>2021</v>
      </c>
      <c r="P4">
        <v>24</v>
      </c>
      <c r="Q4">
        <v>10</v>
      </c>
      <c r="R4">
        <v>2022</v>
      </c>
      <c r="S4" t="s">
        <v>36</v>
      </c>
      <c r="T4" s="1">
        <v>45616</v>
      </c>
      <c r="U4">
        <v>2</v>
      </c>
      <c r="V4">
        <v>1611</v>
      </c>
      <c r="W4" s="2">
        <f>Table2[[#This Row],[Profit]]/Table2[[#This Row],[Unit Price]]</f>
        <v>-0.41340782122905029</v>
      </c>
    </row>
    <row r="5" spans="1:23" x14ac:dyDescent="0.25">
      <c r="A5">
        <v>4</v>
      </c>
      <c r="B5" t="s">
        <v>37</v>
      </c>
      <c r="C5" t="s">
        <v>38</v>
      </c>
      <c r="D5" t="s">
        <v>759</v>
      </c>
      <c r="E5">
        <v>189</v>
      </c>
      <c r="F5">
        <v>4</v>
      </c>
      <c r="G5">
        <v>0.34</v>
      </c>
      <c r="H5">
        <v>-134</v>
      </c>
      <c r="I5" t="s">
        <v>20</v>
      </c>
      <c r="J5" t="s">
        <v>39</v>
      </c>
      <c r="K5" t="s">
        <v>40</v>
      </c>
      <c r="L5" t="s">
        <v>31</v>
      </c>
      <c r="M5" s="1">
        <v>44000</v>
      </c>
      <c r="N5" t="s">
        <v>24</v>
      </c>
      <c r="O5">
        <v>2020</v>
      </c>
      <c r="P5">
        <v>12</v>
      </c>
      <c r="Q5">
        <v>3</v>
      </c>
      <c r="R5">
        <v>2022</v>
      </c>
      <c r="S5" t="s">
        <v>41</v>
      </c>
      <c r="T5" s="1">
        <v>45583</v>
      </c>
      <c r="U5">
        <v>5</v>
      </c>
      <c r="V5">
        <v>756</v>
      </c>
      <c r="W5" s="2">
        <f>Table2[[#This Row],[Profit]]/Table2[[#This Row],[Unit Price]]</f>
        <v>-0.70899470899470896</v>
      </c>
    </row>
    <row r="6" spans="1:23" x14ac:dyDescent="0.25">
      <c r="A6">
        <v>5</v>
      </c>
      <c r="B6" t="s">
        <v>42</v>
      </c>
      <c r="C6" t="s">
        <v>19</v>
      </c>
      <c r="D6" t="s">
        <v>27</v>
      </c>
      <c r="E6">
        <v>593</v>
      </c>
      <c r="F6">
        <v>8</v>
      </c>
      <c r="G6">
        <v>0.34</v>
      </c>
      <c r="H6">
        <v>93</v>
      </c>
      <c r="I6" t="s">
        <v>28</v>
      </c>
      <c r="J6" t="s">
        <v>29</v>
      </c>
      <c r="K6" t="s">
        <v>22</v>
      </c>
      <c r="L6" t="s">
        <v>23</v>
      </c>
      <c r="M6" s="1">
        <v>44001</v>
      </c>
      <c r="N6" t="s">
        <v>43</v>
      </c>
      <c r="O6">
        <v>2021</v>
      </c>
      <c r="P6">
        <v>19</v>
      </c>
      <c r="Q6">
        <v>1</v>
      </c>
      <c r="R6">
        <v>2021</v>
      </c>
      <c r="S6" t="s">
        <v>44</v>
      </c>
      <c r="T6" s="1">
        <v>45493</v>
      </c>
      <c r="U6">
        <v>5</v>
      </c>
      <c r="V6">
        <v>4744</v>
      </c>
      <c r="W6" s="2">
        <f>Table2[[#This Row],[Profit]]/Table2[[#This Row],[Unit Price]]</f>
        <v>0.15682967959527824</v>
      </c>
    </row>
    <row r="7" spans="1:23" x14ac:dyDescent="0.25">
      <c r="A7">
        <v>6</v>
      </c>
      <c r="B7" t="s">
        <v>45</v>
      </c>
      <c r="C7" t="s">
        <v>38</v>
      </c>
      <c r="D7" t="s">
        <v>760</v>
      </c>
      <c r="E7">
        <v>380</v>
      </c>
      <c r="F7">
        <v>4</v>
      </c>
      <c r="G7">
        <v>0.24</v>
      </c>
      <c r="H7">
        <v>155</v>
      </c>
      <c r="I7" t="s">
        <v>28</v>
      </c>
      <c r="J7" t="s">
        <v>35</v>
      </c>
      <c r="K7" t="s">
        <v>40</v>
      </c>
      <c r="L7" t="s">
        <v>46</v>
      </c>
      <c r="M7" s="1">
        <v>44002</v>
      </c>
      <c r="N7" t="s">
        <v>24</v>
      </c>
      <c r="O7">
        <v>2022</v>
      </c>
      <c r="P7">
        <v>23</v>
      </c>
      <c r="Q7">
        <v>3</v>
      </c>
      <c r="R7">
        <v>2021</v>
      </c>
      <c r="S7" t="s">
        <v>47</v>
      </c>
      <c r="T7" s="1">
        <v>45415</v>
      </c>
      <c r="U7">
        <v>2</v>
      </c>
      <c r="V7">
        <v>1520</v>
      </c>
      <c r="W7" s="2">
        <f>Table2[[#This Row],[Profit]]/Table2[[#This Row],[Unit Price]]</f>
        <v>0.40789473684210525</v>
      </c>
    </row>
    <row r="8" spans="1:23" x14ac:dyDescent="0.25">
      <c r="A8">
        <v>7</v>
      </c>
      <c r="B8" t="s">
        <v>48</v>
      </c>
      <c r="C8" t="s">
        <v>34</v>
      </c>
      <c r="D8" t="s">
        <v>760</v>
      </c>
      <c r="E8">
        <v>456</v>
      </c>
      <c r="F8">
        <v>4</v>
      </c>
      <c r="G8">
        <v>0.38</v>
      </c>
      <c r="H8">
        <v>140</v>
      </c>
      <c r="I8" t="s">
        <v>28</v>
      </c>
      <c r="J8" t="s">
        <v>35</v>
      </c>
      <c r="K8" t="s">
        <v>22</v>
      </c>
      <c r="L8" t="s">
        <v>31</v>
      </c>
      <c r="M8" s="1">
        <v>44003</v>
      </c>
      <c r="N8" t="s">
        <v>24</v>
      </c>
      <c r="O8">
        <v>2020</v>
      </c>
      <c r="P8">
        <v>13</v>
      </c>
      <c r="Q8">
        <v>1</v>
      </c>
      <c r="R8">
        <v>2022</v>
      </c>
      <c r="S8" t="s">
        <v>49</v>
      </c>
      <c r="T8" s="1">
        <v>45573</v>
      </c>
      <c r="U8">
        <v>4</v>
      </c>
      <c r="V8">
        <v>1824</v>
      </c>
      <c r="W8" s="2">
        <f>Table2[[#This Row],[Profit]]/Table2[[#This Row],[Unit Price]]</f>
        <v>0.30701754385964913</v>
      </c>
    </row>
    <row r="9" spans="1:23" x14ac:dyDescent="0.25">
      <c r="A9">
        <v>8</v>
      </c>
      <c r="B9" t="s">
        <v>50</v>
      </c>
      <c r="C9" t="s">
        <v>19</v>
      </c>
      <c r="D9" t="s">
        <v>760</v>
      </c>
      <c r="E9">
        <v>800</v>
      </c>
      <c r="F9">
        <v>6</v>
      </c>
      <c r="G9">
        <v>0.28999999999999998</v>
      </c>
      <c r="H9">
        <v>-147</v>
      </c>
      <c r="I9" t="s">
        <v>20</v>
      </c>
      <c r="J9" t="s">
        <v>35</v>
      </c>
      <c r="K9" t="s">
        <v>30</v>
      </c>
      <c r="L9" t="s">
        <v>46</v>
      </c>
      <c r="M9" s="1">
        <v>44004</v>
      </c>
      <c r="N9" t="s">
        <v>43</v>
      </c>
      <c r="O9">
        <v>2021</v>
      </c>
      <c r="P9">
        <v>17</v>
      </c>
      <c r="Q9">
        <v>5</v>
      </c>
      <c r="R9">
        <v>2020</v>
      </c>
      <c r="S9" t="s">
        <v>51</v>
      </c>
      <c r="T9" s="1">
        <v>45501</v>
      </c>
      <c r="U9">
        <v>3</v>
      </c>
      <c r="V9">
        <v>4800</v>
      </c>
      <c r="W9" s="2">
        <f>Table2[[#This Row],[Profit]]/Table2[[#This Row],[Unit Price]]</f>
        <v>-0.18375</v>
      </c>
    </row>
    <row r="10" spans="1:23" x14ac:dyDescent="0.25">
      <c r="A10">
        <v>9</v>
      </c>
      <c r="B10" t="s">
        <v>52</v>
      </c>
      <c r="C10" t="s">
        <v>53</v>
      </c>
      <c r="D10" t="s">
        <v>27</v>
      </c>
      <c r="E10">
        <v>989</v>
      </c>
      <c r="F10">
        <v>6</v>
      </c>
      <c r="G10">
        <v>0.12</v>
      </c>
      <c r="H10">
        <v>140</v>
      </c>
      <c r="I10" t="s">
        <v>28</v>
      </c>
      <c r="J10" t="s">
        <v>29</v>
      </c>
      <c r="K10" t="s">
        <v>22</v>
      </c>
      <c r="L10" t="s">
        <v>23</v>
      </c>
      <c r="M10" s="1">
        <v>44005</v>
      </c>
      <c r="N10" t="s">
        <v>24</v>
      </c>
      <c r="O10">
        <v>2020</v>
      </c>
      <c r="P10">
        <v>4</v>
      </c>
      <c r="Q10">
        <v>4</v>
      </c>
      <c r="R10">
        <v>2020</v>
      </c>
      <c r="S10" t="s">
        <v>54</v>
      </c>
      <c r="T10" s="1">
        <v>45311</v>
      </c>
      <c r="U10">
        <v>1</v>
      </c>
      <c r="V10">
        <v>5934</v>
      </c>
      <c r="W10" s="2">
        <f>Table2[[#This Row],[Profit]]/Table2[[#This Row],[Unit Price]]</f>
        <v>0.14155712841253792</v>
      </c>
    </row>
    <row r="11" spans="1:23" x14ac:dyDescent="0.25">
      <c r="A11">
        <v>10</v>
      </c>
      <c r="B11" t="s">
        <v>55</v>
      </c>
      <c r="C11" t="s">
        <v>56</v>
      </c>
      <c r="D11" t="s">
        <v>761</v>
      </c>
      <c r="E11">
        <v>932</v>
      </c>
      <c r="F11">
        <v>5</v>
      </c>
      <c r="G11">
        <v>0.39</v>
      </c>
      <c r="H11">
        <v>-1990</v>
      </c>
      <c r="I11" t="s">
        <v>20</v>
      </c>
      <c r="J11" t="s">
        <v>29</v>
      </c>
      <c r="K11" t="s">
        <v>22</v>
      </c>
      <c r="L11" t="s">
        <v>46</v>
      </c>
      <c r="M11" s="1">
        <v>44006</v>
      </c>
      <c r="N11" t="s">
        <v>43</v>
      </c>
      <c r="O11">
        <v>2022</v>
      </c>
      <c r="P11">
        <v>9</v>
      </c>
      <c r="Q11">
        <v>4</v>
      </c>
      <c r="R11">
        <v>2022</v>
      </c>
      <c r="S11" t="s">
        <v>57</v>
      </c>
      <c r="T11" s="1">
        <v>45418</v>
      </c>
      <c r="U11">
        <v>1</v>
      </c>
      <c r="V11">
        <v>4660</v>
      </c>
      <c r="W11" s="2">
        <f>Table2[[#This Row],[Profit]]/Table2[[#This Row],[Unit Price]]</f>
        <v>-2.1351931330472103</v>
      </c>
    </row>
    <row r="12" spans="1:23" x14ac:dyDescent="0.25">
      <c r="A12">
        <v>11</v>
      </c>
      <c r="B12" t="s">
        <v>58</v>
      </c>
      <c r="C12" t="s">
        <v>59</v>
      </c>
      <c r="D12" t="s">
        <v>758</v>
      </c>
      <c r="E12">
        <v>545</v>
      </c>
      <c r="F12">
        <v>9</v>
      </c>
      <c r="G12">
        <v>0.11</v>
      </c>
      <c r="H12">
        <v>58</v>
      </c>
      <c r="I12" t="s">
        <v>28</v>
      </c>
      <c r="J12" t="s">
        <v>35</v>
      </c>
      <c r="K12" t="s">
        <v>30</v>
      </c>
      <c r="L12" t="s">
        <v>23</v>
      </c>
      <c r="M12" s="1">
        <v>44007</v>
      </c>
      <c r="N12" t="s">
        <v>24</v>
      </c>
      <c r="O12">
        <v>2022</v>
      </c>
      <c r="P12">
        <v>18</v>
      </c>
      <c r="Q12">
        <v>7</v>
      </c>
      <c r="R12">
        <v>2021</v>
      </c>
      <c r="S12" t="s">
        <v>60</v>
      </c>
      <c r="T12" s="1">
        <v>45617</v>
      </c>
      <c r="U12">
        <v>1</v>
      </c>
      <c r="V12">
        <v>4905</v>
      </c>
      <c r="W12" s="2">
        <f>Table2[[#This Row],[Profit]]/Table2[[#This Row],[Unit Price]]</f>
        <v>0.10642201834862386</v>
      </c>
    </row>
    <row r="13" spans="1:23" x14ac:dyDescent="0.25">
      <c r="A13">
        <v>12</v>
      </c>
      <c r="B13" t="s">
        <v>18</v>
      </c>
      <c r="C13" t="s">
        <v>59</v>
      </c>
      <c r="D13" t="s">
        <v>758</v>
      </c>
      <c r="E13">
        <v>177</v>
      </c>
      <c r="F13">
        <v>3</v>
      </c>
      <c r="G13">
        <v>0.31</v>
      </c>
      <c r="H13">
        <v>131</v>
      </c>
      <c r="I13" t="s">
        <v>20</v>
      </c>
      <c r="J13" t="s">
        <v>35</v>
      </c>
      <c r="K13" t="s">
        <v>22</v>
      </c>
      <c r="L13" t="s">
        <v>31</v>
      </c>
      <c r="M13" s="1">
        <v>44008</v>
      </c>
      <c r="N13" t="s">
        <v>43</v>
      </c>
      <c r="O13">
        <v>2020</v>
      </c>
      <c r="P13">
        <v>12</v>
      </c>
      <c r="Q13">
        <v>5</v>
      </c>
      <c r="R13">
        <v>2022</v>
      </c>
      <c r="S13" t="s">
        <v>61</v>
      </c>
      <c r="T13" s="1">
        <v>45365</v>
      </c>
      <c r="U13">
        <v>4</v>
      </c>
      <c r="V13">
        <v>531</v>
      </c>
      <c r="W13" s="2">
        <f>Table2[[#This Row],[Profit]]/Table2[[#This Row],[Unit Price]]</f>
        <v>0.74011299435028244</v>
      </c>
    </row>
    <row r="14" spans="1:23" x14ac:dyDescent="0.25">
      <c r="A14">
        <v>13</v>
      </c>
      <c r="B14" t="s">
        <v>42</v>
      </c>
      <c r="C14" t="s">
        <v>56</v>
      </c>
      <c r="D14" t="s">
        <v>761</v>
      </c>
      <c r="E14">
        <v>624</v>
      </c>
      <c r="F14">
        <v>9</v>
      </c>
      <c r="G14">
        <v>0.27</v>
      </c>
      <c r="H14">
        <v>-144</v>
      </c>
      <c r="I14" t="s">
        <v>20</v>
      </c>
      <c r="J14" t="s">
        <v>21</v>
      </c>
      <c r="K14" t="s">
        <v>30</v>
      </c>
      <c r="L14" t="s">
        <v>23</v>
      </c>
      <c r="M14" s="1">
        <v>44009</v>
      </c>
      <c r="N14" t="s">
        <v>43</v>
      </c>
      <c r="O14">
        <v>2021</v>
      </c>
      <c r="P14">
        <v>7</v>
      </c>
      <c r="Q14">
        <v>12</v>
      </c>
      <c r="R14">
        <v>2020</v>
      </c>
      <c r="S14" t="s">
        <v>62</v>
      </c>
      <c r="T14" s="1">
        <v>45379</v>
      </c>
      <c r="U14">
        <v>5</v>
      </c>
      <c r="V14">
        <v>5616</v>
      </c>
      <c r="W14" s="2">
        <f>Table2[[#This Row],[Profit]]/Table2[[#This Row],[Unit Price]]</f>
        <v>-0.23076923076923078</v>
      </c>
    </row>
    <row r="15" spans="1:23" x14ac:dyDescent="0.25">
      <c r="A15">
        <v>14</v>
      </c>
      <c r="B15" t="s">
        <v>58</v>
      </c>
      <c r="C15" t="s">
        <v>56</v>
      </c>
      <c r="D15" t="s">
        <v>761</v>
      </c>
      <c r="E15">
        <v>810</v>
      </c>
      <c r="F15">
        <v>6</v>
      </c>
      <c r="G15">
        <v>0.35</v>
      </c>
      <c r="H15">
        <v>179</v>
      </c>
      <c r="I15" t="s">
        <v>28</v>
      </c>
      <c r="J15" t="s">
        <v>29</v>
      </c>
      <c r="K15" t="s">
        <v>30</v>
      </c>
      <c r="L15" t="s">
        <v>46</v>
      </c>
      <c r="M15" s="1">
        <v>44010</v>
      </c>
      <c r="N15" t="s">
        <v>24</v>
      </c>
      <c r="O15">
        <v>2020</v>
      </c>
      <c r="P15">
        <v>3</v>
      </c>
      <c r="Q15">
        <v>1</v>
      </c>
      <c r="R15">
        <v>2021</v>
      </c>
      <c r="S15" t="s">
        <v>63</v>
      </c>
      <c r="T15" s="1">
        <v>45438</v>
      </c>
      <c r="U15">
        <v>3</v>
      </c>
      <c r="V15">
        <v>4860</v>
      </c>
      <c r="W15" s="2">
        <f>Table2[[#This Row],[Profit]]/Table2[[#This Row],[Unit Price]]</f>
        <v>0.22098765432098766</v>
      </c>
    </row>
    <row r="16" spans="1:23" x14ac:dyDescent="0.25">
      <c r="A16">
        <v>15</v>
      </c>
      <c r="B16" t="s">
        <v>45</v>
      </c>
      <c r="C16" t="s">
        <v>34</v>
      </c>
      <c r="D16" t="s">
        <v>759</v>
      </c>
      <c r="E16">
        <v>213</v>
      </c>
      <c r="F16">
        <v>8</v>
      </c>
      <c r="G16">
        <v>0.24</v>
      </c>
      <c r="H16">
        <v>79</v>
      </c>
      <c r="I16" t="s">
        <v>20</v>
      </c>
      <c r="J16" t="s">
        <v>39</v>
      </c>
      <c r="K16" t="s">
        <v>22</v>
      </c>
      <c r="L16" t="s">
        <v>31</v>
      </c>
      <c r="M16" s="1">
        <v>44011</v>
      </c>
      <c r="N16" t="s">
        <v>24</v>
      </c>
      <c r="O16">
        <v>2020</v>
      </c>
      <c r="P16">
        <v>29</v>
      </c>
      <c r="Q16">
        <v>8</v>
      </c>
      <c r="R16">
        <v>2020</v>
      </c>
      <c r="S16" t="s">
        <v>64</v>
      </c>
      <c r="T16" s="1">
        <v>45521</v>
      </c>
      <c r="U16">
        <v>1</v>
      </c>
      <c r="V16">
        <v>1704</v>
      </c>
      <c r="W16" s="2">
        <f>Table2[[#This Row],[Profit]]/Table2[[#This Row],[Unit Price]]</f>
        <v>0.37089201877934275</v>
      </c>
    </row>
    <row r="17" spans="1:23" x14ac:dyDescent="0.25">
      <c r="A17">
        <v>16</v>
      </c>
      <c r="B17" t="s">
        <v>65</v>
      </c>
      <c r="C17" t="s">
        <v>19</v>
      </c>
      <c r="D17" t="s">
        <v>761</v>
      </c>
      <c r="E17">
        <v>661</v>
      </c>
      <c r="F17">
        <v>6</v>
      </c>
      <c r="G17">
        <v>0.32</v>
      </c>
      <c r="H17">
        <v>134</v>
      </c>
      <c r="I17" t="s">
        <v>28</v>
      </c>
      <c r="J17" t="s">
        <v>39</v>
      </c>
      <c r="K17" t="s">
        <v>22</v>
      </c>
      <c r="L17" t="s">
        <v>31</v>
      </c>
      <c r="M17" s="1">
        <v>44012</v>
      </c>
      <c r="N17" t="s">
        <v>43</v>
      </c>
      <c r="O17">
        <v>2021</v>
      </c>
      <c r="P17">
        <v>1</v>
      </c>
      <c r="Q17">
        <v>5</v>
      </c>
      <c r="R17">
        <v>2020</v>
      </c>
      <c r="S17" t="s">
        <v>66</v>
      </c>
      <c r="T17" s="1">
        <v>45644</v>
      </c>
      <c r="U17">
        <v>2</v>
      </c>
      <c r="V17">
        <v>3966</v>
      </c>
      <c r="W17" s="2">
        <f>Table2[[#This Row],[Profit]]/Table2[[#This Row],[Unit Price]]</f>
        <v>0.20272314674735251</v>
      </c>
    </row>
    <row r="18" spans="1:23" x14ac:dyDescent="0.25">
      <c r="A18">
        <v>17</v>
      </c>
      <c r="B18" t="s">
        <v>67</v>
      </c>
      <c r="C18" t="s">
        <v>53</v>
      </c>
      <c r="D18" t="s">
        <v>27</v>
      </c>
      <c r="E18">
        <v>231</v>
      </c>
      <c r="F18">
        <v>5</v>
      </c>
      <c r="G18">
        <v>0.25</v>
      </c>
      <c r="H18">
        <v>186</v>
      </c>
      <c r="I18" t="s">
        <v>28</v>
      </c>
      <c r="J18" t="s">
        <v>29</v>
      </c>
      <c r="K18" t="s">
        <v>40</v>
      </c>
      <c r="L18" t="s">
        <v>31</v>
      </c>
      <c r="M18" s="1">
        <v>44013</v>
      </c>
      <c r="N18" t="s">
        <v>24</v>
      </c>
      <c r="O18">
        <v>2020</v>
      </c>
      <c r="P18">
        <v>2</v>
      </c>
      <c r="Q18">
        <v>6</v>
      </c>
      <c r="R18">
        <v>2022</v>
      </c>
      <c r="S18" t="s">
        <v>68</v>
      </c>
      <c r="T18" s="1">
        <v>45458</v>
      </c>
      <c r="U18">
        <v>4</v>
      </c>
      <c r="V18">
        <v>1155</v>
      </c>
      <c r="W18" s="2">
        <f>Table2[[#This Row],[Profit]]/Table2[[#This Row],[Unit Price]]</f>
        <v>0.80519480519480524</v>
      </c>
    </row>
    <row r="19" spans="1:23" x14ac:dyDescent="0.25">
      <c r="A19">
        <v>18</v>
      </c>
      <c r="B19" t="s">
        <v>69</v>
      </c>
      <c r="C19" t="s">
        <v>59</v>
      </c>
      <c r="D19" t="s">
        <v>758</v>
      </c>
      <c r="E19">
        <v>215</v>
      </c>
      <c r="F19">
        <v>5</v>
      </c>
      <c r="G19">
        <v>0.28000000000000003</v>
      </c>
      <c r="H19">
        <v>169</v>
      </c>
      <c r="I19" t="s">
        <v>28</v>
      </c>
      <c r="J19" t="s">
        <v>29</v>
      </c>
      <c r="K19" t="s">
        <v>70</v>
      </c>
      <c r="L19" t="s">
        <v>71</v>
      </c>
      <c r="M19" s="1">
        <v>44014</v>
      </c>
      <c r="N19" t="s">
        <v>43</v>
      </c>
      <c r="O19">
        <v>2020</v>
      </c>
      <c r="P19">
        <v>12</v>
      </c>
      <c r="Q19">
        <v>8</v>
      </c>
      <c r="R19">
        <v>2021</v>
      </c>
      <c r="S19" t="s">
        <v>72</v>
      </c>
      <c r="T19" s="1">
        <v>45381</v>
      </c>
      <c r="U19">
        <v>6</v>
      </c>
      <c r="V19">
        <v>1075</v>
      </c>
      <c r="W19" s="2">
        <f>Table2[[#This Row],[Profit]]/Table2[[#This Row],[Unit Price]]</f>
        <v>0.78604651162790695</v>
      </c>
    </row>
    <row r="20" spans="1:23" x14ac:dyDescent="0.25">
      <c r="A20">
        <v>19</v>
      </c>
      <c r="B20" t="s">
        <v>73</v>
      </c>
      <c r="C20" t="s">
        <v>56</v>
      </c>
      <c r="D20" t="s">
        <v>761</v>
      </c>
      <c r="E20">
        <v>789</v>
      </c>
      <c r="F20">
        <v>8</v>
      </c>
      <c r="G20">
        <v>0.21</v>
      </c>
      <c r="H20">
        <v>86</v>
      </c>
      <c r="I20" t="s">
        <v>20</v>
      </c>
      <c r="J20" t="s">
        <v>35</v>
      </c>
      <c r="K20" t="s">
        <v>22</v>
      </c>
      <c r="L20" t="s">
        <v>31</v>
      </c>
      <c r="M20" s="1">
        <v>44015</v>
      </c>
      <c r="N20" t="s">
        <v>24</v>
      </c>
      <c r="O20">
        <v>2022</v>
      </c>
      <c r="P20">
        <v>24</v>
      </c>
      <c r="Q20">
        <v>10</v>
      </c>
      <c r="R20">
        <v>2022</v>
      </c>
      <c r="S20" t="s">
        <v>74</v>
      </c>
      <c r="T20" s="1">
        <v>45467</v>
      </c>
      <c r="U20">
        <v>4</v>
      </c>
      <c r="V20">
        <v>6312</v>
      </c>
      <c r="W20" s="2">
        <f>Table2[[#This Row],[Profit]]/Table2[[#This Row],[Unit Price]]</f>
        <v>0.10899873257287707</v>
      </c>
    </row>
    <row r="21" spans="1:23" x14ac:dyDescent="0.25">
      <c r="A21">
        <v>20</v>
      </c>
      <c r="B21" t="s">
        <v>75</v>
      </c>
      <c r="C21" t="s">
        <v>38</v>
      </c>
      <c r="D21" t="s">
        <v>757</v>
      </c>
      <c r="E21">
        <v>839</v>
      </c>
      <c r="F21">
        <v>9</v>
      </c>
      <c r="G21">
        <v>0.34</v>
      </c>
      <c r="H21">
        <v>143</v>
      </c>
      <c r="I21" t="s">
        <v>20</v>
      </c>
      <c r="J21" t="s">
        <v>39</v>
      </c>
      <c r="K21" t="s">
        <v>70</v>
      </c>
      <c r="L21" t="s">
        <v>71</v>
      </c>
      <c r="M21" s="1">
        <v>44016</v>
      </c>
      <c r="N21" t="s">
        <v>43</v>
      </c>
      <c r="O21">
        <v>2022</v>
      </c>
      <c r="P21">
        <v>2</v>
      </c>
      <c r="Q21">
        <v>3</v>
      </c>
      <c r="R21">
        <v>2020</v>
      </c>
      <c r="S21" t="s">
        <v>76</v>
      </c>
      <c r="T21" s="1">
        <v>45500</v>
      </c>
      <c r="U21">
        <v>1</v>
      </c>
      <c r="V21">
        <v>7551</v>
      </c>
      <c r="W21" s="2">
        <f>Table2[[#This Row],[Profit]]/Table2[[#This Row],[Unit Price]]</f>
        <v>0.17044100119189512</v>
      </c>
    </row>
    <row r="22" spans="1:23" x14ac:dyDescent="0.25">
      <c r="A22">
        <v>21</v>
      </c>
      <c r="B22" t="s">
        <v>48</v>
      </c>
      <c r="C22" t="s">
        <v>38</v>
      </c>
      <c r="D22" t="s">
        <v>759</v>
      </c>
      <c r="E22">
        <v>497</v>
      </c>
      <c r="F22">
        <v>9</v>
      </c>
      <c r="G22">
        <v>0.15</v>
      </c>
      <c r="H22">
        <v>158</v>
      </c>
      <c r="I22" t="s">
        <v>28</v>
      </c>
      <c r="J22" t="s">
        <v>21</v>
      </c>
      <c r="K22" t="s">
        <v>40</v>
      </c>
      <c r="L22" t="s">
        <v>46</v>
      </c>
      <c r="M22" s="1">
        <v>44017</v>
      </c>
      <c r="N22" t="s">
        <v>43</v>
      </c>
      <c r="O22">
        <v>2021</v>
      </c>
      <c r="P22">
        <v>25</v>
      </c>
      <c r="Q22">
        <v>9</v>
      </c>
      <c r="R22">
        <v>2021</v>
      </c>
      <c r="S22" t="s">
        <v>77</v>
      </c>
      <c r="T22" s="1">
        <v>45564</v>
      </c>
      <c r="U22">
        <v>1</v>
      </c>
      <c r="V22">
        <v>4473</v>
      </c>
      <c r="W22" s="2">
        <f>Table2[[#This Row],[Profit]]/Table2[[#This Row],[Unit Price]]</f>
        <v>0.31790744466800802</v>
      </c>
    </row>
    <row r="23" spans="1:23" x14ac:dyDescent="0.25">
      <c r="A23">
        <v>22</v>
      </c>
      <c r="B23" t="s">
        <v>50</v>
      </c>
      <c r="C23" t="s">
        <v>56</v>
      </c>
      <c r="D23" t="s">
        <v>758</v>
      </c>
      <c r="E23">
        <v>175</v>
      </c>
      <c r="F23">
        <v>6</v>
      </c>
      <c r="G23">
        <v>0.16</v>
      </c>
      <c r="H23">
        <v>65</v>
      </c>
      <c r="I23" t="s">
        <v>28</v>
      </c>
      <c r="J23" t="s">
        <v>21</v>
      </c>
      <c r="K23" t="s">
        <v>30</v>
      </c>
      <c r="L23" t="s">
        <v>23</v>
      </c>
      <c r="M23" s="1">
        <v>44018</v>
      </c>
      <c r="N23" t="s">
        <v>43</v>
      </c>
      <c r="O23">
        <v>2022</v>
      </c>
      <c r="P23">
        <v>24</v>
      </c>
      <c r="Q23">
        <v>12</v>
      </c>
      <c r="R23">
        <v>2021</v>
      </c>
      <c r="S23" t="s">
        <v>78</v>
      </c>
      <c r="T23" s="1">
        <v>45346</v>
      </c>
      <c r="U23">
        <v>5</v>
      </c>
      <c r="V23">
        <v>1050</v>
      </c>
      <c r="W23" s="2">
        <f>Table2[[#This Row],[Profit]]/Table2[[#This Row],[Unit Price]]</f>
        <v>0.37142857142857144</v>
      </c>
    </row>
    <row r="24" spans="1:23" x14ac:dyDescent="0.25">
      <c r="A24">
        <v>23</v>
      </c>
      <c r="B24" t="s">
        <v>79</v>
      </c>
      <c r="C24" t="s">
        <v>56</v>
      </c>
      <c r="D24" t="s">
        <v>757</v>
      </c>
      <c r="E24">
        <v>117</v>
      </c>
      <c r="F24">
        <v>7</v>
      </c>
      <c r="G24">
        <v>0.22</v>
      </c>
      <c r="H24">
        <v>63</v>
      </c>
      <c r="I24" t="s">
        <v>28</v>
      </c>
      <c r="J24" t="s">
        <v>35</v>
      </c>
      <c r="K24" t="s">
        <v>30</v>
      </c>
      <c r="L24" t="s">
        <v>23</v>
      </c>
      <c r="M24" s="1">
        <v>44019</v>
      </c>
      <c r="N24" t="s">
        <v>43</v>
      </c>
      <c r="O24">
        <v>2021</v>
      </c>
      <c r="P24">
        <v>19</v>
      </c>
      <c r="Q24">
        <v>5</v>
      </c>
      <c r="R24">
        <v>2021</v>
      </c>
      <c r="S24" t="s">
        <v>80</v>
      </c>
      <c r="T24" s="1">
        <v>45327</v>
      </c>
      <c r="U24">
        <v>5</v>
      </c>
      <c r="V24">
        <v>819</v>
      </c>
      <c r="W24" s="2">
        <f>Table2[[#This Row],[Profit]]/Table2[[#This Row],[Unit Price]]</f>
        <v>0.53846153846153844</v>
      </c>
    </row>
    <row r="25" spans="1:23" x14ac:dyDescent="0.25">
      <c r="A25">
        <v>24</v>
      </c>
      <c r="B25" t="s">
        <v>50</v>
      </c>
      <c r="C25" t="s">
        <v>19</v>
      </c>
      <c r="D25" t="s">
        <v>759</v>
      </c>
      <c r="E25">
        <v>168</v>
      </c>
      <c r="F25">
        <v>7</v>
      </c>
      <c r="G25">
        <v>0.22</v>
      </c>
      <c r="H25">
        <v>100</v>
      </c>
      <c r="I25" t="s">
        <v>28</v>
      </c>
      <c r="J25" t="s">
        <v>29</v>
      </c>
      <c r="K25" t="s">
        <v>22</v>
      </c>
      <c r="L25" t="s">
        <v>46</v>
      </c>
      <c r="M25" s="1">
        <v>44020</v>
      </c>
      <c r="N25" t="s">
        <v>24</v>
      </c>
      <c r="O25">
        <v>2021</v>
      </c>
      <c r="P25">
        <v>3</v>
      </c>
      <c r="Q25">
        <v>9</v>
      </c>
      <c r="R25">
        <v>2021</v>
      </c>
      <c r="S25" t="s">
        <v>81</v>
      </c>
      <c r="T25" s="1">
        <v>45628</v>
      </c>
      <c r="U25">
        <v>2</v>
      </c>
      <c r="V25">
        <v>1176</v>
      </c>
      <c r="W25" s="2">
        <f>Table2[[#This Row],[Profit]]/Table2[[#This Row],[Unit Price]]</f>
        <v>0.59523809523809523</v>
      </c>
    </row>
    <row r="26" spans="1:23" x14ac:dyDescent="0.25">
      <c r="A26">
        <v>25</v>
      </c>
      <c r="B26" t="s">
        <v>69</v>
      </c>
      <c r="C26" t="s">
        <v>38</v>
      </c>
      <c r="D26" t="s">
        <v>760</v>
      </c>
      <c r="E26">
        <v>571</v>
      </c>
      <c r="F26">
        <v>4</v>
      </c>
      <c r="G26">
        <v>0.47</v>
      </c>
      <c r="H26">
        <v>189</v>
      </c>
      <c r="I26" t="s">
        <v>20</v>
      </c>
      <c r="J26" t="s">
        <v>35</v>
      </c>
      <c r="K26" t="s">
        <v>70</v>
      </c>
      <c r="L26" t="s">
        <v>71</v>
      </c>
      <c r="M26" s="1">
        <v>44021</v>
      </c>
      <c r="N26" t="s">
        <v>43</v>
      </c>
      <c r="O26">
        <v>2021</v>
      </c>
      <c r="P26">
        <v>4</v>
      </c>
      <c r="Q26">
        <v>11</v>
      </c>
      <c r="R26">
        <v>2020</v>
      </c>
      <c r="S26" t="s">
        <v>82</v>
      </c>
      <c r="T26" s="1">
        <v>45625</v>
      </c>
      <c r="U26">
        <v>3</v>
      </c>
      <c r="V26">
        <v>2284</v>
      </c>
      <c r="W26" s="2">
        <f>Table2[[#This Row],[Profit]]/Table2[[#This Row],[Unit Price]]</f>
        <v>0.3309982486865149</v>
      </c>
    </row>
    <row r="27" spans="1:23" x14ac:dyDescent="0.25">
      <c r="A27">
        <v>26</v>
      </c>
      <c r="B27" t="s">
        <v>26</v>
      </c>
      <c r="C27" t="s">
        <v>53</v>
      </c>
      <c r="D27" t="s">
        <v>760</v>
      </c>
      <c r="E27">
        <v>403</v>
      </c>
      <c r="F27">
        <v>7</v>
      </c>
      <c r="G27">
        <v>0.28000000000000003</v>
      </c>
      <c r="H27">
        <v>96</v>
      </c>
      <c r="I27" t="s">
        <v>28</v>
      </c>
      <c r="J27" t="s">
        <v>39</v>
      </c>
      <c r="K27" t="s">
        <v>22</v>
      </c>
      <c r="L27" t="s">
        <v>71</v>
      </c>
      <c r="M27" s="1">
        <v>44022</v>
      </c>
      <c r="N27" t="s">
        <v>24</v>
      </c>
      <c r="O27">
        <v>2020</v>
      </c>
      <c r="P27">
        <v>1</v>
      </c>
      <c r="Q27">
        <v>2</v>
      </c>
      <c r="R27">
        <v>2020</v>
      </c>
      <c r="S27" t="s">
        <v>83</v>
      </c>
      <c r="T27" s="1">
        <v>45620</v>
      </c>
      <c r="U27">
        <v>5</v>
      </c>
      <c r="V27">
        <v>2821</v>
      </c>
      <c r="W27" s="2">
        <f>Table2[[#This Row],[Profit]]/Table2[[#This Row],[Unit Price]]</f>
        <v>0.23821339950372208</v>
      </c>
    </row>
    <row r="28" spans="1:23" x14ac:dyDescent="0.25">
      <c r="A28">
        <v>27</v>
      </c>
      <c r="B28" t="s">
        <v>26</v>
      </c>
      <c r="C28" t="s">
        <v>56</v>
      </c>
      <c r="D28" t="s">
        <v>757</v>
      </c>
      <c r="E28">
        <v>430</v>
      </c>
      <c r="F28">
        <v>1</v>
      </c>
      <c r="G28">
        <v>0.19</v>
      </c>
      <c r="H28">
        <v>180</v>
      </c>
      <c r="I28" t="s">
        <v>20</v>
      </c>
      <c r="J28" t="s">
        <v>35</v>
      </c>
      <c r="K28" t="s">
        <v>70</v>
      </c>
      <c r="L28" t="s">
        <v>23</v>
      </c>
      <c r="M28" s="1">
        <v>44023</v>
      </c>
      <c r="N28" t="s">
        <v>43</v>
      </c>
      <c r="O28">
        <v>2022</v>
      </c>
      <c r="P28">
        <v>28</v>
      </c>
      <c r="Q28">
        <v>12</v>
      </c>
      <c r="R28">
        <v>2022</v>
      </c>
      <c r="S28" t="s">
        <v>84</v>
      </c>
      <c r="T28" s="1">
        <v>45549</v>
      </c>
      <c r="U28">
        <v>4</v>
      </c>
      <c r="V28">
        <v>430</v>
      </c>
      <c r="W28" s="2">
        <f>Table2[[#This Row],[Profit]]/Table2[[#This Row],[Unit Price]]</f>
        <v>0.41860465116279072</v>
      </c>
    </row>
    <row r="29" spans="1:23" x14ac:dyDescent="0.25">
      <c r="A29">
        <v>28</v>
      </c>
      <c r="B29" t="s">
        <v>33</v>
      </c>
      <c r="C29" t="s">
        <v>53</v>
      </c>
      <c r="D29" t="s">
        <v>760</v>
      </c>
      <c r="E29">
        <v>522</v>
      </c>
      <c r="F29">
        <v>6</v>
      </c>
      <c r="G29">
        <v>0.18</v>
      </c>
      <c r="H29">
        <v>140</v>
      </c>
      <c r="I29" t="s">
        <v>28</v>
      </c>
      <c r="J29" t="s">
        <v>35</v>
      </c>
      <c r="K29" t="s">
        <v>30</v>
      </c>
      <c r="L29" t="s">
        <v>46</v>
      </c>
      <c r="M29" s="1">
        <v>44024</v>
      </c>
      <c r="N29" t="s">
        <v>24</v>
      </c>
      <c r="O29">
        <v>2021</v>
      </c>
      <c r="P29">
        <v>29</v>
      </c>
      <c r="Q29">
        <v>1</v>
      </c>
      <c r="R29">
        <v>2022</v>
      </c>
      <c r="S29" t="s">
        <v>85</v>
      </c>
      <c r="T29" s="1">
        <v>45390</v>
      </c>
      <c r="U29">
        <v>3</v>
      </c>
      <c r="V29">
        <v>3132</v>
      </c>
      <c r="W29" s="2">
        <f>Table2[[#This Row],[Profit]]/Table2[[#This Row],[Unit Price]]</f>
        <v>0.26819923371647508</v>
      </c>
    </row>
    <row r="30" spans="1:23" x14ac:dyDescent="0.25">
      <c r="A30">
        <v>29</v>
      </c>
      <c r="B30" t="s">
        <v>52</v>
      </c>
      <c r="C30" t="s">
        <v>59</v>
      </c>
      <c r="D30" t="s">
        <v>757</v>
      </c>
      <c r="E30">
        <v>728</v>
      </c>
      <c r="F30">
        <v>7</v>
      </c>
      <c r="G30">
        <v>0.18</v>
      </c>
      <c r="H30">
        <v>51</v>
      </c>
      <c r="I30" t="s">
        <v>28</v>
      </c>
      <c r="J30" t="s">
        <v>35</v>
      </c>
      <c r="K30" t="s">
        <v>40</v>
      </c>
      <c r="L30" t="s">
        <v>71</v>
      </c>
      <c r="M30" s="1">
        <v>44025</v>
      </c>
      <c r="N30" t="s">
        <v>24</v>
      </c>
      <c r="O30">
        <v>2021</v>
      </c>
      <c r="P30">
        <v>15</v>
      </c>
      <c r="Q30">
        <v>8</v>
      </c>
      <c r="R30">
        <v>2022</v>
      </c>
      <c r="S30" t="s">
        <v>86</v>
      </c>
      <c r="T30" s="1">
        <v>45424</v>
      </c>
      <c r="U30">
        <v>5</v>
      </c>
      <c r="V30">
        <v>5096</v>
      </c>
      <c r="W30" s="2">
        <f>Table2[[#This Row],[Profit]]/Table2[[#This Row],[Unit Price]]</f>
        <v>7.0054945054945056E-2</v>
      </c>
    </row>
    <row r="31" spans="1:23" x14ac:dyDescent="0.25">
      <c r="A31">
        <v>30</v>
      </c>
      <c r="B31" t="s">
        <v>37</v>
      </c>
      <c r="C31" t="s">
        <v>34</v>
      </c>
      <c r="D31" t="s">
        <v>759</v>
      </c>
      <c r="E31">
        <v>345</v>
      </c>
      <c r="F31">
        <v>6</v>
      </c>
      <c r="G31">
        <v>0.1</v>
      </c>
      <c r="H31">
        <v>133</v>
      </c>
      <c r="I31" t="s">
        <v>28</v>
      </c>
      <c r="J31" t="s">
        <v>29</v>
      </c>
      <c r="K31" t="s">
        <v>22</v>
      </c>
      <c r="L31" t="s">
        <v>31</v>
      </c>
      <c r="M31" s="1">
        <v>44026</v>
      </c>
      <c r="N31" t="s">
        <v>43</v>
      </c>
      <c r="O31">
        <v>2020</v>
      </c>
      <c r="P31">
        <v>10</v>
      </c>
      <c r="Q31">
        <v>12</v>
      </c>
      <c r="R31">
        <v>2022</v>
      </c>
      <c r="S31" t="s">
        <v>87</v>
      </c>
      <c r="T31" s="1">
        <v>45337</v>
      </c>
      <c r="U31">
        <v>6</v>
      </c>
      <c r="V31">
        <v>2070</v>
      </c>
      <c r="W31" s="2">
        <f>Table2[[#This Row],[Profit]]/Table2[[#This Row],[Unit Price]]</f>
        <v>0.38550724637681161</v>
      </c>
    </row>
    <row r="32" spans="1:23" x14ac:dyDescent="0.25">
      <c r="A32">
        <v>31</v>
      </c>
      <c r="B32" t="s">
        <v>67</v>
      </c>
      <c r="C32" t="s">
        <v>34</v>
      </c>
      <c r="D32" t="s">
        <v>758</v>
      </c>
      <c r="E32">
        <v>970</v>
      </c>
      <c r="F32">
        <v>5</v>
      </c>
      <c r="G32">
        <v>0.42</v>
      </c>
      <c r="H32">
        <v>149</v>
      </c>
      <c r="I32" t="s">
        <v>20</v>
      </c>
      <c r="J32" t="s">
        <v>39</v>
      </c>
      <c r="K32" t="s">
        <v>40</v>
      </c>
      <c r="L32" t="s">
        <v>46</v>
      </c>
      <c r="M32" s="1">
        <v>44027</v>
      </c>
      <c r="N32" t="s">
        <v>24</v>
      </c>
      <c r="O32">
        <v>2022</v>
      </c>
      <c r="P32">
        <v>12</v>
      </c>
      <c r="Q32">
        <v>6</v>
      </c>
      <c r="R32">
        <v>2022</v>
      </c>
      <c r="S32" t="s">
        <v>88</v>
      </c>
      <c r="T32" s="1">
        <v>45567</v>
      </c>
      <c r="U32">
        <v>3</v>
      </c>
      <c r="V32">
        <v>4850</v>
      </c>
      <c r="W32" s="2">
        <f>Table2[[#This Row],[Profit]]/Table2[[#This Row],[Unit Price]]</f>
        <v>0.15360824742268042</v>
      </c>
    </row>
    <row r="33" spans="1:23" x14ac:dyDescent="0.25">
      <c r="A33">
        <v>32</v>
      </c>
      <c r="B33" t="s">
        <v>50</v>
      </c>
      <c r="C33" t="s">
        <v>59</v>
      </c>
      <c r="D33" t="s">
        <v>759</v>
      </c>
      <c r="E33">
        <v>532</v>
      </c>
      <c r="F33">
        <v>4</v>
      </c>
      <c r="G33">
        <v>0.22</v>
      </c>
      <c r="H33">
        <v>158</v>
      </c>
      <c r="I33" t="s">
        <v>28</v>
      </c>
      <c r="J33" t="s">
        <v>21</v>
      </c>
      <c r="K33" t="s">
        <v>40</v>
      </c>
      <c r="L33" t="s">
        <v>46</v>
      </c>
      <c r="M33" s="1">
        <v>44028</v>
      </c>
      <c r="N33" t="s">
        <v>43</v>
      </c>
      <c r="O33">
        <v>2022</v>
      </c>
      <c r="P33">
        <v>26</v>
      </c>
      <c r="Q33">
        <v>9</v>
      </c>
      <c r="R33">
        <v>2022</v>
      </c>
      <c r="S33" t="s">
        <v>89</v>
      </c>
      <c r="T33" s="1">
        <v>45522</v>
      </c>
      <c r="U33">
        <v>6</v>
      </c>
      <c r="V33">
        <v>2128</v>
      </c>
      <c r="W33" s="2">
        <f>Table2[[#This Row],[Profit]]/Table2[[#This Row],[Unit Price]]</f>
        <v>0.29699248120300753</v>
      </c>
    </row>
    <row r="34" spans="1:23" x14ac:dyDescent="0.25">
      <c r="A34">
        <v>33</v>
      </c>
      <c r="B34" t="s">
        <v>50</v>
      </c>
      <c r="C34" t="s">
        <v>34</v>
      </c>
      <c r="D34" t="s">
        <v>757</v>
      </c>
      <c r="E34">
        <v>648</v>
      </c>
      <c r="F34">
        <v>1</v>
      </c>
      <c r="G34">
        <v>0.3</v>
      </c>
      <c r="H34">
        <v>134</v>
      </c>
      <c r="I34" t="s">
        <v>28</v>
      </c>
      <c r="J34" t="s">
        <v>39</v>
      </c>
      <c r="K34" t="s">
        <v>30</v>
      </c>
      <c r="L34" t="s">
        <v>31</v>
      </c>
      <c r="M34" s="1">
        <v>44029</v>
      </c>
      <c r="N34" t="s">
        <v>43</v>
      </c>
      <c r="O34">
        <v>2022</v>
      </c>
      <c r="P34">
        <v>24</v>
      </c>
      <c r="Q34">
        <v>10</v>
      </c>
      <c r="R34">
        <v>2022</v>
      </c>
      <c r="S34" t="s">
        <v>90</v>
      </c>
      <c r="T34" s="1">
        <v>45400</v>
      </c>
      <c r="U34">
        <v>3</v>
      </c>
      <c r="V34">
        <v>648</v>
      </c>
      <c r="W34" s="2">
        <f>Table2[[#This Row],[Profit]]/Table2[[#This Row],[Unit Price]]</f>
        <v>0.20679012345679013</v>
      </c>
    </row>
    <row r="35" spans="1:23" x14ac:dyDescent="0.25">
      <c r="A35">
        <v>34</v>
      </c>
      <c r="B35" t="s">
        <v>50</v>
      </c>
      <c r="C35" t="s">
        <v>56</v>
      </c>
      <c r="D35" t="s">
        <v>27</v>
      </c>
      <c r="E35">
        <v>577</v>
      </c>
      <c r="F35">
        <v>6</v>
      </c>
      <c r="G35">
        <v>0.25</v>
      </c>
      <c r="H35">
        <v>80</v>
      </c>
      <c r="I35" t="s">
        <v>20</v>
      </c>
      <c r="J35" t="s">
        <v>35</v>
      </c>
      <c r="K35" t="s">
        <v>30</v>
      </c>
      <c r="L35" t="s">
        <v>46</v>
      </c>
      <c r="M35" s="1">
        <v>44030</v>
      </c>
      <c r="N35" t="s">
        <v>43</v>
      </c>
      <c r="O35">
        <v>2022</v>
      </c>
      <c r="P35">
        <v>21</v>
      </c>
      <c r="Q35">
        <v>1</v>
      </c>
      <c r="R35">
        <v>2021</v>
      </c>
      <c r="S35" t="s">
        <v>91</v>
      </c>
      <c r="T35" s="1">
        <v>45515</v>
      </c>
      <c r="U35">
        <v>3</v>
      </c>
      <c r="V35">
        <v>3462</v>
      </c>
      <c r="W35" s="2">
        <f>Table2[[#This Row],[Profit]]/Table2[[#This Row],[Unit Price]]</f>
        <v>0.13864818024263431</v>
      </c>
    </row>
    <row r="36" spans="1:23" x14ac:dyDescent="0.25">
      <c r="A36">
        <v>35</v>
      </c>
      <c r="B36" t="s">
        <v>65</v>
      </c>
      <c r="C36" t="s">
        <v>38</v>
      </c>
      <c r="D36" t="s">
        <v>27</v>
      </c>
      <c r="E36">
        <v>893</v>
      </c>
      <c r="F36">
        <v>2</v>
      </c>
      <c r="G36">
        <v>0.33</v>
      </c>
      <c r="H36">
        <v>190</v>
      </c>
      <c r="I36" t="s">
        <v>20</v>
      </c>
      <c r="J36" t="s">
        <v>39</v>
      </c>
      <c r="K36" t="s">
        <v>30</v>
      </c>
      <c r="L36" t="s">
        <v>31</v>
      </c>
      <c r="M36" s="1">
        <v>44031</v>
      </c>
      <c r="N36" t="s">
        <v>43</v>
      </c>
      <c r="O36">
        <v>2022</v>
      </c>
      <c r="P36">
        <v>28</v>
      </c>
      <c r="Q36">
        <v>11</v>
      </c>
      <c r="R36">
        <v>2020</v>
      </c>
      <c r="S36" t="s">
        <v>92</v>
      </c>
      <c r="T36" s="1">
        <v>45636</v>
      </c>
      <c r="U36">
        <v>2</v>
      </c>
      <c r="V36">
        <v>1786</v>
      </c>
      <c r="W36" s="2">
        <f>Table2[[#This Row],[Profit]]/Table2[[#This Row],[Unit Price]]</f>
        <v>0.21276595744680851</v>
      </c>
    </row>
    <row r="37" spans="1:23" x14ac:dyDescent="0.25">
      <c r="A37">
        <v>36</v>
      </c>
      <c r="B37" t="s">
        <v>45</v>
      </c>
      <c r="C37" t="s">
        <v>19</v>
      </c>
      <c r="D37" t="s">
        <v>761</v>
      </c>
      <c r="E37">
        <v>647</v>
      </c>
      <c r="F37">
        <v>6</v>
      </c>
      <c r="G37">
        <v>0.27</v>
      </c>
      <c r="H37">
        <v>102</v>
      </c>
      <c r="I37" t="s">
        <v>28</v>
      </c>
      <c r="J37" t="s">
        <v>29</v>
      </c>
      <c r="K37" t="s">
        <v>30</v>
      </c>
      <c r="L37" t="s">
        <v>71</v>
      </c>
      <c r="M37" s="1">
        <v>44032</v>
      </c>
      <c r="N37" t="s">
        <v>24</v>
      </c>
      <c r="O37">
        <v>2022</v>
      </c>
      <c r="P37">
        <v>14</v>
      </c>
      <c r="Q37">
        <v>8</v>
      </c>
      <c r="R37">
        <v>2022</v>
      </c>
      <c r="S37" t="s">
        <v>93</v>
      </c>
      <c r="T37" s="1">
        <v>45643</v>
      </c>
      <c r="U37">
        <v>3</v>
      </c>
      <c r="V37">
        <v>3882</v>
      </c>
      <c r="W37" s="2">
        <f>Table2[[#This Row],[Profit]]/Table2[[#This Row],[Unit Price]]</f>
        <v>0.15765069551777433</v>
      </c>
    </row>
    <row r="38" spans="1:23" x14ac:dyDescent="0.25">
      <c r="A38">
        <v>37</v>
      </c>
      <c r="B38" t="s">
        <v>33</v>
      </c>
      <c r="C38" t="s">
        <v>34</v>
      </c>
      <c r="D38" t="s">
        <v>761</v>
      </c>
      <c r="E38">
        <v>555</v>
      </c>
      <c r="F38">
        <v>2</v>
      </c>
      <c r="G38">
        <v>0.33</v>
      </c>
      <c r="H38">
        <v>106</v>
      </c>
      <c r="I38" t="s">
        <v>20</v>
      </c>
      <c r="J38" t="s">
        <v>21</v>
      </c>
      <c r="K38" t="s">
        <v>70</v>
      </c>
      <c r="L38" t="s">
        <v>71</v>
      </c>
      <c r="M38" s="1">
        <v>44033</v>
      </c>
      <c r="N38" t="s">
        <v>43</v>
      </c>
      <c r="O38">
        <v>2020</v>
      </c>
      <c r="P38">
        <v>9</v>
      </c>
      <c r="Q38">
        <v>12</v>
      </c>
      <c r="R38">
        <v>2020</v>
      </c>
      <c r="S38" t="s">
        <v>94</v>
      </c>
      <c r="T38" s="1">
        <v>45303</v>
      </c>
      <c r="U38">
        <v>4</v>
      </c>
      <c r="V38">
        <v>1110</v>
      </c>
      <c r="W38" s="2">
        <f>Table2[[#This Row],[Profit]]/Table2[[#This Row],[Unit Price]]</f>
        <v>0.19099099099099098</v>
      </c>
    </row>
    <row r="39" spans="1:23" x14ac:dyDescent="0.25">
      <c r="A39">
        <v>38</v>
      </c>
      <c r="B39" t="s">
        <v>42</v>
      </c>
      <c r="C39" t="s">
        <v>59</v>
      </c>
      <c r="D39" t="s">
        <v>761</v>
      </c>
      <c r="E39">
        <v>932</v>
      </c>
      <c r="F39">
        <v>2</v>
      </c>
      <c r="G39">
        <v>0.19</v>
      </c>
      <c r="H39">
        <v>118</v>
      </c>
      <c r="I39" t="s">
        <v>28</v>
      </c>
      <c r="J39" t="s">
        <v>21</v>
      </c>
      <c r="K39" t="s">
        <v>40</v>
      </c>
      <c r="L39" t="s">
        <v>31</v>
      </c>
      <c r="M39" s="1">
        <v>44034</v>
      </c>
      <c r="N39" t="s">
        <v>24</v>
      </c>
      <c r="O39">
        <v>2020</v>
      </c>
      <c r="P39">
        <v>19</v>
      </c>
      <c r="Q39">
        <v>5</v>
      </c>
      <c r="R39">
        <v>2022</v>
      </c>
      <c r="S39" t="s">
        <v>95</v>
      </c>
      <c r="T39" s="1">
        <v>45303</v>
      </c>
      <c r="U39">
        <v>4</v>
      </c>
      <c r="V39">
        <v>1864</v>
      </c>
      <c r="W39" s="2">
        <f>Table2[[#This Row],[Profit]]/Table2[[#This Row],[Unit Price]]</f>
        <v>0.12660944206008584</v>
      </c>
    </row>
    <row r="40" spans="1:23" x14ac:dyDescent="0.25">
      <c r="A40">
        <v>39</v>
      </c>
      <c r="B40" t="s">
        <v>48</v>
      </c>
      <c r="C40" t="s">
        <v>19</v>
      </c>
      <c r="D40" t="s">
        <v>757</v>
      </c>
      <c r="E40">
        <v>108</v>
      </c>
      <c r="F40">
        <v>9</v>
      </c>
      <c r="G40">
        <v>0.44</v>
      </c>
      <c r="H40">
        <v>119</v>
      </c>
      <c r="I40" t="s">
        <v>20</v>
      </c>
      <c r="J40" t="s">
        <v>21</v>
      </c>
      <c r="K40" t="s">
        <v>22</v>
      </c>
      <c r="L40" t="s">
        <v>31</v>
      </c>
      <c r="M40" s="1">
        <v>44035</v>
      </c>
      <c r="N40" t="s">
        <v>24</v>
      </c>
      <c r="O40">
        <v>2020</v>
      </c>
      <c r="P40">
        <v>17</v>
      </c>
      <c r="Q40">
        <v>7</v>
      </c>
      <c r="R40">
        <v>2020</v>
      </c>
      <c r="S40" t="s">
        <v>96</v>
      </c>
      <c r="T40" s="1">
        <v>45298</v>
      </c>
      <c r="U40">
        <v>4</v>
      </c>
      <c r="V40">
        <v>972</v>
      </c>
      <c r="W40" s="2">
        <f>Table2[[#This Row],[Profit]]/Table2[[#This Row],[Unit Price]]</f>
        <v>1.1018518518518519</v>
      </c>
    </row>
    <row r="41" spans="1:23" x14ac:dyDescent="0.25">
      <c r="A41">
        <v>40</v>
      </c>
      <c r="B41" t="s">
        <v>33</v>
      </c>
      <c r="C41" t="s">
        <v>59</v>
      </c>
      <c r="D41" t="s">
        <v>760</v>
      </c>
      <c r="E41">
        <v>874</v>
      </c>
      <c r="F41">
        <v>8</v>
      </c>
      <c r="G41">
        <v>0.42</v>
      </c>
      <c r="H41">
        <v>135</v>
      </c>
      <c r="I41" t="s">
        <v>28</v>
      </c>
      <c r="J41" t="s">
        <v>35</v>
      </c>
      <c r="K41" t="s">
        <v>70</v>
      </c>
      <c r="L41" t="s">
        <v>46</v>
      </c>
      <c r="M41" s="1">
        <v>44036</v>
      </c>
      <c r="N41" t="s">
        <v>24</v>
      </c>
      <c r="O41">
        <v>2022</v>
      </c>
      <c r="P41">
        <v>5</v>
      </c>
      <c r="Q41">
        <v>1</v>
      </c>
      <c r="R41">
        <v>2020</v>
      </c>
      <c r="S41" t="s">
        <v>97</v>
      </c>
      <c r="T41" s="1">
        <v>45298</v>
      </c>
      <c r="U41">
        <v>5</v>
      </c>
      <c r="V41">
        <v>6992</v>
      </c>
      <c r="W41" s="2">
        <f>Table2[[#This Row],[Profit]]/Table2[[#This Row],[Unit Price]]</f>
        <v>0.15446224256292906</v>
      </c>
    </row>
    <row r="42" spans="1:23" x14ac:dyDescent="0.25">
      <c r="A42">
        <v>41</v>
      </c>
      <c r="B42" t="s">
        <v>98</v>
      </c>
      <c r="C42" t="s">
        <v>56</v>
      </c>
      <c r="D42" t="s">
        <v>757</v>
      </c>
      <c r="E42">
        <v>201</v>
      </c>
      <c r="F42">
        <v>4</v>
      </c>
      <c r="G42">
        <v>0.16</v>
      </c>
      <c r="H42">
        <v>163</v>
      </c>
      <c r="I42" t="s">
        <v>28</v>
      </c>
      <c r="J42" t="s">
        <v>29</v>
      </c>
      <c r="K42" t="s">
        <v>22</v>
      </c>
      <c r="L42" t="s">
        <v>23</v>
      </c>
      <c r="M42" s="1">
        <v>44037</v>
      </c>
      <c r="N42" t="s">
        <v>24</v>
      </c>
      <c r="O42">
        <v>2022</v>
      </c>
      <c r="P42">
        <v>15</v>
      </c>
      <c r="Q42">
        <v>9</v>
      </c>
      <c r="R42">
        <v>2021</v>
      </c>
      <c r="S42" t="s">
        <v>99</v>
      </c>
      <c r="T42" s="1">
        <v>45602</v>
      </c>
      <c r="U42">
        <v>2</v>
      </c>
      <c r="V42">
        <v>804</v>
      </c>
      <c r="W42" s="2">
        <f>Table2[[#This Row],[Profit]]/Table2[[#This Row],[Unit Price]]</f>
        <v>0.81094527363184077</v>
      </c>
    </row>
    <row r="43" spans="1:23" x14ac:dyDescent="0.25">
      <c r="A43">
        <v>42</v>
      </c>
      <c r="B43" t="s">
        <v>37</v>
      </c>
      <c r="C43" t="s">
        <v>59</v>
      </c>
      <c r="D43" t="s">
        <v>761</v>
      </c>
      <c r="E43">
        <v>491</v>
      </c>
      <c r="F43">
        <v>6</v>
      </c>
      <c r="G43">
        <v>0.37</v>
      </c>
      <c r="H43">
        <v>186</v>
      </c>
      <c r="I43" t="s">
        <v>28</v>
      </c>
      <c r="J43" t="s">
        <v>35</v>
      </c>
      <c r="K43" t="s">
        <v>30</v>
      </c>
      <c r="L43" t="s">
        <v>71</v>
      </c>
      <c r="M43" s="1">
        <v>44038</v>
      </c>
      <c r="N43" t="s">
        <v>24</v>
      </c>
      <c r="O43">
        <v>2022</v>
      </c>
      <c r="P43">
        <v>24</v>
      </c>
      <c r="Q43">
        <v>3</v>
      </c>
      <c r="R43">
        <v>2021</v>
      </c>
      <c r="S43" t="s">
        <v>100</v>
      </c>
      <c r="T43" s="1">
        <v>45468</v>
      </c>
      <c r="U43">
        <v>1</v>
      </c>
      <c r="V43">
        <v>2946</v>
      </c>
      <c r="W43" s="2">
        <f>Table2[[#This Row],[Profit]]/Table2[[#This Row],[Unit Price]]</f>
        <v>0.37881873727087578</v>
      </c>
    </row>
    <row r="44" spans="1:23" x14ac:dyDescent="0.25">
      <c r="A44">
        <v>43</v>
      </c>
      <c r="B44" t="s">
        <v>101</v>
      </c>
      <c r="C44" t="s">
        <v>38</v>
      </c>
      <c r="D44" t="s">
        <v>758</v>
      </c>
      <c r="E44">
        <v>561</v>
      </c>
      <c r="F44">
        <v>3</v>
      </c>
      <c r="G44">
        <v>0.45</v>
      </c>
      <c r="H44">
        <v>172</v>
      </c>
      <c r="I44" t="s">
        <v>20</v>
      </c>
      <c r="J44" t="s">
        <v>35</v>
      </c>
      <c r="K44" t="s">
        <v>22</v>
      </c>
      <c r="L44" t="s">
        <v>71</v>
      </c>
      <c r="M44" s="1">
        <v>44039</v>
      </c>
      <c r="N44" t="s">
        <v>24</v>
      </c>
      <c r="O44">
        <v>2020</v>
      </c>
      <c r="P44">
        <v>12</v>
      </c>
      <c r="Q44">
        <v>1</v>
      </c>
      <c r="R44">
        <v>2021</v>
      </c>
      <c r="S44" t="s">
        <v>102</v>
      </c>
      <c r="T44" s="1">
        <v>45472</v>
      </c>
      <c r="U44">
        <v>6</v>
      </c>
      <c r="V44">
        <v>1683</v>
      </c>
      <c r="W44" s="2">
        <f>Table2[[#This Row],[Profit]]/Table2[[#This Row],[Unit Price]]</f>
        <v>0.30659536541889482</v>
      </c>
    </row>
    <row r="45" spans="1:23" x14ac:dyDescent="0.25">
      <c r="A45">
        <v>44</v>
      </c>
      <c r="B45" t="s">
        <v>52</v>
      </c>
      <c r="C45" t="s">
        <v>56</v>
      </c>
      <c r="D45" t="s">
        <v>759</v>
      </c>
      <c r="E45">
        <v>182</v>
      </c>
      <c r="F45">
        <v>7</v>
      </c>
      <c r="G45">
        <v>0.28999999999999998</v>
      </c>
      <c r="H45">
        <v>162</v>
      </c>
      <c r="I45" t="s">
        <v>28</v>
      </c>
      <c r="J45" t="s">
        <v>29</v>
      </c>
      <c r="K45" t="s">
        <v>70</v>
      </c>
      <c r="L45" t="s">
        <v>31</v>
      </c>
      <c r="M45" s="1">
        <v>44040</v>
      </c>
      <c r="N45" t="s">
        <v>24</v>
      </c>
      <c r="O45">
        <v>2022</v>
      </c>
      <c r="P45">
        <v>24</v>
      </c>
      <c r="Q45">
        <v>8</v>
      </c>
      <c r="R45">
        <v>2022</v>
      </c>
      <c r="S45" t="s">
        <v>103</v>
      </c>
      <c r="T45" s="1">
        <v>45515</v>
      </c>
      <c r="U45">
        <v>6</v>
      </c>
      <c r="V45">
        <v>1274</v>
      </c>
      <c r="W45" s="2">
        <f>Table2[[#This Row],[Profit]]/Table2[[#This Row],[Unit Price]]</f>
        <v>0.89010989010989006</v>
      </c>
    </row>
    <row r="46" spans="1:23" x14ac:dyDescent="0.25">
      <c r="A46">
        <v>45</v>
      </c>
      <c r="B46" t="s">
        <v>104</v>
      </c>
      <c r="C46" t="s">
        <v>34</v>
      </c>
      <c r="D46" t="s">
        <v>757</v>
      </c>
      <c r="E46">
        <v>476</v>
      </c>
      <c r="F46">
        <v>4</v>
      </c>
      <c r="G46">
        <v>0.48</v>
      </c>
      <c r="H46">
        <v>172</v>
      </c>
      <c r="I46" t="s">
        <v>20</v>
      </c>
      <c r="J46" t="s">
        <v>35</v>
      </c>
      <c r="K46" t="s">
        <v>70</v>
      </c>
      <c r="L46" t="s">
        <v>71</v>
      </c>
      <c r="M46" s="1">
        <v>44041</v>
      </c>
      <c r="N46" t="s">
        <v>24</v>
      </c>
      <c r="O46">
        <v>2022</v>
      </c>
      <c r="P46">
        <v>2</v>
      </c>
      <c r="Q46">
        <v>8</v>
      </c>
      <c r="R46">
        <v>2022</v>
      </c>
      <c r="S46" t="s">
        <v>105</v>
      </c>
      <c r="T46" s="1">
        <v>45483</v>
      </c>
      <c r="U46">
        <v>2</v>
      </c>
      <c r="V46">
        <v>1904</v>
      </c>
      <c r="W46" s="2">
        <f>Table2[[#This Row],[Profit]]/Table2[[#This Row],[Unit Price]]</f>
        <v>0.36134453781512604</v>
      </c>
    </row>
    <row r="47" spans="1:23" x14ac:dyDescent="0.25">
      <c r="A47">
        <v>46</v>
      </c>
      <c r="B47" t="s">
        <v>33</v>
      </c>
      <c r="C47" t="s">
        <v>19</v>
      </c>
      <c r="D47" t="s">
        <v>761</v>
      </c>
      <c r="E47">
        <v>629</v>
      </c>
      <c r="F47">
        <v>9</v>
      </c>
      <c r="G47">
        <v>0.11</v>
      </c>
      <c r="H47">
        <v>82</v>
      </c>
      <c r="I47" t="s">
        <v>28</v>
      </c>
      <c r="J47" t="s">
        <v>21</v>
      </c>
      <c r="K47" t="s">
        <v>22</v>
      </c>
      <c r="L47" t="s">
        <v>31</v>
      </c>
      <c r="M47" s="1">
        <v>44042</v>
      </c>
      <c r="N47" t="s">
        <v>24</v>
      </c>
      <c r="O47">
        <v>2022</v>
      </c>
      <c r="P47">
        <v>13</v>
      </c>
      <c r="Q47">
        <v>11</v>
      </c>
      <c r="R47">
        <v>2022</v>
      </c>
      <c r="S47" t="s">
        <v>102</v>
      </c>
      <c r="T47" s="1">
        <v>45366</v>
      </c>
      <c r="U47">
        <v>3</v>
      </c>
      <c r="V47">
        <v>5661</v>
      </c>
      <c r="W47" s="2">
        <f>Table2[[#This Row],[Profit]]/Table2[[#This Row],[Unit Price]]</f>
        <v>0.13036565977742448</v>
      </c>
    </row>
    <row r="48" spans="1:23" x14ac:dyDescent="0.25">
      <c r="A48">
        <v>47</v>
      </c>
      <c r="B48" t="s">
        <v>33</v>
      </c>
      <c r="C48" t="s">
        <v>53</v>
      </c>
      <c r="D48" t="s">
        <v>758</v>
      </c>
      <c r="E48">
        <v>871</v>
      </c>
      <c r="F48">
        <v>5</v>
      </c>
      <c r="G48">
        <v>0.43</v>
      </c>
      <c r="H48">
        <v>135</v>
      </c>
      <c r="I48" t="s">
        <v>28</v>
      </c>
      <c r="J48" t="s">
        <v>21</v>
      </c>
      <c r="K48" t="s">
        <v>22</v>
      </c>
      <c r="L48" t="s">
        <v>31</v>
      </c>
      <c r="M48" s="1">
        <v>44043</v>
      </c>
      <c r="N48" t="s">
        <v>24</v>
      </c>
      <c r="O48">
        <v>2021</v>
      </c>
      <c r="P48">
        <v>28</v>
      </c>
      <c r="Q48">
        <v>6</v>
      </c>
      <c r="R48">
        <v>2021</v>
      </c>
      <c r="S48" t="s">
        <v>106</v>
      </c>
      <c r="T48" s="1">
        <v>45333</v>
      </c>
      <c r="U48">
        <v>5</v>
      </c>
      <c r="V48">
        <v>4355</v>
      </c>
      <c r="W48" s="2">
        <f>Table2[[#This Row],[Profit]]/Table2[[#This Row],[Unit Price]]</f>
        <v>0.1549942594718714</v>
      </c>
    </row>
    <row r="49" spans="1:23" x14ac:dyDescent="0.25">
      <c r="A49">
        <v>48</v>
      </c>
      <c r="B49" t="s">
        <v>55</v>
      </c>
      <c r="C49" t="s">
        <v>38</v>
      </c>
      <c r="D49" t="s">
        <v>27</v>
      </c>
      <c r="E49">
        <v>226</v>
      </c>
      <c r="F49">
        <v>9</v>
      </c>
      <c r="G49">
        <v>0.47</v>
      </c>
      <c r="H49">
        <v>167</v>
      </c>
      <c r="I49" t="s">
        <v>28</v>
      </c>
      <c r="J49" t="s">
        <v>29</v>
      </c>
      <c r="K49" t="s">
        <v>70</v>
      </c>
      <c r="L49" t="s">
        <v>31</v>
      </c>
      <c r="M49" s="1">
        <v>44044</v>
      </c>
      <c r="N49" t="s">
        <v>24</v>
      </c>
      <c r="O49">
        <v>2021</v>
      </c>
      <c r="P49">
        <v>19</v>
      </c>
      <c r="Q49">
        <v>9</v>
      </c>
      <c r="R49">
        <v>2020</v>
      </c>
      <c r="S49" t="s">
        <v>107</v>
      </c>
      <c r="T49" s="1">
        <v>45499</v>
      </c>
      <c r="U49">
        <v>4</v>
      </c>
      <c r="V49">
        <v>2034</v>
      </c>
      <c r="W49" s="2">
        <f>Table2[[#This Row],[Profit]]/Table2[[#This Row],[Unit Price]]</f>
        <v>0.73893805309734517</v>
      </c>
    </row>
    <row r="50" spans="1:23" x14ac:dyDescent="0.25">
      <c r="A50">
        <v>49</v>
      </c>
      <c r="B50" t="s">
        <v>69</v>
      </c>
      <c r="C50" t="s">
        <v>19</v>
      </c>
      <c r="D50" t="s">
        <v>757</v>
      </c>
      <c r="E50">
        <v>364</v>
      </c>
      <c r="F50">
        <v>1</v>
      </c>
      <c r="G50">
        <v>0.43</v>
      </c>
      <c r="H50">
        <v>134</v>
      </c>
      <c r="I50" t="s">
        <v>20</v>
      </c>
      <c r="J50" t="s">
        <v>21</v>
      </c>
      <c r="K50" t="s">
        <v>40</v>
      </c>
      <c r="L50" t="s">
        <v>71</v>
      </c>
      <c r="M50" s="1">
        <v>44045</v>
      </c>
      <c r="N50" t="s">
        <v>43</v>
      </c>
      <c r="O50">
        <v>2022</v>
      </c>
      <c r="P50">
        <v>8</v>
      </c>
      <c r="Q50">
        <v>1</v>
      </c>
      <c r="R50">
        <v>2020</v>
      </c>
      <c r="S50" t="s">
        <v>108</v>
      </c>
      <c r="T50" s="1">
        <v>45622</v>
      </c>
      <c r="U50">
        <v>1</v>
      </c>
      <c r="V50">
        <v>364</v>
      </c>
      <c r="W50" s="2">
        <f>Table2[[#This Row],[Profit]]/Table2[[#This Row],[Unit Price]]</f>
        <v>0.36813186813186816</v>
      </c>
    </row>
    <row r="51" spans="1:23" x14ac:dyDescent="0.25">
      <c r="A51">
        <v>50</v>
      </c>
      <c r="B51" t="s">
        <v>58</v>
      </c>
      <c r="C51" t="s">
        <v>53</v>
      </c>
      <c r="D51" t="s">
        <v>760</v>
      </c>
      <c r="E51">
        <v>147</v>
      </c>
      <c r="F51">
        <v>9</v>
      </c>
      <c r="G51">
        <v>0.43</v>
      </c>
      <c r="H51">
        <v>131</v>
      </c>
      <c r="I51" t="s">
        <v>28</v>
      </c>
      <c r="J51" t="s">
        <v>35</v>
      </c>
      <c r="K51" t="s">
        <v>30</v>
      </c>
      <c r="L51" t="s">
        <v>46</v>
      </c>
      <c r="M51" s="1">
        <v>44046</v>
      </c>
      <c r="N51" t="s">
        <v>24</v>
      </c>
      <c r="O51">
        <v>2020</v>
      </c>
      <c r="P51">
        <v>27</v>
      </c>
      <c r="Q51">
        <v>3</v>
      </c>
      <c r="R51">
        <v>2020</v>
      </c>
      <c r="S51" t="s">
        <v>109</v>
      </c>
      <c r="T51" s="1">
        <v>45543</v>
      </c>
      <c r="U51">
        <v>2</v>
      </c>
      <c r="V51">
        <v>1323</v>
      </c>
      <c r="W51" s="2">
        <f>Table2[[#This Row],[Profit]]/Table2[[#This Row],[Unit Price]]</f>
        <v>0.891156462585034</v>
      </c>
    </row>
    <row r="52" spans="1:23" x14ac:dyDescent="0.25">
      <c r="A52">
        <v>51</v>
      </c>
      <c r="B52" t="s">
        <v>75</v>
      </c>
      <c r="C52" t="s">
        <v>34</v>
      </c>
      <c r="D52" t="s">
        <v>761</v>
      </c>
      <c r="E52">
        <v>655</v>
      </c>
      <c r="F52">
        <v>5</v>
      </c>
      <c r="G52">
        <v>0.13</v>
      </c>
      <c r="H52">
        <v>176</v>
      </c>
      <c r="I52" t="s">
        <v>20</v>
      </c>
      <c r="J52" t="s">
        <v>21</v>
      </c>
      <c r="K52" t="s">
        <v>30</v>
      </c>
      <c r="L52" t="s">
        <v>71</v>
      </c>
      <c r="M52" s="1">
        <v>44047</v>
      </c>
      <c r="N52" t="s">
        <v>24</v>
      </c>
      <c r="O52">
        <v>2022</v>
      </c>
      <c r="P52">
        <v>22</v>
      </c>
      <c r="Q52">
        <v>11</v>
      </c>
      <c r="R52">
        <v>2022</v>
      </c>
      <c r="S52" t="s">
        <v>110</v>
      </c>
      <c r="T52" s="1">
        <v>45397</v>
      </c>
      <c r="U52">
        <v>1</v>
      </c>
      <c r="V52">
        <v>3275</v>
      </c>
      <c r="W52" s="2">
        <f>Table2[[#This Row],[Profit]]/Table2[[#This Row],[Unit Price]]</f>
        <v>0.26870229007633589</v>
      </c>
    </row>
    <row r="53" spans="1:23" x14ac:dyDescent="0.25">
      <c r="A53">
        <v>52</v>
      </c>
      <c r="B53" t="s">
        <v>67</v>
      </c>
      <c r="C53" t="s">
        <v>59</v>
      </c>
      <c r="D53" t="s">
        <v>757</v>
      </c>
      <c r="E53">
        <v>801</v>
      </c>
      <c r="F53">
        <v>1</v>
      </c>
      <c r="G53">
        <v>0.32</v>
      </c>
      <c r="H53">
        <v>195</v>
      </c>
      <c r="I53" t="s">
        <v>20</v>
      </c>
      <c r="J53" t="s">
        <v>29</v>
      </c>
      <c r="K53" t="s">
        <v>40</v>
      </c>
      <c r="L53" t="s">
        <v>46</v>
      </c>
      <c r="M53" s="1">
        <v>44048</v>
      </c>
      <c r="N53" t="s">
        <v>24</v>
      </c>
      <c r="O53">
        <v>2020</v>
      </c>
      <c r="P53">
        <v>13</v>
      </c>
      <c r="Q53">
        <v>6</v>
      </c>
      <c r="R53">
        <v>2022</v>
      </c>
      <c r="S53" t="s">
        <v>111</v>
      </c>
      <c r="T53" s="1">
        <v>45563</v>
      </c>
      <c r="U53">
        <v>3</v>
      </c>
      <c r="V53">
        <v>801</v>
      </c>
      <c r="W53" s="2">
        <f>Table2[[#This Row],[Profit]]/Table2[[#This Row],[Unit Price]]</f>
        <v>0.24344569288389514</v>
      </c>
    </row>
    <row r="54" spans="1:23" x14ac:dyDescent="0.25">
      <c r="A54">
        <v>53</v>
      </c>
      <c r="B54" t="s">
        <v>26</v>
      </c>
      <c r="C54" t="s">
        <v>38</v>
      </c>
      <c r="D54" t="s">
        <v>761</v>
      </c>
      <c r="E54">
        <v>871</v>
      </c>
      <c r="F54">
        <v>6</v>
      </c>
      <c r="G54">
        <v>0.47</v>
      </c>
      <c r="H54">
        <v>125</v>
      </c>
      <c r="I54" t="s">
        <v>20</v>
      </c>
      <c r="J54" t="s">
        <v>39</v>
      </c>
      <c r="K54" t="s">
        <v>40</v>
      </c>
      <c r="L54" t="s">
        <v>46</v>
      </c>
      <c r="M54" s="1">
        <v>44049</v>
      </c>
      <c r="N54" t="s">
        <v>24</v>
      </c>
      <c r="O54">
        <v>2021</v>
      </c>
      <c r="P54">
        <v>10</v>
      </c>
      <c r="Q54">
        <v>5</v>
      </c>
      <c r="R54">
        <v>2022</v>
      </c>
      <c r="S54" t="s">
        <v>112</v>
      </c>
      <c r="T54" s="1">
        <v>45455</v>
      </c>
      <c r="U54">
        <v>4</v>
      </c>
      <c r="V54">
        <v>5226</v>
      </c>
      <c r="W54" s="2">
        <f>Table2[[#This Row],[Profit]]/Table2[[#This Row],[Unit Price]]</f>
        <v>0.14351320321469574</v>
      </c>
    </row>
    <row r="55" spans="1:23" x14ac:dyDescent="0.25">
      <c r="A55">
        <v>54</v>
      </c>
      <c r="B55" t="s">
        <v>55</v>
      </c>
      <c r="C55" t="s">
        <v>38</v>
      </c>
      <c r="D55" t="s">
        <v>27</v>
      </c>
      <c r="E55">
        <v>400</v>
      </c>
      <c r="F55">
        <v>6</v>
      </c>
      <c r="G55">
        <v>0.43</v>
      </c>
      <c r="H55">
        <v>196</v>
      </c>
      <c r="I55" t="s">
        <v>20</v>
      </c>
      <c r="J55" t="s">
        <v>39</v>
      </c>
      <c r="K55" t="s">
        <v>40</v>
      </c>
      <c r="L55" t="s">
        <v>71</v>
      </c>
      <c r="M55" s="1">
        <v>44050</v>
      </c>
      <c r="N55" t="s">
        <v>24</v>
      </c>
      <c r="O55">
        <v>2021</v>
      </c>
      <c r="P55">
        <v>10</v>
      </c>
      <c r="Q55">
        <v>7</v>
      </c>
      <c r="R55">
        <v>2020</v>
      </c>
      <c r="S55" t="s">
        <v>113</v>
      </c>
      <c r="T55" s="1">
        <v>45296</v>
      </c>
      <c r="U55">
        <v>5</v>
      </c>
      <c r="V55">
        <v>2400</v>
      </c>
      <c r="W55" s="2">
        <f>Table2[[#This Row],[Profit]]/Table2[[#This Row],[Unit Price]]</f>
        <v>0.49</v>
      </c>
    </row>
    <row r="56" spans="1:23" x14ac:dyDescent="0.25">
      <c r="A56">
        <v>55</v>
      </c>
      <c r="B56" t="s">
        <v>48</v>
      </c>
      <c r="C56" t="s">
        <v>56</v>
      </c>
      <c r="D56" t="s">
        <v>761</v>
      </c>
      <c r="E56">
        <v>175</v>
      </c>
      <c r="F56">
        <v>3</v>
      </c>
      <c r="G56">
        <v>0.13</v>
      </c>
      <c r="H56">
        <v>171</v>
      </c>
      <c r="I56" t="s">
        <v>20</v>
      </c>
      <c r="J56" t="s">
        <v>35</v>
      </c>
      <c r="K56" t="s">
        <v>22</v>
      </c>
      <c r="L56" t="s">
        <v>71</v>
      </c>
      <c r="M56" s="1">
        <v>44051</v>
      </c>
      <c r="N56" t="s">
        <v>43</v>
      </c>
      <c r="O56">
        <v>2022</v>
      </c>
      <c r="P56">
        <v>17</v>
      </c>
      <c r="Q56">
        <v>5</v>
      </c>
      <c r="R56">
        <v>2021</v>
      </c>
      <c r="S56" t="s">
        <v>114</v>
      </c>
      <c r="T56" s="1">
        <v>45636</v>
      </c>
      <c r="U56">
        <v>5</v>
      </c>
      <c r="V56">
        <v>525</v>
      </c>
      <c r="W56" s="2">
        <f>Table2[[#This Row],[Profit]]/Table2[[#This Row],[Unit Price]]</f>
        <v>0.97714285714285709</v>
      </c>
    </row>
    <row r="57" spans="1:23" x14ac:dyDescent="0.25">
      <c r="A57">
        <v>56</v>
      </c>
      <c r="B57" t="s">
        <v>98</v>
      </c>
      <c r="C57" t="s">
        <v>56</v>
      </c>
      <c r="D57" t="s">
        <v>761</v>
      </c>
      <c r="E57">
        <v>405</v>
      </c>
      <c r="F57">
        <v>5</v>
      </c>
      <c r="G57">
        <v>0.23</v>
      </c>
      <c r="H57">
        <v>108</v>
      </c>
      <c r="I57" t="s">
        <v>28</v>
      </c>
      <c r="J57" t="s">
        <v>39</v>
      </c>
      <c r="K57" t="s">
        <v>40</v>
      </c>
      <c r="L57" t="s">
        <v>71</v>
      </c>
      <c r="M57" s="1">
        <v>44052</v>
      </c>
      <c r="N57" t="s">
        <v>43</v>
      </c>
      <c r="O57">
        <v>2021</v>
      </c>
      <c r="P57">
        <v>19</v>
      </c>
      <c r="Q57">
        <v>7</v>
      </c>
      <c r="R57">
        <v>2020</v>
      </c>
      <c r="S57" t="s">
        <v>115</v>
      </c>
      <c r="T57" s="1">
        <v>45387</v>
      </c>
      <c r="U57">
        <v>1</v>
      </c>
      <c r="V57">
        <v>2025</v>
      </c>
      <c r="W57" s="2">
        <f>Table2[[#This Row],[Profit]]/Table2[[#This Row],[Unit Price]]</f>
        <v>0.26666666666666666</v>
      </c>
    </row>
    <row r="58" spans="1:23" x14ac:dyDescent="0.25">
      <c r="A58">
        <v>57</v>
      </c>
      <c r="B58" t="s">
        <v>42</v>
      </c>
      <c r="C58" t="s">
        <v>56</v>
      </c>
      <c r="D58" t="s">
        <v>758</v>
      </c>
      <c r="E58">
        <v>150</v>
      </c>
      <c r="F58">
        <v>9</v>
      </c>
      <c r="G58">
        <v>0.44</v>
      </c>
      <c r="H58">
        <v>135</v>
      </c>
      <c r="I58" t="s">
        <v>28</v>
      </c>
      <c r="J58" t="s">
        <v>21</v>
      </c>
      <c r="K58" t="s">
        <v>30</v>
      </c>
      <c r="L58" t="s">
        <v>46</v>
      </c>
      <c r="M58" s="1">
        <v>44053</v>
      </c>
      <c r="N58" t="s">
        <v>24</v>
      </c>
      <c r="O58">
        <v>2022</v>
      </c>
      <c r="P58">
        <v>5</v>
      </c>
      <c r="Q58">
        <v>9</v>
      </c>
      <c r="R58">
        <v>2021</v>
      </c>
      <c r="S58" t="s">
        <v>116</v>
      </c>
      <c r="T58" s="1">
        <v>45436</v>
      </c>
      <c r="U58">
        <v>6</v>
      </c>
      <c r="V58">
        <v>1350</v>
      </c>
      <c r="W58" s="2">
        <f>Table2[[#This Row],[Profit]]/Table2[[#This Row],[Unit Price]]</f>
        <v>0.9</v>
      </c>
    </row>
    <row r="59" spans="1:23" x14ac:dyDescent="0.25">
      <c r="A59">
        <v>58</v>
      </c>
      <c r="B59" t="s">
        <v>42</v>
      </c>
      <c r="C59" t="s">
        <v>34</v>
      </c>
      <c r="D59" t="s">
        <v>757</v>
      </c>
      <c r="E59">
        <v>238</v>
      </c>
      <c r="F59">
        <v>9</v>
      </c>
      <c r="G59">
        <v>0.25</v>
      </c>
      <c r="H59">
        <v>93</v>
      </c>
      <c r="I59" t="s">
        <v>20</v>
      </c>
      <c r="J59" t="s">
        <v>29</v>
      </c>
      <c r="K59" t="s">
        <v>40</v>
      </c>
      <c r="L59" t="s">
        <v>31</v>
      </c>
      <c r="M59" s="1">
        <v>44054</v>
      </c>
      <c r="N59" t="s">
        <v>43</v>
      </c>
      <c r="O59">
        <v>2022</v>
      </c>
      <c r="P59">
        <v>4</v>
      </c>
      <c r="Q59">
        <v>7</v>
      </c>
      <c r="R59">
        <v>2021</v>
      </c>
      <c r="S59" t="s">
        <v>117</v>
      </c>
      <c r="T59" s="1">
        <v>45299</v>
      </c>
      <c r="U59">
        <v>6</v>
      </c>
      <c r="V59">
        <v>2142</v>
      </c>
      <c r="W59" s="2">
        <f>Table2[[#This Row],[Profit]]/Table2[[#This Row],[Unit Price]]</f>
        <v>0.3907563025210084</v>
      </c>
    </row>
    <row r="60" spans="1:23" x14ac:dyDescent="0.25">
      <c r="A60">
        <v>59</v>
      </c>
      <c r="B60" t="s">
        <v>45</v>
      </c>
      <c r="C60" t="s">
        <v>34</v>
      </c>
      <c r="D60" t="s">
        <v>757</v>
      </c>
      <c r="E60">
        <v>271</v>
      </c>
      <c r="F60">
        <v>5</v>
      </c>
      <c r="G60">
        <v>0.43</v>
      </c>
      <c r="H60">
        <v>148</v>
      </c>
      <c r="I60" t="s">
        <v>28</v>
      </c>
      <c r="J60" t="s">
        <v>21</v>
      </c>
      <c r="K60" t="s">
        <v>30</v>
      </c>
      <c r="L60" t="s">
        <v>31</v>
      </c>
      <c r="M60" s="1">
        <v>44055</v>
      </c>
      <c r="N60" t="s">
        <v>43</v>
      </c>
      <c r="O60">
        <v>2020</v>
      </c>
      <c r="P60">
        <v>10</v>
      </c>
      <c r="Q60">
        <v>12</v>
      </c>
      <c r="R60">
        <v>2021</v>
      </c>
      <c r="S60" t="s">
        <v>118</v>
      </c>
      <c r="T60" s="1">
        <v>45305</v>
      </c>
      <c r="U60">
        <v>5</v>
      </c>
      <c r="V60">
        <v>1355</v>
      </c>
      <c r="W60" s="2">
        <f>Table2[[#This Row],[Profit]]/Table2[[#This Row],[Unit Price]]</f>
        <v>0.54612546125461259</v>
      </c>
    </row>
    <row r="61" spans="1:23" x14ac:dyDescent="0.25">
      <c r="A61">
        <v>60</v>
      </c>
      <c r="B61" t="s">
        <v>48</v>
      </c>
      <c r="C61" t="s">
        <v>38</v>
      </c>
      <c r="D61" t="s">
        <v>761</v>
      </c>
      <c r="E61">
        <v>819</v>
      </c>
      <c r="F61">
        <v>2</v>
      </c>
      <c r="G61">
        <v>0.4</v>
      </c>
      <c r="H61">
        <v>165</v>
      </c>
      <c r="I61" t="s">
        <v>28</v>
      </c>
      <c r="J61" t="s">
        <v>29</v>
      </c>
      <c r="K61" t="s">
        <v>40</v>
      </c>
      <c r="L61" t="s">
        <v>46</v>
      </c>
      <c r="M61" s="1">
        <v>44056</v>
      </c>
      <c r="N61" t="s">
        <v>43</v>
      </c>
      <c r="O61">
        <v>2020</v>
      </c>
      <c r="P61">
        <v>3</v>
      </c>
      <c r="Q61">
        <v>8</v>
      </c>
      <c r="R61">
        <v>2022</v>
      </c>
      <c r="S61" t="s">
        <v>119</v>
      </c>
      <c r="T61" s="1">
        <v>45352</v>
      </c>
      <c r="U61">
        <v>1</v>
      </c>
      <c r="V61">
        <v>1638</v>
      </c>
      <c r="W61" s="2">
        <f>Table2[[#This Row],[Profit]]/Table2[[#This Row],[Unit Price]]</f>
        <v>0.20146520146520147</v>
      </c>
    </row>
    <row r="62" spans="1:23" x14ac:dyDescent="0.25">
      <c r="A62">
        <v>61</v>
      </c>
      <c r="B62" t="s">
        <v>37</v>
      </c>
      <c r="C62" t="s">
        <v>53</v>
      </c>
      <c r="D62" t="s">
        <v>760</v>
      </c>
      <c r="E62">
        <v>202</v>
      </c>
      <c r="F62">
        <v>9</v>
      </c>
      <c r="G62">
        <v>0.38</v>
      </c>
      <c r="H62">
        <v>147</v>
      </c>
      <c r="I62" t="s">
        <v>20</v>
      </c>
      <c r="J62" t="s">
        <v>29</v>
      </c>
      <c r="K62" t="s">
        <v>30</v>
      </c>
      <c r="L62" t="s">
        <v>71</v>
      </c>
      <c r="M62" s="1">
        <v>44057</v>
      </c>
      <c r="N62" t="s">
        <v>43</v>
      </c>
      <c r="O62">
        <v>2021</v>
      </c>
      <c r="P62">
        <v>23</v>
      </c>
      <c r="Q62">
        <v>5</v>
      </c>
      <c r="R62">
        <v>2020</v>
      </c>
      <c r="S62" t="s">
        <v>120</v>
      </c>
      <c r="T62" s="1">
        <v>45526</v>
      </c>
      <c r="U62">
        <v>2</v>
      </c>
      <c r="V62">
        <v>1818</v>
      </c>
      <c r="W62" s="2">
        <f>Table2[[#This Row],[Profit]]/Table2[[#This Row],[Unit Price]]</f>
        <v>0.7277227722772277</v>
      </c>
    </row>
    <row r="63" spans="1:23" x14ac:dyDescent="0.25">
      <c r="A63">
        <v>62</v>
      </c>
      <c r="B63" t="s">
        <v>58</v>
      </c>
      <c r="C63" t="s">
        <v>19</v>
      </c>
      <c r="D63" t="s">
        <v>757</v>
      </c>
      <c r="E63">
        <v>674</v>
      </c>
      <c r="F63">
        <v>9</v>
      </c>
      <c r="G63">
        <v>0.19</v>
      </c>
      <c r="H63">
        <v>101</v>
      </c>
      <c r="I63" t="s">
        <v>20</v>
      </c>
      <c r="J63" t="s">
        <v>29</v>
      </c>
      <c r="K63" t="s">
        <v>70</v>
      </c>
      <c r="L63" t="s">
        <v>71</v>
      </c>
      <c r="M63" s="1">
        <v>44058</v>
      </c>
      <c r="N63" t="s">
        <v>24</v>
      </c>
      <c r="O63">
        <v>2021</v>
      </c>
      <c r="P63">
        <v>30</v>
      </c>
      <c r="Q63">
        <v>12</v>
      </c>
      <c r="R63">
        <v>2021</v>
      </c>
      <c r="S63" t="s">
        <v>121</v>
      </c>
      <c r="T63" s="1">
        <v>45336</v>
      </c>
      <c r="U63">
        <v>2</v>
      </c>
      <c r="V63">
        <v>6066</v>
      </c>
      <c r="W63" s="2">
        <f>Table2[[#This Row],[Profit]]/Table2[[#This Row],[Unit Price]]</f>
        <v>0.14985163204747776</v>
      </c>
    </row>
    <row r="64" spans="1:23" x14ac:dyDescent="0.25">
      <c r="A64">
        <v>63</v>
      </c>
      <c r="B64" t="s">
        <v>101</v>
      </c>
      <c r="C64" t="s">
        <v>19</v>
      </c>
      <c r="D64" t="s">
        <v>759</v>
      </c>
      <c r="E64">
        <v>583</v>
      </c>
      <c r="F64">
        <v>9</v>
      </c>
      <c r="G64">
        <v>0.21</v>
      </c>
      <c r="H64">
        <v>109</v>
      </c>
      <c r="I64" t="s">
        <v>20</v>
      </c>
      <c r="J64" t="s">
        <v>21</v>
      </c>
      <c r="K64" t="s">
        <v>70</v>
      </c>
      <c r="L64" t="s">
        <v>23</v>
      </c>
      <c r="M64" s="1">
        <v>44059</v>
      </c>
      <c r="N64" t="s">
        <v>24</v>
      </c>
      <c r="O64">
        <v>2022</v>
      </c>
      <c r="P64">
        <v>11</v>
      </c>
      <c r="Q64">
        <v>10</v>
      </c>
      <c r="R64">
        <v>2021</v>
      </c>
      <c r="S64" t="s">
        <v>122</v>
      </c>
      <c r="T64" s="1">
        <v>45581</v>
      </c>
      <c r="U64">
        <v>6</v>
      </c>
      <c r="V64">
        <v>5247</v>
      </c>
      <c r="W64" s="2">
        <f>Table2[[#This Row],[Profit]]/Table2[[#This Row],[Unit Price]]</f>
        <v>0.18696397941680962</v>
      </c>
    </row>
    <row r="65" spans="1:23" x14ac:dyDescent="0.25">
      <c r="A65">
        <v>64</v>
      </c>
      <c r="B65" t="s">
        <v>65</v>
      </c>
      <c r="C65" t="s">
        <v>59</v>
      </c>
      <c r="D65" t="s">
        <v>757</v>
      </c>
      <c r="E65">
        <v>438</v>
      </c>
      <c r="F65">
        <v>4</v>
      </c>
      <c r="G65">
        <v>0.35</v>
      </c>
      <c r="H65">
        <v>189</v>
      </c>
      <c r="I65" t="s">
        <v>20</v>
      </c>
      <c r="J65" t="s">
        <v>35</v>
      </c>
      <c r="K65" t="s">
        <v>22</v>
      </c>
      <c r="L65" t="s">
        <v>46</v>
      </c>
      <c r="M65" s="1">
        <v>44060</v>
      </c>
      <c r="N65" t="s">
        <v>43</v>
      </c>
      <c r="O65">
        <v>2022</v>
      </c>
      <c r="P65">
        <v>13</v>
      </c>
      <c r="Q65">
        <v>2</v>
      </c>
      <c r="R65">
        <v>2021</v>
      </c>
      <c r="S65" t="s">
        <v>123</v>
      </c>
      <c r="T65" s="1">
        <v>45323</v>
      </c>
      <c r="U65">
        <v>2</v>
      </c>
      <c r="V65">
        <v>1752</v>
      </c>
      <c r="W65" s="2">
        <f>Table2[[#This Row],[Profit]]/Table2[[#This Row],[Unit Price]]</f>
        <v>0.4315068493150685</v>
      </c>
    </row>
    <row r="66" spans="1:23" x14ac:dyDescent="0.25">
      <c r="A66">
        <v>65</v>
      </c>
      <c r="B66" t="s">
        <v>52</v>
      </c>
      <c r="C66" t="s">
        <v>53</v>
      </c>
      <c r="D66" t="s">
        <v>758</v>
      </c>
      <c r="E66">
        <v>865</v>
      </c>
      <c r="F66">
        <v>4</v>
      </c>
      <c r="G66">
        <v>0.19</v>
      </c>
      <c r="H66">
        <v>122</v>
      </c>
      <c r="I66" t="s">
        <v>20</v>
      </c>
      <c r="J66" t="s">
        <v>29</v>
      </c>
      <c r="K66" t="s">
        <v>40</v>
      </c>
      <c r="L66" t="s">
        <v>23</v>
      </c>
      <c r="M66" s="1">
        <v>44061</v>
      </c>
      <c r="N66" t="s">
        <v>24</v>
      </c>
      <c r="O66">
        <v>2021</v>
      </c>
      <c r="P66">
        <v>9</v>
      </c>
      <c r="Q66">
        <v>5</v>
      </c>
      <c r="R66">
        <v>2022</v>
      </c>
      <c r="S66" t="s">
        <v>124</v>
      </c>
      <c r="T66" s="1">
        <v>45447</v>
      </c>
      <c r="U66">
        <v>3</v>
      </c>
      <c r="V66">
        <v>3460</v>
      </c>
      <c r="W66" s="2">
        <f>Table2[[#This Row],[Profit]]/Table2[[#This Row],[Unit Price]]</f>
        <v>0.14104046242774568</v>
      </c>
    </row>
    <row r="67" spans="1:23" x14ac:dyDescent="0.25">
      <c r="A67">
        <v>66</v>
      </c>
      <c r="B67" t="s">
        <v>33</v>
      </c>
      <c r="C67" t="s">
        <v>34</v>
      </c>
      <c r="D67" t="s">
        <v>759</v>
      </c>
      <c r="E67">
        <v>418</v>
      </c>
      <c r="F67">
        <v>3</v>
      </c>
      <c r="G67">
        <v>0.42</v>
      </c>
      <c r="H67">
        <v>143</v>
      </c>
      <c r="I67" t="s">
        <v>20</v>
      </c>
      <c r="J67" t="s">
        <v>35</v>
      </c>
      <c r="K67" t="s">
        <v>40</v>
      </c>
      <c r="L67" t="s">
        <v>46</v>
      </c>
      <c r="M67" s="1">
        <v>44062</v>
      </c>
      <c r="N67" t="s">
        <v>24</v>
      </c>
      <c r="O67">
        <v>2020</v>
      </c>
      <c r="P67">
        <v>7</v>
      </c>
      <c r="Q67">
        <v>10</v>
      </c>
      <c r="R67">
        <v>2021</v>
      </c>
      <c r="S67" t="s">
        <v>125</v>
      </c>
      <c r="T67" s="1">
        <v>45553</v>
      </c>
      <c r="U67">
        <v>6</v>
      </c>
      <c r="V67">
        <v>1254</v>
      </c>
      <c r="W67" s="2">
        <f>Table2[[#This Row],[Profit]]/Table2[[#This Row],[Unit Price]]</f>
        <v>0.34210526315789475</v>
      </c>
    </row>
    <row r="68" spans="1:23" x14ac:dyDescent="0.25">
      <c r="A68">
        <v>67</v>
      </c>
      <c r="B68" t="s">
        <v>65</v>
      </c>
      <c r="C68" t="s">
        <v>34</v>
      </c>
      <c r="D68" t="s">
        <v>760</v>
      </c>
      <c r="E68">
        <v>473</v>
      </c>
      <c r="F68">
        <v>6</v>
      </c>
      <c r="G68">
        <v>0.31</v>
      </c>
      <c r="H68">
        <v>192</v>
      </c>
      <c r="I68" t="s">
        <v>20</v>
      </c>
      <c r="J68" t="s">
        <v>39</v>
      </c>
      <c r="K68" t="s">
        <v>30</v>
      </c>
      <c r="L68" t="s">
        <v>23</v>
      </c>
      <c r="M68" s="1">
        <v>44063</v>
      </c>
      <c r="N68" t="s">
        <v>43</v>
      </c>
      <c r="O68">
        <v>2020</v>
      </c>
      <c r="P68">
        <v>22</v>
      </c>
      <c r="Q68">
        <v>2</v>
      </c>
      <c r="R68">
        <v>2021</v>
      </c>
      <c r="S68" t="s">
        <v>126</v>
      </c>
      <c r="T68" s="1">
        <v>45367</v>
      </c>
      <c r="U68">
        <v>4</v>
      </c>
      <c r="V68">
        <v>2838</v>
      </c>
      <c r="W68" s="2">
        <f>Table2[[#This Row],[Profit]]/Table2[[#This Row],[Unit Price]]</f>
        <v>0.40591966173361521</v>
      </c>
    </row>
    <row r="69" spans="1:23" x14ac:dyDescent="0.25">
      <c r="A69">
        <v>68</v>
      </c>
      <c r="B69" t="s">
        <v>37</v>
      </c>
      <c r="C69" t="s">
        <v>56</v>
      </c>
      <c r="D69" t="s">
        <v>758</v>
      </c>
      <c r="E69">
        <v>519</v>
      </c>
      <c r="F69">
        <v>8</v>
      </c>
      <c r="G69">
        <v>0.46</v>
      </c>
      <c r="H69">
        <v>160</v>
      </c>
      <c r="I69" t="s">
        <v>20</v>
      </c>
      <c r="J69" t="s">
        <v>39</v>
      </c>
      <c r="K69" t="s">
        <v>30</v>
      </c>
      <c r="L69" t="s">
        <v>23</v>
      </c>
      <c r="M69" s="1">
        <v>44064</v>
      </c>
      <c r="N69" t="s">
        <v>24</v>
      </c>
      <c r="O69">
        <v>2021</v>
      </c>
      <c r="P69">
        <v>6</v>
      </c>
      <c r="Q69">
        <v>7</v>
      </c>
      <c r="R69">
        <v>2020</v>
      </c>
      <c r="S69" t="s">
        <v>112</v>
      </c>
      <c r="T69" s="1">
        <v>45503</v>
      </c>
      <c r="U69">
        <v>3</v>
      </c>
      <c r="V69">
        <v>4152</v>
      </c>
      <c r="W69" s="2">
        <f>Table2[[#This Row],[Profit]]/Table2[[#This Row],[Unit Price]]</f>
        <v>0.30828516377649323</v>
      </c>
    </row>
    <row r="70" spans="1:23" x14ac:dyDescent="0.25">
      <c r="A70">
        <v>69</v>
      </c>
      <c r="B70" t="s">
        <v>18</v>
      </c>
      <c r="C70" t="s">
        <v>53</v>
      </c>
      <c r="D70" t="s">
        <v>760</v>
      </c>
      <c r="E70">
        <v>441</v>
      </c>
      <c r="F70">
        <v>6</v>
      </c>
      <c r="G70">
        <v>0.21</v>
      </c>
      <c r="H70">
        <v>113</v>
      </c>
      <c r="I70" t="s">
        <v>28</v>
      </c>
      <c r="J70" t="s">
        <v>39</v>
      </c>
      <c r="K70" t="s">
        <v>70</v>
      </c>
      <c r="L70" t="s">
        <v>71</v>
      </c>
      <c r="M70" s="1">
        <v>44065</v>
      </c>
      <c r="N70" t="s">
        <v>24</v>
      </c>
      <c r="O70">
        <v>2021</v>
      </c>
      <c r="P70">
        <v>6</v>
      </c>
      <c r="Q70">
        <v>3</v>
      </c>
      <c r="R70">
        <v>2022</v>
      </c>
      <c r="S70" t="s">
        <v>127</v>
      </c>
      <c r="T70" s="1">
        <v>45522</v>
      </c>
      <c r="U70">
        <v>6</v>
      </c>
      <c r="V70">
        <v>2646</v>
      </c>
      <c r="W70" s="2">
        <f>Table2[[#This Row],[Profit]]/Table2[[#This Row],[Unit Price]]</f>
        <v>0.25623582766439912</v>
      </c>
    </row>
    <row r="71" spans="1:23" x14ac:dyDescent="0.25">
      <c r="A71">
        <v>70</v>
      </c>
      <c r="B71" t="s">
        <v>98</v>
      </c>
      <c r="C71" t="s">
        <v>53</v>
      </c>
      <c r="D71" t="s">
        <v>757</v>
      </c>
      <c r="E71">
        <v>325</v>
      </c>
      <c r="F71">
        <v>9</v>
      </c>
      <c r="G71">
        <v>0.45</v>
      </c>
      <c r="H71">
        <v>71</v>
      </c>
      <c r="I71" t="s">
        <v>28</v>
      </c>
      <c r="J71" t="s">
        <v>39</v>
      </c>
      <c r="K71" t="s">
        <v>30</v>
      </c>
      <c r="L71" t="s">
        <v>46</v>
      </c>
      <c r="M71" s="1">
        <v>44066</v>
      </c>
      <c r="N71" t="s">
        <v>24</v>
      </c>
      <c r="O71">
        <v>2021</v>
      </c>
      <c r="P71">
        <v>16</v>
      </c>
      <c r="Q71">
        <v>6</v>
      </c>
      <c r="R71">
        <v>2021</v>
      </c>
      <c r="S71" t="s">
        <v>128</v>
      </c>
      <c r="T71" s="1">
        <v>45621</v>
      </c>
      <c r="U71">
        <v>3</v>
      </c>
      <c r="V71">
        <v>2925</v>
      </c>
      <c r="W71" s="2">
        <f>Table2[[#This Row],[Profit]]/Table2[[#This Row],[Unit Price]]</f>
        <v>0.21846153846153846</v>
      </c>
    </row>
    <row r="72" spans="1:23" x14ac:dyDescent="0.25">
      <c r="A72">
        <v>71</v>
      </c>
      <c r="B72" t="s">
        <v>101</v>
      </c>
      <c r="C72" t="s">
        <v>34</v>
      </c>
      <c r="D72" t="s">
        <v>757</v>
      </c>
      <c r="E72">
        <v>189</v>
      </c>
      <c r="F72">
        <v>8</v>
      </c>
      <c r="G72">
        <v>0.12</v>
      </c>
      <c r="H72">
        <v>180</v>
      </c>
      <c r="I72" t="s">
        <v>28</v>
      </c>
      <c r="J72" t="s">
        <v>29</v>
      </c>
      <c r="K72" t="s">
        <v>40</v>
      </c>
      <c r="L72" t="s">
        <v>71</v>
      </c>
      <c r="M72" s="1">
        <v>44067</v>
      </c>
      <c r="N72" t="s">
        <v>24</v>
      </c>
      <c r="O72">
        <v>2021</v>
      </c>
      <c r="P72">
        <v>18</v>
      </c>
      <c r="Q72">
        <v>2</v>
      </c>
      <c r="R72">
        <v>2020</v>
      </c>
      <c r="S72" t="s">
        <v>129</v>
      </c>
      <c r="T72" s="1">
        <v>45331</v>
      </c>
      <c r="U72">
        <v>2</v>
      </c>
      <c r="V72">
        <v>1512</v>
      </c>
      <c r="W72" s="2">
        <f>Table2[[#This Row],[Profit]]/Table2[[#This Row],[Unit Price]]</f>
        <v>0.95238095238095233</v>
      </c>
    </row>
    <row r="73" spans="1:23" x14ac:dyDescent="0.25">
      <c r="A73">
        <v>72</v>
      </c>
      <c r="B73" t="s">
        <v>55</v>
      </c>
      <c r="C73" t="s">
        <v>53</v>
      </c>
      <c r="D73" t="s">
        <v>757</v>
      </c>
      <c r="E73">
        <v>558</v>
      </c>
      <c r="F73">
        <v>1</v>
      </c>
      <c r="G73">
        <v>0.42</v>
      </c>
      <c r="H73">
        <v>59</v>
      </c>
      <c r="I73" t="s">
        <v>20</v>
      </c>
      <c r="J73" t="s">
        <v>29</v>
      </c>
      <c r="K73" t="s">
        <v>30</v>
      </c>
      <c r="L73" t="s">
        <v>23</v>
      </c>
      <c r="M73" s="1">
        <v>44068</v>
      </c>
      <c r="N73" t="s">
        <v>43</v>
      </c>
      <c r="O73">
        <v>2021</v>
      </c>
      <c r="P73">
        <v>7</v>
      </c>
      <c r="Q73">
        <v>4</v>
      </c>
      <c r="R73">
        <v>2022</v>
      </c>
      <c r="S73" t="s">
        <v>130</v>
      </c>
      <c r="T73" s="1">
        <v>45296</v>
      </c>
      <c r="U73">
        <v>1</v>
      </c>
      <c r="V73">
        <v>558</v>
      </c>
      <c r="W73" s="2">
        <f>Table2[[#This Row],[Profit]]/Table2[[#This Row],[Unit Price]]</f>
        <v>0.1057347670250896</v>
      </c>
    </row>
    <row r="74" spans="1:23" x14ac:dyDescent="0.25">
      <c r="A74">
        <v>73</v>
      </c>
      <c r="B74" t="s">
        <v>58</v>
      </c>
      <c r="C74" t="s">
        <v>56</v>
      </c>
      <c r="D74" t="s">
        <v>27</v>
      </c>
      <c r="E74">
        <v>613</v>
      </c>
      <c r="F74">
        <v>3</v>
      </c>
      <c r="G74">
        <v>0.38</v>
      </c>
      <c r="H74">
        <v>179</v>
      </c>
      <c r="I74" t="s">
        <v>28</v>
      </c>
      <c r="J74" t="s">
        <v>35</v>
      </c>
      <c r="K74" t="s">
        <v>70</v>
      </c>
      <c r="L74" t="s">
        <v>31</v>
      </c>
      <c r="M74" s="1">
        <v>44069</v>
      </c>
      <c r="N74" t="s">
        <v>43</v>
      </c>
      <c r="O74">
        <v>2022</v>
      </c>
      <c r="P74">
        <v>8</v>
      </c>
      <c r="Q74">
        <v>12</v>
      </c>
      <c r="R74">
        <v>2020</v>
      </c>
      <c r="S74" t="s">
        <v>131</v>
      </c>
      <c r="T74" s="1">
        <v>45481</v>
      </c>
      <c r="U74">
        <v>3</v>
      </c>
      <c r="V74">
        <v>1839</v>
      </c>
      <c r="W74" s="2">
        <f>Table2[[#This Row],[Profit]]/Table2[[#This Row],[Unit Price]]</f>
        <v>0.29200652528548127</v>
      </c>
    </row>
    <row r="75" spans="1:23" x14ac:dyDescent="0.25">
      <c r="A75">
        <v>74</v>
      </c>
      <c r="B75" t="s">
        <v>55</v>
      </c>
      <c r="C75" t="s">
        <v>56</v>
      </c>
      <c r="D75" t="s">
        <v>27</v>
      </c>
      <c r="E75">
        <v>606</v>
      </c>
      <c r="F75">
        <v>8</v>
      </c>
      <c r="G75">
        <v>0.46</v>
      </c>
      <c r="H75">
        <v>117</v>
      </c>
      <c r="I75" t="s">
        <v>28</v>
      </c>
      <c r="J75" t="s">
        <v>29</v>
      </c>
      <c r="K75" t="s">
        <v>22</v>
      </c>
      <c r="L75" t="s">
        <v>71</v>
      </c>
      <c r="M75" s="1">
        <v>44070</v>
      </c>
      <c r="N75" t="s">
        <v>43</v>
      </c>
      <c r="O75">
        <v>2021</v>
      </c>
      <c r="P75">
        <v>2</v>
      </c>
      <c r="Q75">
        <v>9</v>
      </c>
      <c r="R75">
        <v>2021</v>
      </c>
      <c r="S75" t="s">
        <v>132</v>
      </c>
      <c r="T75" s="1">
        <v>45585</v>
      </c>
      <c r="U75">
        <v>2</v>
      </c>
      <c r="V75">
        <v>4848</v>
      </c>
      <c r="W75" s="2">
        <f>Table2[[#This Row],[Profit]]/Table2[[#This Row],[Unit Price]]</f>
        <v>0.19306930693069307</v>
      </c>
    </row>
    <row r="76" spans="1:23" x14ac:dyDescent="0.25">
      <c r="A76">
        <v>75</v>
      </c>
      <c r="B76" t="s">
        <v>26</v>
      </c>
      <c r="C76" t="s">
        <v>38</v>
      </c>
      <c r="D76" t="s">
        <v>27</v>
      </c>
      <c r="E76">
        <v>505</v>
      </c>
      <c r="F76">
        <v>4</v>
      </c>
      <c r="G76">
        <v>0.2</v>
      </c>
      <c r="H76">
        <v>131</v>
      </c>
      <c r="I76" t="s">
        <v>20</v>
      </c>
      <c r="J76" t="s">
        <v>21</v>
      </c>
      <c r="K76" t="s">
        <v>22</v>
      </c>
      <c r="L76" t="s">
        <v>31</v>
      </c>
      <c r="M76" s="1">
        <v>44071</v>
      </c>
      <c r="N76" t="s">
        <v>43</v>
      </c>
      <c r="O76">
        <v>2022</v>
      </c>
      <c r="P76">
        <v>8</v>
      </c>
      <c r="Q76">
        <v>5</v>
      </c>
      <c r="R76">
        <v>2022</v>
      </c>
      <c r="S76" t="s">
        <v>133</v>
      </c>
      <c r="T76" s="1">
        <v>45455</v>
      </c>
      <c r="U76">
        <v>4</v>
      </c>
      <c r="V76">
        <v>2020</v>
      </c>
      <c r="W76" s="2">
        <f>Table2[[#This Row],[Profit]]/Table2[[#This Row],[Unit Price]]</f>
        <v>0.25940594059405941</v>
      </c>
    </row>
    <row r="77" spans="1:23" x14ac:dyDescent="0.25">
      <c r="A77">
        <v>76</v>
      </c>
      <c r="B77" t="s">
        <v>37</v>
      </c>
      <c r="C77" t="s">
        <v>34</v>
      </c>
      <c r="D77" t="s">
        <v>759</v>
      </c>
      <c r="E77">
        <v>750</v>
      </c>
      <c r="F77">
        <v>6</v>
      </c>
      <c r="G77">
        <v>0.45</v>
      </c>
      <c r="H77">
        <v>51</v>
      </c>
      <c r="I77" t="s">
        <v>28</v>
      </c>
      <c r="J77" t="s">
        <v>21</v>
      </c>
      <c r="K77" t="s">
        <v>70</v>
      </c>
      <c r="L77" t="s">
        <v>23</v>
      </c>
      <c r="M77" s="1">
        <v>44072</v>
      </c>
      <c r="N77" t="s">
        <v>24</v>
      </c>
      <c r="O77">
        <v>2021</v>
      </c>
      <c r="P77">
        <v>6</v>
      </c>
      <c r="Q77">
        <v>1</v>
      </c>
      <c r="R77">
        <v>2020</v>
      </c>
      <c r="S77" t="s">
        <v>134</v>
      </c>
      <c r="T77" s="1">
        <v>45387</v>
      </c>
      <c r="U77">
        <v>4</v>
      </c>
      <c r="V77">
        <v>4500</v>
      </c>
      <c r="W77" s="2">
        <f>Table2[[#This Row],[Profit]]/Table2[[#This Row],[Unit Price]]</f>
        <v>6.8000000000000005E-2</v>
      </c>
    </row>
    <row r="78" spans="1:23" x14ac:dyDescent="0.25">
      <c r="A78">
        <v>77</v>
      </c>
      <c r="B78" t="s">
        <v>18</v>
      </c>
      <c r="C78" t="s">
        <v>34</v>
      </c>
      <c r="D78" t="s">
        <v>27</v>
      </c>
      <c r="E78">
        <v>732</v>
      </c>
      <c r="F78">
        <v>2</v>
      </c>
      <c r="G78">
        <v>0.39</v>
      </c>
      <c r="H78">
        <v>162</v>
      </c>
      <c r="I78" t="s">
        <v>20</v>
      </c>
      <c r="J78" t="s">
        <v>21</v>
      </c>
      <c r="K78" t="s">
        <v>70</v>
      </c>
      <c r="L78" t="s">
        <v>71</v>
      </c>
      <c r="M78" s="1">
        <v>44073</v>
      </c>
      <c r="N78" t="s">
        <v>43</v>
      </c>
      <c r="O78">
        <v>2022</v>
      </c>
      <c r="P78">
        <v>7</v>
      </c>
      <c r="Q78">
        <v>10</v>
      </c>
      <c r="R78">
        <v>2021</v>
      </c>
      <c r="S78" t="s">
        <v>135</v>
      </c>
      <c r="T78" s="1">
        <v>45477</v>
      </c>
      <c r="U78">
        <v>5</v>
      </c>
      <c r="V78">
        <v>1464</v>
      </c>
      <c r="W78" s="2">
        <f>Table2[[#This Row],[Profit]]/Table2[[#This Row],[Unit Price]]</f>
        <v>0.22131147540983606</v>
      </c>
    </row>
    <row r="79" spans="1:23" x14ac:dyDescent="0.25">
      <c r="A79">
        <v>78</v>
      </c>
      <c r="B79" t="s">
        <v>55</v>
      </c>
      <c r="C79" t="s">
        <v>53</v>
      </c>
      <c r="D79" t="s">
        <v>761</v>
      </c>
      <c r="E79">
        <v>525</v>
      </c>
      <c r="F79">
        <v>6</v>
      </c>
      <c r="G79">
        <v>0.33</v>
      </c>
      <c r="H79">
        <v>80</v>
      </c>
      <c r="I79" t="s">
        <v>20</v>
      </c>
      <c r="J79" t="s">
        <v>39</v>
      </c>
      <c r="K79" t="s">
        <v>30</v>
      </c>
      <c r="L79" t="s">
        <v>71</v>
      </c>
      <c r="M79" s="1">
        <v>44074</v>
      </c>
      <c r="N79" t="s">
        <v>24</v>
      </c>
      <c r="O79">
        <v>2021</v>
      </c>
      <c r="P79">
        <v>15</v>
      </c>
      <c r="Q79">
        <v>2</v>
      </c>
      <c r="R79">
        <v>2020</v>
      </c>
      <c r="S79" t="s">
        <v>136</v>
      </c>
      <c r="T79" s="1">
        <v>45373</v>
      </c>
      <c r="U79">
        <v>3</v>
      </c>
      <c r="V79">
        <v>3150</v>
      </c>
      <c r="W79" s="2">
        <f>Table2[[#This Row],[Profit]]/Table2[[#This Row],[Unit Price]]</f>
        <v>0.15238095238095239</v>
      </c>
    </row>
    <row r="80" spans="1:23" x14ac:dyDescent="0.25">
      <c r="A80">
        <v>79</v>
      </c>
      <c r="B80" t="s">
        <v>75</v>
      </c>
      <c r="C80" t="s">
        <v>38</v>
      </c>
      <c r="D80" t="s">
        <v>761</v>
      </c>
      <c r="E80">
        <v>113</v>
      </c>
      <c r="F80">
        <v>2</v>
      </c>
      <c r="G80">
        <v>0.47</v>
      </c>
      <c r="H80">
        <v>84</v>
      </c>
      <c r="I80" t="s">
        <v>20</v>
      </c>
      <c r="J80" t="s">
        <v>35</v>
      </c>
      <c r="K80" t="s">
        <v>22</v>
      </c>
      <c r="L80" t="s">
        <v>71</v>
      </c>
      <c r="M80" s="1">
        <v>44075</v>
      </c>
      <c r="N80" t="s">
        <v>43</v>
      </c>
      <c r="O80">
        <v>2022</v>
      </c>
      <c r="P80">
        <v>27</v>
      </c>
      <c r="Q80">
        <v>8</v>
      </c>
      <c r="R80">
        <v>2021</v>
      </c>
      <c r="S80" t="s">
        <v>106</v>
      </c>
      <c r="T80" s="1">
        <v>45361</v>
      </c>
      <c r="U80">
        <v>6</v>
      </c>
      <c r="V80">
        <v>226</v>
      </c>
      <c r="W80" s="2">
        <f>Table2[[#This Row],[Profit]]/Table2[[#This Row],[Unit Price]]</f>
        <v>0.74336283185840712</v>
      </c>
    </row>
    <row r="81" spans="1:23" x14ac:dyDescent="0.25">
      <c r="A81">
        <v>80</v>
      </c>
      <c r="B81" t="s">
        <v>65</v>
      </c>
      <c r="C81" t="s">
        <v>53</v>
      </c>
      <c r="D81" t="s">
        <v>757</v>
      </c>
      <c r="E81">
        <v>791</v>
      </c>
      <c r="F81">
        <v>2</v>
      </c>
      <c r="G81">
        <v>0.39</v>
      </c>
      <c r="H81">
        <v>60</v>
      </c>
      <c r="I81" t="s">
        <v>28</v>
      </c>
      <c r="J81" t="s">
        <v>21</v>
      </c>
      <c r="K81" t="s">
        <v>22</v>
      </c>
      <c r="L81" t="s">
        <v>71</v>
      </c>
      <c r="M81" s="1">
        <v>44076</v>
      </c>
      <c r="N81" t="s">
        <v>43</v>
      </c>
      <c r="O81">
        <v>2020</v>
      </c>
      <c r="P81">
        <v>9</v>
      </c>
      <c r="Q81">
        <v>6</v>
      </c>
      <c r="R81">
        <v>2020</v>
      </c>
      <c r="S81" t="s">
        <v>137</v>
      </c>
      <c r="T81" s="1">
        <v>45446</v>
      </c>
      <c r="U81">
        <v>5</v>
      </c>
      <c r="V81">
        <v>1582</v>
      </c>
      <c r="W81" s="2">
        <f>Table2[[#This Row],[Profit]]/Table2[[#This Row],[Unit Price]]</f>
        <v>7.5853350189633378E-2</v>
      </c>
    </row>
    <row r="82" spans="1:23" x14ac:dyDescent="0.25">
      <c r="A82">
        <v>81</v>
      </c>
      <c r="B82" t="s">
        <v>26</v>
      </c>
      <c r="C82" t="s">
        <v>38</v>
      </c>
      <c r="D82" t="s">
        <v>757</v>
      </c>
      <c r="E82">
        <v>422</v>
      </c>
      <c r="F82">
        <v>3</v>
      </c>
      <c r="G82">
        <v>0.43</v>
      </c>
      <c r="H82">
        <v>184</v>
      </c>
      <c r="I82" t="s">
        <v>28</v>
      </c>
      <c r="J82" t="s">
        <v>39</v>
      </c>
      <c r="K82" t="s">
        <v>70</v>
      </c>
      <c r="L82" t="s">
        <v>31</v>
      </c>
      <c r="M82" s="1">
        <v>44077</v>
      </c>
      <c r="N82" t="s">
        <v>43</v>
      </c>
      <c r="O82">
        <v>2022</v>
      </c>
      <c r="P82">
        <v>9</v>
      </c>
      <c r="Q82">
        <v>1</v>
      </c>
      <c r="R82">
        <v>2020</v>
      </c>
      <c r="S82" t="s">
        <v>138</v>
      </c>
      <c r="T82" s="1">
        <v>45514</v>
      </c>
      <c r="U82">
        <v>1</v>
      </c>
      <c r="V82">
        <v>1266</v>
      </c>
      <c r="W82" s="2">
        <f>Table2[[#This Row],[Profit]]/Table2[[#This Row],[Unit Price]]</f>
        <v>0.43601895734597157</v>
      </c>
    </row>
    <row r="83" spans="1:23" x14ac:dyDescent="0.25">
      <c r="A83">
        <v>82</v>
      </c>
      <c r="B83" t="s">
        <v>37</v>
      </c>
      <c r="C83" t="s">
        <v>38</v>
      </c>
      <c r="D83" t="s">
        <v>760</v>
      </c>
      <c r="E83">
        <v>310</v>
      </c>
      <c r="F83">
        <v>5</v>
      </c>
      <c r="G83">
        <v>0.45</v>
      </c>
      <c r="H83">
        <v>55</v>
      </c>
      <c r="I83" t="s">
        <v>20</v>
      </c>
      <c r="J83" t="s">
        <v>29</v>
      </c>
      <c r="K83" t="s">
        <v>40</v>
      </c>
      <c r="L83" t="s">
        <v>31</v>
      </c>
      <c r="M83" s="1">
        <v>44078</v>
      </c>
      <c r="N83" t="s">
        <v>43</v>
      </c>
      <c r="O83">
        <v>2020</v>
      </c>
      <c r="P83">
        <v>14</v>
      </c>
      <c r="Q83">
        <v>3</v>
      </c>
      <c r="R83">
        <v>2021</v>
      </c>
      <c r="S83" t="s">
        <v>139</v>
      </c>
      <c r="T83" s="1">
        <v>45369</v>
      </c>
      <c r="U83">
        <v>4</v>
      </c>
      <c r="V83">
        <v>1550</v>
      </c>
      <c r="W83" s="2">
        <f>Table2[[#This Row],[Profit]]/Table2[[#This Row],[Unit Price]]</f>
        <v>0.17741935483870969</v>
      </c>
    </row>
    <row r="84" spans="1:23" x14ac:dyDescent="0.25">
      <c r="A84">
        <v>83</v>
      </c>
      <c r="B84" t="s">
        <v>26</v>
      </c>
      <c r="C84" t="s">
        <v>38</v>
      </c>
      <c r="D84" t="s">
        <v>758</v>
      </c>
      <c r="E84">
        <v>312</v>
      </c>
      <c r="F84">
        <v>4</v>
      </c>
      <c r="G84">
        <v>0.26</v>
      </c>
      <c r="H84">
        <v>92</v>
      </c>
      <c r="I84" t="s">
        <v>20</v>
      </c>
      <c r="J84" t="s">
        <v>35</v>
      </c>
      <c r="K84" t="s">
        <v>40</v>
      </c>
      <c r="L84" t="s">
        <v>46</v>
      </c>
      <c r="M84" s="1">
        <v>44079</v>
      </c>
      <c r="N84" t="s">
        <v>43</v>
      </c>
      <c r="O84">
        <v>2020</v>
      </c>
      <c r="P84">
        <v>25</v>
      </c>
      <c r="Q84">
        <v>8</v>
      </c>
      <c r="R84">
        <v>2020</v>
      </c>
      <c r="S84" t="s">
        <v>140</v>
      </c>
      <c r="T84" s="1">
        <v>45594</v>
      </c>
      <c r="U84">
        <v>5</v>
      </c>
      <c r="V84">
        <v>1248</v>
      </c>
      <c r="W84" s="2">
        <f>Table2[[#This Row],[Profit]]/Table2[[#This Row],[Unit Price]]</f>
        <v>0.29487179487179488</v>
      </c>
    </row>
    <row r="85" spans="1:23" x14ac:dyDescent="0.25">
      <c r="A85">
        <v>84</v>
      </c>
      <c r="B85" t="s">
        <v>73</v>
      </c>
      <c r="C85" t="s">
        <v>19</v>
      </c>
      <c r="D85" t="s">
        <v>758</v>
      </c>
      <c r="E85">
        <v>747</v>
      </c>
      <c r="F85">
        <v>2</v>
      </c>
      <c r="G85">
        <v>0.3</v>
      </c>
      <c r="H85">
        <v>155</v>
      </c>
      <c r="I85" t="s">
        <v>28</v>
      </c>
      <c r="J85" t="s">
        <v>35</v>
      </c>
      <c r="K85" t="s">
        <v>70</v>
      </c>
      <c r="L85" t="s">
        <v>23</v>
      </c>
      <c r="M85" s="1">
        <v>44080</v>
      </c>
      <c r="N85" t="s">
        <v>24</v>
      </c>
      <c r="O85">
        <v>2021</v>
      </c>
      <c r="P85">
        <v>17</v>
      </c>
      <c r="Q85">
        <v>5</v>
      </c>
      <c r="R85">
        <v>2020</v>
      </c>
      <c r="S85" t="s">
        <v>141</v>
      </c>
      <c r="T85" s="1">
        <v>45307</v>
      </c>
      <c r="U85">
        <v>1</v>
      </c>
      <c r="V85">
        <v>1494</v>
      </c>
      <c r="W85" s="2">
        <f>Table2[[#This Row],[Profit]]/Table2[[#This Row],[Unit Price]]</f>
        <v>0.20749665327978581</v>
      </c>
    </row>
    <row r="86" spans="1:23" x14ac:dyDescent="0.25">
      <c r="A86">
        <v>85</v>
      </c>
      <c r="B86" t="s">
        <v>79</v>
      </c>
      <c r="C86" t="s">
        <v>53</v>
      </c>
      <c r="D86" t="s">
        <v>759</v>
      </c>
      <c r="E86">
        <v>908</v>
      </c>
      <c r="F86">
        <v>2</v>
      </c>
      <c r="G86">
        <v>0.43</v>
      </c>
      <c r="H86">
        <v>55</v>
      </c>
      <c r="I86" t="s">
        <v>28</v>
      </c>
      <c r="J86" t="s">
        <v>21</v>
      </c>
      <c r="K86" t="s">
        <v>30</v>
      </c>
      <c r="L86" t="s">
        <v>46</v>
      </c>
      <c r="M86" s="1">
        <v>44081</v>
      </c>
      <c r="N86" t="s">
        <v>43</v>
      </c>
      <c r="O86">
        <v>2022</v>
      </c>
      <c r="P86">
        <v>22</v>
      </c>
      <c r="Q86">
        <v>5</v>
      </c>
      <c r="R86">
        <v>2020</v>
      </c>
      <c r="S86" t="s">
        <v>142</v>
      </c>
      <c r="T86" s="1">
        <v>45323</v>
      </c>
      <c r="U86">
        <v>2</v>
      </c>
      <c r="V86">
        <v>1816</v>
      </c>
      <c r="W86" s="2">
        <f>Table2[[#This Row],[Profit]]/Table2[[#This Row],[Unit Price]]</f>
        <v>6.0572687224669602E-2</v>
      </c>
    </row>
    <row r="87" spans="1:23" x14ac:dyDescent="0.25">
      <c r="A87">
        <v>86</v>
      </c>
      <c r="B87" t="s">
        <v>67</v>
      </c>
      <c r="C87" t="s">
        <v>53</v>
      </c>
      <c r="D87" t="s">
        <v>758</v>
      </c>
      <c r="E87">
        <v>412</v>
      </c>
      <c r="F87">
        <v>3</v>
      </c>
      <c r="G87">
        <v>0.13</v>
      </c>
      <c r="H87">
        <v>110</v>
      </c>
      <c r="I87" t="s">
        <v>20</v>
      </c>
      <c r="J87" t="s">
        <v>29</v>
      </c>
      <c r="K87" t="s">
        <v>40</v>
      </c>
      <c r="L87" t="s">
        <v>46</v>
      </c>
      <c r="M87" s="1">
        <v>44082</v>
      </c>
      <c r="N87" t="s">
        <v>43</v>
      </c>
      <c r="O87">
        <v>2021</v>
      </c>
      <c r="P87">
        <v>22</v>
      </c>
      <c r="Q87">
        <v>8</v>
      </c>
      <c r="R87">
        <v>2021</v>
      </c>
      <c r="S87" t="s">
        <v>143</v>
      </c>
      <c r="T87" s="1">
        <v>45569</v>
      </c>
      <c r="U87">
        <v>3</v>
      </c>
      <c r="V87">
        <v>1236</v>
      </c>
      <c r="W87" s="2">
        <f>Table2[[#This Row],[Profit]]/Table2[[#This Row],[Unit Price]]</f>
        <v>0.26699029126213591</v>
      </c>
    </row>
    <row r="88" spans="1:23" x14ac:dyDescent="0.25">
      <c r="A88">
        <v>87</v>
      </c>
      <c r="B88" t="s">
        <v>69</v>
      </c>
      <c r="C88" t="s">
        <v>59</v>
      </c>
      <c r="D88" t="s">
        <v>759</v>
      </c>
      <c r="E88">
        <v>441</v>
      </c>
      <c r="F88">
        <v>9</v>
      </c>
      <c r="G88">
        <v>0.41</v>
      </c>
      <c r="H88">
        <v>109</v>
      </c>
      <c r="I88" t="s">
        <v>28</v>
      </c>
      <c r="J88" t="s">
        <v>35</v>
      </c>
      <c r="K88" t="s">
        <v>70</v>
      </c>
      <c r="L88" t="s">
        <v>71</v>
      </c>
      <c r="M88" s="1">
        <v>44083</v>
      </c>
      <c r="N88" t="s">
        <v>43</v>
      </c>
      <c r="O88">
        <v>2021</v>
      </c>
      <c r="P88">
        <v>12</v>
      </c>
      <c r="Q88">
        <v>2</v>
      </c>
      <c r="R88">
        <v>2022</v>
      </c>
      <c r="S88" t="s">
        <v>129</v>
      </c>
      <c r="T88" s="1">
        <v>45448</v>
      </c>
      <c r="U88">
        <v>1</v>
      </c>
      <c r="V88">
        <v>3969</v>
      </c>
      <c r="W88" s="2">
        <f>Table2[[#This Row],[Profit]]/Table2[[#This Row],[Unit Price]]</f>
        <v>0.2471655328798186</v>
      </c>
    </row>
    <row r="89" spans="1:23" x14ac:dyDescent="0.25">
      <c r="A89">
        <v>88</v>
      </c>
      <c r="B89" t="s">
        <v>48</v>
      </c>
      <c r="C89" t="s">
        <v>38</v>
      </c>
      <c r="D89" t="s">
        <v>760</v>
      </c>
      <c r="E89">
        <v>137</v>
      </c>
      <c r="F89">
        <v>2</v>
      </c>
      <c r="G89">
        <v>0.46</v>
      </c>
      <c r="H89">
        <v>58</v>
      </c>
      <c r="I89" t="s">
        <v>28</v>
      </c>
      <c r="J89" t="s">
        <v>35</v>
      </c>
      <c r="K89" t="s">
        <v>30</v>
      </c>
      <c r="L89" t="s">
        <v>31</v>
      </c>
      <c r="M89" s="1">
        <v>44084</v>
      </c>
      <c r="N89" t="s">
        <v>43</v>
      </c>
      <c r="O89">
        <v>2021</v>
      </c>
      <c r="P89">
        <v>1</v>
      </c>
      <c r="Q89">
        <v>4</v>
      </c>
      <c r="R89">
        <v>2020</v>
      </c>
      <c r="S89" t="s">
        <v>144</v>
      </c>
      <c r="T89" s="1">
        <v>45556</v>
      </c>
      <c r="U89">
        <v>5</v>
      </c>
      <c r="V89">
        <v>274</v>
      </c>
      <c r="W89" s="2">
        <f>Table2[[#This Row],[Profit]]/Table2[[#This Row],[Unit Price]]</f>
        <v>0.42335766423357662</v>
      </c>
    </row>
    <row r="90" spans="1:23" x14ac:dyDescent="0.25">
      <c r="A90">
        <v>89</v>
      </c>
      <c r="B90" t="s">
        <v>37</v>
      </c>
      <c r="C90" t="s">
        <v>34</v>
      </c>
      <c r="D90" t="s">
        <v>757</v>
      </c>
      <c r="E90">
        <v>530</v>
      </c>
      <c r="F90">
        <v>8</v>
      </c>
      <c r="G90">
        <v>0.18</v>
      </c>
      <c r="H90">
        <v>169</v>
      </c>
      <c r="I90" t="s">
        <v>20</v>
      </c>
      <c r="J90" t="s">
        <v>21</v>
      </c>
      <c r="K90" t="s">
        <v>70</v>
      </c>
      <c r="L90" t="s">
        <v>23</v>
      </c>
      <c r="M90" s="1">
        <v>44085</v>
      </c>
      <c r="N90" t="s">
        <v>24</v>
      </c>
      <c r="O90">
        <v>2021</v>
      </c>
      <c r="P90">
        <v>15</v>
      </c>
      <c r="Q90">
        <v>12</v>
      </c>
      <c r="R90">
        <v>2022</v>
      </c>
      <c r="S90" t="s">
        <v>145</v>
      </c>
      <c r="T90" s="1">
        <v>45503</v>
      </c>
      <c r="U90">
        <v>1</v>
      </c>
      <c r="V90">
        <v>4240</v>
      </c>
      <c r="W90" s="2">
        <f>Table2[[#This Row],[Profit]]/Table2[[#This Row],[Unit Price]]</f>
        <v>0.31886792452830187</v>
      </c>
    </row>
    <row r="91" spans="1:23" x14ac:dyDescent="0.25">
      <c r="A91">
        <v>90</v>
      </c>
      <c r="B91" t="s">
        <v>33</v>
      </c>
      <c r="C91" t="s">
        <v>53</v>
      </c>
      <c r="D91" t="s">
        <v>757</v>
      </c>
      <c r="E91">
        <v>311</v>
      </c>
      <c r="F91">
        <v>9</v>
      </c>
      <c r="G91">
        <v>0.34</v>
      </c>
      <c r="H91">
        <v>136</v>
      </c>
      <c r="I91" t="s">
        <v>20</v>
      </c>
      <c r="J91" t="s">
        <v>35</v>
      </c>
      <c r="K91" t="s">
        <v>22</v>
      </c>
      <c r="L91" t="s">
        <v>46</v>
      </c>
      <c r="M91" s="1">
        <v>44086</v>
      </c>
      <c r="N91" t="s">
        <v>43</v>
      </c>
      <c r="O91">
        <v>2020</v>
      </c>
      <c r="P91">
        <v>29</v>
      </c>
      <c r="Q91">
        <v>9</v>
      </c>
      <c r="R91">
        <v>2020</v>
      </c>
      <c r="S91" t="s">
        <v>146</v>
      </c>
      <c r="T91" s="1">
        <v>45581</v>
      </c>
      <c r="U91">
        <v>1</v>
      </c>
      <c r="V91">
        <v>2799</v>
      </c>
      <c r="W91" s="2">
        <f>Table2[[#This Row],[Profit]]/Table2[[#This Row],[Unit Price]]</f>
        <v>0.43729903536977494</v>
      </c>
    </row>
    <row r="92" spans="1:23" x14ac:dyDescent="0.25">
      <c r="A92">
        <v>91</v>
      </c>
      <c r="B92" t="s">
        <v>69</v>
      </c>
      <c r="C92" t="s">
        <v>59</v>
      </c>
      <c r="D92" t="s">
        <v>759</v>
      </c>
      <c r="E92">
        <v>574</v>
      </c>
      <c r="F92">
        <v>3</v>
      </c>
      <c r="G92">
        <v>0.35</v>
      </c>
      <c r="H92">
        <v>181</v>
      </c>
      <c r="I92" t="s">
        <v>28</v>
      </c>
      <c r="J92" t="s">
        <v>21</v>
      </c>
      <c r="K92" t="s">
        <v>70</v>
      </c>
      <c r="L92" t="s">
        <v>31</v>
      </c>
      <c r="M92" s="1">
        <v>44087</v>
      </c>
      <c r="N92" t="s">
        <v>43</v>
      </c>
      <c r="O92">
        <v>2020</v>
      </c>
      <c r="P92">
        <v>1</v>
      </c>
      <c r="Q92">
        <v>8</v>
      </c>
      <c r="R92">
        <v>2021</v>
      </c>
      <c r="S92" t="s">
        <v>147</v>
      </c>
      <c r="T92" s="1">
        <v>45417</v>
      </c>
      <c r="U92">
        <v>4</v>
      </c>
      <c r="V92">
        <v>1722</v>
      </c>
      <c r="W92" s="2">
        <f>Table2[[#This Row],[Profit]]/Table2[[#This Row],[Unit Price]]</f>
        <v>0.31533101045296169</v>
      </c>
    </row>
    <row r="93" spans="1:23" x14ac:dyDescent="0.25">
      <c r="A93">
        <v>92</v>
      </c>
      <c r="B93" t="s">
        <v>33</v>
      </c>
      <c r="C93" t="s">
        <v>53</v>
      </c>
      <c r="D93" t="s">
        <v>27</v>
      </c>
      <c r="E93">
        <v>795</v>
      </c>
      <c r="F93">
        <v>7</v>
      </c>
      <c r="G93">
        <v>0.35</v>
      </c>
      <c r="H93">
        <v>65</v>
      </c>
      <c r="I93" t="s">
        <v>28</v>
      </c>
      <c r="J93" t="s">
        <v>29</v>
      </c>
      <c r="K93" t="s">
        <v>30</v>
      </c>
      <c r="L93" t="s">
        <v>46</v>
      </c>
      <c r="M93" s="1">
        <v>44088</v>
      </c>
      <c r="N93" t="s">
        <v>43</v>
      </c>
      <c r="O93">
        <v>2022</v>
      </c>
      <c r="P93">
        <v>28</v>
      </c>
      <c r="Q93">
        <v>3</v>
      </c>
      <c r="R93">
        <v>2021</v>
      </c>
      <c r="S93" t="s">
        <v>148</v>
      </c>
      <c r="T93" s="1">
        <v>45362</v>
      </c>
      <c r="U93">
        <v>6</v>
      </c>
      <c r="V93">
        <v>5565</v>
      </c>
      <c r="W93" s="2">
        <f>Table2[[#This Row],[Profit]]/Table2[[#This Row],[Unit Price]]</f>
        <v>8.1761006289308172E-2</v>
      </c>
    </row>
    <row r="94" spans="1:23" x14ac:dyDescent="0.25">
      <c r="A94">
        <v>93</v>
      </c>
      <c r="B94" t="s">
        <v>67</v>
      </c>
      <c r="C94" t="s">
        <v>34</v>
      </c>
      <c r="D94" t="s">
        <v>760</v>
      </c>
      <c r="E94">
        <v>490</v>
      </c>
      <c r="F94">
        <v>6</v>
      </c>
      <c r="G94">
        <v>0.47</v>
      </c>
      <c r="H94">
        <v>152</v>
      </c>
      <c r="I94" t="s">
        <v>20</v>
      </c>
      <c r="J94" t="s">
        <v>29</v>
      </c>
      <c r="K94" t="s">
        <v>30</v>
      </c>
      <c r="L94" t="s">
        <v>31</v>
      </c>
      <c r="M94" s="1">
        <v>44089</v>
      </c>
      <c r="N94" t="s">
        <v>43</v>
      </c>
      <c r="O94">
        <v>2020</v>
      </c>
      <c r="P94">
        <v>2</v>
      </c>
      <c r="Q94">
        <v>10</v>
      </c>
      <c r="R94">
        <v>2022</v>
      </c>
      <c r="S94" t="s">
        <v>149</v>
      </c>
      <c r="T94" s="1">
        <v>45442</v>
      </c>
      <c r="U94">
        <v>2</v>
      </c>
      <c r="V94">
        <v>2940</v>
      </c>
      <c r="W94" s="2">
        <f>Table2[[#This Row],[Profit]]/Table2[[#This Row],[Unit Price]]</f>
        <v>0.31020408163265306</v>
      </c>
    </row>
    <row r="95" spans="1:23" x14ac:dyDescent="0.25">
      <c r="A95">
        <v>94</v>
      </c>
      <c r="B95" t="s">
        <v>52</v>
      </c>
      <c r="C95" t="s">
        <v>19</v>
      </c>
      <c r="D95" t="s">
        <v>761</v>
      </c>
      <c r="E95">
        <v>612</v>
      </c>
      <c r="F95">
        <v>2</v>
      </c>
      <c r="G95">
        <v>0.2</v>
      </c>
      <c r="H95">
        <v>160</v>
      </c>
      <c r="I95" t="s">
        <v>20</v>
      </c>
      <c r="J95" t="s">
        <v>39</v>
      </c>
      <c r="K95" t="s">
        <v>30</v>
      </c>
      <c r="L95" t="s">
        <v>46</v>
      </c>
      <c r="M95" s="1">
        <v>44090</v>
      </c>
      <c r="N95" t="s">
        <v>24</v>
      </c>
      <c r="O95">
        <v>2022</v>
      </c>
      <c r="P95">
        <v>24</v>
      </c>
      <c r="Q95">
        <v>3</v>
      </c>
      <c r="R95">
        <v>2020</v>
      </c>
      <c r="S95" t="s">
        <v>150</v>
      </c>
      <c r="T95" s="1">
        <v>45540</v>
      </c>
      <c r="U95">
        <v>3</v>
      </c>
      <c r="V95">
        <v>1224</v>
      </c>
      <c r="W95" s="2">
        <f>Table2[[#This Row],[Profit]]/Table2[[#This Row],[Unit Price]]</f>
        <v>0.26143790849673204</v>
      </c>
    </row>
    <row r="96" spans="1:23" x14ac:dyDescent="0.25">
      <c r="A96">
        <v>95</v>
      </c>
      <c r="B96" t="s">
        <v>55</v>
      </c>
      <c r="C96" t="s">
        <v>38</v>
      </c>
      <c r="D96" t="s">
        <v>757</v>
      </c>
      <c r="E96">
        <v>492</v>
      </c>
      <c r="F96">
        <v>7</v>
      </c>
      <c r="G96">
        <v>0.42</v>
      </c>
      <c r="H96">
        <v>144</v>
      </c>
      <c r="I96" t="s">
        <v>28</v>
      </c>
      <c r="J96" t="s">
        <v>35</v>
      </c>
      <c r="K96" t="s">
        <v>30</v>
      </c>
      <c r="L96" t="s">
        <v>71</v>
      </c>
      <c r="M96" s="1">
        <v>44091</v>
      </c>
      <c r="N96" t="s">
        <v>24</v>
      </c>
      <c r="O96">
        <v>2020</v>
      </c>
      <c r="P96">
        <v>23</v>
      </c>
      <c r="Q96">
        <v>7</v>
      </c>
      <c r="R96">
        <v>2021</v>
      </c>
      <c r="S96" t="s">
        <v>151</v>
      </c>
      <c r="T96" s="1">
        <v>45319</v>
      </c>
      <c r="U96">
        <v>2</v>
      </c>
      <c r="V96">
        <v>3444</v>
      </c>
      <c r="W96" s="2">
        <f>Table2[[#This Row],[Profit]]/Table2[[#This Row],[Unit Price]]</f>
        <v>0.29268292682926828</v>
      </c>
    </row>
    <row r="97" spans="1:23" x14ac:dyDescent="0.25">
      <c r="A97">
        <v>96</v>
      </c>
      <c r="B97" t="s">
        <v>104</v>
      </c>
      <c r="C97" t="s">
        <v>38</v>
      </c>
      <c r="D97" t="s">
        <v>757</v>
      </c>
      <c r="E97">
        <v>825</v>
      </c>
      <c r="F97">
        <v>3</v>
      </c>
      <c r="G97">
        <v>0.13</v>
      </c>
      <c r="H97">
        <v>56</v>
      </c>
      <c r="I97" t="s">
        <v>28</v>
      </c>
      <c r="J97" t="s">
        <v>35</v>
      </c>
      <c r="K97" t="s">
        <v>40</v>
      </c>
      <c r="L97" t="s">
        <v>23</v>
      </c>
      <c r="M97" s="1">
        <v>44092</v>
      </c>
      <c r="N97" t="s">
        <v>43</v>
      </c>
      <c r="O97">
        <v>2021</v>
      </c>
      <c r="P97">
        <v>22</v>
      </c>
      <c r="Q97">
        <v>3</v>
      </c>
      <c r="R97">
        <v>2020</v>
      </c>
      <c r="S97" t="s">
        <v>152</v>
      </c>
      <c r="T97" s="1">
        <v>45631</v>
      </c>
      <c r="U97">
        <v>2</v>
      </c>
      <c r="V97">
        <v>2475</v>
      </c>
      <c r="W97" s="2">
        <f>Table2[[#This Row],[Profit]]/Table2[[#This Row],[Unit Price]]</f>
        <v>6.7878787878787886E-2</v>
      </c>
    </row>
    <row r="98" spans="1:23" x14ac:dyDescent="0.25">
      <c r="A98">
        <v>97</v>
      </c>
      <c r="B98" t="s">
        <v>79</v>
      </c>
      <c r="C98" t="s">
        <v>56</v>
      </c>
      <c r="D98" t="s">
        <v>760</v>
      </c>
      <c r="E98">
        <v>479</v>
      </c>
      <c r="F98">
        <v>6</v>
      </c>
      <c r="G98">
        <v>0.31</v>
      </c>
      <c r="H98">
        <v>143</v>
      </c>
      <c r="I98" t="s">
        <v>28</v>
      </c>
      <c r="J98" t="s">
        <v>35</v>
      </c>
      <c r="K98" t="s">
        <v>22</v>
      </c>
      <c r="L98" t="s">
        <v>71</v>
      </c>
      <c r="M98" s="1">
        <v>44093</v>
      </c>
      <c r="N98" t="s">
        <v>24</v>
      </c>
      <c r="O98">
        <v>2020</v>
      </c>
      <c r="P98">
        <v>11</v>
      </c>
      <c r="Q98">
        <v>12</v>
      </c>
      <c r="R98">
        <v>2020</v>
      </c>
      <c r="S98" t="s">
        <v>153</v>
      </c>
      <c r="T98" s="1">
        <v>45347</v>
      </c>
      <c r="U98">
        <v>4</v>
      </c>
      <c r="V98">
        <v>2874</v>
      </c>
      <c r="W98" s="2">
        <f>Table2[[#This Row],[Profit]]/Table2[[#This Row],[Unit Price]]</f>
        <v>0.29853862212943633</v>
      </c>
    </row>
    <row r="99" spans="1:23" x14ac:dyDescent="0.25">
      <c r="A99">
        <v>98</v>
      </c>
      <c r="B99" t="s">
        <v>37</v>
      </c>
      <c r="C99" t="s">
        <v>34</v>
      </c>
      <c r="D99" t="s">
        <v>761</v>
      </c>
      <c r="E99">
        <v>339</v>
      </c>
      <c r="F99">
        <v>7</v>
      </c>
      <c r="G99">
        <v>0.23</v>
      </c>
      <c r="H99">
        <v>72</v>
      </c>
      <c r="I99" t="s">
        <v>20</v>
      </c>
      <c r="J99" t="s">
        <v>39</v>
      </c>
      <c r="K99" t="s">
        <v>22</v>
      </c>
      <c r="L99" t="s">
        <v>31</v>
      </c>
      <c r="M99" s="1">
        <v>44094</v>
      </c>
      <c r="N99" t="s">
        <v>24</v>
      </c>
      <c r="O99">
        <v>2022</v>
      </c>
      <c r="P99">
        <v>25</v>
      </c>
      <c r="Q99">
        <v>1</v>
      </c>
      <c r="R99">
        <v>2020</v>
      </c>
      <c r="S99" t="s">
        <v>154</v>
      </c>
      <c r="T99" s="1">
        <v>45575</v>
      </c>
      <c r="U99">
        <v>3</v>
      </c>
      <c r="V99">
        <v>2373</v>
      </c>
      <c r="W99" s="2">
        <f>Table2[[#This Row],[Profit]]/Table2[[#This Row],[Unit Price]]</f>
        <v>0.21238938053097345</v>
      </c>
    </row>
    <row r="100" spans="1:23" x14ac:dyDescent="0.25">
      <c r="A100">
        <v>99</v>
      </c>
      <c r="B100" t="s">
        <v>104</v>
      </c>
      <c r="C100" t="s">
        <v>34</v>
      </c>
      <c r="D100" t="s">
        <v>761</v>
      </c>
      <c r="E100">
        <v>777</v>
      </c>
      <c r="F100">
        <v>2</v>
      </c>
      <c r="G100">
        <v>0.42</v>
      </c>
      <c r="H100">
        <v>60</v>
      </c>
      <c r="I100" t="s">
        <v>28</v>
      </c>
      <c r="J100" t="s">
        <v>39</v>
      </c>
      <c r="K100" t="s">
        <v>70</v>
      </c>
      <c r="L100" t="s">
        <v>31</v>
      </c>
      <c r="M100" s="1">
        <v>44095</v>
      </c>
      <c r="N100" t="s">
        <v>24</v>
      </c>
      <c r="O100">
        <v>2021</v>
      </c>
      <c r="P100">
        <v>16</v>
      </c>
      <c r="Q100">
        <v>4</v>
      </c>
      <c r="R100">
        <v>2021</v>
      </c>
      <c r="S100" t="s">
        <v>155</v>
      </c>
      <c r="T100" s="1">
        <v>45519</v>
      </c>
      <c r="U100">
        <v>2</v>
      </c>
      <c r="V100">
        <v>1554</v>
      </c>
      <c r="W100" s="2">
        <f>Table2[[#This Row],[Profit]]/Table2[[#This Row],[Unit Price]]</f>
        <v>7.7220077220077218E-2</v>
      </c>
    </row>
    <row r="101" spans="1:23" x14ac:dyDescent="0.25">
      <c r="A101">
        <v>100</v>
      </c>
      <c r="B101" t="s">
        <v>98</v>
      </c>
      <c r="C101" t="s">
        <v>59</v>
      </c>
      <c r="D101" t="s">
        <v>759</v>
      </c>
      <c r="E101">
        <v>786</v>
      </c>
      <c r="F101">
        <v>6</v>
      </c>
      <c r="G101">
        <v>0.15</v>
      </c>
      <c r="H101">
        <v>185</v>
      </c>
      <c r="I101" t="s">
        <v>20</v>
      </c>
      <c r="J101" t="s">
        <v>39</v>
      </c>
      <c r="K101" t="s">
        <v>30</v>
      </c>
      <c r="L101" t="s">
        <v>46</v>
      </c>
      <c r="M101" s="1">
        <v>44096</v>
      </c>
      <c r="N101" t="s">
        <v>43</v>
      </c>
      <c r="O101">
        <v>2022</v>
      </c>
      <c r="P101">
        <v>1</v>
      </c>
      <c r="Q101">
        <v>3</v>
      </c>
      <c r="R101">
        <v>2022</v>
      </c>
      <c r="S101" t="s">
        <v>156</v>
      </c>
      <c r="T101" s="1">
        <v>45646</v>
      </c>
      <c r="U101">
        <v>1</v>
      </c>
      <c r="V101">
        <v>4716</v>
      </c>
      <c r="W101" s="2">
        <f>Table2[[#This Row],[Profit]]/Table2[[#This Row],[Unit Price]]</f>
        <v>0.23536895674300254</v>
      </c>
    </row>
    <row r="102" spans="1:23" x14ac:dyDescent="0.25">
      <c r="A102">
        <v>101</v>
      </c>
      <c r="B102" t="s">
        <v>73</v>
      </c>
      <c r="C102" t="s">
        <v>59</v>
      </c>
      <c r="D102" t="s">
        <v>27</v>
      </c>
      <c r="E102">
        <v>844</v>
      </c>
      <c r="F102">
        <v>9</v>
      </c>
      <c r="G102">
        <v>0.31</v>
      </c>
      <c r="H102">
        <v>141</v>
      </c>
      <c r="I102" t="s">
        <v>28</v>
      </c>
      <c r="J102" t="s">
        <v>39</v>
      </c>
      <c r="K102" t="s">
        <v>30</v>
      </c>
      <c r="L102" t="s">
        <v>23</v>
      </c>
      <c r="M102" s="1">
        <v>44097</v>
      </c>
      <c r="N102" t="s">
        <v>43</v>
      </c>
      <c r="O102">
        <v>2021</v>
      </c>
      <c r="P102">
        <v>26</v>
      </c>
      <c r="Q102">
        <v>2</v>
      </c>
      <c r="R102">
        <v>2020</v>
      </c>
      <c r="S102" t="s">
        <v>157</v>
      </c>
      <c r="T102" s="1">
        <v>45448</v>
      </c>
      <c r="U102">
        <v>5</v>
      </c>
      <c r="V102">
        <v>7596</v>
      </c>
      <c r="W102" s="2">
        <f>Table2[[#This Row],[Profit]]/Table2[[#This Row],[Unit Price]]</f>
        <v>0.16706161137440759</v>
      </c>
    </row>
    <row r="103" spans="1:23" x14ac:dyDescent="0.25">
      <c r="A103">
        <v>102</v>
      </c>
      <c r="B103" t="s">
        <v>79</v>
      </c>
      <c r="C103" t="s">
        <v>59</v>
      </c>
      <c r="D103" t="s">
        <v>759</v>
      </c>
      <c r="E103">
        <v>525</v>
      </c>
      <c r="F103">
        <v>5</v>
      </c>
      <c r="G103">
        <v>0.23</v>
      </c>
      <c r="H103">
        <v>133</v>
      </c>
      <c r="I103" t="s">
        <v>20</v>
      </c>
      <c r="J103" t="s">
        <v>39</v>
      </c>
      <c r="K103" t="s">
        <v>70</v>
      </c>
      <c r="L103" t="s">
        <v>31</v>
      </c>
      <c r="M103" s="1">
        <v>44098</v>
      </c>
      <c r="N103" t="s">
        <v>43</v>
      </c>
      <c r="O103">
        <v>2022</v>
      </c>
      <c r="P103">
        <v>24</v>
      </c>
      <c r="Q103">
        <v>9</v>
      </c>
      <c r="R103">
        <v>2020</v>
      </c>
      <c r="S103" t="s">
        <v>158</v>
      </c>
      <c r="T103" s="1">
        <v>45642</v>
      </c>
      <c r="U103">
        <v>5</v>
      </c>
      <c r="V103">
        <v>2625</v>
      </c>
      <c r="W103" s="2">
        <f>Table2[[#This Row],[Profit]]/Table2[[#This Row],[Unit Price]]</f>
        <v>0.25333333333333335</v>
      </c>
    </row>
    <row r="104" spans="1:23" x14ac:dyDescent="0.25">
      <c r="A104">
        <v>103</v>
      </c>
      <c r="B104" t="s">
        <v>45</v>
      </c>
      <c r="C104" t="s">
        <v>19</v>
      </c>
      <c r="D104" t="s">
        <v>760</v>
      </c>
      <c r="E104">
        <v>960</v>
      </c>
      <c r="F104">
        <v>7</v>
      </c>
      <c r="G104">
        <v>0.37</v>
      </c>
      <c r="H104">
        <v>52</v>
      </c>
      <c r="I104" t="s">
        <v>28</v>
      </c>
      <c r="J104" t="s">
        <v>21</v>
      </c>
      <c r="K104" t="s">
        <v>70</v>
      </c>
      <c r="L104" t="s">
        <v>46</v>
      </c>
      <c r="M104" s="1">
        <v>44099</v>
      </c>
      <c r="N104" t="s">
        <v>43</v>
      </c>
      <c r="O104">
        <v>2022</v>
      </c>
      <c r="P104">
        <v>27</v>
      </c>
      <c r="Q104">
        <v>11</v>
      </c>
      <c r="R104">
        <v>2021</v>
      </c>
      <c r="S104" t="s">
        <v>102</v>
      </c>
      <c r="T104" s="1">
        <v>45347</v>
      </c>
      <c r="U104">
        <v>3</v>
      </c>
      <c r="V104">
        <v>6720</v>
      </c>
      <c r="W104" s="2">
        <f>Table2[[#This Row],[Profit]]/Table2[[#This Row],[Unit Price]]</f>
        <v>5.4166666666666669E-2</v>
      </c>
    </row>
    <row r="105" spans="1:23" x14ac:dyDescent="0.25">
      <c r="A105">
        <v>104</v>
      </c>
      <c r="B105" t="s">
        <v>48</v>
      </c>
      <c r="C105" t="s">
        <v>59</v>
      </c>
      <c r="D105" t="s">
        <v>758</v>
      </c>
      <c r="E105">
        <v>163</v>
      </c>
      <c r="F105">
        <v>6</v>
      </c>
      <c r="G105">
        <v>0.44</v>
      </c>
      <c r="H105">
        <v>165</v>
      </c>
      <c r="I105" t="s">
        <v>28</v>
      </c>
      <c r="J105" t="s">
        <v>35</v>
      </c>
      <c r="K105" t="s">
        <v>30</v>
      </c>
      <c r="L105" t="s">
        <v>71</v>
      </c>
      <c r="M105" s="1">
        <v>44100</v>
      </c>
      <c r="N105" t="s">
        <v>24</v>
      </c>
      <c r="O105">
        <v>2021</v>
      </c>
      <c r="P105">
        <v>8</v>
      </c>
      <c r="Q105">
        <v>11</v>
      </c>
      <c r="R105">
        <v>2020</v>
      </c>
      <c r="S105" t="s">
        <v>159</v>
      </c>
      <c r="T105" s="1">
        <v>45453</v>
      </c>
      <c r="U105">
        <v>5</v>
      </c>
      <c r="V105">
        <v>978</v>
      </c>
      <c r="W105" s="2">
        <f>Table2[[#This Row],[Profit]]/Table2[[#This Row],[Unit Price]]</f>
        <v>1.0122699386503067</v>
      </c>
    </row>
    <row r="106" spans="1:23" x14ac:dyDescent="0.25">
      <c r="A106">
        <v>105</v>
      </c>
      <c r="B106" t="s">
        <v>33</v>
      </c>
      <c r="C106" t="s">
        <v>34</v>
      </c>
      <c r="D106" t="s">
        <v>759</v>
      </c>
      <c r="E106">
        <v>157</v>
      </c>
      <c r="F106">
        <v>7</v>
      </c>
      <c r="G106">
        <v>0.1</v>
      </c>
      <c r="H106">
        <v>121</v>
      </c>
      <c r="I106" t="s">
        <v>20</v>
      </c>
      <c r="J106" t="s">
        <v>39</v>
      </c>
      <c r="K106" t="s">
        <v>22</v>
      </c>
      <c r="L106" t="s">
        <v>46</v>
      </c>
      <c r="M106" s="1">
        <v>44101</v>
      </c>
      <c r="N106" t="s">
        <v>24</v>
      </c>
      <c r="O106">
        <v>2022</v>
      </c>
      <c r="P106">
        <v>7</v>
      </c>
      <c r="Q106">
        <v>11</v>
      </c>
      <c r="R106">
        <v>2020</v>
      </c>
      <c r="S106" t="s">
        <v>160</v>
      </c>
      <c r="T106" s="1">
        <v>45465</v>
      </c>
      <c r="U106">
        <v>1</v>
      </c>
      <c r="V106">
        <v>1099</v>
      </c>
      <c r="W106" s="2">
        <f>Table2[[#This Row],[Profit]]/Table2[[#This Row],[Unit Price]]</f>
        <v>0.77070063694267521</v>
      </c>
    </row>
    <row r="107" spans="1:23" x14ac:dyDescent="0.25">
      <c r="A107">
        <v>106</v>
      </c>
      <c r="B107" t="s">
        <v>98</v>
      </c>
      <c r="C107" t="s">
        <v>59</v>
      </c>
      <c r="D107" t="s">
        <v>758</v>
      </c>
      <c r="E107">
        <v>712</v>
      </c>
      <c r="F107">
        <v>1</v>
      </c>
      <c r="G107">
        <v>0.49</v>
      </c>
      <c r="H107">
        <v>69</v>
      </c>
      <c r="I107" t="s">
        <v>20</v>
      </c>
      <c r="J107" t="s">
        <v>21</v>
      </c>
      <c r="K107" t="s">
        <v>40</v>
      </c>
      <c r="L107" t="s">
        <v>31</v>
      </c>
      <c r="M107" s="1">
        <v>44102</v>
      </c>
      <c r="N107" t="s">
        <v>43</v>
      </c>
      <c r="O107">
        <v>2021</v>
      </c>
      <c r="P107">
        <v>28</v>
      </c>
      <c r="Q107">
        <v>1</v>
      </c>
      <c r="R107">
        <v>2022</v>
      </c>
      <c r="S107" t="s">
        <v>161</v>
      </c>
      <c r="T107" s="1">
        <v>45459</v>
      </c>
      <c r="U107">
        <v>6</v>
      </c>
      <c r="V107">
        <v>712</v>
      </c>
      <c r="W107" s="2">
        <f>Table2[[#This Row],[Profit]]/Table2[[#This Row],[Unit Price]]</f>
        <v>9.6910112359550563E-2</v>
      </c>
    </row>
    <row r="108" spans="1:23" x14ac:dyDescent="0.25">
      <c r="A108">
        <v>107</v>
      </c>
      <c r="B108" t="s">
        <v>52</v>
      </c>
      <c r="C108" t="s">
        <v>53</v>
      </c>
      <c r="D108" t="s">
        <v>760</v>
      </c>
      <c r="E108">
        <v>651</v>
      </c>
      <c r="F108">
        <v>3</v>
      </c>
      <c r="G108">
        <v>0.27</v>
      </c>
      <c r="H108">
        <v>144</v>
      </c>
      <c r="I108" t="s">
        <v>28</v>
      </c>
      <c r="J108" t="s">
        <v>35</v>
      </c>
      <c r="K108" t="s">
        <v>22</v>
      </c>
      <c r="L108" t="s">
        <v>71</v>
      </c>
      <c r="M108" s="1">
        <v>44103</v>
      </c>
      <c r="N108" t="s">
        <v>24</v>
      </c>
      <c r="O108">
        <v>2020</v>
      </c>
      <c r="P108">
        <v>20</v>
      </c>
      <c r="Q108">
        <v>11</v>
      </c>
      <c r="R108">
        <v>2020</v>
      </c>
      <c r="S108" t="s">
        <v>162</v>
      </c>
      <c r="T108" s="1">
        <v>45350</v>
      </c>
      <c r="U108">
        <v>5</v>
      </c>
      <c r="V108">
        <v>1953</v>
      </c>
      <c r="W108" s="2">
        <f>Table2[[#This Row],[Profit]]/Table2[[#This Row],[Unit Price]]</f>
        <v>0.22119815668202766</v>
      </c>
    </row>
    <row r="109" spans="1:23" x14ac:dyDescent="0.25">
      <c r="A109">
        <v>108</v>
      </c>
      <c r="B109" t="s">
        <v>101</v>
      </c>
      <c r="C109" t="s">
        <v>53</v>
      </c>
      <c r="D109" t="s">
        <v>761</v>
      </c>
      <c r="E109">
        <v>805</v>
      </c>
      <c r="F109">
        <v>6</v>
      </c>
      <c r="G109">
        <v>0.42</v>
      </c>
      <c r="H109">
        <v>80</v>
      </c>
      <c r="I109" t="s">
        <v>20</v>
      </c>
      <c r="J109" t="s">
        <v>39</v>
      </c>
      <c r="K109" t="s">
        <v>30</v>
      </c>
      <c r="L109" t="s">
        <v>71</v>
      </c>
      <c r="M109" s="1">
        <v>44104</v>
      </c>
      <c r="N109" t="s">
        <v>24</v>
      </c>
      <c r="O109">
        <v>2022</v>
      </c>
      <c r="P109">
        <v>9</v>
      </c>
      <c r="Q109">
        <v>3</v>
      </c>
      <c r="R109">
        <v>2022</v>
      </c>
      <c r="S109" t="s">
        <v>163</v>
      </c>
      <c r="T109" s="1">
        <v>45493</v>
      </c>
      <c r="U109">
        <v>4</v>
      </c>
      <c r="V109">
        <v>4830</v>
      </c>
      <c r="W109" s="2">
        <f>Table2[[#This Row],[Profit]]/Table2[[#This Row],[Unit Price]]</f>
        <v>9.9378881987577633E-2</v>
      </c>
    </row>
    <row r="110" spans="1:23" x14ac:dyDescent="0.25">
      <c r="A110">
        <v>109</v>
      </c>
      <c r="B110" t="s">
        <v>104</v>
      </c>
      <c r="C110" t="s">
        <v>56</v>
      </c>
      <c r="D110" t="s">
        <v>758</v>
      </c>
      <c r="E110">
        <v>535</v>
      </c>
      <c r="F110">
        <v>7</v>
      </c>
      <c r="G110">
        <v>0.42</v>
      </c>
      <c r="H110">
        <v>176</v>
      </c>
      <c r="I110" t="s">
        <v>20</v>
      </c>
      <c r="J110" t="s">
        <v>39</v>
      </c>
      <c r="K110" t="s">
        <v>22</v>
      </c>
      <c r="L110" t="s">
        <v>23</v>
      </c>
      <c r="M110" s="1">
        <v>44105</v>
      </c>
      <c r="N110" t="s">
        <v>24</v>
      </c>
      <c r="O110">
        <v>2021</v>
      </c>
      <c r="P110">
        <v>10</v>
      </c>
      <c r="Q110">
        <v>11</v>
      </c>
      <c r="R110">
        <v>2020</v>
      </c>
      <c r="S110" t="s">
        <v>164</v>
      </c>
      <c r="T110" s="1">
        <v>45571</v>
      </c>
      <c r="U110">
        <v>3</v>
      </c>
      <c r="V110">
        <v>3745</v>
      </c>
      <c r="W110" s="2">
        <f>Table2[[#This Row],[Profit]]/Table2[[#This Row],[Unit Price]]</f>
        <v>0.32897196261682243</v>
      </c>
    </row>
    <row r="111" spans="1:23" x14ac:dyDescent="0.25">
      <c r="A111">
        <v>110</v>
      </c>
      <c r="B111" t="s">
        <v>104</v>
      </c>
      <c r="C111" t="s">
        <v>53</v>
      </c>
      <c r="D111" t="s">
        <v>757</v>
      </c>
      <c r="E111">
        <v>801</v>
      </c>
      <c r="F111">
        <v>3</v>
      </c>
      <c r="G111">
        <v>0.21</v>
      </c>
      <c r="H111">
        <v>77</v>
      </c>
      <c r="I111" t="s">
        <v>28</v>
      </c>
      <c r="J111" t="s">
        <v>29</v>
      </c>
      <c r="K111" t="s">
        <v>40</v>
      </c>
      <c r="L111" t="s">
        <v>23</v>
      </c>
      <c r="M111" s="1">
        <v>44106</v>
      </c>
      <c r="N111" t="s">
        <v>43</v>
      </c>
      <c r="O111">
        <v>2022</v>
      </c>
      <c r="P111">
        <v>28</v>
      </c>
      <c r="Q111">
        <v>11</v>
      </c>
      <c r="R111">
        <v>2020</v>
      </c>
      <c r="S111" t="s">
        <v>165</v>
      </c>
      <c r="T111" s="1">
        <v>45485</v>
      </c>
      <c r="U111">
        <v>3</v>
      </c>
      <c r="V111">
        <v>2403</v>
      </c>
      <c r="W111" s="2">
        <f>Table2[[#This Row],[Profit]]/Table2[[#This Row],[Unit Price]]</f>
        <v>9.612983770287141E-2</v>
      </c>
    </row>
    <row r="112" spans="1:23" x14ac:dyDescent="0.25">
      <c r="A112">
        <v>111</v>
      </c>
      <c r="B112" t="s">
        <v>37</v>
      </c>
      <c r="C112" t="s">
        <v>56</v>
      </c>
      <c r="D112" t="s">
        <v>758</v>
      </c>
      <c r="E112">
        <v>465</v>
      </c>
      <c r="F112">
        <v>2</v>
      </c>
      <c r="G112">
        <v>0.16</v>
      </c>
      <c r="H112">
        <v>65</v>
      </c>
      <c r="I112" t="s">
        <v>28</v>
      </c>
      <c r="J112" t="s">
        <v>29</v>
      </c>
      <c r="K112" t="s">
        <v>40</v>
      </c>
      <c r="L112" t="s">
        <v>46</v>
      </c>
      <c r="M112" s="1">
        <v>44107</v>
      </c>
      <c r="N112" t="s">
        <v>24</v>
      </c>
      <c r="O112">
        <v>2021</v>
      </c>
      <c r="P112">
        <v>19</v>
      </c>
      <c r="Q112">
        <v>7</v>
      </c>
      <c r="R112">
        <v>2022</v>
      </c>
      <c r="S112" t="s">
        <v>166</v>
      </c>
      <c r="T112" s="1">
        <v>45616</v>
      </c>
      <c r="U112">
        <v>5</v>
      </c>
      <c r="V112">
        <v>930</v>
      </c>
      <c r="W112" s="2">
        <f>Table2[[#This Row],[Profit]]/Table2[[#This Row],[Unit Price]]</f>
        <v>0.13978494623655913</v>
      </c>
    </row>
    <row r="113" spans="1:23" x14ac:dyDescent="0.25">
      <c r="A113">
        <v>112</v>
      </c>
      <c r="B113" t="s">
        <v>37</v>
      </c>
      <c r="C113" t="s">
        <v>53</v>
      </c>
      <c r="D113" t="s">
        <v>27</v>
      </c>
      <c r="E113">
        <v>809</v>
      </c>
      <c r="F113">
        <v>5</v>
      </c>
      <c r="G113">
        <v>0.28000000000000003</v>
      </c>
      <c r="H113">
        <v>97</v>
      </c>
      <c r="I113" t="s">
        <v>20</v>
      </c>
      <c r="J113" t="s">
        <v>35</v>
      </c>
      <c r="K113" t="s">
        <v>30</v>
      </c>
      <c r="L113" t="s">
        <v>23</v>
      </c>
      <c r="M113" s="1">
        <v>44108</v>
      </c>
      <c r="N113" t="s">
        <v>24</v>
      </c>
      <c r="O113">
        <v>2020</v>
      </c>
      <c r="P113">
        <v>25</v>
      </c>
      <c r="Q113">
        <v>1</v>
      </c>
      <c r="R113">
        <v>2021</v>
      </c>
      <c r="S113" t="s">
        <v>167</v>
      </c>
      <c r="T113" s="1">
        <v>45553</v>
      </c>
      <c r="U113">
        <v>4</v>
      </c>
      <c r="V113">
        <v>4045</v>
      </c>
      <c r="W113" s="2">
        <f>Table2[[#This Row],[Profit]]/Table2[[#This Row],[Unit Price]]</f>
        <v>0.11990111248454882</v>
      </c>
    </row>
    <row r="114" spans="1:23" x14ac:dyDescent="0.25">
      <c r="A114">
        <v>113</v>
      </c>
      <c r="B114" t="s">
        <v>52</v>
      </c>
      <c r="C114" t="s">
        <v>19</v>
      </c>
      <c r="D114" t="s">
        <v>27</v>
      </c>
      <c r="E114">
        <v>959</v>
      </c>
      <c r="F114">
        <v>9</v>
      </c>
      <c r="G114">
        <v>0.43</v>
      </c>
      <c r="H114">
        <v>73</v>
      </c>
      <c r="I114" t="s">
        <v>28</v>
      </c>
      <c r="J114" t="s">
        <v>21</v>
      </c>
      <c r="K114" t="s">
        <v>22</v>
      </c>
      <c r="L114" t="s">
        <v>71</v>
      </c>
      <c r="M114" s="1">
        <v>44109</v>
      </c>
      <c r="N114" t="s">
        <v>24</v>
      </c>
      <c r="O114">
        <v>2022</v>
      </c>
      <c r="P114">
        <v>30</v>
      </c>
      <c r="Q114">
        <v>6</v>
      </c>
      <c r="R114">
        <v>2021</v>
      </c>
      <c r="S114" t="s">
        <v>168</v>
      </c>
      <c r="T114" s="1">
        <v>45484</v>
      </c>
      <c r="U114">
        <v>6</v>
      </c>
      <c r="V114">
        <v>8631</v>
      </c>
      <c r="W114" s="2">
        <f>Table2[[#This Row],[Profit]]/Table2[[#This Row],[Unit Price]]</f>
        <v>7.6120959332638169E-2</v>
      </c>
    </row>
    <row r="115" spans="1:23" x14ac:dyDescent="0.25">
      <c r="A115">
        <v>114</v>
      </c>
      <c r="B115" t="s">
        <v>65</v>
      </c>
      <c r="C115" t="s">
        <v>56</v>
      </c>
      <c r="D115" t="s">
        <v>760</v>
      </c>
      <c r="E115">
        <v>451</v>
      </c>
      <c r="F115">
        <v>9</v>
      </c>
      <c r="G115">
        <v>0.15</v>
      </c>
      <c r="H115">
        <v>144</v>
      </c>
      <c r="I115" t="s">
        <v>28</v>
      </c>
      <c r="J115" t="s">
        <v>35</v>
      </c>
      <c r="K115" t="s">
        <v>30</v>
      </c>
      <c r="L115" t="s">
        <v>71</v>
      </c>
      <c r="M115" s="1">
        <v>44110</v>
      </c>
      <c r="N115" t="s">
        <v>24</v>
      </c>
      <c r="O115">
        <v>2021</v>
      </c>
      <c r="P115">
        <v>23</v>
      </c>
      <c r="Q115">
        <v>4</v>
      </c>
      <c r="R115">
        <v>2020</v>
      </c>
      <c r="S115" t="s">
        <v>169</v>
      </c>
      <c r="T115" s="1">
        <v>45361</v>
      </c>
      <c r="U115">
        <v>4</v>
      </c>
      <c r="V115">
        <v>4059</v>
      </c>
      <c r="W115" s="2">
        <f>Table2[[#This Row],[Profit]]/Table2[[#This Row],[Unit Price]]</f>
        <v>0.31929046563192903</v>
      </c>
    </row>
    <row r="116" spans="1:23" x14ac:dyDescent="0.25">
      <c r="A116">
        <v>115</v>
      </c>
      <c r="B116" t="s">
        <v>37</v>
      </c>
      <c r="C116" t="s">
        <v>53</v>
      </c>
      <c r="D116" t="s">
        <v>27</v>
      </c>
      <c r="E116">
        <v>173</v>
      </c>
      <c r="F116">
        <v>4</v>
      </c>
      <c r="G116">
        <v>0.27</v>
      </c>
      <c r="H116">
        <v>186</v>
      </c>
      <c r="I116" t="s">
        <v>28</v>
      </c>
      <c r="J116" t="s">
        <v>21</v>
      </c>
      <c r="K116" t="s">
        <v>22</v>
      </c>
      <c r="L116" t="s">
        <v>46</v>
      </c>
      <c r="M116" s="1">
        <v>44111</v>
      </c>
      <c r="N116" t="s">
        <v>43</v>
      </c>
      <c r="O116">
        <v>2022</v>
      </c>
      <c r="P116">
        <v>12</v>
      </c>
      <c r="Q116">
        <v>6</v>
      </c>
      <c r="R116">
        <v>2022</v>
      </c>
      <c r="S116" t="s">
        <v>170</v>
      </c>
      <c r="T116" s="1">
        <v>45440</v>
      </c>
      <c r="U116">
        <v>5</v>
      </c>
      <c r="V116">
        <v>692</v>
      </c>
      <c r="W116" s="2">
        <f>Table2[[#This Row],[Profit]]/Table2[[#This Row],[Unit Price]]</f>
        <v>1.0751445086705202</v>
      </c>
    </row>
    <row r="117" spans="1:23" x14ac:dyDescent="0.25">
      <c r="A117">
        <v>116</v>
      </c>
      <c r="B117" t="s">
        <v>67</v>
      </c>
      <c r="C117" t="s">
        <v>56</v>
      </c>
      <c r="D117" t="s">
        <v>761</v>
      </c>
      <c r="E117">
        <v>793</v>
      </c>
      <c r="F117">
        <v>8</v>
      </c>
      <c r="G117">
        <v>0.2</v>
      </c>
      <c r="H117">
        <v>191</v>
      </c>
      <c r="I117" t="s">
        <v>28</v>
      </c>
      <c r="J117" t="s">
        <v>29</v>
      </c>
      <c r="K117" t="s">
        <v>40</v>
      </c>
      <c r="L117" t="s">
        <v>31</v>
      </c>
      <c r="M117" s="1">
        <v>44112</v>
      </c>
      <c r="N117" t="s">
        <v>43</v>
      </c>
      <c r="O117">
        <v>2021</v>
      </c>
      <c r="P117">
        <v>29</v>
      </c>
      <c r="Q117">
        <v>2</v>
      </c>
      <c r="R117">
        <v>2021</v>
      </c>
      <c r="S117" t="s">
        <v>171</v>
      </c>
      <c r="T117" s="1">
        <v>45366</v>
      </c>
      <c r="U117">
        <v>3</v>
      </c>
      <c r="V117">
        <v>6344</v>
      </c>
      <c r="W117" s="2">
        <f>Table2[[#This Row],[Profit]]/Table2[[#This Row],[Unit Price]]</f>
        <v>0.24085750315258511</v>
      </c>
    </row>
    <row r="118" spans="1:23" x14ac:dyDescent="0.25">
      <c r="A118">
        <v>117</v>
      </c>
      <c r="B118" t="s">
        <v>52</v>
      </c>
      <c r="C118" t="s">
        <v>38</v>
      </c>
      <c r="D118" t="s">
        <v>761</v>
      </c>
      <c r="E118">
        <v>988</v>
      </c>
      <c r="F118">
        <v>3</v>
      </c>
      <c r="G118">
        <v>0.22</v>
      </c>
      <c r="H118">
        <v>88</v>
      </c>
      <c r="I118" t="s">
        <v>28</v>
      </c>
      <c r="J118" t="s">
        <v>35</v>
      </c>
      <c r="K118" t="s">
        <v>22</v>
      </c>
      <c r="L118" t="s">
        <v>31</v>
      </c>
      <c r="M118" s="1">
        <v>44113</v>
      </c>
      <c r="N118" t="s">
        <v>24</v>
      </c>
      <c r="O118">
        <v>2021</v>
      </c>
      <c r="P118">
        <v>15</v>
      </c>
      <c r="Q118">
        <v>9</v>
      </c>
      <c r="R118">
        <v>2021</v>
      </c>
      <c r="S118" t="s">
        <v>172</v>
      </c>
      <c r="T118" s="1">
        <v>45380</v>
      </c>
      <c r="U118">
        <v>2</v>
      </c>
      <c r="V118">
        <v>2964</v>
      </c>
      <c r="W118" s="2">
        <f>Table2[[#This Row],[Profit]]/Table2[[#This Row],[Unit Price]]</f>
        <v>8.9068825910931168E-2</v>
      </c>
    </row>
    <row r="119" spans="1:23" x14ac:dyDescent="0.25">
      <c r="A119">
        <v>118</v>
      </c>
      <c r="B119" t="s">
        <v>65</v>
      </c>
      <c r="C119" t="s">
        <v>56</v>
      </c>
      <c r="D119" t="s">
        <v>758</v>
      </c>
      <c r="E119">
        <v>619</v>
      </c>
      <c r="F119">
        <v>2</v>
      </c>
      <c r="G119">
        <v>0.27</v>
      </c>
      <c r="H119">
        <v>52</v>
      </c>
      <c r="I119" t="s">
        <v>20</v>
      </c>
      <c r="J119" t="s">
        <v>35</v>
      </c>
      <c r="K119" t="s">
        <v>30</v>
      </c>
      <c r="L119" t="s">
        <v>71</v>
      </c>
      <c r="M119" s="1">
        <v>44114</v>
      </c>
      <c r="N119" t="s">
        <v>24</v>
      </c>
      <c r="O119">
        <v>2021</v>
      </c>
      <c r="P119">
        <v>6</v>
      </c>
      <c r="Q119">
        <v>4</v>
      </c>
      <c r="R119">
        <v>2021</v>
      </c>
      <c r="S119" t="s">
        <v>173</v>
      </c>
      <c r="T119" s="1">
        <v>45339</v>
      </c>
      <c r="U119">
        <v>3</v>
      </c>
      <c r="V119">
        <v>1238</v>
      </c>
      <c r="W119" s="2">
        <f>Table2[[#This Row],[Profit]]/Table2[[#This Row],[Unit Price]]</f>
        <v>8.4006462035541199E-2</v>
      </c>
    </row>
    <row r="120" spans="1:23" x14ac:dyDescent="0.25">
      <c r="A120">
        <v>119</v>
      </c>
      <c r="B120" t="s">
        <v>48</v>
      </c>
      <c r="C120" t="s">
        <v>53</v>
      </c>
      <c r="D120" t="s">
        <v>757</v>
      </c>
      <c r="E120">
        <v>455</v>
      </c>
      <c r="F120">
        <v>2</v>
      </c>
      <c r="G120">
        <v>0.41</v>
      </c>
      <c r="H120">
        <v>92</v>
      </c>
      <c r="I120" t="s">
        <v>20</v>
      </c>
      <c r="J120" t="s">
        <v>21</v>
      </c>
      <c r="K120" t="s">
        <v>70</v>
      </c>
      <c r="L120" t="s">
        <v>71</v>
      </c>
      <c r="M120" s="1">
        <v>44115</v>
      </c>
      <c r="N120" t="s">
        <v>24</v>
      </c>
      <c r="O120">
        <v>2022</v>
      </c>
      <c r="P120">
        <v>17</v>
      </c>
      <c r="Q120">
        <v>4</v>
      </c>
      <c r="R120">
        <v>2021</v>
      </c>
      <c r="S120" t="s">
        <v>88</v>
      </c>
      <c r="T120" s="1">
        <v>45379</v>
      </c>
      <c r="U120">
        <v>5</v>
      </c>
      <c r="V120">
        <v>910</v>
      </c>
      <c r="W120" s="2">
        <f>Table2[[#This Row],[Profit]]/Table2[[#This Row],[Unit Price]]</f>
        <v>0.2021978021978022</v>
      </c>
    </row>
    <row r="121" spans="1:23" x14ac:dyDescent="0.25">
      <c r="A121">
        <v>120</v>
      </c>
      <c r="B121" t="s">
        <v>42</v>
      </c>
      <c r="C121" t="s">
        <v>34</v>
      </c>
      <c r="D121" t="s">
        <v>760</v>
      </c>
      <c r="E121">
        <v>809</v>
      </c>
      <c r="F121">
        <v>2</v>
      </c>
      <c r="G121">
        <v>0.13</v>
      </c>
      <c r="H121">
        <v>101</v>
      </c>
      <c r="I121" t="s">
        <v>28</v>
      </c>
      <c r="J121" t="s">
        <v>39</v>
      </c>
      <c r="K121" t="s">
        <v>30</v>
      </c>
      <c r="L121" t="s">
        <v>71</v>
      </c>
      <c r="M121" s="1">
        <v>44116</v>
      </c>
      <c r="N121" t="s">
        <v>24</v>
      </c>
      <c r="O121">
        <v>2022</v>
      </c>
      <c r="P121">
        <v>1</v>
      </c>
      <c r="Q121">
        <v>8</v>
      </c>
      <c r="R121">
        <v>2021</v>
      </c>
      <c r="S121" t="s">
        <v>174</v>
      </c>
      <c r="T121" s="1">
        <v>45370</v>
      </c>
      <c r="U121">
        <v>2</v>
      </c>
      <c r="V121">
        <v>1618</v>
      </c>
      <c r="W121" s="2">
        <f>Table2[[#This Row],[Profit]]/Table2[[#This Row],[Unit Price]]</f>
        <v>0.12484548825710753</v>
      </c>
    </row>
    <row r="122" spans="1:23" x14ac:dyDescent="0.25">
      <c r="A122">
        <v>121</v>
      </c>
      <c r="B122" t="s">
        <v>55</v>
      </c>
      <c r="C122" t="s">
        <v>59</v>
      </c>
      <c r="D122" t="s">
        <v>759</v>
      </c>
      <c r="E122">
        <v>781</v>
      </c>
      <c r="F122">
        <v>7</v>
      </c>
      <c r="G122">
        <v>0.44</v>
      </c>
      <c r="H122">
        <v>118</v>
      </c>
      <c r="I122" t="s">
        <v>28</v>
      </c>
      <c r="J122" t="s">
        <v>29</v>
      </c>
      <c r="K122" t="s">
        <v>30</v>
      </c>
      <c r="L122" t="s">
        <v>46</v>
      </c>
      <c r="M122" s="1">
        <v>44117</v>
      </c>
      <c r="N122" t="s">
        <v>24</v>
      </c>
      <c r="O122">
        <v>2022</v>
      </c>
      <c r="P122">
        <v>8</v>
      </c>
      <c r="Q122">
        <v>4</v>
      </c>
      <c r="R122">
        <v>2020</v>
      </c>
      <c r="S122" t="s">
        <v>175</v>
      </c>
      <c r="T122" s="1">
        <v>45357</v>
      </c>
      <c r="U122">
        <v>6</v>
      </c>
      <c r="V122">
        <v>5467</v>
      </c>
      <c r="W122" s="2">
        <f>Table2[[#This Row],[Profit]]/Table2[[#This Row],[Unit Price]]</f>
        <v>0.15108834827144688</v>
      </c>
    </row>
    <row r="123" spans="1:23" x14ac:dyDescent="0.25">
      <c r="A123">
        <v>122</v>
      </c>
      <c r="B123" t="s">
        <v>98</v>
      </c>
      <c r="C123" t="s">
        <v>56</v>
      </c>
      <c r="D123" t="s">
        <v>757</v>
      </c>
      <c r="E123">
        <v>896</v>
      </c>
      <c r="F123">
        <v>4</v>
      </c>
      <c r="G123">
        <v>0.4</v>
      </c>
      <c r="H123">
        <v>88</v>
      </c>
      <c r="I123" t="s">
        <v>28</v>
      </c>
      <c r="J123" t="s">
        <v>39</v>
      </c>
      <c r="K123" t="s">
        <v>30</v>
      </c>
      <c r="L123" t="s">
        <v>71</v>
      </c>
      <c r="M123" s="1">
        <v>44118</v>
      </c>
      <c r="N123" t="s">
        <v>24</v>
      </c>
      <c r="O123">
        <v>2021</v>
      </c>
      <c r="P123">
        <v>9</v>
      </c>
      <c r="Q123">
        <v>7</v>
      </c>
      <c r="R123">
        <v>2021</v>
      </c>
      <c r="S123" t="s">
        <v>176</v>
      </c>
      <c r="T123" s="1">
        <v>45426</v>
      </c>
      <c r="U123">
        <v>2</v>
      </c>
      <c r="V123">
        <v>3584</v>
      </c>
      <c r="W123" s="2">
        <f>Table2[[#This Row],[Profit]]/Table2[[#This Row],[Unit Price]]</f>
        <v>9.8214285714285712E-2</v>
      </c>
    </row>
    <row r="124" spans="1:23" x14ac:dyDescent="0.25">
      <c r="A124">
        <v>123</v>
      </c>
      <c r="B124" t="s">
        <v>101</v>
      </c>
      <c r="C124" t="s">
        <v>38</v>
      </c>
      <c r="D124" t="s">
        <v>759</v>
      </c>
      <c r="E124">
        <v>346</v>
      </c>
      <c r="F124">
        <v>7</v>
      </c>
      <c r="G124">
        <v>0.16</v>
      </c>
      <c r="H124">
        <v>109</v>
      </c>
      <c r="I124" t="s">
        <v>28</v>
      </c>
      <c r="J124" t="s">
        <v>39</v>
      </c>
      <c r="K124" t="s">
        <v>30</v>
      </c>
      <c r="L124" t="s">
        <v>31</v>
      </c>
      <c r="M124" s="1">
        <v>44119</v>
      </c>
      <c r="N124" t="s">
        <v>24</v>
      </c>
      <c r="O124">
        <v>2021</v>
      </c>
      <c r="P124">
        <v>2</v>
      </c>
      <c r="Q124">
        <v>7</v>
      </c>
      <c r="R124">
        <v>2020</v>
      </c>
      <c r="S124" t="s">
        <v>177</v>
      </c>
      <c r="T124" s="1">
        <v>45417</v>
      </c>
      <c r="U124">
        <v>1</v>
      </c>
      <c r="V124">
        <v>2422</v>
      </c>
      <c r="W124" s="2">
        <f>Table2[[#This Row],[Profit]]/Table2[[#This Row],[Unit Price]]</f>
        <v>0.31502890173410403</v>
      </c>
    </row>
    <row r="125" spans="1:23" x14ac:dyDescent="0.25">
      <c r="A125">
        <v>124</v>
      </c>
      <c r="B125" t="s">
        <v>75</v>
      </c>
      <c r="C125" t="s">
        <v>56</v>
      </c>
      <c r="D125" t="s">
        <v>760</v>
      </c>
      <c r="E125">
        <v>990</v>
      </c>
      <c r="F125">
        <v>6</v>
      </c>
      <c r="G125">
        <v>0.1</v>
      </c>
      <c r="H125">
        <v>112</v>
      </c>
      <c r="I125" t="s">
        <v>20</v>
      </c>
      <c r="J125" t="s">
        <v>29</v>
      </c>
      <c r="K125" t="s">
        <v>70</v>
      </c>
      <c r="L125" t="s">
        <v>71</v>
      </c>
      <c r="M125" s="1">
        <v>44120</v>
      </c>
      <c r="N125" t="s">
        <v>43</v>
      </c>
      <c r="O125">
        <v>2020</v>
      </c>
      <c r="P125">
        <v>1</v>
      </c>
      <c r="Q125">
        <v>4</v>
      </c>
      <c r="R125">
        <v>2021</v>
      </c>
      <c r="S125" t="s">
        <v>178</v>
      </c>
      <c r="T125" s="1">
        <v>45635</v>
      </c>
      <c r="U125">
        <v>3</v>
      </c>
      <c r="V125">
        <v>5940</v>
      </c>
      <c r="W125" s="2">
        <f>Table2[[#This Row],[Profit]]/Table2[[#This Row],[Unit Price]]</f>
        <v>0.11313131313131314</v>
      </c>
    </row>
    <row r="126" spans="1:23" x14ac:dyDescent="0.25">
      <c r="A126">
        <v>125</v>
      </c>
      <c r="B126" t="s">
        <v>101</v>
      </c>
      <c r="C126" t="s">
        <v>56</v>
      </c>
      <c r="D126" t="s">
        <v>759</v>
      </c>
      <c r="E126">
        <v>953</v>
      </c>
      <c r="F126">
        <v>5</v>
      </c>
      <c r="G126">
        <v>0.14000000000000001</v>
      </c>
      <c r="H126">
        <v>160</v>
      </c>
      <c r="I126" t="s">
        <v>20</v>
      </c>
      <c r="J126" t="s">
        <v>29</v>
      </c>
      <c r="K126" t="s">
        <v>40</v>
      </c>
      <c r="L126" t="s">
        <v>46</v>
      </c>
      <c r="M126" s="1">
        <v>44121</v>
      </c>
      <c r="N126" t="s">
        <v>43</v>
      </c>
      <c r="O126">
        <v>2022</v>
      </c>
      <c r="P126">
        <v>28</v>
      </c>
      <c r="Q126">
        <v>2</v>
      </c>
      <c r="R126">
        <v>2022</v>
      </c>
      <c r="S126" t="s">
        <v>179</v>
      </c>
      <c r="T126" s="1">
        <v>45538</v>
      </c>
      <c r="U126">
        <v>6</v>
      </c>
      <c r="V126">
        <v>4765</v>
      </c>
      <c r="W126" s="2">
        <f>Table2[[#This Row],[Profit]]/Table2[[#This Row],[Unit Price]]</f>
        <v>0.16789087093389296</v>
      </c>
    </row>
    <row r="127" spans="1:23" x14ac:dyDescent="0.25">
      <c r="A127">
        <v>126</v>
      </c>
      <c r="B127" t="s">
        <v>104</v>
      </c>
      <c r="C127" t="s">
        <v>59</v>
      </c>
      <c r="D127" t="s">
        <v>757</v>
      </c>
      <c r="E127">
        <v>879</v>
      </c>
      <c r="F127">
        <v>3</v>
      </c>
      <c r="G127">
        <v>0.14000000000000001</v>
      </c>
      <c r="H127">
        <v>164</v>
      </c>
      <c r="I127" t="s">
        <v>20</v>
      </c>
      <c r="J127" t="s">
        <v>21</v>
      </c>
      <c r="K127" t="s">
        <v>70</v>
      </c>
      <c r="L127" t="s">
        <v>31</v>
      </c>
      <c r="M127" s="1">
        <v>44122</v>
      </c>
      <c r="N127" t="s">
        <v>24</v>
      </c>
      <c r="O127">
        <v>2020</v>
      </c>
      <c r="P127">
        <v>13</v>
      </c>
      <c r="Q127">
        <v>12</v>
      </c>
      <c r="R127">
        <v>2021</v>
      </c>
      <c r="S127" t="s">
        <v>180</v>
      </c>
      <c r="T127" s="1">
        <v>45602</v>
      </c>
      <c r="U127">
        <v>5</v>
      </c>
      <c r="V127">
        <v>2637</v>
      </c>
      <c r="W127" s="2">
        <f>Table2[[#This Row],[Profit]]/Table2[[#This Row],[Unit Price]]</f>
        <v>0.18657565415244595</v>
      </c>
    </row>
    <row r="128" spans="1:23" x14ac:dyDescent="0.25">
      <c r="A128">
        <v>127</v>
      </c>
      <c r="B128" t="s">
        <v>50</v>
      </c>
      <c r="C128" t="s">
        <v>38</v>
      </c>
      <c r="D128" t="s">
        <v>27</v>
      </c>
      <c r="E128">
        <v>615</v>
      </c>
      <c r="F128">
        <v>8</v>
      </c>
      <c r="G128">
        <v>0.1</v>
      </c>
      <c r="H128">
        <v>138</v>
      </c>
      <c r="I128" t="s">
        <v>28</v>
      </c>
      <c r="J128" t="s">
        <v>39</v>
      </c>
      <c r="K128" t="s">
        <v>70</v>
      </c>
      <c r="L128" t="s">
        <v>31</v>
      </c>
      <c r="M128" s="1">
        <v>44123</v>
      </c>
      <c r="N128" t="s">
        <v>24</v>
      </c>
      <c r="O128">
        <v>2020</v>
      </c>
      <c r="P128">
        <v>30</v>
      </c>
      <c r="Q128">
        <v>8</v>
      </c>
      <c r="R128">
        <v>2021</v>
      </c>
      <c r="S128" t="s">
        <v>181</v>
      </c>
      <c r="T128" s="1">
        <v>45514</v>
      </c>
      <c r="U128">
        <v>4</v>
      </c>
      <c r="V128">
        <v>4920</v>
      </c>
      <c r="W128" s="2">
        <f>Table2[[#This Row],[Profit]]/Table2[[#This Row],[Unit Price]]</f>
        <v>0.22439024390243903</v>
      </c>
    </row>
    <row r="129" spans="1:23" x14ac:dyDescent="0.25">
      <c r="A129">
        <v>128</v>
      </c>
      <c r="B129" t="s">
        <v>79</v>
      </c>
      <c r="C129" t="s">
        <v>56</v>
      </c>
      <c r="D129" t="s">
        <v>760</v>
      </c>
      <c r="E129">
        <v>374</v>
      </c>
      <c r="F129">
        <v>9</v>
      </c>
      <c r="G129">
        <v>0.45</v>
      </c>
      <c r="H129">
        <v>158</v>
      </c>
      <c r="I129" t="s">
        <v>20</v>
      </c>
      <c r="J129" t="s">
        <v>35</v>
      </c>
      <c r="K129" t="s">
        <v>30</v>
      </c>
      <c r="L129" t="s">
        <v>23</v>
      </c>
      <c r="M129" s="1">
        <v>44124</v>
      </c>
      <c r="N129" t="s">
        <v>24</v>
      </c>
      <c r="O129">
        <v>2022</v>
      </c>
      <c r="P129">
        <v>29</v>
      </c>
      <c r="Q129">
        <v>10</v>
      </c>
      <c r="R129">
        <v>2021</v>
      </c>
      <c r="S129" t="s">
        <v>182</v>
      </c>
      <c r="T129" s="1">
        <v>45567</v>
      </c>
      <c r="U129">
        <v>4</v>
      </c>
      <c r="V129">
        <v>3366</v>
      </c>
      <c r="W129" s="2">
        <f>Table2[[#This Row],[Profit]]/Table2[[#This Row],[Unit Price]]</f>
        <v>0.42245989304812837</v>
      </c>
    </row>
    <row r="130" spans="1:23" x14ac:dyDescent="0.25">
      <c r="A130">
        <v>129</v>
      </c>
      <c r="B130" t="s">
        <v>33</v>
      </c>
      <c r="C130" t="s">
        <v>56</v>
      </c>
      <c r="D130" t="s">
        <v>27</v>
      </c>
      <c r="E130">
        <v>146</v>
      </c>
      <c r="F130">
        <v>9</v>
      </c>
      <c r="G130">
        <v>0.32</v>
      </c>
      <c r="H130">
        <v>192</v>
      </c>
      <c r="I130" t="s">
        <v>28</v>
      </c>
      <c r="J130" t="s">
        <v>35</v>
      </c>
      <c r="K130" t="s">
        <v>30</v>
      </c>
      <c r="L130" t="s">
        <v>31</v>
      </c>
      <c r="M130" s="1">
        <v>44125</v>
      </c>
      <c r="N130" t="s">
        <v>43</v>
      </c>
      <c r="O130">
        <v>2022</v>
      </c>
      <c r="P130">
        <v>16</v>
      </c>
      <c r="Q130">
        <v>11</v>
      </c>
      <c r="R130">
        <v>2022</v>
      </c>
      <c r="S130" t="s">
        <v>183</v>
      </c>
      <c r="T130" s="1">
        <v>45403</v>
      </c>
      <c r="U130">
        <v>4</v>
      </c>
      <c r="V130">
        <v>1314</v>
      </c>
      <c r="W130" s="2">
        <f>Table2[[#This Row],[Profit]]/Table2[[#This Row],[Unit Price]]</f>
        <v>1.3150684931506849</v>
      </c>
    </row>
    <row r="131" spans="1:23" x14ac:dyDescent="0.25">
      <c r="A131">
        <v>130</v>
      </c>
      <c r="B131" t="s">
        <v>33</v>
      </c>
      <c r="C131" t="s">
        <v>53</v>
      </c>
      <c r="D131" t="s">
        <v>27</v>
      </c>
      <c r="E131">
        <v>461</v>
      </c>
      <c r="F131">
        <v>1</v>
      </c>
      <c r="G131">
        <v>0.4</v>
      </c>
      <c r="H131">
        <v>166</v>
      </c>
      <c r="I131" t="s">
        <v>28</v>
      </c>
      <c r="J131" t="s">
        <v>29</v>
      </c>
      <c r="K131" t="s">
        <v>22</v>
      </c>
      <c r="L131" t="s">
        <v>31</v>
      </c>
      <c r="M131" s="1">
        <v>44126</v>
      </c>
      <c r="N131" t="s">
        <v>24</v>
      </c>
      <c r="O131">
        <v>2021</v>
      </c>
      <c r="P131">
        <v>10</v>
      </c>
      <c r="Q131">
        <v>11</v>
      </c>
      <c r="R131">
        <v>2021</v>
      </c>
      <c r="S131" t="s">
        <v>123</v>
      </c>
      <c r="T131" s="1">
        <v>45421</v>
      </c>
      <c r="U131">
        <v>5</v>
      </c>
      <c r="V131">
        <v>461</v>
      </c>
      <c r="W131" s="2">
        <f>Table2[[#This Row],[Profit]]/Table2[[#This Row],[Unit Price]]</f>
        <v>0.36008676789587851</v>
      </c>
    </row>
    <row r="132" spans="1:23" x14ac:dyDescent="0.25">
      <c r="A132">
        <v>131</v>
      </c>
      <c r="B132" t="s">
        <v>58</v>
      </c>
      <c r="C132" t="s">
        <v>34</v>
      </c>
      <c r="D132" t="s">
        <v>27</v>
      </c>
      <c r="E132">
        <v>245</v>
      </c>
      <c r="F132">
        <v>8</v>
      </c>
      <c r="G132">
        <v>0.49</v>
      </c>
      <c r="H132">
        <v>155</v>
      </c>
      <c r="I132" t="s">
        <v>20</v>
      </c>
      <c r="J132" t="s">
        <v>39</v>
      </c>
      <c r="K132" t="s">
        <v>30</v>
      </c>
      <c r="L132" t="s">
        <v>31</v>
      </c>
      <c r="M132" s="1">
        <v>44127</v>
      </c>
      <c r="N132" t="s">
        <v>24</v>
      </c>
      <c r="O132">
        <v>2022</v>
      </c>
      <c r="P132">
        <v>20</v>
      </c>
      <c r="Q132">
        <v>2</v>
      </c>
      <c r="R132">
        <v>2021</v>
      </c>
      <c r="S132" t="s">
        <v>184</v>
      </c>
      <c r="T132" s="1">
        <v>45559</v>
      </c>
      <c r="U132">
        <v>4</v>
      </c>
      <c r="V132">
        <v>1960</v>
      </c>
      <c r="W132" s="2">
        <f>Table2[[#This Row],[Profit]]/Table2[[#This Row],[Unit Price]]</f>
        <v>0.63265306122448983</v>
      </c>
    </row>
    <row r="133" spans="1:23" x14ac:dyDescent="0.25">
      <c r="A133">
        <v>132</v>
      </c>
      <c r="B133" t="s">
        <v>50</v>
      </c>
      <c r="C133" t="s">
        <v>38</v>
      </c>
      <c r="D133" t="s">
        <v>757</v>
      </c>
      <c r="E133">
        <v>211</v>
      </c>
      <c r="F133">
        <v>9</v>
      </c>
      <c r="G133">
        <v>0.39</v>
      </c>
      <c r="H133">
        <v>131</v>
      </c>
      <c r="I133" t="s">
        <v>20</v>
      </c>
      <c r="J133" t="s">
        <v>29</v>
      </c>
      <c r="K133" t="s">
        <v>70</v>
      </c>
      <c r="L133" t="s">
        <v>71</v>
      </c>
      <c r="M133" s="1">
        <v>44128</v>
      </c>
      <c r="N133" t="s">
        <v>43</v>
      </c>
      <c r="O133">
        <v>2021</v>
      </c>
      <c r="P133">
        <v>26</v>
      </c>
      <c r="Q133">
        <v>8</v>
      </c>
      <c r="R133">
        <v>2022</v>
      </c>
      <c r="S133" t="s">
        <v>185</v>
      </c>
      <c r="T133" s="1">
        <v>45608</v>
      </c>
      <c r="U133">
        <v>6</v>
      </c>
      <c r="V133">
        <v>1899</v>
      </c>
      <c r="W133" s="2">
        <f>Table2[[#This Row],[Profit]]/Table2[[#This Row],[Unit Price]]</f>
        <v>0.62085308056872035</v>
      </c>
    </row>
    <row r="134" spans="1:23" x14ac:dyDescent="0.25">
      <c r="A134">
        <v>133</v>
      </c>
      <c r="B134" t="s">
        <v>65</v>
      </c>
      <c r="C134" t="s">
        <v>19</v>
      </c>
      <c r="D134" t="s">
        <v>761</v>
      </c>
      <c r="E134">
        <v>255</v>
      </c>
      <c r="F134">
        <v>9</v>
      </c>
      <c r="G134">
        <v>0.32</v>
      </c>
      <c r="H134">
        <v>190</v>
      </c>
      <c r="I134" t="s">
        <v>28</v>
      </c>
      <c r="J134" t="s">
        <v>29</v>
      </c>
      <c r="K134" t="s">
        <v>30</v>
      </c>
      <c r="L134" t="s">
        <v>31</v>
      </c>
      <c r="M134" s="1">
        <v>44129</v>
      </c>
      <c r="N134" t="s">
        <v>43</v>
      </c>
      <c r="O134">
        <v>2020</v>
      </c>
      <c r="P134">
        <v>24</v>
      </c>
      <c r="Q134">
        <v>4</v>
      </c>
      <c r="R134">
        <v>2022</v>
      </c>
      <c r="S134" t="s">
        <v>186</v>
      </c>
      <c r="T134" s="1">
        <v>45525</v>
      </c>
      <c r="U134">
        <v>3</v>
      </c>
      <c r="V134">
        <v>2295</v>
      </c>
      <c r="W134" s="2">
        <f>Table2[[#This Row],[Profit]]/Table2[[#This Row],[Unit Price]]</f>
        <v>0.74509803921568629</v>
      </c>
    </row>
    <row r="135" spans="1:23" x14ac:dyDescent="0.25">
      <c r="A135">
        <v>134</v>
      </c>
      <c r="B135" t="s">
        <v>98</v>
      </c>
      <c r="C135" t="s">
        <v>19</v>
      </c>
      <c r="D135" t="s">
        <v>758</v>
      </c>
      <c r="E135">
        <v>154</v>
      </c>
      <c r="F135">
        <v>8</v>
      </c>
      <c r="G135">
        <v>0.33</v>
      </c>
      <c r="H135">
        <v>88</v>
      </c>
      <c r="I135" t="s">
        <v>20</v>
      </c>
      <c r="J135" t="s">
        <v>35</v>
      </c>
      <c r="K135" t="s">
        <v>30</v>
      </c>
      <c r="L135" t="s">
        <v>31</v>
      </c>
      <c r="M135" s="1">
        <v>44130</v>
      </c>
      <c r="N135" t="s">
        <v>24</v>
      </c>
      <c r="O135">
        <v>2020</v>
      </c>
      <c r="P135">
        <v>2</v>
      </c>
      <c r="Q135">
        <v>2</v>
      </c>
      <c r="R135">
        <v>2022</v>
      </c>
      <c r="S135" t="s">
        <v>63</v>
      </c>
      <c r="T135" s="1">
        <v>45428</v>
      </c>
      <c r="U135">
        <v>6</v>
      </c>
      <c r="V135">
        <v>1232</v>
      </c>
      <c r="W135" s="2">
        <f>Table2[[#This Row],[Profit]]/Table2[[#This Row],[Unit Price]]</f>
        <v>0.5714285714285714</v>
      </c>
    </row>
    <row r="136" spans="1:23" x14ac:dyDescent="0.25">
      <c r="A136">
        <v>135</v>
      </c>
      <c r="B136" t="s">
        <v>50</v>
      </c>
      <c r="C136" t="s">
        <v>38</v>
      </c>
      <c r="D136" t="s">
        <v>27</v>
      </c>
      <c r="E136">
        <v>723</v>
      </c>
      <c r="F136">
        <v>5</v>
      </c>
      <c r="G136">
        <v>0.36</v>
      </c>
      <c r="H136">
        <v>80</v>
      </c>
      <c r="I136" t="s">
        <v>20</v>
      </c>
      <c r="J136" t="s">
        <v>39</v>
      </c>
      <c r="K136" t="s">
        <v>70</v>
      </c>
      <c r="L136" t="s">
        <v>23</v>
      </c>
      <c r="M136" s="1">
        <v>44131</v>
      </c>
      <c r="N136" t="s">
        <v>43</v>
      </c>
      <c r="O136">
        <v>2020</v>
      </c>
      <c r="P136">
        <v>17</v>
      </c>
      <c r="Q136">
        <v>1</v>
      </c>
      <c r="R136">
        <v>2020</v>
      </c>
      <c r="S136" t="s">
        <v>187</v>
      </c>
      <c r="T136" s="1">
        <v>45634</v>
      </c>
      <c r="U136">
        <v>3</v>
      </c>
      <c r="V136">
        <v>3615</v>
      </c>
      <c r="W136" s="2">
        <f>Table2[[#This Row],[Profit]]/Table2[[#This Row],[Unit Price]]</f>
        <v>0.11065006915629322</v>
      </c>
    </row>
    <row r="137" spans="1:23" x14ac:dyDescent="0.25">
      <c r="A137">
        <v>136</v>
      </c>
      <c r="B137" t="s">
        <v>75</v>
      </c>
      <c r="C137" t="s">
        <v>59</v>
      </c>
      <c r="D137" t="s">
        <v>758</v>
      </c>
      <c r="E137">
        <v>813</v>
      </c>
      <c r="F137">
        <v>7</v>
      </c>
      <c r="G137">
        <v>0.21</v>
      </c>
      <c r="H137">
        <v>148</v>
      </c>
      <c r="I137" t="s">
        <v>28</v>
      </c>
      <c r="J137" t="s">
        <v>39</v>
      </c>
      <c r="K137" t="s">
        <v>22</v>
      </c>
      <c r="L137" t="s">
        <v>71</v>
      </c>
      <c r="M137" s="1">
        <v>44132</v>
      </c>
      <c r="N137" t="s">
        <v>24</v>
      </c>
      <c r="O137">
        <v>2022</v>
      </c>
      <c r="P137">
        <v>3</v>
      </c>
      <c r="Q137">
        <v>7</v>
      </c>
      <c r="R137">
        <v>2020</v>
      </c>
      <c r="S137" t="s">
        <v>188</v>
      </c>
      <c r="T137" s="1">
        <v>45404</v>
      </c>
      <c r="U137">
        <v>3</v>
      </c>
      <c r="V137">
        <v>5691</v>
      </c>
      <c r="W137" s="2">
        <f>Table2[[#This Row],[Profit]]/Table2[[#This Row],[Unit Price]]</f>
        <v>0.18204182041820419</v>
      </c>
    </row>
    <row r="138" spans="1:23" x14ac:dyDescent="0.25">
      <c r="A138">
        <v>137</v>
      </c>
      <c r="B138" t="s">
        <v>73</v>
      </c>
      <c r="C138" t="s">
        <v>38</v>
      </c>
      <c r="D138" t="s">
        <v>760</v>
      </c>
      <c r="E138">
        <v>503</v>
      </c>
      <c r="F138">
        <v>7</v>
      </c>
      <c r="G138">
        <v>0.12</v>
      </c>
      <c r="H138">
        <v>133</v>
      </c>
      <c r="I138" t="s">
        <v>20</v>
      </c>
      <c r="J138" t="s">
        <v>21</v>
      </c>
      <c r="K138" t="s">
        <v>40</v>
      </c>
      <c r="L138" t="s">
        <v>71</v>
      </c>
      <c r="M138" s="1">
        <v>44133</v>
      </c>
      <c r="N138" t="s">
        <v>43</v>
      </c>
      <c r="O138">
        <v>2021</v>
      </c>
      <c r="P138">
        <v>6</v>
      </c>
      <c r="Q138">
        <v>8</v>
      </c>
      <c r="R138">
        <v>2022</v>
      </c>
      <c r="S138" t="s">
        <v>189</v>
      </c>
      <c r="T138" s="1">
        <v>45579</v>
      </c>
      <c r="U138">
        <v>2</v>
      </c>
      <c r="V138">
        <v>3521</v>
      </c>
      <c r="W138" s="2">
        <f>Table2[[#This Row],[Profit]]/Table2[[#This Row],[Unit Price]]</f>
        <v>0.26441351888667991</v>
      </c>
    </row>
    <row r="139" spans="1:23" x14ac:dyDescent="0.25">
      <c r="A139">
        <v>138</v>
      </c>
      <c r="B139" t="s">
        <v>104</v>
      </c>
      <c r="C139" t="s">
        <v>38</v>
      </c>
      <c r="D139" t="s">
        <v>759</v>
      </c>
      <c r="E139">
        <v>299</v>
      </c>
      <c r="F139">
        <v>9</v>
      </c>
      <c r="G139">
        <v>0.31</v>
      </c>
      <c r="H139">
        <v>81</v>
      </c>
      <c r="I139" t="s">
        <v>28</v>
      </c>
      <c r="J139" t="s">
        <v>21</v>
      </c>
      <c r="K139" t="s">
        <v>70</v>
      </c>
      <c r="L139" t="s">
        <v>46</v>
      </c>
      <c r="M139" s="1">
        <v>44134</v>
      </c>
      <c r="N139" t="s">
        <v>24</v>
      </c>
      <c r="O139">
        <v>2021</v>
      </c>
      <c r="P139">
        <v>26</v>
      </c>
      <c r="Q139">
        <v>4</v>
      </c>
      <c r="R139">
        <v>2022</v>
      </c>
      <c r="S139" t="s">
        <v>190</v>
      </c>
      <c r="T139" s="1">
        <v>45603</v>
      </c>
      <c r="U139">
        <v>1</v>
      </c>
      <c r="V139">
        <v>2691</v>
      </c>
      <c r="W139" s="2">
        <f>Table2[[#This Row],[Profit]]/Table2[[#This Row],[Unit Price]]</f>
        <v>0.2709030100334448</v>
      </c>
    </row>
    <row r="140" spans="1:23" x14ac:dyDescent="0.25">
      <c r="A140">
        <v>139</v>
      </c>
      <c r="B140" t="s">
        <v>37</v>
      </c>
      <c r="C140" t="s">
        <v>19</v>
      </c>
      <c r="D140" t="s">
        <v>27</v>
      </c>
      <c r="E140">
        <v>683</v>
      </c>
      <c r="F140">
        <v>4</v>
      </c>
      <c r="G140">
        <v>0.22</v>
      </c>
      <c r="H140">
        <v>150</v>
      </c>
      <c r="I140" t="s">
        <v>20</v>
      </c>
      <c r="J140" t="s">
        <v>39</v>
      </c>
      <c r="K140" t="s">
        <v>30</v>
      </c>
      <c r="L140" t="s">
        <v>46</v>
      </c>
      <c r="M140" s="1">
        <v>44135</v>
      </c>
      <c r="N140" t="s">
        <v>24</v>
      </c>
      <c r="O140">
        <v>2020</v>
      </c>
      <c r="P140">
        <v>18</v>
      </c>
      <c r="Q140">
        <v>5</v>
      </c>
      <c r="R140">
        <v>2020</v>
      </c>
      <c r="S140" t="s">
        <v>191</v>
      </c>
      <c r="T140" s="1">
        <v>45552</v>
      </c>
      <c r="U140">
        <v>1</v>
      </c>
      <c r="V140">
        <v>2732</v>
      </c>
      <c r="W140" s="2">
        <f>Table2[[#This Row],[Profit]]/Table2[[#This Row],[Unit Price]]</f>
        <v>0.21961932650073207</v>
      </c>
    </row>
    <row r="141" spans="1:23" x14ac:dyDescent="0.25">
      <c r="A141">
        <v>140</v>
      </c>
      <c r="B141" t="s">
        <v>104</v>
      </c>
      <c r="C141" t="s">
        <v>34</v>
      </c>
      <c r="D141" t="s">
        <v>761</v>
      </c>
      <c r="E141">
        <v>969</v>
      </c>
      <c r="F141">
        <v>8</v>
      </c>
      <c r="G141">
        <v>0.26</v>
      </c>
      <c r="H141">
        <v>125</v>
      </c>
      <c r="I141" t="s">
        <v>28</v>
      </c>
      <c r="J141" t="s">
        <v>35</v>
      </c>
      <c r="K141" t="s">
        <v>22</v>
      </c>
      <c r="L141" t="s">
        <v>23</v>
      </c>
      <c r="M141" s="1">
        <v>44136</v>
      </c>
      <c r="N141" t="s">
        <v>24</v>
      </c>
      <c r="O141">
        <v>2022</v>
      </c>
      <c r="P141">
        <v>24</v>
      </c>
      <c r="Q141">
        <v>2</v>
      </c>
      <c r="R141">
        <v>2022</v>
      </c>
      <c r="S141" t="s">
        <v>192</v>
      </c>
      <c r="T141" s="1">
        <v>45590</v>
      </c>
      <c r="U141">
        <v>5</v>
      </c>
      <c r="V141">
        <v>7752</v>
      </c>
      <c r="W141" s="2">
        <f>Table2[[#This Row],[Profit]]/Table2[[#This Row],[Unit Price]]</f>
        <v>0.12899896800825594</v>
      </c>
    </row>
    <row r="142" spans="1:23" x14ac:dyDescent="0.25">
      <c r="A142">
        <v>141</v>
      </c>
      <c r="B142" t="s">
        <v>101</v>
      </c>
      <c r="C142" t="s">
        <v>19</v>
      </c>
      <c r="D142" t="s">
        <v>758</v>
      </c>
      <c r="E142">
        <v>527</v>
      </c>
      <c r="F142">
        <v>9</v>
      </c>
      <c r="G142">
        <v>0.12</v>
      </c>
      <c r="H142">
        <v>57</v>
      </c>
      <c r="I142" t="s">
        <v>28</v>
      </c>
      <c r="J142" t="s">
        <v>21</v>
      </c>
      <c r="K142" t="s">
        <v>40</v>
      </c>
      <c r="L142" t="s">
        <v>23</v>
      </c>
      <c r="M142" s="1">
        <v>44137</v>
      </c>
      <c r="N142" t="s">
        <v>43</v>
      </c>
      <c r="O142">
        <v>2020</v>
      </c>
      <c r="P142">
        <v>13</v>
      </c>
      <c r="Q142">
        <v>6</v>
      </c>
      <c r="R142">
        <v>2022</v>
      </c>
      <c r="S142" t="s">
        <v>193</v>
      </c>
      <c r="T142" s="1">
        <v>45375</v>
      </c>
      <c r="U142">
        <v>5</v>
      </c>
      <c r="V142">
        <v>4743</v>
      </c>
      <c r="W142" s="2">
        <f>Table2[[#This Row],[Profit]]/Table2[[#This Row],[Unit Price]]</f>
        <v>0.10815939278937381</v>
      </c>
    </row>
    <row r="143" spans="1:23" x14ac:dyDescent="0.25">
      <c r="A143">
        <v>142</v>
      </c>
      <c r="B143" t="s">
        <v>73</v>
      </c>
      <c r="C143" t="s">
        <v>34</v>
      </c>
      <c r="D143" t="s">
        <v>760</v>
      </c>
      <c r="E143">
        <v>722</v>
      </c>
      <c r="F143">
        <v>5</v>
      </c>
      <c r="G143">
        <v>0.37</v>
      </c>
      <c r="H143">
        <v>119</v>
      </c>
      <c r="I143" t="s">
        <v>28</v>
      </c>
      <c r="J143" t="s">
        <v>39</v>
      </c>
      <c r="K143" t="s">
        <v>30</v>
      </c>
      <c r="L143" t="s">
        <v>46</v>
      </c>
      <c r="M143" s="1">
        <v>44138</v>
      </c>
      <c r="N143" t="s">
        <v>24</v>
      </c>
      <c r="O143">
        <v>2021</v>
      </c>
      <c r="P143">
        <v>19</v>
      </c>
      <c r="Q143">
        <v>9</v>
      </c>
      <c r="R143">
        <v>2021</v>
      </c>
      <c r="S143" t="s">
        <v>194</v>
      </c>
      <c r="T143" s="1">
        <v>45328</v>
      </c>
      <c r="U143">
        <v>1</v>
      </c>
      <c r="V143">
        <v>3610</v>
      </c>
      <c r="W143" s="2">
        <f>Table2[[#This Row],[Profit]]/Table2[[#This Row],[Unit Price]]</f>
        <v>0.16481994459833796</v>
      </c>
    </row>
    <row r="144" spans="1:23" x14ac:dyDescent="0.25">
      <c r="A144">
        <v>143</v>
      </c>
      <c r="B144" t="s">
        <v>79</v>
      </c>
      <c r="C144" t="s">
        <v>34</v>
      </c>
      <c r="D144" t="s">
        <v>757</v>
      </c>
      <c r="E144">
        <v>786</v>
      </c>
      <c r="F144">
        <v>3</v>
      </c>
      <c r="G144">
        <v>0.22</v>
      </c>
      <c r="H144">
        <v>127</v>
      </c>
      <c r="I144" t="s">
        <v>20</v>
      </c>
      <c r="J144" t="s">
        <v>29</v>
      </c>
      <c r="K144" t="s">
        <v>70</v>
      </c>
      <c r="L144" t="s">
        <v>46</v>
      </c>
      <c r="M144" s="1">
        <v>44139</v>
      </c>
      <c r="N144" t="s">
        <v>43</v>
      </c>
      <c r="O144">
        <v>2021</v>
      </c>
      <c r="P144">
        <v>8</v>
      </c>
      <c r="Q144">
        <v>5</v>
      </c>
      <c r="R144">
        <v>2020</v>
      </c>
      <c r="S144" t="s">
        <v>195</v>
      </c>
      <c r="T144" s="1">
        <v>45626</v>
      </c>
      <c r="U144">
        <v>2</v>
      </c>
      <c r="V144">
        <v>2358</v>
      </c>
      <c r="W144" s="2">
        <f>Table2[[#This Row],[Profit]]/Table2[[#This Row],[Unit Price]]</f>
        <v>0.16157760814249364</v>
      </c>
    </row>
    <row r="145" spans="1:23" x14ac:dyDescent="0.25">
      <c r="A145">
        <v>144</v>
      </c>
      <c r="B145" t="s">
        <v>75</v>
      </c>
      <c r="C145" t="s">
        <v>53</v>
      </c>
      <c r="D145" t="s">
        <v>761</v>
      </c>
      <c r="E145">
        <v>774</v>
      </c>
      <c r="F145">
        <v>4</v>
      </c>
      <c r="G145">
        <v>0.45</v>
      </c>
      <c r="H145">
        <v>82</v>
      </c>
      <c r="I145" t="s">
        <v>28</v>
      </c>
      <c r="J145" t="s">
        <v>35</v>
      </c>
      <c r="K145" t="s">
        <v>40</v>
      </c>
      <c r="L145" t="s">
        <v>31</v>
      </c>
      <c r="M145" s="1">
        <v>44140</v>
      </c>
      <c r="N145" t="s">
        <v>24</v>
      </c>
      <c r="O145">
        <v>2020</v>
      </c>
      <c r="P145">
        <v>27</v>
      </c>
      <c r="Q145">
        <v>1</v>
      </c>
      <c r="R145">
        <v>2020</v>
      </c>
      <c r="S145" t="s">
        <v>196</v>
      </c>
      <c r="T145" s="1">
        <v>45395</v>
      </c>
      <c r="U145">
        <v>4</v>
      </c>
      <c r="V145">
        <v>3096</v>
      </c>
      <c r="W145" s="2">
        <f>Table2[[#This Row],[Profit]]/Table2[[#This Row],[Unit Price]]</f>
        <v>0.10594315245478036</v>
      </c>
    </row>
    <row r="146" spans="1:23" x14ac:dyDescent="0.25">
      <c r="A146">
        <v>145</v>
      </c>
      <c r="B146" t="s">
        <v>75</v>
      </c>
      <c r="C146" t="s">
        <v>19</v>
      </c>
      <c r="D146" t="s">
        <v>761</v>
      </c>
      <c r="E146">
        <v>773</v>
      </c>
      <c r="F146">
        <v>1</v>
      </c>
      <c r="G146">
        <v>0.1</v>
      </c>
      <c r="H146">
        <v>82</v>
      </c>
      <c r="I146" t="s">
        <v>20</v>
      </c>
      <c r="J146" t="s">
        <v>21</v>
      </c>
      <c r="K146" t="s">
        <v>30</v>
      </c>
      <c r="L146" t="s">
        <v>46</v>
      </c>
      <c r="M146" s="1">
        <v>44141</v>
      </c>
      <c r="N146" t="s">
        <v>24</v>
      </c>
      <c r="O146">
        <v>2021</v>
      </c>
      <c r="P146">
        <v>13</v>
      </c>
      <c r="Q146">
        <v>10</v>
      </c>
      <c r="R146">
        <v>2020</v>
      </c>
      <c r="S146" t="s">
        <v>197</v>
      </c>
      <c r="T146" s="1">
        <v>45433</v>
      </c>
      <c r="U146">
        <v>3</v>
      </c>
      <c r="V146">
        <v>773</v>
      </c>
      <c r="W146" s="2">
        <f>Table2[[#This Row],[Profit]]/Table2[[#This Row],[Unit Price]]</f>
        <v>0.10608020698576973</v>
      </c>
    </row>
    <row r="147" spans="1:23" x14ac:dyDescent="0.25">
      <c r="A147">
        <v>146</v>
      </c>
      <c r="B147" t="s">
        <v>50</v>
      </c>
      <c r="C147" t="s">
        <v>56</v>
      </c>
      <c r="D147" t="s">
        <v>760</v>
      </c>
      <c r="E147">
        <v>174</v>
      </c>
      <c r="F147">
        <v>5</v>
      </c>
      <c r="G147">
        <v>0.23</v>
      </c>
      <c r="H147">
        <v>78</v>
      </c>
      <c r="I147" t="s">
        <v>28</v>
      </c>
      <c r="J147" t="s">
        <v>29</v>
      </c>
      <c r="K147" t="s">
        <v>70</v>
      </c>
      <c r="L147" t="s">
        <v>23</v>
      </c>
      <c r="M147" s="1">
        <v>44142</v>
      </c>
      <c r="N147" t="s">
        <v>24</v>
      </c>
      <c r="O147">
        <v>2020</v>
      </c>
      <c r="P147">
        <v>14</v>
      </c>
      <c r="Q147">
        <v>1</v>
      </c>
      <c r="R147">
        <v>2020</v>
      </c>
      <c r="S147" t="s">
        <v>198</v>
      </c>
      <c r="T147" s="1">
        <v>45548</v>
      </c>
      <c r="U147">
        <v>5</v>
      </c>
      <c r="V147">
        <v>870</v>
      </c>
      <c r="W147" s="2">
        <f>Table2[[#This Row],[Profit]]/Table2[[#This Row],[Unit Price]]</f>
        <v>0.44827586206896552</v>
      </c>
    </row>
    <row r="148" spans="1:23" x14ac:dyDescent="0.25">
      <c r="A148">
        <v>147</v>
      </c>
      <c r="B148" t="s">
        <v>75</v>
      </c>
      <c r="C148" t="s">
        <v>38</v>
      </c>
      <c r="D148" t="s">
        <v>757</v>
      </c>
      <c r="E148">
        <v>475</v>
      </c>
      <c r="F148">
        <v>9</v>
      </c>
      <c r="G148">
        <v>0.47</v>
      </c>
      <c r="H148">
        <v>62</v>
      </c>
      <c r="I148" t="s">
        <v>20</v>
      </c>
      <c r="J148" t="s">
        <v>21</v>
      </c>
      <c r="K148" t="s">
        <v>30</v>
      </c>
      <c r="L148" t="s">
        <v>23</v>
      </c>
      <c r="M148" s="1">
        <v>44143</v>
      </c>
      <c r="N148" t="s">
        <v>43</v>
      </c>
      <c r="O148">
        <v>2022</v>
      </c>
      <c r="P148">
        <v>7</v>
      </c>
      <c r="Q148">
        <v>11</v>
      </c>
      <c r="R148">
        <v>2022</v>
      </c>
      <c r="S148" t="s">
        <v>199</v>
      </c>
      <c r="T148" s="1">
        <v>45594</v>
      </c>
      <c r="U148">
        <v>3</v>
      </c>
      <c r="V148">
        <v>4275</v>
      </c>
      <c r="W148" s="2">
        <f>Table2[[#This Row],[Profit]]/Table2[[#This Row],[Unit Price]]</f>
        <v>0.13052631578947368</v>
      </c>
    </row>
    <row r="149" spans="1:23" x14ac:dyDescent="0.25">
      <c r="A149">
        <v>148</v>
      </c>
      <c r="B149" t="s">
        <v>104</v>
      </c>
      <c r="C149" t="s">
        <v>59</v>
      </c>
      <c r="D149" t="s">
        <v>759</v>
      </c>
      <c r="E149">
        <v>937</v>
      </c>
      <c r="F149">
        <v>1</v>
      </c>
      <c r="G149">
        <v>0.28000000000000003</v>
      </c>
      <c r="H149">
        <v>143</v>
      </c>
      <c r="I149" t="s">
        <v>28</v>
      </c>
      <c r="J149" t="s">
        <v>29</v>
      </c>
      <c r="K149" t="s">
        <v>30</v>
      </c>
      <c r="L149" t="s">
        <v>31</v>
      </c>
      <c r="M149" s="1">
        <v>44144</v>
      </c>
      <c r="N149" t="s">
        <v>24</v>
      </c>
      <c r="O149">
        <v>2022</v>
      </c>
      <c r="P149">
        <v>29</v>
      </c>
      <c r="Q149">
        <v>9</v>
      </c>
      <c r="R149">
        <v>2022</v>
      </c>
      <c r="S149" t="s">
        <v>200</v>
      </c>
      <c r="T149" s="1">
        <v>45477</v>
      </c>
      <c r="U149">
        <v>2</v>
      </c>
      <c r="V149">
        <v>937</v>
      </c>
      <c r="W149" s="2">
        <f>Table2[[#This Row],[Profit]]/Table2[[#This Row],[Unit Price]]</f>
        <v>0.15261472785485591</v>
      </c>
    </row>
    <row r="150" spans="1:23" x14ac:dyDescent="0.25">
      <c r="A150">
        <v>149</v>
      </c>
      <c r="B150" t="s">
        <v>37</v>
      </c>
      <c r="C150" t="s">
        <v>56</v>
      </c>
      <c r="D150" t="s">
        <v>759</v>
      </c>
      <c r="E150">
        <v>576</v>
      </c>
      <c r="F150">
        <v>5</v>
      </c>
      <c r="G150">
        <v>0.45</v>
      </c>
      <c r="H150">
        <v>124</v>
      </c>
      <c r="I150" t="s">
        <v>20</v>
      </c>
      <c r="J150" t="s">
        <v>39</v>
      </c>
      <c r="K150" t="s">
        <v>70</v>
      </c>
      <c r="L150" t="s">
        <v>23</v>
      </c>
      <c r="M150" s="1">
        <v>44145</v>
      </c>
      <c r="N150" t="s">
        <v>24</v>
      </c>
      <c r="O150">
        <v>2022</v>
      </c>
      <c r="P150">
        <v>10</v>
      </c>
      <c r="Q150">
        <v>10</v>
      </c>
      <c r="R150">
        <v>2020</v>
      </c>
      <c r="S150" t="s">
        <v>201</v>
      </c>
      <c r="T150" s="1">
        <v>45404</v>
      </c>
      <c r="U150">
        <v>1</v>
      </c>
      <c r="V150">
        <v>2880</v>
      </c>
      <c r="W150" s="2">
        <f>Table2[[#This Row],[Profit]]/Table2[[#This Row],[Unit Price]]</f>
        <v>0.21527777777777779</v>
      </c>
    </row>
    <row r="151" spans="1:23" x14ac:dyDescent="0.25">
      <c r="A151">
        <v>150</v>
      </c>
      <c r="B151" t="s">
        <v>18</v>
      </c>
      <c r="C151" t="s">
        <v>19</v>
      </c>
      <c r="D151" t="s">
        <v>761</v>
      </c>
      <c r="E151">
        <v>914</v>
      </c>
      <c r="F151">
        <v>3</v>
      </c>
      <c r="G151">
        <v>0.2</v>
      </c>
      <c r="H151">
        <v>105</v>
      </c>
      <c r="I151" t="s">
        <v>20</v>
      </c>
      <c r="J151" t="s">
        <v>35</v>
      </c>
      <c r="K151" t="s">
        <v>40</v>
      </c>
      <c r="L151" t="s">
        <v>71</v>
      </c>
      <c r="M151" s="1">
        <v>44146</v>
      </c>
      <c r="N151" t="s">
        <v>24</v>
      </c>
      <c r="O151">
        <v>2021</v>
      </c>
      <c r="P151">
        <v>19</v>
      </c>
      <c r="Q151">
        <v>9</v>
      </c>
      <c r="R151">
        <v>2020</v>
      </c>
      <c r="S151" t="s">
        <v>202</v>
      </c>
      <c r="T151" s="1">
        <v>45479</v>
      </c>
      <c r="U151">
        <v>5</v>
      </c>
      <c r="V151">
        <v>2742</v>
      </c>
      <c r="W151" s="2">
        <f>Table2[[#This Row],[Profit]]/Table2[[#This Row],[Unit Price]]</f>
        <v>0.11487964989059081</v>
      </c>
    </row>
    <row r="152" spans="1:23" x14ac:dyDescent="0.25">
      <c r="A152">
        <v>151</v>
      </c>
      <c r="B152" t="s">
        <v>65</v>
      </c>
      <c r="C152" t="s">
        <v>19</v>
      </c>
      <c r="D152" t="s">
        <v>758</v>
      </c>
      <c r="E152">
        <v>311</v>
      </c>
      <c r="F152">
        <v>7</v>
      </c>
      <c r="G152">
        <v>0.28999999999999998</v>
      </c>
      <c r="H152">
        <v>123</v>
      </c>
      <c r="I152" t="s">
        <v>28</v>
      </c>
      <c r="J152" t="s">
        <v>29</v>
      </c>
      <c r="K152" t="s">
        <v>40</v>
      </c>
      <c r="L152" t="s">
        <v>23</v>
      </c>
      <c r="M152" s="1">
        <v>44147</v>
      </c>
      <c r="N152" t="s">
        <v>24</v>
      </c>
      <c r="O152">
        <v>2022</v>
      </c>
      <c r="P152">
        <v>18</v>
      </c>
      <c r="Q152">
        <v>5</v>
      </c>
      <c r="R152">
        <v>2022</v>
      </c>
      <c r="S152" t="s">
        <v>203</v>
      </c>
      <c r="T152" s="1">
        <v>45572</v>
      </c>
      <c r="U152">
        <v>6</v>
      </c>
      <c r="V152">
        <v>2177</v>
      </c>
      <c r="W152" s="2">
        <f>Table2[[#This Row],[Profit]]/Table2[[#This Row],[Unit Price]]</f>
        <v>0.39549839228295819</v>
      </c>
    </row>
    <row r="153" spans="1:23" x14ac:dyDescent="0.25">
      <c r="A153">
        <v>152</v>
      </c>
      <c r="B153" t="s">
        <v>33</v>
      </c>
      <c r="C153" t="s">
        <v>56</v>
      </c>
      <c r="D153" t="s">
        <v>757</v>
      </c>
      <c r="E153">
        <v>523</v>
      </c>
      <c r="F153">
        <v>3</v>
      </c>
      <c r="G153">
        <v>0.37</v>
      </c>
      <c r="H153">
        <v>99</v>
      </c>
      <c r="I153" t="s">
        <v>28</v>
      </c>
      <c r="J153" t="s">
        <v>39</v>
      </c>
      <c r="K153" t="s">
        <v>22</v>
      </c>
      <c r="L153" t="s">
        <v>31</v>
      </c>
      <c r="M153" s="1">
        <v>44148</v>
      </c>
      <c r="N153" t="s">
        <v>24</v>
      </c>
      <c r="O153">
        <v>2022</v>
      </c>
      <c r="P153">
        <v>25</v>
      </c>
      <c r="Q153">
        <v>1</v>
      </c>
      <c r="R153">
        <v>2021</v>
      </c>
      <c r="S153" t="s">
        <v>204</v>
      </c>
      <c r="T153" s="1">
        <v>45586</v>
      </c>
      <c r="U153">
        <v>3</v>
      </c>
      <c r="V153">
        <v>1569</v>
      </c>
      <c r="W153" s="2">
        <f>Table2[[#This Row],[Profit]]/Table2[[#This Row],[Unit Price]]</f>
        <v>0.18929254302103252</v>
      </c>
    </row>
    <row r="154" spans="1:23" x14ac:dyDescent="0.25">
      <c r="A154">
        <v>153</v>
      </c>
      <c r="B154" t="s">
        <v>55</v>
      </c>
      <c r="C154" t="s">
        <v>53</v>
      </c>
      <c r="D154" t="s">
        <v>757</v>
      </c>
      <c r="E154">
        <v>514</v>
      </c>
      <c r="F154">
        <v>3</v>
      </c>
      <c r="G154">
        <v>0.19</v>
      </c>
      <c r="H154">
        <v>69</v>
      </c>
      <c r="I154" t="s">
        <v>20</v>
      </c>
      <c r="J154" t="s">
        <v>29</v>
      </c>
      <c r="K154" t="s">
        <v>40</v>
      </c>
      <c r="L154" t="s">
        <v>23</v>
      </c>
      <c r="M154" s="1">
        <v>44149</v>
      </c>
      <c r="N154" t="s">
        <v>24</v>
      </c>
      <c r="O154">
        <v>2021</v>
      </c>
      <c r="P154">
        <v>4</v>
      </c>
      <c r="Q154">
        <v>3</v>
      </c>
      <c r="R154">
        <v>2022</v>
      </c>
      <c r="S154" t="s">
        <v>205</v>
      </c>
      <c r="T154" s="1">
        <v>45461</v>
      </c>
      <c r="U154">
        <v>1</v>
      </c>
      <c r="V154">
        <v>1542</v>
      </c>
      <c r="W154" s="2">
        <f>Table2[[#This Row],[Profit]]/Table2[[#This Row],[Unit Price]]</f>
        <v>0.13424124513618677</v>
      </c>
    </row>
    <row r="155" spans="1:23" x14ac:dyDescent="0.25">
      <c r="A155">
        <v>154</v>
      </c>
      <c r="B155" t="s">
        <v>37</v>
      </c>
      <c r="C155" t="s">
        <v>19</v>
      </c>
      <c r="D155" t="s">
        <v>761</v>
      </c>
      <c r="E155">
        <v>323</v>
      </c>
      <c r="F155">
        <v>3</v>
      </c>
      <c r="G155">
        <v>0.48</v>
      </c>
      <c r="H155">
        <v>80</v>
      </c>
      <c r="I155" t="s">
        <v>28</v>
      </c>
      <c r="J155" t="s">
        <v>29</v>
      </c>
      <c r="K155" t="s">
        <v>70</v>
      </c>
      <c r="L155" t="s">
        <v>71</v>
      </c>
      <c r="M155" s="1">
        <v>44150</v>
      </c>
      <c r="N155" t="s">
        <v>24</v>
      </c>
      <c r="O155">
        <v>2021</v>
      </c>
      <c r="P155">
        <v>25</v>
      </c>
      <c r="Q155">
        <v>7</v>
      </c>
      <c r="R155">
        <v>2022</v>
      </c>
      <c r="S155" t="s">
        <v>206</v>
      </c>
      <c r="T155" s="1">
        <v>45346</v>
      </c>
      <c r="U155">
        <v>4</v>
      </c>
      <c r="V155">
        <v>969</v>
      </c>
      <c r="W155" s="2">
        <f>Table2[[#This Row],[Profit]]/Table2[[#This Row],[Unit Price]]</f>
        <v>0.24767801857585139</v>
      </c>
    </row>
    <row r="156" spans="1:23" x14ac:dyDescent="0.25">
      <c r="A156">
        <v>155</v>
      </c>
      <c r="B156" t="s">
        <v>73</v>
      </c>
      <c r="C156" t="s">
        <v>53</v>
      </c>
      <c r="D156" t="s">
        <v>759</v>
      </c>
      <c r="E156">
        <v>979</v>
      </c>
      <c r="F156">
        <v>8</v>
      </c>
      <c r="G156">
        <v>0.22</v>
      </c>
      <c r="H156">
        <v>63</v>
      </c>
      <c r="I156" t="s">
        <v>20</v>
      </c>
      <c r="J156" t="s">
        <v>21</v>
      </c>
      <c r="K156" t="s">
        <v>70</v>
      </c>
      <c r="L156" t="s">
        <v>71</v>
      </c>
      <c r="M156" s="1">
        <v>44151</v>
      </c>
      <c r="N156" t="s">
        <v>43</v>
      </c>
      <c r="O156">
        <v>2020</v>
      </c>
      <c r="P156">
        <v>30</v>
      </c>
      <c r="Q156">
        <v>3</v>
      </c>
      <c r="R156">
        <v>2022</v>
      </c>
      <c r="S156" t="s">
        <v>207</v>
      </c>
      <c r="T156" s="1">
        <v>45502</v>
      </c>
      <c r="U156">
        <v>4</v>
      </c>
      <c r="V156">
        <v>7832</v>
      </c>
      <c r="W156" s="2">
        <f>Table2[[#This Row],[Profit]]/Table2[[#This Row],[Unit Price]]</f>
        <v>6.4351378958120528E-2</v>
      </c>
    </row>
    <row r="157" spans="1:23" x14ac:dyDescent="0.25">
      <c r="A157">
        <v>156</v>
      </c>
      <c r="B157" t="s">
        <v>101</v>
      </c>
      <c r="C157" t="s">
        <v>38</v>
      </c>
      <c r="D157" t="s">
        <v>761</v>
      </c>
      <c r="E157">
        <v>275</v>
      </c>
      <c r="F157">
        <v>7</v>
      </c>
      <c r="G157">
        <v>0.48</v>
      </c>
      <c r="H157">
        <v>81</v>
      </c>
      <c r="I157" t="s">
        <v>20</v>
      </c>
      <c r="J157" t="s">
        <v>39</v>
      </c>
      <c r="K157" t="s">
        <v>70</v>
      </c>
      <c r="L157" t="s">
        <v>23</v>
      </c>
      <c r="M157" s="1">
        <v>44152</v>
      </c>
      <c r="N157" t="s">
        <v>24</v>
      </c>
      <c r="O157">
        <v>2020</v>
      </c>
      <c r="P157">
        <v>5</v>
      </c>
      <c r="Q157">
        <v>12</v>
      </c>
      <c r="R157">
        <v>2022</v>
      </c>
      <c r="S157" t="s">
        <v>208</v>
      </c>
      <c r="T157" s="1">
        <v>45494</v>
      </c>
      <c r="U157">
        <v>5</v>
      </c>
      <c r="V157">
        <v>1925</v>
      </c>
      <c r="W157" s="2">
        <f>Table2[[#This Row],[Profit]]/Table2[[#This Row],[Unit Price]]</f>
        <v>0.29454545454545455</v>
      </c>
    </row>
    <row r="158" spans="1:23" x14ac:dyDescent="0.25">
      <c r="A158">
        <v>157</v>
      </c>
      <c r="B158" t="s">
        <v>73</v>
      </c>
      <c r="C158" t="s">
        <v>38</v>
      </c>
      <c r="D158" t="s">
        <v>761</v>
      </c>
      <c r="E158">
        <v>997</v>
      </c>
      <c r="F158">
        <v>7</v>
      </c>
      <c r="G158">
        <v>0.48</v>
      </c>
      <c r="H158">
        <v>194</v>
      </c>
      <c r="I158" t="s">
        <v>28</v>
      </c>
      <c r="J158" t="s">
        <v>29</v>
      </c>
      <c r="K158" t="s">
        <v>22</v>
      </c>
      <c r="L158" t="s">
        <v>31</v>
      </c>
      <c r="M158" s="1">
        <v>44153</v>
      </c>
      <c r="N158" t="s">
        <v>24</v>
      </c>
      <c r="O158">
        <v>2022</v>
      </c>
      <c r="P158">
        <v>10</v>
      </c>
      <c r="Q158">
        <v>12</v>
      </c>
      <c r="R158">
        <v>2020</v>
      </c>
      <c r="S158" t="s">
        <v>209</v>
      </c>
      <c r="T158" s="1">
        <v>45628</v>
      </c>
      <c r="U158">
        <v>4</v>
      </c>
      <c r="V158">
        <v>6979</v>
      </c>
      <c r="W158" s="2">
        <f>Table2[[#This Row],[Profit]]/Table2[[#This Row],[Unit Price]]</f>
        <v>0.19458375125376129</v>
      </c>
    </row>
    <row r="159" spans="1:23" x14ac:dyDescent="0.25">
      <c r="A159">
        <v>158</v>
      </c>
      <c r="B159" t="s">
        <v>73</v>
      </c>
      <c r="C159" t="s">
        <v>59</v>
      </c>
      <c r="D159" t="s">
        <v>760</v>
      </c>
      <c r="E159">
        <v>994</v>
      </c>
      <c r="F159">
        <v>1</v>
      </c>
      <c r="G159">
        <v>0.15</v>
      </c>
      <c r="H159">
        <v>68</v>
      </c>
      <c r="I159" t="s">
        <v>20</v>
      </c>
      <c r="J159" t="s">
        <v>21</v>
      </c>
      <c r="K159" t="s">
        <v>30</v>
      </c>
      <c r="L159" t="s">
        <v>31</v>
      </c>
      <c r="M159" s="1">
        <v>44154</v>
      </c>
      <c r="N159" t="s">
        <v>43</v>
      </c>
      <c r="O159">
        <v>2021</v>
      </c>
      <c r="P159">
        <v>5</v>
      </c>
      <c r="Q159">
        <v>4</v>
      </c>
      <c r="R159">
        <v>2021</v>
      </c>
      <c r="S159" t="s">
        <v>210</v>
      </c>
      <c r="T159" s="1">
        <v>45493</v>
      </c>
      <c r="U159">
        <v>1</v>
      </c>
      <c r="V159">
        <v>994</v>
      </c>
      <c r="W159" s="2">
        <f>Table2[[#This Row],[Profit]]/Table2[[#This Row],[Unit Price]]</f>
        <v>6.8410462776659964E-2</v>
      </c>
    </row>
    <row r="160" spans="1:23" x14ac:dyDescent="0.25">
      <c r="A160">
        <v>159</v>
      </c>
      <c r="B160" t="s">
        <v>101</v>
      </c>
      <c r="C160" t="s">
        <v>19</v>
      </c>
      <c r="D160" t="s">
        <v>760</v>
      </c>
      <c r="E160">
        <v>204</v>
      </c>
      <c r="F160">
        <v>3</v>
      </c>
      <c r="G160">
        <v>0.32</v>
      </c>
      <c r="H160">
        <v>179</v>
      </c>
      <c r="I160" t="s">
        <v>20</v>
      </c>
      <c r="J160" t="s">
        <v>21</v>
      </c>
      <c r="K160" t="s">
        <v>22</v>
      </c>
      <c r="L160" t="s">
        <v>71</v>
      </c>
      <c r="M160" s="1">
        <v>44155</v>
      </c>
      <c r="N160" t="s">
        <v>43</v>
      </c>
      <c r="O160">
        <v>2022</v>
      </c>
      <c r="P160">
        <v>17</v>
      </c>
      <c r="Q160">
        <v>8</v>
      </c>
      <c r="R160">
        <v>2022</v>
      </c>
      <c r="S160" t="s">
        <v>211</v>
      </c>
      <c r="T160" s="1">
        <v>45609</v>
      </c>
      <c r="U160">
        <v>2</v>
      </c>
      <c r="V160">
        <v>612</v>
      </c>
      <c r="W160" s="2">
        <f>Table2[[#This Row],[Profit]]/Table2[[#This Row],[Unit Price]]</f>
        <v>0.87745098039215685</v>
      </c>
    </row>
    <row r="161" spans="1:23" x14ac:dyDescent="0.25">
      <c r="A161">
        <v>160</v>
      </c>
      <c r="B161" t="s">
        <v>79</v>
      </c>
      <c r="C161" t="s">
        <v>56</v>
      </c>
      <c r="D161" t="s">
        <v>758</v>
      </c>
      <c r="E161">
        <v>469</v>
      </c>
      <c r="F161">
        <v>2</v>
      </c>
      <c r="G161">
        <v>0.22</v>
      </c>
      <c r="H161">
        <v>65</v>
      </c>
      <c r="I161" t="s">
        <v>20</v>
      </c>
      <c r="J161" t="s">
        <v>21</v>
      </c>
      <c r="K161" t="s">
        <v>70</v>
      </c>
      <c r="L161" t="s">
        <v>46</v>
      </c>
      <c r="M161" s="1">
        <v>44156</v>
      </c>
      <c r="N161" t="s">
        <v>24</v>
      </c>
      <c r="O161">
        <v>2021</v>
      </c>
      <c r="P161">
        <v>9</v>
      </c>
      <c r="Q161">
        <v>11</v>
      </c>
      <c r="R161">
        <v>2022</v>
      </c>
      <c r="S161" t="s">
        <v>212</v>
      </c>
      <c r="T161" s="1">
        <v>45544</v>
      </c>
      <c r="U161">
        <v>6</v>
      </c>
      <c r="V161">
        <v>938</v>
      </c>
      <c r="W161" s="2">
        <f>Table2[[#This Row],[Profit]]/Table2[[#This Row],[Unit Price]]</f>
        <v>0.13859275053304904</v>
      </c>
    </row>
    <row r="162" spans="1:23" x14ac:dyDescent="0.25">
      <c r="A162">
        <v>161</v>
      </c>
      <c r="B162" t="s">
        <v>65</v>
      </c>
      <c r="C162" t="s">
        <v>53</v>
      </c>
      <c r="D162" t="s">
        <v>759</v>
      </c>
      <c r="E162">
        <v>803</v>
      </c>
      <c r="F162">
        <v>5</v>
      </c>
      <c r="G162">
        <v>0.12</v>
      </c>
      <c r="H162">
        <v>128</v>
      </c>
      <c r="I162" t="s">
        <v>28</v>
      </c>
      <c r="J162" t="s">
        <v>35</v>
      </c>
      <c r="K162" t="s">
        <v>40</v>
      </c>
      <c r="L162" t="s">
        <v>71</v>
      </c>
      <c r="M162" s="1">
        <v>44157</v>
      </c>
      <c r="N162" t="s">
        <v>24</v>
      </c>
      <c r="O162">
        <v>2021</v>
      </c>
      <c r="P162">
        <v>6</v>
      </c>
      <c r="Q162">
        <v>11</v>
      </c>
      <c r="R162">
        <v>2022</v>
      </c>
      <c r="S162" t="s">
        <v>143</v>
      </c>
      <c r="T162" s="1">
        <v>45569</v>
      </c>
      <c r="U162">
        <v>6</v>
      </c>
      <c r="V162">
        <v>4015</v>
      </c>
      <c r="W162" s="2">
        <f>Table2[[#This Row],[Profit]]/Table2[[#This Row],[Unit Price]]</f>
        <v>0.15940224159402241</v>
      </c>
    </row>
    <row r="163" spans="1:23" x14ac:dyDescent="0.25">
      <c r="A163">
        <v>162</v>
      </c>
      <c r="B163" t="s">
        <v>79</v>
      </c>
      <c r="C163" t="s">
        <v>59</v>
      </c>
      <c r="D163" t="s">
        <v>759</v>
      </c>
      <c r="E163">
        <v>219</v>
      </c>
      <c r="F163">
        <v>7</v>
      </c>
      <c r="G163">
        <v>0.1</v>
      </c>
      <c r="H163">
        <v>123</v>
      </c>
      <c r="I163" t="s">
        <v>28</v>
      </c>
      <c r="J163" t="s">
        <v>39</v>
      </c>
      <c r="K163" t="s">
        <v>30</v>
      </c>
      <c r="L163" t="s">
        <v>46</v>
      </c>
      <c r="M163" s="1">
        <v>44158</v>
      </c>
      <c r="N163" t="s">
        <v>43</v>
      </c>
      <c r="O163">
        <v>2020</v>
      </c>
      <c r="P163">
        <v>27</v>
      </c>
      <c r="Q163">
        <v>11</v>
      </c>
      <c r="R163">
        <v>2022</v>
      </c>
      <c r="S163" t="s">
        <v>213</v>
      </c>
      <c r="T163" s="1">
        <v>45595</v>
      </c>
      <c r="U163">
        <v>2</v>
      </c>
      <c r="V163">
        <v>1533</v>
      </c>
      <c r="W163" s="2">
        <f>Table2[[#This Row],[Profit]]/Table2[[#This Row],[Unit Price]]</f>
        <v>0.56164383561643838</v>
      </c>
    </row>
    <row r="164" spans="1:23" x14ac:dyDescent="0.25">
      <c r="A164">
        <v>163</v>
      </c>
      <c r="B164" t="s">
        <v>50</v>
      </c>
      <c r="C164" t="s">
        <v>34</v>
      </c>
      <c r="D164" t="s">
        <v>27</v>
      </c>
      <c r="E164">
        <v>401</v>
      </c>
      <c r="F164">
        <v>4</v>
      </c>
      <c r="G164">
        <v>0.34</v>
      </c>
      <c r="H164">
        <v>56</v>
      </c>
      <c r="I164" t="s">
        <v>28</v>
      </c>
      <c r="J164" t="s">
        <v>35</v>
      </c>
      <c r="K164" t="s">
        <v>30</v>
      </c>
      <c r="L164" t="s">
        <v>46</v>
      </c>
      <c r="M164" s="1">
        <v>44159</v>
      </c>
      <c r="N164" t="s">
        <v>43</v>
      </c>
      <c r="O164">
        <v>2022</v>
      </c>
      <c r="P164">
        <v>3</v>
      </c>
      <c r="Q164">
        <v>3</v>
      </c>
      <c r="R164">
        <v>2022</v>
      </c>
      <c r="S164" t="s">
        <v>198</v>
      </c>
      <c r="T164" s="1">
        <v>45509</v>
      </c>
      <c r="U164">
        <v>5</v>
      </c>
      <c r="V164">
        <v>1604</v>
      </c>
      <c r="W164" s="2">
        <f>Table2[[#This Row],[Profit]]/Table2[[#This Row],[Unit Price]]</f>
        <v>0.1396508728179551</v>
      </c>
    </row>
    <row r="165" spans="1:23" x14ac:dyDescent="0.25">
      <c r="A165">
        <v>164</v>
      </c>
      <c r="B165" t="s">
        <v>42</v>
      </c>
      <c r="C165" t="s">
        <v>59</v>
      </c>
      <c r="D165" t="s">
        <v>761</v>
      </c>
      <c r="E165">
        <v>283</v>
      </c>
      <c r="F165">
        <v>9</v>
      </c>
      <c r="G165">
        <v>0.39</v>
      </c>
      <c r="H165">
        <v>161</v>
      </c>
      <c r="I165" t="s">
        <v>28</v>
      </c>
      <c r="J165" t="s">
        <v>35</v>
      </c>
      <c r="K165" t="s">
        <v>22</v>
      </c>
      <c r="L165" t="s">
        <v>23</v>
      </c>
      <c r="M165" s="1">
        <v>44160</v>
      </c>
      <c r="N165" t="s">
        <v>43</v>
      </c>
      <c r="O165">
        <v>2021</v>
      </c>
      <c r="P165">
        <v>23</v>
      </c>
      <c r="Q165">
        <v>2</v>
      </c>
      <c r="R165">
        <v>2021</v>
      </c>
      <c r="S165" t="s">
        <v>214</v>
      </c>
      <c r="T165" s="1">
        <v>45457</v>
      </c>
      <c r="U165">
        <v>1</v>
      </c>
      <c r="V165">
        <v>2547</v>
      </c>
      <c r="W165" s="2">
        <f>Table2[[#This Row],[Profit]]/Table2[[#This Row],[Unit Price]]</f>
        <v>0.56890459363957602</v>
      </c>
    </row>
    <row r="166" spans="1:23" x14ac:dyDescent="0.25">
      <c r="A166">
        <v>165</v>
      </c>
      <c r="B166" t="s">
        <v>75</v>
      </c>
      <c r="C166" t="s">
        <v>53</v>
      </c>
      <c r="D166" t="s">
        <v>758</v>
      </c>
      <c r="E166">
        <v>210</v>
      </c>
      <c r="F166">
        <v>8</v>
      </c>
      <c r="G166">
        <v>0.38</v>
      </c>
      <c r="H166">
        <v>120</v>
      </c>
      <c r="I166" t="s">
        <v>28</v>
      </c>
      <c r="J166" t="s">
        <v>35</v>
      </c>
      <c r="K166" t="s">
        <v>22</v>
      </c>
      <c r="L166" t="s">
        <v>23</v>
      </c>
      <c r="M166" s="1">
        <v>44161</v>
      </c>
      <c r="N166" t="s">
        <v>43</v>
      </c>
      <c r="O166">
        <v>2021</v>
      </c>
      <c r="P166">
        <v>24</v>
      </c>
      <c r="Q166">
        <v>8</v>
      </c>
      <c r="R166">
        <v>2020</v>
      </c>
      <c r="S166" t="s">
        <v>215</v>
      </c>
      <c r="T166" s="1">
        <v>45528</v>
      </c>
      <c r="U166">
        <v>3</v>
      </c>
      <c r="V166">
        <v>1680</v>
      </c>
      <c r="W166" s="2">
        <f>Table2[[#This Row],[Profit]]/Table2[[#This Row],[Unit Price]]</f>
        <v>0.5714285714285714</v>
      </c>
    </row>
    <row r="167" spans="1:23" x14ac:dyDescent="0.25">
      <c r="A167">
        <v>166</v>
      </c>
      <c r="B167" t="s">
        <v>33</v>
      </c>
      <c r="C167" t="s">
        <v>19</v>
      </c>
      <c r="D167" t="s">
        <v>759</v>
      </c>
      <c r="E167">
        <v>986</v>
      </c>
      <c r="F167">
        <v>6</v>
      </c>
      <c r="G167">
        <v>0.42</v>
      </c>
      <c r="H167">
        <v>168</v>
      </c>
      <c r="I167" t="s">
        <v>28</v>
      </c>
      <c r="J167" t="s">
        <v>29</v>
      </c>
      <c r="K167" t="s">
        <v>40</v>
      </c>
      <c r="L167" t="s">
        <v>31</v>
      </c>
      <c r="M167" s="1">
        <v>44162</v>
      </c>
      <c r="N167" t="s">
        <v>24</v>
      </c>
      <c r="O167">
        <v>2021</v>
      </c>
      <c r="P167">
        <v>9</v>
      </c>
      <c r="Q167">
        <v>1</v>
      </c>
      <c r="R167">
        <v>2022</v>
      </c>
      <c r="S167" t="s">
        <v>216</v>
      </c>
      <c r="T167" s="1">
        <v>45299</v>
      </c>
      <c r="U167">
        <v>4</v>
      </c>
      <c r="V167">
        <v>5916</v>
      </c>
      <c r="W167" s="2">
        <f>Table2[[#This Row],[Profit]]/Table2[[#This Row],[Unit Price]]</f>
        <v>0.17038539553752535</v>
      </c>
    </row>
    <row r="168" spans="1:23" x14ac:dyDescent="0.25">
      <c r="A168">
        <v>167</v>
      </c>
      <c r="B168" t="s">
        <v>55</v>
      </c>
      <c r="C168" t="s">
        <v>19</v>
      </c>
      <c r="D168" t="s">
        <v>27</v>
      </c>
      <c r="E168">
        <v>420</v>
      </c>
      <c r="F168">
        <v>1</v>
      </c>
      <c r="G168">
        <v>0.14000000000000001</v>
      </c>
      <c r="H168">
        <v>135</v>
      </c>
      <c r="I168" t="s">
        <v>28</v>
      </c>
      <c r="J168" t="s">
        <v>21</v>
      </c>
      <c r="K168" t="s">
        <v>22</v>
      </c>
      <c r="L168" t="s">
        <v>71</v>
      </c>
      <c r="M168" s="1">
        <v>44163</v>
      </c>
      <c r="N168" t="s">
        <v>24</v>
      </c>
      <c r="O168">
        <v>2021</v>
      </c>
      <c r="P168">
        <v>14</v>
      </c>
      <c r="Q168">
        <v>11</v>
      </c>
      <c r="R168">
        <v>2020</v>
      </c>
      <c r="S168" t="s">
        <v>217</v>
      </c>
      <c r="T168" s="1">
        <v>45543</v>
      </c>
      <c r="U168">
        <v>5</v>
      </c>
      <c r="V168">
        <v>420</v>
      </c>
      <c r="W168" s="2">
        <f>Table2[[#This Row],[Profit]]/Table2[[#This Row],[Unit Price]]</f>
        <v>0.32142857142857145</v>
      </c>
    </row>
    <row r="169" spans="1:23" x14ac:dyDescent="0.25">
      <c r="A169">
        <v>168</v>
      </c>
      <c r="B169" t="s">
        <v>58</v>
      </c>
      <c r="C169" t="s">
        <v>34</v>
      </c>
      <c r="D169" t="s">
        <v>757</v>
      </c>
      <c r="E169">
        <v>969</v>
      </c>
      <c r="F169">
        <v>3</v>
      </c>
      <c r="G169">
        <v>0.18</v>
      </c>
      <c r="H169">
        <v>124</v>
      </c>
      <c r="I169" t="s">
        <v>20</v>
      </c>
      <c r="J169" t="s">
        <v>39</v>
      </c>
      <c r="K169" t="s">
        <v>40</v>
      </c>
      <c r="L169" t="s">
        <v>46</v>
      </c>
      <c r="M169" s="1">
        <v>44164</v>
      </c>
      <c r="N169" t="s">
        <v>43</v>
      </c>
      <c r="O169">
        <v>2022</v>
      </c>
      <c r="P169">
        <v>1</v>
      </c>
      <c r="Q169">
        <v>4</v>
      </c>
      <c r="R169">
        <v>2022</v>
      </c>
      <c r="S169" t="s">
        <v>218</v>
      </c>
      <c r="T169" s="1">
        <v>45557</v>
      </c>
      <c r="U169">
        <v>6</v>
      </c>
      <c r="V169">
        <v>2907</v>
      </c>
      <c r="W169" s="2">
        <f>Table2[[#This Row],[Profit]]/Table2[[#This Row],[Unit Price]]</f>
        <v>0.12796697626418987</v>
      </c>
    </row>
    <row r="170" spans="1:23" x14ac:dyDescent="0.25">
      <c r="A170">
        <v>169</v>
      </c>
      <c r="B170" t="s">
        <v>73</v>
      </c>
      <c r="C170" t="s">
        <v>53</v>
      </c>
      <c r="D170" t="s">
        <v>761</v>
      </c>
      <c r="E170">
        <v>569</v>
      </c>
      <c r="F170">
        <v>2</v>
      </c>
      <c r="G170">
        <v>0.28000000000000003</v>
      </c>
      <c r="H170">
        <v>141</v>
      </c>
      <c r="I170" t="s">
        <v>20</v>
      </c>
      <c r="J170" t="s">
        <v>29</v>
      </c>
      <c r="K170" t="s">
        <v>40</v>
      </c>
      <c r="L170" t="s">
        <v>31</v>
      </c>
      <c r="M170" s="1">
        <v>44165</v>
      </c>
      <c r="N170" t="s">
        <v>43</v>
      </c>
      <c r="O170">
        <v>2021</v>
      </c>
      <c r="P170">
        <v>28</v>
      </c>
      <c r="Q170">
        <v>8</v>
      </c>
      <c r="R170">
        <v>2020</v>
      </c>
      <c r="S170" t="s">
        <v>63</v>
      </c>
      <c r="T170" s="1">
        <v>45417</v>
      </c>
      <c r="U170">
        <v>4</v>
      </c>
      <c r="V170">
        <v>1138</v>
      </c>
      <c r="W170" s="2">
        <f>Table2[[#This Row],[Profit]]/Table2[[#This Row],[Unit Price]]</f>
        <v>0.24780316344463971</v>
      </c>
    </row>
    <row r="171" spans="1:23" x14ac:dyDescent="0.25">
      <c r="A171">
        <v>170</v>
      </c>
      <c r="B171" t="s">
        <v>45</v>
      </c>
      <c r="C171" t="s">
        <v>19</v>
      </c>
      <c r="D171" t="s">
        <v>27</v>
      </c>
      <c r="E171">
        <v>762</v>
      </c>
      <c r="F171">
        <v>1</v>
      </c>
      <c r="G171">
        <v>0.38</v>
      </c>
      <c r="H171">
        <v>76</v>
      </c>
      <c r="I171" t="s">
        <v>20</v>
      </c>
      <c r="J171" t="s">
        <v>21</v>
      </c>
      <c r="K171" t="s">
        <v>30</v>
      </c>
      <c r="L171" t="s">
        <v>31</v>
      </c>
      <c r="M171" s="1">
        <v>44166</v>
      </c>
      <c r="N171" t="s">
        <v>24</v>
      </c>
      <c r="O171">
        <v>2022</v>
      </c>
      <c r="P171">
        <v>6</v>
      </c>
      <c r="Q171">
        <v>4</v>
      </c>
      <c r="R171">
        <v>2020</v>
      </c>
      <c r="S171" t="s">
        <v>219</v>
      </c>
      <c r="T171" s="1">
        <v>45366</v>
      </c>
      <c r="U171">
        <v>6</v>
      </c>
      <c r="V171">
        <v>762</v>
      </c>
      <c r="W171" s="2">
        <f>Table2[[#This Row],[Profit]]/Table2[[#This Row],[Unit Price]]</f>
        <v>9.9737532808398949E-2</v>
      </c>
    </row>
    <row r="172" spans="1:23" x14ac:dyDescent="0.25">
      <c r="A172">
        <v>171</v>
      </c>
      <c r="B172" t="s">
        <v>26</v>
      </c>
      <c r="C172" t="s">
        <v>19</v>
      </c>
      <c r="D172" t="s">
        <v>759</v>
      </c>
      <c r="E172">
        <v>511</v>
      </c>
      <c r="F172">
        <v>6</v>
      </c>
      <c r="G172">
        <v>0.17</v>
      </c>
      <c r="H172">
        <v>118</v>
      </c>
      <c r="I172" t="s">
        <v>28</v>
      </c>
      <c r="J172" t="s">
        <v>35</v>
      </c>
      <c r="K172" t="s">
        <v>40</v>
      </c>
      <c r="L172" t="s">
        <v>46</v>
      </c>
      <c r="M172" s="1">
        <v>44167</v>
      </c>
      <c r="N172" t="s">
        <v>24</v>
      </c>
      <c r="O172">
        <v>2021</v>
      </c>
      <c r="P172">
        <v>13</v>
      </c>
      <c r="Q172">
        <v>6</v>
      </c>
      <c r="R172">
        <v>2020</v>
      </c>
      <c r="S172" t="s">
        <v>220</v>
      </c>
      <c r="T172" s="1">
        <v>45605</v>
      </c>
      <c r="U172">
        <v>2</v>
      </c>
      <c r="V172">
        <v>3066</v>
      </c>
      <c r="W172" s="2">
        <f>Table2[[#This Row],[Profit]]/Table2[[#This Row],[Unit Price]]</f>
        <v>0.2309197651663405</v>
      </c>
    </row>
    <row r="173" spans="1:23" x14ac:dyDescent="0.25">
      <c r="A173">
        <v>172</v>
      </c>
      <c r="B173" t="s">
        <v>48</v>
      </c>
      <c r="C173" t="s">
        <v>53</v>
      </c>
      <c r="D173" t="s">
        <v>760</v>
      </c>
      <c r="E173">
        <v>105</v>
      </c>
      <c r="F173">
        <v>8</v>
      </c>
      <c r="G173">
        <v>0.18</v>
      </c>
      <c r="H173">
        <v>109</v>
      </c>
      <c r="I173" t="s">
        <v>28</v>
      </c>
      <c r="J173" t="s">
        <v>39</v>
      </c>
      <c r="K173" t="s">
        <v>40</v>
      </c>
      <c r="L173" t="s">
        <v>23</v>
      </c>
      <c r="M173" s="1">
        <v>44168</v>
      </c>
      <c r="N173" t="s">
        <v>24</v>
      </c>
      <c r="O173">
        <v>2020</v>
      </c>
      <c r="P173">
        <v>28</v>
      </c>
      <c r="Q173">
        <v>11</v>
      </c>
      <c r="R173">
        <v>2022</v>
      </c>
      <c r="S173" t="s">
        <v>221</v>
      </c>
      <c r="T173" s="1">
        <v>45484</v>
      </c>
      <c r="U173">
        <v>1</v>
      </c>
      <c r="V173">
        <v>840</v>
      </c>
      <c r="W173" s="2">
        <f>Table2[[#This Row],[Profit]]/Table2[[#This Row],[Unit Price]]</f>
        <v>1.0380952380952382</v>
      </c>
    </row>
    <row r="174" spans="1:23" x14ac:dyDescent="0.25">
      <c r="A174">
        <v>173</v>
      </c>
      <c r="B174" t="s">
        <v>52</v>
      </c>
      <c r="C174" t="s">
        <v>59</v>
      </c>
      <c r="D174" t="s">
        <v>758</v>
      </c>
      <c r="E174">
        <v>977</v>
      </c>
      <c r="F174">
        <v>4</v>
      </c>
      <c r="G174">
        <v>0.26</v>
      </c>
      <c r="H174">
        <v>142</v>
      </c>
      <c r="I174" t="s">
        <v>20</v>
      </c>
      <c r="J174" t="s">
        <v>29</v>
      </c>
      <c r="K174" t="s">
        <v>70</v>
      </c>
      <c r="L174" t="s">
        <v>46</v>
      </c>
      <c r="M174" s="1">
        <v>44169</v>
      </c>
      <c r="N174" t="s">
        <v>43</v>
      </c>
      <c r="O174">
        <v>2021</v>
      </c>
      <c r="P174">
        <v>19</v>
      </c>
      <c r="Q174">
        <v>11</v>
      </c>
      <c r="R174">
        <v>2022</v>
      </c>
      <c r="S174" t="s">
        <v>222</v>
      </c>
      <c r="T174" s="1">
        <v>45602</v>
      </c>
      <c r="U174">
        <v>1</v>
      </c>
      <c r="V174">
        <v>3908</v>
      </c>
      <c r="W174" s="2">
        <f>Table2[[#This Row],[Profit]]/Table2[[#This Row],[Unit Price]]</f>
        <v>0.14534288638689866</v>
      </c>
    </row>
    <row r="175" spans="1:23" x14ac:dyDescent="0.25">
      <c r="A175">
        <v>174</v>
      </c>
      <c r="B175" t="s">
        <v>75</v>
      </c>
      <c r="C175" t="s">
        <v>38</v>
      </c>
      <c r="D175" t="s">
        <v>757</v>
      </c>
      <c r="E175">
        <v>135</v>
      </c>
      <c r="F175">
        <v>5</v>
      </c>
      <c r="G175">
        <v>0.32</v>
      </c>
      <c r="H175">
        <v>111</v>
      </c>
      <c r="I175" t="s">
        <v>28</v>
      </c>
      <c r="J175" t="s">
        <v>29</v>
      </c>
      <c r="K175" t="s">
        <v>30</v>
      </c>
      <c r="L175" t="s">
        <v>71</v>
      </c>
      <c r="M175" s="1">
        <v>44170</v>
      </c>
      <c r="N175" t="s">
        <v>24</v>
      </c>
      <c r="O175">
        <v>2020</v>
      </c>
      <c r="P175">
        <v>11</v>
      </c>
      <c r="Q175">
        <v>1</v>
      </c>
      <c r="R175">
        <v>2022</v>
      </c>
      <c r="S175" t="s">
        <v>223</v>
      </c>
      <c r="T175" s="1">
        <v>45359</v>
      </c>
      <c r="U175">
        <v>3</v>
      </c>
      <c r="V175">
        <v>675</v>
      </c>
      <c r="W175" s="2">
        <f>Table2[[#This Row],[Profit]]/Table2[[#This Row],[Unit Price]]</f>
        <v>0.82222222222222219</v>
      </c>
    </row>
    <row r="176" spans="1:23" x14ac:dyDescent="0.25">
      <c r="A176">
        <v>175</v>
      </c>
      <c r="B176" t="s">
        <v>26</v>
      </c>
      <c r="C176" t="s">
        <v>56</v>
      </c>
      <c r="D176" t="s">
        <v>761</v>
      </c>
      <c r="E176">
        <v>977</v>
      </c>
      <c r="F176">
        <v>5</v>
      </c>
      <c r="G176">
        <v>0.25</v>
      </c>
      <c r="H176">
        <v>193</v>
      </c>
      <c r="I176" t="s">
        <v>20</v>
      </c>
      <c r="J176" t="s">
        <v>29</v>
      </c>
      <c r="K176" t="s">
        <v>30</v>
      </c>
      <c r="L176" t="s">
        <v>23</v>
      </c>
      <c r="M176" s="1">
        <v>44171</v>
      </c>
      <c r="N176" t="s">
        <v>43</v>
      </c>
      <c r="O176">
        <v>2020</v>
      </c>
      <c r="P176">
        <v>28</v>
      </c>
      <c r="Q176">
        <v>9</v>
      </c>
      <c r="R176">
        <v>2022</v>
      </c>
      <c r="S176" t="s">
        <v>139</v>
      </c>
      <c r="T176" s="1">
        <v>45599</v>
      </c>
      <c r="U176">
        <v>6</v>
      </c>
      <c r="V176">
        <v>4885</v>
      </c>
      <c r="W176" s="2">
        <f>Table2[[#This Row],[Profit]]/Table2[[#This Row],[Unit Price]]</f>
        <v>0.19754350051177072</v>
      </c>
    </row>
    <row r="177" spans="1:23" x14ac:dyDescent="0.25">
      <c r="A177">
        <v>176</v>
      </c>
      <c r="B177" t="s">
        <v>101</v>
      </c>
      <c r="C177" t="s">
        <v>59</v>
      </c>
      <c r="D177" t="s">
        <v>760</v>
      </c>
      <c r="E177">
        <v>903</v>
      </c>
      <c r="F177">
        <v>8</v>
      </c>
      <c r="G177">
        <v>0.3</v>
      </c>
      <c r="H177">
        <v>160</v>
      </c>
      <c r="I177" t="s">
        <v>20</v>
      </c>
      <c r="J177" t="s">
        <v>21</v>
      </c>
      <c r="K177" t="s">
        <v>40</v>
      </c>
      <c r="L177" t="s">
        <v>46</v>
      </c>
      <c r="M177" s="1">
        <v>44172</v>
      </c>
      <c r="N177" t="s">
        <v>24</v>
      </c>
      <c r="O177">
        <v>2021</v>
      </c>
      <c r="P177">
        <v>3</v>
      </c>
      <c r="Q177">
        <v>7</v>
      </c>
      <c r="R177">
        <v>2020</v>
      </c>
      <c r="S177" t="s">
        <v>224</v>
      </c>
      <c r="T177" s="1">
        <v>45585</v>
      </c>
      <c r="U177">
        <v>1</v>
      </c>
      <c r="V177">
        <v>7224</v>
      </c>
      <c r="W177" s="2">
        <f>Table2[[#This Row],[Profit]]/Table2[[#This Row],[Unit Price]]</f>
        <v>0.17718715393133999</v>
      </c>
    </row>
    <row r="178" spans="1:23" x14ac:dyDescent="0.25">
      <c r="A178">
        <v>177</v>
      </c>
      <c r="B178" t="s">
        <v>58</v>
      </c>
      <c r="C178" t="s">
        <v>53</v>
      </c>
      <c r="D178" t="s">
        <v>758</v>
      </c>
      <c r="E178">
        <v>736</v>
      </c>
      <c r="F178">
        <v>2</v>
      </c>
      <c r="G178">
        <v>0.31</v>
      </c>
      <c r="H178">
        <v>141</v>
      </c>
      <c r="I178" t="s">
        <v>28</v>
      </c>
      <c r="J178" t="s">
        <v>29</v>
      </c>
      <c r="K178" t="s">
        <v>40</v>
      </c>
      <c r="L178" t="s">
        <v>23</v>
      </c>
      <c r="M178" s="1">
        <v>44173</v>
      </c>
      <c r="N178" t="s">
        <v>43</v>
      </c>
      <c r="O178">
        <v>2021</v>
      </c>
      <c r="P178">
        <v>20</v>
      </c>
      <c r="Q178">
        <v>12</v>
      </c>
      <c r="R178">
        <v>2022</v>
      </c>
      <c r="S178" t="s">
        <v>225</v>
      </c>
      <c r="T178" s="1">
        <v>45377</v>
      </c>
      <c r="U178">
        <v>6</v>
      </c>
      <c r="V178">
        <v>1472</v>
      </c>
      <c r="W178" s="2">
        <f>Table2[[#This Row],[Profit]]/Table2[[#This Row],[Unit Price]]</f>
        <v>0.19157608695652173</v>
      </c>
    </row>
    <row r="179" spans="1:23" x14ac:dyDescent="0.25">
      <c r="A179">
        <v>178</v>
      </c>
      <c r="B179" t="s">
        <v>26</v>
      </c>
      <c r="C179" t="s">
        <v>38</v>
      </c>
      <c r="D179" t="s">
        <v>757</v>
      </c>
      <c r="E179">
        <v>716</v>
      </c>
      <c r="F179">
        <v>8</v>
      </c>
      <c r="G179">
        <v>0.33</v>
      </c>
      <c r="H179">
        <v>163</v>
      </c>
      <c r="I179" t="s">
        <v>20</v>
      </c>
      <c r="J179" t="s">
        <v>21</v>
      </c>
      <c r="K179" t="s">
        <v>70</v>
      </c>
      <c r="L179" t="s">
        <v>46</v>
      </c>
      <c r="M179" s="1">
        <v>44174</v>
      </c>
      <c r="N179" t="s">
        <v>24</v>
      </c>
      <c r="O179">
        <v>2021</v>
      </c>
      <c r="P179">
        <v>15</v>
      </c>
      <c r="Q179">
        <v>12</v>
      </c>
      <c r="R179">
        <v>2021</v>
      </c>
      <c r="S179" t="s">
        <v>226</v>
      </c>
      <c r="T179" s="1">
        <v>45508</v>
      </c>
      <c r="U179">
        <v>1</v>
      </c>
      <c r="V179">
        <v>5728</v>
      </c>
      <c r="W179" s="2">
        <f>Table2[[#This Row],[Profit]]/Table2[[#This Row],[Unit Price]]</f>
        <v>0.2276536312849162</v>
      </c>
    </row>
    <row r="180" spans="1:23" x14ac:dyDescent="0.25">
      <c r="A180">
        <v>179</v>
      </c>
      <c r="B180" t="s">
        <v>42</v>
      </c>
      <c r="C180" t="s">
        <v>59</v>
      </c>
      <c r="D180" t="s">
        <v>757</v>
      </c>
      <c r="E180">
        <v>295</v>
      </c>
      <c r="F180">
        <v>8</v>
      </c>
      <c r="G180">
        <v>0.43</v>
      </c>
      <c r="H180">
        <v>192</v>
      </c>
      <c r="I180" t="s">
        <v>28</v>
      </c>
      <c r="J180" t="s">
        <v>39</v>
      </c>
      <c r="K180" t="s">
        <v>22</v>
      </c>
      <c r="L180" t="s">
        <v>31</v>
      </c>
      <c r="M180" s="1">
        <v>44175</v>
      </c>
      <c r="N180" t="s">
        <v>24</v>
      </c>
      <c r="O180">
        <v>2020</v>
      </c>
      <c r="P180">
        <v>16</v>
      </c>
      <c r="Q180">
        <v>1</v>
      </c>
      <c r="R180">
        <v>2021</v>
      </c>
      <c r="S180" t="s">
        <v>227</v>
      </c>
      <c r="T180" s="1">
        <v>45378</v>
      </c>
      <c r="U180">
        <v>6</v>
      </c>
      <c r="V180">
        <v>2360</v>
      </c>
      <c r="W180" s="2">
        <f>Table2[[#This Row],[Profit]]/Table2[[#This Row],[Unit Price]]</f>
        <v>0.6508474576271186</v>
      </c>
    </row>
    <row r="181" spans="1:23" x14ac:dyDescent="0.25">
      <c r="A181">
        <v>180</v>
      </c>
      <c r="B181" t="s">
        <v>18</v>
      </c>
      <c r="C181" t="s">
        <v>19</v>
      </c>
      <c r="D181" t="s">
        <v>761</v>
      </c>
      <c r="E181">
        <v>256</v>
      </c>
      <c r="F181">
        <v>9</v>
      </c>
      <c r="G181">
        <v>0.12</v>
      </c>
      <c r="H181">
        <v>118</v>
      </c>
      <c r="I181" t="s">
        <v>28</v>
      </c>
      <c r="J181" t="s">
        <v>39</v>
      </c>
      <c r="K181" t="s">
        <v>30</v>
      </c>
      <c r="L181" t="s">
        <v>31</v>
      </c>
      <c r="M181" s="1">
        <v>44176</v>
      </c>
      <c r="N181" t="s">
        <v>24</v>
      </c>
      <c r="O181">
        <v>2022</v>
      </c>
      <c r="P181">
        <v>18</v>
      </c>
      <c r="Q181">
        <v>4</v>
      </c>
      <c r="R181">
        <v>2020</v>
      </c>
      <c r="S181" t="s">
        <v>228</v>
      </c>
      <c r="T181" s="1">
        <v>45589</v>
      </c>
      <c r="U181">
        <v>3</v>
      </c>
      <c r="V181">
        <v>2304</v>
      </c>
      <c r="W181" s="2">
        <f>Table2[[#This Row],[Profit]]/Table2[[#This Row],[Unit Price]]</f>
        <v>0.4609375</v>
      </c>
    </row>
    <row r="182" spans="1:23" x14ac:dyDescent="0.25">
      <c r="A182">
        <v>181</v>
      </c>
      <c r="B182" t="s">
        <v>37</v>
      </c>
      <c r="C182" t="s">
        <v>38</v>
      </c>
      <c r="D182" t="s">
        <v>761</v>
      </c>
      <c r="E182">
        <v>703</v>
      </c>
      <c r="F182">
        <v>6</v>
      </c>
      <c r="G182">
        <v>0.36</v>
      </c>
      <c r="H182">
        <v>139</v>
      </c>
      <c r="I182" t="s">
        <v>20</v>
      </c>
      <c r="J182" t="s">
        <v>39</v>
      </c>
      <c r="K182" t="s">
        <v>30</v>
      </c>
      <c r="L182" t="s">
        <v>71</v>
      </c>
      <c r="M182" s="1">
        <v>44177</v>
      </c>
      <c r="N182" t="s">
        <v>24</v>
      </c>
      <c r="O182">
        <v>2021</v>
      </c>
      <c r="P182">
        <v>1</v>
      </c>
      <c r="Q182">
        <v>8</v>
      </c>
      <c r="R182">
        <v>2022</v>
      </c>
      <c r="S182" t="s">
        <v>112</v>
      </c>
      <c r="T182" s="1">
        <v>45498</v>
      </c>
      <c r="U182">
        <v>4</v>
      </c>
      <c r="V182">
        <v>4218</v>
      </c>
      <c r="W182" s="2">
        <f>Table2[[#This Row],[Profit]]/Table2[[#This Row],[Unit Price]]</f>
        <v>0.19772403982930298</v>
      </c>
    </row>
    <row r="183" spans="1:23" x14ac:dyDescent="0.25">
      <c r="A183">
        <v>182</v>
      </c>
      <c r="B183" t="s">
        <v>52</v>
      </c>
      <c r="C183" t="s">
        <v>38</v>
      </c>
      <c r="D183" t="s">
        <v>759</v>
      </c>
      <c r="E183">
        <v>863</v>
      </c>
      <c r="F183">
        <v>7</v>
      </c>
      <c r="G183">
        <v>0.21</v>
      </c>
      <c r="H183">
        <v>62</v>
      </c>
      <c r="I183" t="s">
        <v>20</v>
      </c>
      <c r="J183" t="s">
        <v>39</v>
      </c>
      <c r="K183" t="s">
        <v>70</v>
      </c>
      <c r="L183" t="s">
        <v>46</v>
      </c>
      <c r="M183" s="1">
        <v>44178</v>
      </c>
      <c r="N183" t="s">
        <v>43</v>
      </c>
      <c r="O183">
        <v>2021</v>
      </c>
      <c r="P183">
        <v>7</v>
      </c>
      <c r="Q183">
        <v>10</v>
      </c>
      <c r="R183">
        <v>2022</v>
      </c>
      <c r="S183" t="s">
        <v>229</v>
      </c>
      <c r="T183" s="1">
        <v>45484</v>
      </c>
      <c r="U183">
        <v>5</v>
      </c>
      <c r="V183">
        <v>6041</v>
      </c>
      <c r="W183" s="2">
        <f>Table2[[#This Row],[Profit]]/Table2[[#This Row],[Unit Price]]</f>
        <v>7.1842410196987255E-2</v>
      </c>
    </row>
    <row r="184" spans="1:23" x14ac:dyDescent="0.25">
      <c r="A184">
        <v>183</v>
      </c>
      <c r="B184" t="s">
        <v>26</v>
      </c>
      <c r="C184" t="s">
        <v>53</v>
      </c>
      <c r="D184" t="s">
        <v>27</v>
      </c>
      <c r="E184">
        <v>237</v>
      </c>
      <c r="F184">
        <v>2</v>
      </c>
      <c r="G184">
        <v>0.34</v>
      </c>
      <c r="H184">
        <v>155</v>
      </c>
      <c r="I184" t="s">
        <v>20</v>
      </c>
      <c r="J184" t="s">
        <v>29</v>
      </c>
      <c r="K184" t="s">
        <v>40</v>
      </c>
      <c r="L184" t="s">
        <v>31</v>
      </c>
      <c r="M184" s="1">
        <v>44179</v>
      </c>
      <c r="N184" t="s">
        <v>24</v>
      </c>
      <c r="O184">
        <v>2021</v>
      </c>
      <c r="P184">
        <v>29</v>
      </c>
      <c r="Q184">
        <v>6</v>
      </c>
      <c r="R184">
        <v>2020</v>
      </c>
      <c r="S184" t="s">
        <v>230</v>
      </c>
      <c r="T184" s="1">
        <v>45527</v>
      </c>
      <c r="U184">
        <v>5</v>
      </c>
      <c r="V184">
        <v>474</v>
      </c>
      <c r="W184" s="2">
        <f>Table2[[#This Row],[Profit]]/Table2[[#This Row],[Unit Price]]</f>
        <v>0.65400843881856541</v>
      </c>
    </row>
    <row r="185" spans="1:23" x14ac:dyDescent="0.25">
      <c r="A185">
        <v>184</v>
      </c>
      <c r="B185" t="s">
        <v>37</v>
      </c>
      <c r="C185" t="s">
        <v>19</v>
      </c>
      <c r="D185" t="s">
        <v>761</v>
      </c>
      <c r="E185">
        <v>399</v>
      </c>
      <c r="F185">
        <v>1</v>
      </c>
      <c r="G185">
        <v>0.25</v>
      </c>
      <c r="H185">
        <v>109</v>
      </c>
      <c r="I185" t="s">
        <v>20</v>
      </c>
      <c r="J185" t="s">
        <v>35</v>
      </c>
      <c r="K185" t="s">
        <v>30</v>
      </c>
      <c r="L185" t="s">
        <v>31</v>
      </c>
      <c r="M185" s="1">
        <v>44180</v>
      </c>
      <c r="N185" t="s">
        <v>43</v>
      </c>
      <c r="O185">
        <v>2020</v>
      </c>
      <c r="P185">
        <v>29</v>
      </c>
      <c r="Q185">
        <v>9</v>
      </c>
      <c r="R185">
        <v>2021</v>
      </c>
      <c r="S185" t="s">
        <v>231</v>
      </c>
      <c r="T185" s="1">
        <v>45353</v>
      </c>
      <c r="U185">
        <v>3</v>
      </c>
      <c r="V185">
        <v>399</v>
      </c>
      <c r="W185" s="2">
        <f>Table2[[#This Row],[Profit]]/Table2[[#This Row],[Unit Price]]</f>
        <v>0.27318295739348369</v>
      </c>
    </row>
    <row r="186" spans="1:23" x14ac:dyDescent="0.25">
      <c r="A186">
        <v>185</v>
      </c>
      <c r="B186" t="s">
        <v>98</v>
      </c>
      <c r="C186" t="s">
        <v>19</v>
      </c>
      <c r="D186" t="s">
        <v>760</v>
      </c>
      <c r="E186">
        <v>743</v>
      </c>
      <c r="F186">
        <v>1</v>
      </c>
      <c r="G186">
        <v>0.35</v>
      </c>
      <c r="H186">
        <v>102</v>
      </c>
      <c r="I186" t="s">
        <v>20</v>
      </c>
      <c r="J186" t="s">
        <v>29</v>
      </c>
      <c r="K186" t="s">
        <v>70</v>
      </c>
      <c r="L186" t="s">
        <v>23</v>
      </c>
      <c r="M186" s="1">
        <v>44181</v>
      </c>
      <c r="N186" t="s">
        <v>43</v>
      </c>
      <c r="O186">
        <v>2021</v>
      </c>
      <c r="P186">
        <v>5</v>
      </c>
      <c r="Q186">
        <v>3</v>
      </c>
      <c r="R186">
        <v>2020</v>
      </c>
      <c r="S186" t="s">
        <v>210</v>
      </c>
      <c r="T186" s="1">
        <v>45402</v>
      </c>
      <c r="U186">
        <v>6</v>
      </c>
      <c r="V186">
        <v>743</v>
      </c>
      <c r="W186" s="2">
        <f>Table2[[#This Row],[Profit]]/Table2[[#This Row],[Unit Price]]</f>
        <v>0.13728129205921938</v>
      </c>
    </row>
    <row r="187" spans="1:23" x14ac:dyDescent="0.25">
      <c r="A187">
        <v>186</v>
      </c>
      <c r="B187" t="s">
        <v>18</v>
      </c>
      <c r="C187" t="s">
        <v>19</v>
      </c>
      <c r="D187" t="s">
        <v>761</v>
      </c>
      <c r="E187">
        <v>207</v>
      </c>
      <c r="F187">
        <v>1</v>
      </c>
      <c r="G187">
        <v>0.15</v>
      </c>
      <c r="H187">
        <v>191</v>
      </c>
      <c r="I187" t="s">
        <v>20</v>
      </c>
      <c r="J187" t="s">
        <v>21</v>
      </c>
      <c r="K187" t="s">
        <v>40</v>
      </c>
      <c r="L187" t="s">
        <v>23</v>
      </c>
      <c r="M187" s="1">
        <v>44182</v>
      </c>
      <c r="N187" t="s">
        <v>24</v>
      </c>
      <c r="O187">
        <v>2020</v>
      </c>
      <c r="P187">
        <v>3</v>
      </c>
      <c r="Q187">
        <v>10</v>
      </c>
      <c r="R187">
        <v>2022</v>
      </c>
      <c r="S187" t="s">
        <v>232</v>
      </c>
      <c r="T187" s="1">
        <v>45320</v>
      </c>
      <c r="U187">
        <v>6</v>
      </c>
      <c r="V187">
        <v>207</v>
      </c>
      <c r="W187" s="2">
        <f>Table2[[#This Row],[Profit]]/Table2[[#This Row],[Unit Price]]</f>
        <v>0.92270531400966183</v>
      </c>
    </row>
    <row r="188" spans="1:23" x14ac:dyDescent="0.25">
      <c r="A188">
        <v>187</v>
      </c>
      <c r="B188" t="s">
        <v>58</v>
      </c>
      <c r="C188" t="s">
        <v>38</v>
      </c>
      <c r="D188" t="s">
        <v>27</v>
      </c>
      <c r="E188">
        <v>570</v>
      </c>
      <c r="F188">
        <v>3</v>
      </c>
      <c r="G188">
        <v>0.32</v>
      </c>
      <c r="H188">
        <v>170</v>
      </c>
      <c r="I188" t="s">
        <v>28</v>
      </c>
      <c r="J188" t="s">
        <v>29</v>
      </c>
      <c r="K188" t="s">
        <v>30</v>
      </c>
      <c r="L188" t="s">
        <v>71</v>
      </c>
      <c r="M188" s="1">
        <v>44183</v>
      </c>
      <c r="N188" t="s">
        <v>24</v>
      </c>
      <c r="O188">
        <v>2020</v>
      </c>
      <c r="P188">
        <v>3</v>
      </c>
      <c r="Q188">
        <v>7</v>
      </c>
      <c r="R188">
        <v>2020</v>
      </c>
      <c r="S188" t="s">
        <v>233</v>
      </c>
      <c r="T188" s="1">
        <v>45440</v>
      </c>
      <c r="U188">
        <v>1</v>
      </c>
      <c r="V188">
        <v>1710</v>
      </c>
      <c r="W188" s="2">
        <f>Table2[[#This Row],[Profit]]/Table2[[#This Row],[Unit Price]]</f>
        <v>0.2982456140350877</v>
      </c>
    </row>
    <row r="189" spans="1:23" x14ac:dyDescent="0.25">
      <c r="A189">
        <v>188</v>
      </c>
      <c r="B189" t="s">
        <v>37</v>
      </c>
      <c r="C189" t="s">
        <v>59</v>
      </c>
      <c r="D189" t="s">
        <v>759</v>
      </c>
      <c r="E189">
        <v>718</v>
      </c>
      <c r="F189">
        <v>4</v>
      </c>
      <c r="G189">
        <v>0.44</v>
      </c>
      <c r="H189">
        <v>163</v>
      </c>
      <c r="I189" t="s">
        <v>20</v>
      </c>
      <c r="J189" t="s">
        <v>39</v>
      </c>
      <c r="K189" t="s">
        <v>70</v>
      </c>
      <c r="L189" t="s">
        <v>31</v>
      </c>
      <c r="M189" s="1">
        <v>44184</v>
      </c>
      <c r="N189" t="s">
        <v>24</v>
      </c>
      <c r="O189">
        <v>2021</v>
      </c>
      <c r="P189">
        <v>14</v>
      </c>
      <c r="Q189">
        <v>3</v>
      </c>
      <c r="R189">
        <v>2021</v>
      </c>
      <c r="S189" t="s">
        <v>234</v>
      </c>
      <c r="T189" s="1">
        <v>45341</v>
      </c>
      <c r="U189">
        <v>2</v>
      </c>
      <c r="V189">
        <v>2872</v>
      </c>
      <c r="W189" s="2">
        <f>Table2[[#This Row],[Profit]]/Table2[[#This Row],[Unit Price]]</f>
        <v>0.22701949860724233</v>
      </c>
    </row>
    <row r="190" spans="1:23" x14ac:dyDescent="0.25">
      <c r="A190">
        <v>189</v>
      </c>
      <c r="B190" t="s">
        <v>69</v>
      </c>
      <c r="C190" t="s">
        <v>56</v>
      </c>
      <c r="D190" t="s">
        <v>759</v>
      </c>
      <c r="E190">
        <v>846</v>
      </c>
      <c r="F190">
        <v>2</v>
      </c>
      <c r="G190">
        <v>0.39</v>
      </c>
      <c r="H190">
        <v>166</v>
      </c>
      <c r="I190" t="s">
        <v>20</v>
      </c>
      <c r="J190" t="s">
        <v>29</v>
      </c>
      <c r="K190" t="s">
        <v>22</v>
      </c>
      <c r="L190" t="s">
        <v>31</v>
      </c>
      <c r="M190" s="1">
        <v>44185</v>
      </c>
      <c r="N190" t="s">
        <v>24</v>
      </c>
      <c r="O190">
        <v>2020</v>
      </c>
      <c r="P190">
        <v>26</v>
      </c>
      <c r="Q190">
        <v>12</v>
      </c>
      <c r="R190">
        <v>2021</v>
      </c>
      <c r="S190" t="s">
        <v>235</v>
      </c>
      <c r="T190" s="1">
        <v>45656</v>
      </c>
      <c r="U190">
        <v>1</v>
      </c>
      <c r="V190">
        <v>1692</v>
      </c>
      <c r="W190" s="2">
        <f>Table2[[#This Row],[Profit]]/Table2[[#This Row],[Unit Price]]</f>
        <v>0.19621749408983452</v>
      </c>
    </row>
    <row r="191" spans="1:23" x14ac:dyDescent="0.25">
      <c r="A191">
        <v>190</v>
      </c>
      <c r="B191" t="s">
        <v>101</v>
      </c>
      <c r="C191" t="s">
        <v>34</v>
      </c>
      <c r="D191" t="s">
        <v>760</v>
      </c>
      <c r="E191">
        <v>232</v>
      </c>
      <c r="F191">
        <v>7</v>
      </c>
      <c r="G191">
        <v>0.22</v>
      </c>
      <c r="H191">
        <v>133</v>
      </c>
      <c r="I191" t="s">
        <v>28</v>
      </c>
      <c r="J191" t="s">
        <v>21</v>
      </c>
      <c r="K191" t="s">
        <v>22</v>
      </c>
      <c r="L191" t="s">
        <v>31</v>
      </c>
      <c r="M191" s="1">
        <v>44186</v>
      </c>
      <c r="N191" t="s">
        <v>43</v>
      </c>
      <c r="O191">
        <v>2020</v>
      </c>
      <c r="P191">
        <v>10</v>
      </c>
      <c r="Q191">
        <v>3</v>
      </c>
      <c r="R191">
        <v>2021</v>
      </c>
      <c r="S191" t="s">
        <v>236</v>
      </c>
      <c r="T191" s="1">
        <v>45324</v>
      </c>
      <c r="U191">
        <v>2</v>
      </c>
      <c r="V191">
        <v>1624</v>
      </c>
      <c r="W191" s="2">
        <f>Table2[[#This Row],[Profit]]/Table2[[#This Row],[Unit Price]]</f>
        <v>0.57327586206896552</v>
      </c>
    </row>
    <row r="192" spans="1:23" x14ac:dyDescent="0.25">
      <c r="A192">
        <v>191</v>
      </c>
      <c r="B192" t="s">
        <v>33</v>
      </c>
      <c r="C192" t="s">
        <v>56</v>
      </c>
      <c r="D192" t="s">
        <v>757</v>
      </c>
      <c r="E192">
        <v>769</v>
      </c>
      <c r="F192">
        <v>5</v>
      </c>
      <c r="G192">
        <v>0.3</v>
      </c>
      <c r="H192">
        <v>138</v>
      </c>
      <c r="I192" t="s">
        <v>20</v>
      </c>
      <c r="J192" t="s">
        <v>21</v>
      </c>
      <c r="K192" t="s">
        <v>70</v>
      </c>
      <c r="L192" t="s">
        <v>46</v>
      </c>
      <c r="M192" s="1">
        <v>44187</v>
      </c>
      <c r="N192" t="s">
        <v>24</v>
      </c>
      <c r="O192">
        <v>2020</v>
      </c>
      <c r="P192">
        <v>27</v>
      </c>
      <c r="Q192">
        <v>12</v>
      </c>
      <c r="R192">
        <v>2022</v>
      </c>
      <c r="S192" t="s">
        <v>185</v>
      </c>
      <c r="T192" s="1">
        <v>45588</v>
      </c>
      <c r="U192">
        <v>3</v>
      </c>
      <c r="V192">
        <v>3845</v>
      </c>
      <c r="W192" s="2">
        <f>Table2[[#This Row],[Profit]]/Table2[[#This Row],[Unit Price]]</f>
        <v>0.17945383615084526</v>
      </c>
    </row>
    <row r="193" spans="1:23" x14ac:dyDescent="0.25">
      <c r="A193">
        <v>192</v>
      </c>
      <c r="B193" t="s">
        <v>101</v>
      </c>
      <c r="C193" t="s">
        <v>34</v>
      </c>
      <c r="D193" t="s">
        <v>758</v>
      </c>
      <c r="E193">
        <v>416</v>
      </c>
      <c r="F193">
        <v>1</v>
      </c>
      <c r="G193">
        <v>0.43</v>
      </c>
      <c r="H193">
        <v>171</v>
      </c>
      <c r="I193" t="s">
        <v>20</v>
      </c>
      <c r="J193" t="s">
        <v>29</v>
      </c>
      <c r="K193" t="s">
        <v>40</v>
      </c>
      <c r="L193" t="s">
        <v>23</v>
      </c>
      <c r="M193" s="1">
        <v>44188</v>
      </c>
      <c r="N193" t="s">
        <v>24</v>
      </c>
      <c r="O193">
        <v>2021</v>
      </c>
      <c r="P193">
        <v>25</v>
      </c>
      <c r="Q193">
        <v>5</v>
      </c>
      <c r="R193">
        <v>2022</v>
      </c>
      <c r="S193" t="s">
        <v>237</v>
      </c>
      <c r="T193" s="1">
        <v>45512</v>
      </c>
      <c r="U193">
        <v>1</v>
      </c>
      <c r="V193">
        <v>416</v>
      </c>
      <c r="W193" s="2">
        <f>Table2[[#This Row],[Profit]]/Table2[[#This Row],[Unit Price]]</f>
        <v>0.41105769230769229</v>
      </c>
    </row>
    <row r="194" spans="1:23" x14ac:dyDescent="0.25">
      <c r="A194">
        <v>193</v>
      </c>
      <c r="B194" t="s">
        <v>75</v>
      </c>
      <c r="C194" t="s">
        <v>53</v>
      </c>
      <c r="D194" t="s">
        <v>757</v>
      </c>
      <c r="E194">
        <v>528</v>
      </c>
      <c r="F194">
        <v>9</v>
      </c>
      <c r="G194">
        <v>0.21</v>
      </c>
      <c r="H194">
        <v>137</v>
      </c>
      <c r="I194" t="s">
        <v>28</v>
      </c>
      <c r="J194" t="s">
        <v>29</v>
      </c>
      <c r="K194" t="s">
        <v>22</v>
      </c>
      <c r="L194" t="s">
        <v>46</v>
      </c>
      <c r="M194" s="1">
        <v>44189</v>
      </c>
      <c r="N194" t="s">
        <v>24</v>
      </c>
      <c r="O194">
        <v>2022</v>
      </c>
      <c r="P194">
        <v>16</v>
      </c>
      <c r="Q194">
        <v>4</v>
      </c>
      <c r="R194">
        <v>2020</v>
      </c>
      <c r="S194" t="s">
        <v>146</v>
      </c>
      <c r="T194" s="1">
        <v>45391</v>
      </c>
      <c r="U194">
        <v>4</v>
      </c>
      <c r="V194">
        <v>4752</v>
      </c>
      <c r="W194" s="2">
        <f>Table2[[#This Row],[Profit]]/Table2[[#This Row],[Unit Price]]</f>
        <v>0.25946969696969696</v>
      </c>
    </row>
    <row r="195" spans="1:23" x14ac:dyDescent="0.25">
      <c r="A195">
        <v>194</v>
      </c>
      <c r="B195" t="s">
        <v>98</v>
      </c>
      <c r="C195" t="s">
        <v>56</v>
      </c>
      <c r="D195" t="s">
        <v>27</v>
      </c>
      <c r="E195">
        <v>102</v>
      </c>
      <c r="F195">
        <v>9</v>
      </c>
      <c r="G195">
        <v>0.4</v>
      </c>
      <c r="H195">
        <v>112</v>
      </c>
      <c r="I195" t="s">
        <v>20</v>
      </c>
      <c r="J195" t="s">
        <v>21</v>
      </c>
      <c r="K195" t="s">
        <v>30</v>
      </c>
      <c r="L195" t="s">
        <v>23</v>
      </c>
      <c r="M195" s="1">
        <v>44190</v>
      </c>
      <c r="N195" t="s">
        <v>24</v>
      </c>
      <c r="O195">
        <v>2022</v>
      </c>
      <c r="P195">
        <v>19</v>
      </c>
      <c r="Q195">
        <v>4</v>
      </c>
      <c r="R195">
        <v>2021</v>
      </c>
      <c r="S195" t="s">
        <v>238</v>
      </c>
      <c r="T195" s="1">
        <v>45488</v>
      </c>
      <c r="U195">
        <v>1</v>
      </c>
      <c r="V195">
        <v>918</v>
      </c>
      <c r="W195" s="2">
        <f>Table2[[#This Row],[Profit]]/Table2[[#This Row],[Unit Price]]</f>
        <v>1.0980392156862746</v>
      </c>
    </row>
    <row r="196" spans="1:23" x14ac:dyDescent="0.25">
      <c r="A196">
        <v>195</v>
      </c>
      <c r="B196" t="s">
        <v>101</v>
      </c>
      <c r="C196" t="s">
        <v>38</v>
      </c>
      <c r="D196" t="s">
        <v>761</v>
      </c>
      <c r="E196">
        <v>169</v>
      </c>
      <c r="F196">
        <v>7</v>
      </c>
      <c r="G196">
        <v>0.21</v>
      </c>
      <c r="H196">
        <v>60</v>
      </c>
      <c r="I196" t="s">
        <v>20</v>
      </c>
      <c r="J196" t="s">
        <v>21</v>
      </c>
      <c r="K196" t="s">
        <v>70</v>
      </c>
      <c r="L196" t="s">
        <v>23</v>
      </c>
      <c r="M196" s="1">
        <v>44191</v>
      </c>
      <c r="N196" t="s">
        <v>24</v>
      </c>
      <c r="O196">
        <v>2021</v>
      </c>
      <c r="P196">
        <v>15</v>
      </c>
      <c r="Q196">
        <v>11</v>
      </c>
      <c r="R196">
        <v>2020</v>
      </c>
      <c r="S196" t="s">
        <v>239</v>
      </c>
      <c r="T196" s="1">
        <v>45613</v>
      </c>
      <c r="U196">
        <v>1</v>
      </c>
      <c r="V196">
        <v>1183</v>
      </c>
      <c r="W196" s="2">
        <f>Table2[[#This Row],[Profit]]/Table2[[#This Row],[Unit Price]]</f>
        <v>0.35502958579881655</v>
      </c>
    </row>
    <row r="197" spans="1:23" x14ac:dyDescent="0.25">
      <c r="A197">
        <v>196</v>
      </c>
      <c r="B197" t="s">
        <v>69</v>
      </c>
      <c r="C197" t="s">
        <v>34</v>
      </c>
      <c r="D197" t="s">
        <v>760</v>
      </c>
      <c r="E197">
        <v>659</v>
      </c>
      <c r="F197">
        <v>5</v>
      </c>
      <c r="G197">
        <v>0.16</v>
      </c>
      <c r="H197">
        <v>144</v>
      </c>
      <c r="I197" t="s">
        <v>20</v>
      </c>
      <c r="J197" t="s">
        <v>39</v>
      </c>
      <c r="K197" t="s">
        <v>40</v>
      </c>
      <c r="L197" t="s">
        <v>23</v>
      </c>
      <c r="M197" s="1">
        <v>44192</v>
      </c>
      <c r="N197" t="s">
        <v>24</v>
      </c>
      <c r="O197">
        <v>2022</v>
      </c>
      <c r="P197">
        <v>12</v>
      </c>
      <c r="Q197">
        <v>4</v>
      </c>
      <c r="R197">
        <v>2021</v>
      </c>
      <c r="S197" t="s">
        <v>240</v>
      </c>
      <c r="T197" s="1">
        <v>45483</v>
      </c>
      <c r="U197">
        <v>2</v>
      </c>
      <c r="V197">
        <v>3295</v>
      </c>
      <c r="W197" s="2">
        <f>Table2[[#This Row],[Profit]]/Table2[[#This Row],[Unit Price]]</f>
        <v>0.21851289833080426</v>
      </c>
    </row>
    <row r="198" spans="1:23" x14ac:dyDescent="0.25">
      <c r="A198">
        <v>197</v>
      </c>
      <c r="B198" t="s">
        <v>26</v>
      </c>
      <c r="C198" t="s">
        <v>19</v>
      </c>
      <c r="D198" t="s">
        <v>759</v>
      </c>
      <c r="E198">
        <v>304</v>
      </c>
      <c r="F198">
        <v>6</v>
      </c>
      <c r="G198">
        <v>0.41</v>
      </c>
      <c r="H198">
        <v>146</v>
      </c>
      <c r="I198" t="s">
        <v>20</v>
      </c>
      <c r="J198" t="s">
        <v>21</v>
      </c>
      <c r="K198" t="s">
        <v>70</v>
      </c>
      <c r="L198" t="s">
        <v>31</v>
      </c>
      <c r="M198" s="1">
        <v>44193</v>
      </c>
      <c r="N198" t="s">
        <v>43</v>
      </c>
      <c r="O198">
        <v>2021</v>
      </c>
      <c r="P198">
        <v>11</v>
      </c>
      <c r="Q198">
        <v>6</v>
      </c>
      <c r="R198">
        <v>2022</v>
      </c>
      <c r="S198" t="s">
        <v>167</v>
      </c>
      <c r="T198" s="1">
        <v>45442</v>
      </c>
      <c r="U198">
        <v>3</v>
      </c>
      <c r="V198">
        <v>1824</v>
      </c>
      <c r="W198" s="2">
        <f>Table2[[#This Row],[Profit]]/Table2[[#This Row],[Unit Price]]</f>
        <v>0.48026315789473684</v>
      </c>
    </row>
    <row r="199" spans="1:23" x14ac:dyDescent="0.25">
      <c r="A199">
        <v>198</v>
      </c>
      <c r="B199" t="s">
        <v>75</v>
      </c>
      <c r="C199" t="s">
        <v>53</v>
      </c>
      <c r="D199" t="s">
        <v>761</v>
      </c>
      <c r="E199">
        <v>757</v>
      </c>
      <c r="F199">
        <v>6</v>
      </c>
      <c r="G199">
        <v>0.44</v>
      </c>
      <c r="H199">
        <v>154</v>
      </c>
      <c r="I199" t="s">
        <v>28</v>
      </c>
      <c r="J199" t="s">
        <v>39</v>
      </c>
      <c r="K199" t="s">
        <v>40</v>
      </c>
      <c r="L199" t="s">
        <v>71</v>
      </c>
      <c r="M199" s="1">
        <v>44194</v>
      </c>
      <c r="N199" t="s">
        <v>24</v>
      </c>
      <c r="O199">
        <v>2022</v>
      </c>
      <c r="P199">
        <v>16</v>
      </c>
      <c r="Q199">
        <v>12</v>
      </c>
      <c r="R199">
        <v>2021</v>
      </c>
      <c r="S199" t="s">
        <v>241</v>
      </c>
      <c r="T199" s="1">
        <v>45646</v>
      </c>
      <c r="U199">
        <v>5</v>
      </c>
      <c r="V199">
        <v>4542</v>
      </c>
      <c r="W199" s="2">
        <f>Table2[[#This Row],[Profit]]/Table2[[#This Row],[Unit Price]]</f>
        <v>0.20343461030383092</v>
      </c>
    </row>
    <row r="200" spans="1:23" x14ac:dyDescent="0.25">
      <c r="A200">
        <v>199</v>
      </c>
      <c r="B200" t="s">
        <v>104</v>
      </c>
      <c r="C200" t="s">
        <v>56</v>
      </c>
      <c r="D200" t="s">
        <v>757</v>
      </c>
      <c r="E200">
        <v>179</v>
      </c>
      <c r="F200">
        <v>8</v>
      </c>
      <c r="G200">
        <v>0.31</v>
      </c>
      <c r="H200">
        <v>104</v>
      </c>
      <c r="I200" t="s">
        <v>28</v>
      </c>
      <c r="J200" t="s">
        <v>29</v>
      </c>
      <c r="K200" t="s">
        <v>70</v>
      </c>
      <c r="L200" t="s">
        <v>46</v>
      </c>
      <c r="M200" s="1">
        <v>44195</v>
      </c>
      <c r="N200" t="s">
        <v>24</v>
      </c>
      <c r="O200">
        <v>2021</v>
      </c>
      <c r="P200">
        <v>1</v>
      </c>
      <c r="Q200">
        <v>6</v>
      </c>
      <c r="R200">
        <v>2020</v>
      </c>
      <c r="S200" t="s">
        <v>242</v>
      </c>
      <c r="T200" s="1">
        <v>45619</v>
      </c>
      <c r="U200">
        <v>3</v>
      </c>
      <c r="V200">
        <v>1432</v>
      </c>
      <c r="W200" s="2">
        <f>Table2[[#This Row],[Profit]]/Table2[[#This Row],[Unit Price]]</f>
        <v>0.58100558659217882</v>
      </c>
    </row>
    <row r="201" spans="1:23" x14ac:dyDescent="0.25">
      <c r="A201">
        <v>200</v>
      </c>
      <c r="B201" t="s">
        <v>50</v>
      </c>
      <c r="C201" t="s">
        <v>59</v>
      </c>
      <c r="D201" t="s">
        <v>760</v>
      </c>
      <c r="E201">
        <v>796</v>
      </c>
      <c r="F201">
        <v>8</v>
      </c>
      <c r="G201">
        <v>0.2</v>
      </c>
      <c r="H201">
        <v>144</v>
      </c>
      <c r="I201" t="s">
        <v>28</v>
      </c>
      <c r="J201" t="s">
        <v>21</v>
      </c>
      <c r="K201" t="s">
        <v>30</v>
      </c>
      <c r="L201" t="s">
        <v>71</v>
      </c>
      <c r="M201" s="1">
        <v>44196</v>
      </c>
      <c r="N201" t="s">
        <v>43</v>
      </c>
      <c r="O201">
        <v>2021</v>
      </c>
      <c r="P201">
        <v>14</v>
      </c>
      <c r="Q201">
        <v>4</v>
      </c>
      <c r="R201">
        <v>2020</v>
      </c>
      <c r="S201" t="s">
        <v>131</v>
      </c>
      <c r="T201" s="1">
        <v>45301</v>
      </c>
      <c r="U201">
        <v>4</v>
      </c>
      <c r="V201">
        <v>6368</v>
      </c>
      <c r="W201" s="2">
        <f>Table2[[#This Row],[Profit]]/Table2[[#This Row],[Unit Price]]</f>
        <v>0.18090452261306533</v>
      </c>
    </row>
    <row r="202" spans="1:23" x14ac:dyDescent="0.25">
      <c r="A202">
        <v>201</v>
      </c>
      <c r="B202" t="s">
        <v>50</v>
      </c>
      <c r="C202" t="s">
        <v>53</v>
      </c>
      <c r="D202" t="s">
        <v>758</v>
      </c>
      <c r="E202">
        <v>653</v>
      </c>
      <c r="F202">
        <v>4</v>
      </c>
      <c r="G202">
        <v>0.37</v>
      </c>
      <c r="H202">
        <v>184</v>
      </c>
      <c r="I202" t="s">
        <v>28</v>
      </c>
      <c r="J202" t="s">
        <v>35</v>
      </c>
      <c r="K202" t="s">
        <v>30</v>
      </c>
      <c r="L202" t="s">
        <v>46</v>
      </c>
      <c r="M202" s="1">
        <v>44197</v>
      </c>
      <c r="N202" t="s">
        <v>43</v>
      </c>
      <c r="O202">
        <v>2021</v>
      </c>
      <c r="P202">
        <v>15</v>
      </c>
      <c r="Q202">
        <v>8</v>
      </c>
      <c r="R202">
        <v>2021</v>
      </c>
      <c r="S202" t="s">
        <v>243</v>
      </c>
      <c r="T202" s="1">
        <v>45635</v>
      </c>
      <c r="U202">
        <v>2</v>
      </c>
      <c r="V202">
        <v>2612</v>
      </c>
      <c r="W202" s="2">
        <f>Table2[[#This Row],[Profit]]/Table2[[#This Row],[Unit Price]]</f>
        <v>0.28177641653905056</v>
      </c>
    </row>
    <row r="203" spans="1:23" x14ac:dyDescent="0.25">
      <c r="A203">
        <v>202</v>
      </c>
      <c r="B203" t="s">
        <v>65</v>
      </c>
      <c r="C203" t="s">
        <v>19</v>
      </c>
      <c r="D203" t="s">
        <v>761</v>
      </c>
      <c r="E203">
        <v>825</v>
      </c>
      <c r="F203">
        <v>6</v>
      </c>
      <c r="G203">
        <v>0.27</v>
      </c>
      <c r="H203">
        <v>55</v>
      </c>
      <c r="I203" t="s">
        <v>20</v>
      </c>
      <c r="J203" t="s">
        <v>21</v>
      </c>
      <c r="K203" t="s">
        <v>40</v>
      </c>
      <c r="L203" t="s">
        <v>46</v>
      </c>
      <c r="M203" s="1">
        <v>44198</v>
      </c>
      <c r="N203" t="s">
        <v>43</v>
      </c>
      <c r="O203">
        <v>2021</v>
      </c>
      <c r="P203">
        <v>11</v>
      </c>
      <c r="Q203">
        <v>6</v>
      </c>
      <c r="R203">
        <v>2022</v>
      </c>
      <c r="S203" t="s">
        <v>244</v>
      </c>
      <c r="T203" s="1">
        <v>45340</v>
      </c>
      <c r="U203">
        <v>5</v>
      </c>
      <c r="V203">
        <v>4950</v>
      </c>
      <c r="W203" s="2">
        <f>Table2[[#This Row],[Profit]]/Table2[[#This Row],[Unit Price]]</f>
        <v>6.6666666666666666E-2</v>
      </c>
    </row>
    <row r="204" spans="1:23" x14ac:dyDescent="0.25">
      <c r="A204">
        <v>203</v>
      </c>
      <c r="B204" t="s">
        <v>37</v>
      </c>
      <c r="C204" t="s">
        <v>19</v>
      </c>
      <c r="D204" t="s">
        <v>759</v>
      </c>
      <c r="E204">
        <v>716</v>
      </c>
      <c r="F204">
        <v>6</v>
      </c>
      <c r="G204">
        <v>0.48</v>
      </c>
      <c r="H204">
        <v>97</v>
      </c>
      <c r="I204" t="s">
        <v>28</v>
      </c>
      <c r="J204" t="s">
        <v>39</v>
      </c>
      <c r="K204" t="s">
        <v>70</v>
      </c>
      <c r="L204" t="s">
        <v>31</v>
      </c>
      <c r="M204" s="1">
        <v>44199</v>
      </c>
      <c r="N204" t="s">
        <v>24</v>
      </c>
      <c r="O204">
        <v>2020</v>
      </c>
      <c r="P204">
        <v>19</v>
      </c>
      <c r="Q204">
        <v>1</v>
      </c>
      <c r="R204">
        <v>2021</v>
      </c>
      <c r="S204" t="s">
        <v>245</v>
      </c>
      <c r="T204" s="1">
        <v>45390</v>
      </c>
      <c r="U204">
        <v>3</v>
      </c>
      <c r="V204">
        <v>4296</v>
      </c>
      <c r="W204" s="2">
        <f>Table2[[#This Row],[Profit]]/Table2[[#This Row],[Unit Price]]</f>
        <v>0.13547486033519554</v>
      </c>
    </row>
    <row r="205" spans="1:23" x14ac:dyDescent="0.25">
      <c r="A205">
        <v>204</v>
      </c>
      <c r="B205" t="s">
        <v>37</v>
      </c>
      <c r="C205" t="s">
        <v>38</v>
      </c>
      <c r="D205" t="s">
        <v>757</v>
      </c>
      <c r="E205">
        <v>615</v>
      </c>
      <c r="F205">
        <v>5</v>
      </c>
      <c r="G205">
        <v>0.16</v>
      </c>
      <c r="H205">
        <v>139</v>
      </c>
      <c r="I205" t="s">
        <v>28</v>
      </c>
      <c r="J205" t="s">
        <v>39</v>
      </c>
      <c r="K205" t="s">
        <v>22</v>
      </c>
      <c r="L205" t="s">
        <v>31</v>
      </c>
      <c r="M205" s="1">
        <v>44200</v>
      </c>
      <c r="N205" t="s">
        <v>24</v>
      </c>
      <c r="O205">
        <v>2020</v>
      </c>
      <c r="P205">
        <v>11</v>
      </c>
      <c r="Q205">
        <v>2</v>
      </c>
      <c r="R205">
        <v>2022</v>
      </c>
      <c r="S205" t="s">
        <v>246</v>
      </c>
      <c r="T205" s="1">
        <v>45323</v>
      </c>
      <c r="U205">
        <v>2</v>
      </c>
      <c r="V205">
        <v>3075</v>
      </c>
      <c r="W205" s="2">
        <f>Table2[[#This Row],[Profit]]/Table2[[#This Row],[Unit Price]]</f>
        <v>0.22601626016260162</v>
      </c>
    </row>
    <row r="206" spans="1:23" x14ac:dyDescent="0.25">
      <c r="A206">
        <v>205</v>
      </c>
      <c r="B206" t="s">
        <v>45</v>
      </c>
      <c r="C206" t="s">
        <v>19</v>
      </c>
      <c r="D206" t="s">
        <v>759</v>
      </c>
      <c r="E206">
        <v>800</v>
      </c>
      <c r="F206">
        <v>1</v>
      </c>
      <c r="G206">
        <v>0.21</v>
      </c>
      <c r="H206">
        <v>194</v>
      </c>
      <c r="I206" t="s">
        <v>20</v>
      </c>
      <c r="J206" t="s">
        <v>35</v>
      </c>
      <c r="K206" t="s">
        <v>40</v>
      </c>
      <c r="L206" t="s">
        <v>31</v>
      </c>
      <c r="M206" s="1">
        <v>44201</v>
      </c>
      <c r="N206" t="s">
        <v>24</v>
      </c>
      <c r="O206">
        <v>2021</v>
      </c>
      <c r="P206">
        <v>24</v>
      </c>
      <c r="Q206">
        <v>7</v>
      </c>
      <c r="R206">
        <v>2022</v>
      </c>
      <c r="S206" t="s">
        <v>247</v>
      </c>
      <c r="T206" s="1">
        <v>45564</v>
      </c>
      <c r="U206">
        <v>2</v>
      </c>
      <c r="V206">
        <v>800</v>
      </c>
      <c r="W206" s="2">
        <f>Table2[[#This Row],[Profit]]/Table2[[#This Row],[Unit Price]]</f>
        <v>0.24249999999999999</v>
      </c>
    </row>
    <row r="207" spans="1:23" x14ac:dyDescent="0.25">
      <c r="A207">
        <v>206</v>
      </c>
      <c r="B207" t="s">
        <v>48</v>
      </c>
      <c r="C207" t="s">
        <v>34</v>
      </c>
      <c r="D207" t="s">
        <v>27</v>
      </c>
      <c r="E207">
        <v>914</v>
      </c>
      <c r="F207">
        <v>6</v>
      </c>
      <c r="G207">
        <v>0.39</v>
      </c>
      <c r="H207">
        <v>194</v>
      </c>
      <c r="I207" t="s">
        <v>20</v>
      </c>
      <c r="J207" t="s">
        <v>21</v>
      </c>
      <c r="K207" t="s">
        <v>40</v>
      </c>
      <c r="L207" t="s">
        <v>23</v>
      </c>
      <c r="M207" s="1">
        <v>44202</v>
      </c>
      <c r="N207" t="s">
        <v>43</v>
      </c>
      <c r="O207">
        <v>2022</v>
      </c>
      <c r="P207">
        <v>26</v>
      </c>
      <c r="Q207">
        <v>1</v>
      </c>
      <c r="R207">
        <v>2022</v>
      </c>
      <c r="S207" t="s">
        <v>81</v>
      </c>
      <c r="T207" s="1">
        <v>45632</v>
      </c>
      <c r="U207">
        <v>5</v>
      </c>
      <c r="V207">
        <v>5484</v>
      </c>
      <c r="W207" s="2">
        <f>Table2[[#This Row],[Profit]]/Table2[[#This Row],[Unit Price]]</f>
        <v>0.21225382932166301</v>
      </c>
    </row>
    <row r="208" spans="1:23" x14ac:dyDescent="0.25">
      <c r="A208">
        <v>207</v>
      </c>
      <c r="B208" t="s">
        <v>48</v>
      </c>
      <c r="C208" t="s">
        <v>56</v>
      </c>
      <c r="D208" t="s">
        <v>758</v>
      </c>
      <c r="E208">
        <v>468</v>
      </c>
      <c r="F208">
        <v>7</v>
      </c>
      <c r="G208">
        <v>0.23</v>
      </c>
      <c r="H208">
        <v>129</v>
      </c>
      <c r="I208" t="s">
        <v>20</v>
      </c>
      <c r="J208" t="s">
        <v>21</v>
      </c>
      <c r="K208" t="s">
        <v>40</v>
      </c>
      <c r="L208" t="s">
        <v>23</v>
      </c>
      <c r="M208" s="1">
        <v>44203</v>
      </c>
      <c r="N208" t="s">
        <v>24</v>
      </c>
      <c r="O208">
        <v>2021</v>
      </c>
      <c r="P208">
        <v>3</v>
      </c>
      <c r="Q208">
        <v>5</v>
      </c>
      <c r="R208">
        <v>2021</v>
      </c>
      <c r="S208" t="s">
        <v>238</v>
      </c>
      <c r="T208" s="1">
        <v>45342</v>
      </c>
      <c r="U208">
        <v>3</v>
      </c>
      <c r="V208">
        <v>3276</v>
      </c>
      <c r="W208" s="2">
        <f>Table2[[#This Row],[Profit]]/Table2[[#This Row],[Unit Price]]</f>
        <v>0.27564102564102566</v>
      </c>
    </row>
    <row r="209" spans="1:23" x14ac:dyDescent="0.25">
      <c r="A209">
        <v>208</v>
      </c>
      <c r="B209" t="s">
        <v>48</v>
      </c>
      <c r="C209" t="s">
        <v>53</v>
      </c>
      <c r="D209" t="s">
        <v>761</v>
      </c>
      <c r="E209">
        <v>259</v>
      </c>
      <c r="F209">
        <v>8</v>
      </c>
      <c r="G209">
        <v>0.28999999999999998</v>
      </c>
      <c r="H209">
        <v>119</v>
      </c>
      <c r="I209" t="s">
        <v>28</v>
      </c>
      <c r="J209" t="s">
        <v>21</v>
      </c>
      <c r="K209" t="s">
        <v>70</v>
      </c>
      <c r="L209" t="s">
        <v>71</v>
      </c>
      <c r="M209" s="1">
        <v>44204</v>
      </c>
      <c r="N209" t="s">
        <v>24</v>
      </c>
      <c r="O209">
        <v>2020</v>
      </c>
      <c r="P209">
        <v>14</v>
      </c>
      <c r="Q209">
        <v>10</v>
      </c>
      <c r="R209">
        <v>2020</v>
      </c>
      <c r="S209" t="s">
        <v>248</v>
      </c>
      <c r="T209" s="1">
        <v>45461</v>
      </c>
      <c r="U209">
        <v>5</v>
      </c>
      <c r="V209">
        <v>2072</v>
      </c>
      <c r="W209" s="2">
        <f>Table2[[#This Row],[Profit]]/Table2[[#This Row],[Unit Price]]</f>
        <v>0.45945945945945948</v>
      </c>
    </row>
    <row r="210" spans="1:23" x14ac:dyDescent="0.25">
      <c r="A210">
        <v>209</v>
      </c>
      <c r="B210" t="s">
        <v>37</v>
      </c>
      <c r="C210" t="s">
        <v>56</v>
      </c>
      <c r="D210" t="s">
        <v>758</v>
      </c>
      <c r="E210">
        <v>554</v>
      </c>
      <c r="F210">
        <v>1</v>
      </c>
      <c r="G210">
        <v>0.17</v>
      </c>
      <c r="H210">
        <v>122</v>
      </c>
      <c r="I210" t="s">
        <v>28</v>
      </c>
      <c r="J210" t="s">
        <v>35</v>
      </c>
      <c r="K210" t="s">
        <v>22</v>
      </c>
      <c r="L210" t="s">
        <v>31</v>
      </c>
      <c r="M210" s="1">
        <v>44205</v>
      </c>
      <c r="N210" t="s">
        <v>43</v>
      </c>
      <c r="O210">
        <v>2022</v>
      </c>
      <c r="P210">
        <v>4</v>
      </c>
      <c r="Q210">
        <v>5</v>
      </c>
      <c r="R210">
        <v>2021</v>
      </c>
      <c r="S210" t="s">
        <v>249</v>
      </c>
      <c r="T210" s="1">
        <v>45390</v>
      </c>
      <c r="U210">
        <v>6</v>
      </c>
      <c r="V210">
        <v>554</v>
      </c>
      <c r="W210" s="2">
        <f>Table2[[#This Row],[Profit]]/Table2[[#This Row],[Unit Price]]</f>
        <v>0.22021660649819494</v>
      </c>
    </row>
    <row r="211" spans="1:23" x14ac:dyDescent="0.25">
      <c r="A211">
        <v>210</v>
      </c>
      <c r="B211" t="s">
        <v>65</v>
      </c>
      <c r="C211" t="s">
        <v>38</v>
      </c>
      <c r="D211" t="s">
        <v>758</v>
      </c>
      <c r="E211">
        <v>919</v>
      </c>
      <c r="F211">
        <v>9</v>
      </c>
      <c r="G211">
        <v>0.26</v>
      </c>
      <c r="H211">
        <v>194</v>
      </c>
      <c r="I211" t="s">
        <v>20</v>
      </c>
      <c r="J211" t="s">
        <v>29</v>
      </c>
      <c r="K211" t="s">
        <v>40</v>
      </c>
      <c r="L211" t="s">
        <v>23</v>
      </c>
      <c r="M211" s="1">
        <v>44206</v>
      </c>
      <c r="N211" t="s">
        <v>24</v>
      </c>
      <c r="O211">
        <v>2022</v>
      </c>
      <c r="P211">
        <v>12</v>
      </c>
      <c r="Q211">
        <v>4</v>
      </c>
      <c r="R211">
        <v>2020</v>
      </c>
      <c r="S211" t="s">
        <v>78</v>
      </c>
      <c r="T211" s="1">
        <v>45625</v>
      </c>
      <c r="U211">
        <v>3</v>
      </c>
      <c r="V211">
        <v>8271</v>
      </c>
      <c r="W211" s="2">
        <f>Table2[[#This Row],[Profit]]/Table2[[#This Row],[Unit Price]]</f>
        <v>0.21109902067464636</v>
      </c>
    </row>
    <row r="212" spans="1:23" x14ac:dyDescent="0.25">
      <c r="A212">
        <v>211</v>
      </c>
      <c r="B212" t="s">
        <v>52</v>
      </c>
      <c r="C212" t="s">
        <v>56</v>
      </c>
      <c r="D212" t="s">
        <v>27</v>
      </c>
      <c r="E212">
        <v>197</v>
      </c>
      <c r="F212">
        <v>1</v>
      </c>
      <c r="G212">
        <v>0.16</v>
      </c>
      <c r="H212">
        <v>101</v>
      </c>
      <c r="I212" t="s">
        <v>20</v>
      </c>
      <c r="J212" t="s">
        <v>21</v>
      </c>
      <c r="K212" t="s">
        <v>22</v>
      </c>
      <c r="L212" t="s">
        <v>46</v>
      </c>
      <c r="M212" s="1">
        <v>44207</v>
      </c>
      <c r="N212" t="s">
        <v>43</v>
      </c>
      <c r="O212">
        <v>2020</v>
      </c>
      <c r="P212">
        <v>15</v>
      </c>
      <c r="Q212">
        <v>2</v>
      </c>
      <c r="R212">
        <v>2020</v>
      </c>
      <c r="S212" t="s">
        <v>250</v>
      </c>
      <c r="T212" s="1">
        <v>45471</v>
      </c>
      <c r="U212">
        <v>3</v>
      </c>
      <c r="V212">
        <v>197</v>
      </c>
      <c r="W212" s="2">
        <f>Table2[[#This Row],[Profit]]/Table2[[#This Row],[Unit Price]]</f>
        <v>0.51269035532994922</v>
      </c>
    </row>
    <row r="213" spans="1:23" x14ac:dyDescent="0.25">
      <c r="A213">
        <v>212</v>
      </c>
      <c r="B213" t="s">
        <v>18</v>
      </c>
      <c r="C213" t="s">
        <v>34</v>
      </c>
      <c r="D213" t="s">
        <v>757</v>
      </c>
      <c r="E213">
        <v>275</v>
      </c>
      <c r="F213">
        <v>8</v>
      </c>
      <c r="G213">
        <v>0.25</v>
      </c>
      <c r="H213">
        <v>142</v>
      </c>
      <c r="I213" t="s">
        <v>20</v>
      </c>
      <c r="J213" t="s">
        <v>29</v>
      </c>
      <c r="K213" t="s">
        <v>22</v>
      </c>
      <c r="L213" t="s">
        <v>46</v>
      </c>
      <c r="M213" s="1">
        <v>44208</v>
      </c>
      <c r="N213" t="s">
        <v>43</v>
      </c>
      <c r="O213">
        <v>2021</v>
      </c>
      <c r="P213">
        <v>22</v>
      </c>
      <c r="Q213">
        <v>11</v>
      </c>
      <c r="R213">
        <v>2022</v>
      </c>
      <c r="S213" t="s">
        <v>251</v>
      </c>
      <c r="T213" s="1">
        <v>45298</v>
      </c>
      <c r="U213">
        <v>5</v>
      </c>
      <c r="V213">
        <v>2200</v>
      </c>
      <c r="W213" s="2">
        <f>Table2[[#This Row],[Profit]]/Table2[[#This Row],[Unit Price]]</f>
        <v>0.51636363636363636</v>
      </c>
    </row>
    <row r="214" spans="1:23" x14ac:dyDescent="0.25">
      <c r="A214">
        <v>213</v>
      </c>
      <c r="B214" t="s">
        <v>37</v>
      </c>
      <c r="C214" t="s">
        <v>34</v>
      </c>
      <c r="D214" t="s">
        <v>761</v>
      </c>
      <c r="E214">
        <v>367</v>
      </c>
      <c r="F214">
        <v>9</v>
      </c>
      <c r="G214">
        <v>0.12</v>
      </c>
      <c r="H214">
        <v>183</v>
      </c>
      <c r="I214" t="s">
        <v>20</v>
      </c>
      <c r="J214" t="s">
        <v>39</v>
      </c>
      <c r="K214" t="s">
        <v>70</v>
      </c>
      <c r="L214" t="s">
        <v>46</v>
      </c>
      <c r="M214" s="1">
        <v>44209</v>
      </c>
      <c r="N214" t="s">
        <v>43</v>
      </c>
      <c r="O214">
        <v>2020</v>
      </c>
      <c r="P214">
        <v>21</v>
      </c>
      <c r="Q214">
        <v>6</v>
      </c>
      <c r="R214">
        <v>2020</v>
      </c>
      <c r="S214" t="s">
        <v>83</v>
      </c>
      <c r="T214" s="1">
        <v>45574</v>
      </c>
      <c r="U214">
        <v>3</v>
      </c>
      <c r="V214">
        <v>3303</v>
      </c>
      <c r="W214" s="2">
        <f>Table2[[#This Row],[Profit]]/Table2[[#This Row],[Unit Price]]</f>
        <v>0.49863760217983649</v>
      </c>
    </row>
    <row r="215" spans="1:23" x14ac:dyDescent="0.25">
      <c r="A215">
        <v>214</v>
      </c>
      <c r="B215" t="s">
        <v>48</v>
      </c>
      <c r="C215" t="s">
        <v>19</v>
      </c>
      <c r="D215" t="s">
        <v>757</v>
      </c>
      <c r="E215">
        <v>971</v>
      </c>
      <c r="F215">
        <v>9</v>
      </c>
      <c r="G215">
        <v>0.2</v>
      </c>
      <c r="H215">
        <v>50</v>
      </c>
      <c r="I215" t="s">
        <v>20</v>
      </c>
      <c r="J215" t="s">
        <v>35</v>
      </c>
      <c r="K215" t="s">
        <v>40</v>
      </c>
      <c r="L215" t="s">
        <v>71</v>
      </c>
      <c r="M215" s="1">
        <v>44210</v>
      </c>
      <c r="N215" t="s">
        <v>43</v>
      </c>
      <c r="O215">
        <v>2021</v>
      </c>
      <c r="P215">
        <v>23</v>
      </c>
      <c r="Q215">
        <v>4</v>
      </c>
      <c r="R215">
        <v>2021</v>
      </c>
      <c r="S215" t="s">
        <v>252</v>
      </c>
      <c r="T215" s="1">
        <v>45561</v>
      </c>
      <c r="U215">
        <v>2</v>
      </c>
      <c r="V215">
        <v>8739</v>
      </c>
      <c r="W215" s="2">
        <f>Table2[[#This Row],[Profit]]/Table2[[#This Row],[Unit Price]]</f>
        <v>5.1493305870236872E-2</v>
      </c>
    </row>
    <row r="216" spans="1:23" x14ac:dyDescent="0.25">
      <c r="A216">
        <v>215</v>
      </c>
      <c r="B216" t="s">
        <v>98</v>
      </c>
      <c r="C216" t="s">
        <v>56</v>
      </c>
      <c r="D216" t="s">
        <v>757</v>
      </c>
      <c r="E216">
        <v>418</v>
      </c>
      <c r="F216">
        <v>5</v>
      </c>
      <c r="G216">
        <v>0.39</v>
      </c>
      <c r="H216">
        <v>73</v>
      </c>
      <c r="I216" t="s">
        <v>20</v>
      </c>
      <c r="J216" t="s">
        <v>21</v>
      </c>
      <c r="K216" t="s">
        <v>40</v>
      </c>
      <c r="L216" t="s">
        <v>71</v>
      </c>
      <c r="M216" s="1">
        <v>44211</v>
      </c>
      <c r="N216" t="s">
        <v>24</v>
      </c>
      <c r="O216">
        <v>2020</v>
      </c>
      <c r="P216">
        <v>16</v>
      </c>
      <c r="Q216">
        <v>10</v>
      </c>
      <c r="R216">
        <v>2021</v>
      </c>
      <c r="S216" t="s">
        <v>253</v>
      </c>
      <c r="T216" s="1">
        <v>45510</v>
      </c>
      <c r="U216">
        <v>1</v>
      </c>
      <c r="V216">
        <v>2090</v>
      </c>
      <c r="W216" s="2">
        <f>Table2[[#This Row],[Profit]]/Table2[[#This Row],[Unit Price]]</f>
        <v>0.17464114832535885</v>
      </c>
    </row>
    <row r="217" spans="1:23" x14ac:dyDescent="0.25">
      <c r="A217">
        <v>216</v>
      </c>
      <c r="B217" t="s">
        <v>73</v>
      </c>
      <c r="C217" t="s">
        <v>38</v>
      </c>
      <c r="D217" t="s">
        <v>757</v>
      </c>
      <c r="E217">
        <v>748</v>
      </c>
      <c r="F217">
        <v>1</v>
      </c>
      <c r="G217">
        <v>0.2</v>
      </c>
      <c r="H217">
        <v>160</v>
      </c>
      <c r="I217" t="s">
        <v>28</v>
      </c>
      <c r="J217" t="s">
        <v>29</v>
      </c>
      <c r="K217" t="s">
        <v>22</v>
      </c>
      <c r="L217" t="s">
        <v>46</v>
      </c>
      <c r="M217" s="1">
        <v>44212</v>
      </c>
      <c r="N217" t="s">
        <v>43</v>
      </c>
      <c r="O217">
        <v>2021</v>
      </c>
      <c r="P217">
        <v>2</v>
      </c>
      <c r="Q217">
        <v>5</v>
      </c>
      <c r="R217">
        <v>2022</v>
      </c>
      <c r="S217" t="s">
        <v>254</v>
      </c>
      <c r="T217" s="1">
        <v>45295</v>
      </c>
      <c r="U217">
        <v>5</v>
      </c>
      <c r="V217">
        <v>748</v>
      </c>
      <c r="W217" s="2">
        <f>Table2[[#This Row],[Profit]]/Table2[[#This Row],[Unit Price]]</f>
        <v>0.21390374331550802</v>
      </c>
    </row>
    <row r="218" spans="1:23" x14ac:dyDescent="0.25">
      <c r="A218">
        <v>217</v>
      </c>
      <c r="B218" t="s">
        <v>45</v>
      </c>
      <c r="C218" t="s">
        <v>34</v>
      </c>
      <c r="D218" t="s">
        <v>757</v>
      </c>
      <c r="E218">
        <v>290</v>
      </c>
      <c r="F218">
        <v>4</v>
      </c>
      <c r="G218">
        <v>0.2</v>
      </c>
      <c r="H218">
        <v>88</v>
      </c>
      <c r="I218" t="s">
        <v>20</v>
      </c>
      <c r="J218" t="s">
        <v>21</v>
      </c>
      <c r="K218" t="s">
        <v>30</v>
      </c>
      <c r="L218" t="s">
        <v>23</v>
      </c>
      <c r="M218" s="1">
        <v>44213</v>
      </c>
      <c r="N218" t="s">
        <v>24</v>
      </c>
      <c r="O218">
        <v>2021</v>
      </c>
      <c r="P218">
        <v>25</v>
      </c>
      <c r="Q218">
        <v>9</v>
      </c>
      <c r="R218">
        <v>2020</v>
      </c>
      <c r="S218" t="s">
        <v>255</v>
      </c>
      <c r="T218" s="1">
        <v>45621</v>
      </c>
      <c r="U218">
        <v>5</v>
      </c>
      <c r="V218">
        <v>1160</v>
      </c>
      <c r="W218" s="2">
        <f>Table2[[#This Row],[Profit]]/Table2[[#This Row],[Unit Price]]</f>
        <v>0.30344827586206896</v>
      </c>
    </row>
    <row r="219" spans="1:23" x14ac:dyDescent="0.25">
      <c r="A219">
        <v>218</v>
      </c>
      <c r="B219" t="s">
        <v>45</v>
      </c>
      <c r="C219" t="s">
        <v>38</v>
      </c>
      <c r="D219" t="s">
        <v>760</v>
      </c>
      <c r="E219">
        <v>231</v>
      </c>
      <c r="F219">
        <v>7</v>
      </c>
      <c r="G219">
        <v>0.41</v>
      </c>
      <c r="H219">
        <v>131</v>
      </c>
      <c r="I219" t="s">
        <v>28</v>
      </c>
      <c r="J219" t="s">
        <v>35</v>
      </c>
      <c r="K219" t="s">
        <v>30</v>
      </c>
      <c r="L219" t="s">
        <v>71</v>
      </c>
      <c r="M219" s="1">
        <v>44214</v>
      </c>
      <c r="N219" t="s">
        <v>43</v>
      </c>
      <c r="O219">
        <v>2021</v>
      </c>
      <c r="P219">
        <v>28</v>
      </c>
      <c r="Q219">
        <v>6</v>
      </c>
      <c r="R219">
        <v>2020</v>
      </c>
      <c r="S219" t="s">
        <v>256</v>
      </c>
      <c r="T219" s="1">
        <v>45496</v>
      </c>
      <c r="U219">
        <v>3</v>
      </c>
      <c r="V219">
        <v>1617</v>
      </c>
      <c r="W219" s="2">
        <f>Table2[[#This Row],[Profit]]/Table2[[#This Row],[Unit Price]]</f>
        <v>0.5670995670995671</v>
      </c>
    </row>
    <row r="220" spans="1:23" x14ac:dyDescent="0.25">
      <c r="A220">
        <v>219</v>
      </c>
      <c r="B220" t="s">
        <v>42</v>
      </c>
      <c r="C220" t="s">
        <v>19</v>
      </c>
      <c r="D220" t="s">
        <v>27</v>
      </c>
      <c r="E220">
        <v>207</v>
      </c>
      <c r="F220">
        <v>9</v>
      </c>
      <c r="G220">
        <v>0.27</v>
      </c>
      <c r="H220">
        <v>177</v>
      </c>
      <c r="I220" t="s">
        <v>28</v>
      </c>
      <c r="J220" t="s">
        <v>35</v>
      </c>
      <c r="K220" t="s">
        <v>40</v>
      </c>
      <c r="L220" t="s">
        <v>31</v>
      </c>
      <c r="M220" s="1">
        <v>44215</v>
      </c>
      <c r="N220" t="s">
        <v>24</v>
      </c>
      <c r="O220">
        <v>2022</v>
      </c>
      <c r="P220">
        <v>2</v>
      </c>
      <c r="Q220">
        <v>8</v>
      </c>
      <c r="R220">
        <v>2020</v>
      </c>
      <c r="S220" t="s">
        <v>257</v>
      </c>
      <c r="T220" s="1">
        <v>45576</v>
      </c>
      <c r="U220">
        <v>1</v>
      </c>
      <c r="V220">
        <v>1863</v>
      </c>
      <c r="W220" s="2">
        <f>Table2[[#This Row],[Profit]]/Table2[[#This Row],[Unit Price]]</f>
        <v>0.85507246376811596</v>
      </c>
    </row>
    <row r="221" spans="1:23" x14ac:dyDescent="0.25">
      <c r="A221">
        <v>220</v>
      </c>
      <c r="B221" t="s">
        <v>18</v>
      </c>
      <c r="C221" t="s">
        <v>53</v>
      </c>
      <c r="D221" t="s">
        <v>758</v>
      </c>
      <c r="E221">
        <v>922</v>
      </c>
      <c r="F221">
        <v>4</v>
      </c>
      <c r="G221">
        <v>0.45</v>
      </c>
      <c r="H221">
        <v>193</v>
      </c>
      <c r="I221" t="s">
        <v>20</v>
      </c>
      <c r="J221" t="s">
        <v>21</v>
      </c>
      <c r="K221" t="s">
        <v>30</v>
      </c>
      <c r="L221" t="s">
        <v>46</v>
      </c>
      <c r="M221" s="1">
        <v>44216</v>
      </c>
      <c r="N221" t="s">
        <v>43</v>
      </c>
      <c r="O221">
        <v>2022</v>
      </c>
      <c r="P221">
        <v>1</v>
      </c>
      <c r="Q221">
        <v>3</v>
      </c>
      <c r="R221">
        <v>2021</v>
      </c>
      <c r="S221" t="s">
        <v>258</v>
      </c>
      <c r="T221" s="1">
        <v>45655</v>
      </c>
      <c r="U221">
        <v>4</v>
      </c>
      <c r="V221">
        <v>3688</v>
      </c>
      <c r="W221" s="2">
        <f>Table2[[#This Row],[Profit]]/Table2[[#This Row],[Unit Price]]</f>
        <v>0.20932754880694143</v>
      </c>
    </row>
    <row r="222" spans="1:23" x14ac:dyDescent="0.25">
      <c r="A222">
        <v>221</v>
      </c>
      <c r="B222" t="s">
        <v>104</v>
      </c>
      <c r="C222" t="s">
        <v>34</v>
      </c>
      <c r="D222" t="s">
        <v>757</v>
      </c>
      <c r="E222">
        <v>843</v>
      </c>
      <c r="F222">
        <v>5</v>
      </c>
      <c r="G222">
        <v>0.46</v>
      </c>
      <c r="H222">
        <v>124</v>
      </c>
      <c r="I222" t="s">
        <v>28</v>
      </c>
      <c r="J222" t="s">
        <v>39</v>
      </c>
      <c r="K222" t="s">
        <v>40</v>
      </c>
      <c r="L222" t="s">
        <v>23</v>
      </c>
      <c r="M222" s="1">
        <v>44217</v>
      </c>
      <c r="N222" t="s">
        <v>24</v>
      </c>
      <c r="O222">
        <v>2020</v>
      </c>
      <c r="P222">
        <v>28</v>
      </c>
      <c r="Q222">
        <v>6</v>
      </c>
      <c r="R222">
        <v>2022</v>
      </c>
      <c r="S222" t="s">
        <v>259</v>
      </c>
      <c r="T222" s="1">
        <v>45363</v>
      </c>
      <c r="U222">
        <v>4</v>
      </c>
      <c r="V222">
        <v>4215</v>
      </c>
      <c r="W222" s="2">
        <f>Table2[[#This Row],[Profit]]/Table2[[#This Row],[Unit Price]]</f>
        <v>0.14709371293001186</v>
      </c>
    </row>
    <row r="223" spans="1:23" x14ac:dyDescent="0.25">
      <c r="A223">
        <v>222</v>
      </c>
      <c r="B223" t="s">
        <v>104</v>
      </c>
      <c r="C223" t="s">
        <v>34</v>
      </c>
      <c r="D223" t="s">
        <v>757</v>
      </c>
      <c r="E223">
        <v>269</v>
      </c>
      <c r="F223">
        <v>5</v>
      </c>
      <c r="G223">
        <v>0.46</v>
      </c>
      <c r="H223">
        <v>68</v>
      </c>
      <c r="I223" t="s">
        <v>28</v>
      </c>
      <c r="J223" t="s">
        <v>21</v>
      </c>
      <c r="K223" t="s">
        <v>22</v>
      </c>
      <c r="L223" t="s">
        <v>71</v>
      </c>
      <c r="M223" s="1">
        <v>44218</v>
      </c>
      <c r="N223" t="s">
        <v>24</v>
      </c>
      <c r="O223">
        <v>2020</v>
      </c>
      <c r="P223">
        <v>1</v>
      </c>
      <c r="Q223">
        <v>10</v>
      </c>
      <c r="R223">
        <v>2021</v>
      </c>
      <c r="S223" t="s">
        <v>260</v>
      </c>
      <c r="T223" s="1">
        <v>45514</v>
      </c>
      <c r="U223">
        <v>2</v>
      </c>
      <c r="V223">
        <v>1345</v>
      </c>
      <c r="W223" s="2">
        <f>Table2[[#This Row],[Profit]]/Table2[[#This Row],[Unit Price]]</f>
        <v>0.25278810408921931</v>
      </c>
    </row>
    <row r="224" spans="1:23" x14ac:dyDescent="0.25">
      <c r="A224">
        <v>223</v>
      </c>
      <c r="B224" t="s">
        <v>42</v>
      </c>
      <c r="C224" t="s">
        <v>53</v>
      </c>
      <c r="D224" t="s">
        <v>758</v>
      </c>
      <c r="E224">
        <v>410</v>
      </c>
      <c r="F224">
        <v>5</v>
      </c>
      <c r="G224">
        <v>0.27</v>
      </c>
      <c r="H224">
        <v>77</v>
      </c>
      <c r="I224" t="s">
        <v>20</v>
      </c>
      <c r="J224" t="s">
        <v>21</v>
      </c>
      <c r="K224" t="s">
        <v>22</v>
      </c>
      <c r="L224" t="s">
        <v>46</v>
      </c>
      <c r="M224" s="1">
        <v>44219</v>
      </c>
      <c r="N224" t="s">
        <v>43</v>
      </c>
      <c r="O224">
        <v>2022</v>
      </c>
      <c r="P224">
        <v>18</v>
      </c>
      <c r="Q224">
        <v>3</v>
      </c>
      <c r="R224">
        <v>2022</v>
      </c>
      <c r="S224" t="s">
        <v>261</v>
      </c>
      <c r="T224" s="1">
        <v>45631</v>
      </c>
      <c r="U224">
        <v>5</v>
      </c>
      <c r="V224">
        <v>2050</v>
      </c>
      <c r="W224" s="2">
        <f>Table2[[#This Row],[Profit]]/Table2[[#This Row],[Unit Price]]</f>
        <v>0.18780487804878049</v>
      </c>
    </row>
    <row r="225" spans="1:23" x14ac:dyDescent="0.25">
      <c r="A225">
        <v>224</v>
      </c>
      <c r="B225" t="s">
        <v>69</v>
      </c>
      <c r="C225" t="s">
        <v>53</v>
      </c>
      <c r="D225" t="s">
        <v>758</v>
      </c>
      <c r="E225">
        <v>381</v>
      </c>
      <c r="F225">
        <v>2</v>
      </c>
      <c r="G225">
        <v>0.31</v>
      </c>
      <c r="H225">
        <v>101</v>
      </c>
      <c r="I225" t="s">
        <v>28</v>
      </c>
      <c r="J225" t="s">
        <v>21</v>
      </c>
      <c r="K225" t="s">
        <v>30</v>
      </c>
      <c r="L225" t="s">
        <v>46</v>
      </c>
      <c r="M225" s="1">
        <v>44220</v>
      </c>
      <c r="N225" t="s">
        <v>24</v>
      </c>
      <c r="O225">
        <v>2022</v>
      </c>
      <c r="P225">
        <v>29</v>
      </c>
      <c r="Q225">
        <v>6</v>
      </c>
      <c r="R225">
        <v>2021</v>
      </c>
      <c r="S225" t="s">
        <v>262</v>
      </c>
      <c r="T225" s="1">
        <v>45349</v>
      </c>
      <c r="U225">
        <v>5</v>
      </c>
      <c r="V225">
        <v>762</v>
      </c>
      <c r="W225" s="2">
        <f>Table2[[#This Row],[Profit]]/Table2[[#This Row],[Unit Price]]</f>
        <v>0.26509186351706038</v>
      </c>
    </row>
    <row r="226" spans="1:23" x14ac:dyDescent="0.25">
      <c r="A226">
        <v>225</v>
      </c>
      <c r="B226" t="s">
        <v>75</v>
      </c>
      <c r="C226" t="s">
        <v>34</v>
      </c>
      <c r="D226" t="s">
        <v>760</v>
      </c>
      <c r="E226">
        <v>977</v>
      </c>
      <c r="F226">
        <v>4</v>
      </c>
      <c r="G226">
        <v>0.37</v>
      </c>
      <c r="H226">
        <v>174</v>
      </c>
      <c r="I226" t="s">
        <v>20</v>
      </c>
      <c r="J226" t="s">
        <v>29</v>
      </c>
      <c r="K226" t="s">
        <v>40</v>
      </c>
      <c r="L226" t="s">
        <v>23</v>
      </c>
      <c r="M226" s="1">
        <v>44221</v>
      </c>
      <c r="N226" t="s">
        <v>24</v>
      </c>
      <c r="O226">
        <v>2021</v>
      </c>
      <c r="P226">
        <v>30</v>
      </c>
      <c r="Q226">
        <v>7</v>
      </c>
      <c r="R226">
        <v>2020</v>
      </c>
      <c r="S226" t="s">
        <v>263</v>
      </c>
      <c r="T226" s="1">
        <v>45557</v>
      </c>
      <c r="U226">
        <v>4</v>
      </c>
      <c r="V226">
        <v>3908</v>
      </c>
      <c r="W226" s="2">
        <f>Table2[[#This Row],[Profit]]/Table2[[#This Row],[Unit Price]]</f>
        <v>0.17809621289662231</v>
      </c>
    </row>
    <row r="227" spans="1:23" x14ac:dyDescent="0.25">
      <c r="A227">
        <v>226</v>
      </c>
      <c r="B227" t="s">
        <v>55</v>
      </c>
      <c r="C227" t="s">
        <v>53</v>
      </c>
      <c r="D227" t="s">
        <v>27</v>
      </c>
      <c r="E227">
        <v>490</v>
      </c>
      <c r="F227">
        <v>9</v>
      </c>
      <c r="G227">
        <v>0.35</v>
      </c>
      <c r="H227">
        <v>97</v>
      </c>
      <c r="I227" t="s">
        <v>20</v>
      </c>
      <c r="J227" t="s">
        <v>39</v>
      </c>
      <c r="K227" t="s">
        <v>30</v>
      </c>
      <c r="L227" t="s">
        <v>71</v>
      </c>
      <c r="M227" s="1">
        <v>44222</v>
      </c>
      <c r="N227" t="s">
        <v>24</v>
      </c>
      <c r="O227">
        <v>2020</v>
      </c>
      <c r="P227">
        <v>6</v>
      </c>
      <c r="Q227">
        <v>7</v>
      </c>
      <c r="R227">
        <v>2021</v>
      </c>
      <c r="S227" t="s">
        <v>264</v>
      </c>
      <c r="T227" s="1">
        <v>45643</v>
      </c>
      <c r="U227">
        <v>1</v>
      </c>
      <c r="V227">
        <v>4410</v>
      </c>
      <c r="W227" s="2">
        <f>Table2[[#This Row],[Profit]]/Table2[[#This Row],[Unit Price]]</f>
        <v>0.19795918367346937</v>
      </c>
    </row>
    <row r="228" spans="1:23" x14ac:dyDescent="0.25">
      <c r="A228">
        <v>227</v>
      </c>
      <c r="B228" t="s">
        <v>33</v>
      </c>
      <c r="C228" t="s">
        <v>53</v>
      </c>
      <c r="D228" t="s">
        <v>759</v>
      </c>
      <c r="E228">
        <v>171</v>
      </c>
      <c r="F228">
        <v>9</v>
      </c>
      <c r="G228">
        <v>0.18</v>
      </c>
      <c r="H228">
        <v>131</v>
      </c>
      <c r="I228" t="s">
        <v>28</v>
      </c>
      <c r="J228" t="s">
        <v>35</v>
      </c>
      <c r="K228" t="s">
        <v>70</v>
      </c>
      <c r="L228" t="s">
        <v>31</v>
      </c>
      <c r="M228" s="1">
        <v>44223</v>
      </c>
      <c r="N228" t="s">
        <v>43</v>
      </c>
      <c r="O228">
        <v>2021</v>
      </c>
      <c r="P228">
        <v>21</v>
      </c>
      <c r="Q228">
        <v>6</v>
      </c>
      <c r="R228">
        <v>2020</v>
      </c>
      <c r="S228" t="s">
        <v>265</v>
      </c>
      <c r="T228" s="1">
        <v>45365</v>
      </c>
      <c r="U228">
        <v>5</v>
      </c>
      <c r="V228">
        <v>1539</v>
      </c>
      <c r="W228" s="2">
        <f>Table2[[#This Row],[Profit]]/Table2[[#This Row],[Unit Price]]</f>
        <v>0.76608187134502925</v>
      </c>
    </row>
    <row r="229" spans="1:23" x14ac:dyDescent="0.25">
      <c r="A229">
        <v>228</v>
      </c>
      <c r="B229" t="s">
        <v>101</v>
      </c>
      <c r="C229" t="s">
        <v>19</v>
      </c>
      <c r="D229" t="s">
        <v>761</v>
      </c>
      <c r="E229">
        <v>844</v>
      </c>
      <c r="F229">
        <v>4</v>
      </c>
      <c r="G229">
        <v>0.43</v>
      </c>
      <c r="H229">
        <v>169</v>
      </c>
      <c r="I229" t="s">
        <v>20</v>
      </c>
      <c r="J229" t="s">
        <v>39</v>
      </c>
      <c r="K229" t="s">
        <v>40</v>
      </c>
      <c r="L229" t="s">
        <v>31</v>
      </c>
      <c r="M229" s="1">
        <v>44224</v>
      </c>
      <c r="N229" t="s">
        <v>24</v>
      </c>
      <c r="O229">
        <v>2020</v>
      </c>
      <c r="P229">
        <v>30</v>
      </c>
      <c r="Q229">
        <v>12</v>
      </c>
      <c r="R229">
        <v>2022</v>
      </c>
      <c r="S229" t="s">
        <v>85</v>
      </c>
      <c r="T229" s="1">
        <v>45493</v>
      </c>
      <c r="U229">
        <v>4</v>
      </c>
      <c r="V229">
        <v>3376</v>
      </c>
      <c r="W229" s="2">
        <f>Table2[[#This Row],[Profit]]/Table2[[#This Row],[Unit Price]]</f>
        <v>0.20023696682464456</v>
      </c>
    </row>
    <row r="230" spans="1:23" x14ac:dyDescent="0.25">
      <c r="A230">
        <v>229</v>
      </c>
      <c r="B230" t="s">
        <v>104</v>
      </c>
      <c r="C230" t="s">
        <v>34</v>
      </c>
      <c r="D230" t="s">
        <v>760</v>
      </c>
      <c r="E230">
        <v>449</v>
      </c>
      <c r="F230">
        <v>3</v>
      </c>
      <c r="G230">
        <v>0.19</v>
      </c>
      <c r="H230">
        <v>181</v>
      </c>
      <c r="I230" t="s">
        <v>28</v>
      </c>
      <c r="J230" t="s">
        <v>21</v>
      </c>
      <c r="K230" t="s">
        <v>22</v>
      </c>
      <c r="L230" t="s">
        <v>71</v>
      </c>
      <c r="M230" s="1">
        <v>44225</v>
      </c>
      <c r="N230" t="s">
        <v>24</v>
      </c>
      <c r="O230">
        <v>2021</v>
      </c>
      <c r="P230">
        <v>10</v>
      </c>
      <c r="Q230">
        <v>4</v>
      </c>
      <c r="R230">
        <v>2021</v>
      </c>
      <c r="S230" t="s">
        <v>266</v>
      </c>
      <c r="T230" s="1">
        <v>45540</v>
      </c>
      <c r="U230">
        <v>1</v>
      </c>
      <c r="V230">
        <v>1347</v>
      </c>
      <c r="W230" s="2">
        <f>Table2[[#This Row],[Profit]]/Table2[[#This Row],[Unit Price]]</f>
        <v>0.40311804008908686</v>
      </c>
    </row>
    <row r="231" spans="1:23" x14ac:dyDescent="0.25">
      <c r="A231">
        <v>230</v>
      </c>
      <c r="B231" t="s">
        <v>69</v>
      </c>
      <c r="C231" t="s">
        <v>53</v>
      </c>
      <c r="D231" t="s">
        <v>759</v>
      </c>
      <c r="E231">
        <v>866</v>
      </c>
      <c r="F231">
        <v>2</v>
      </c>
      <c r="G231">
        <v>0.21</v>
      </c>
      <c r="H231">
        <v>167</v>
      </c>
      <c r="I231" t="s">
        <v>20</v>
      </c>
      <c r="J231" t="s">
        <v>21</v>
      </c>
      <c r="K231" t="s">
        <v>40</v>
      </c>
      <c r="L231" t="s">
        <v>46</v>
      </c>
      <c r="M231" s="1">
        <v>44226</v>
      </c>
      <c r="N231" t="s">
        <v>24</v>
      </c>
      <c r="O231">
        <v>2022</v>
      </c>
      <c r="P231">
        <v>6</v>
      </c>
      <c r="Q231">
        <v>8</v>
      </c>
      <c r="R231">
        <v>2022</v>
      </c>
      <c r="S231" t="s">
        <v>267</v>
      </c>
      <c r="T231" s="1">
        <v>45582</v>
      </c>
      <c r="U231">
        <v>3</v>
      </c>
      <c r="V231">
        <v>1732</v>
      </c>
      <c r="W231" s="2">
        <f>Table2[[#This Row],[Profit]]/Table2[[#This Row],[Unit Price]]</f>
        <v>0.19284064665127021</v>
      </c>
    </row>
    <row r="232" spans="1:23" x14ac:dyDescent="0.25">
      <c r="A232">
        <v>231</v>
      </c>
      <c r="B232" t="s">
        <v>79</v>
      </c>
      <c r="C232" t="s">
        <v>19</v>
      </c>
      <c r="D232" t="s">
        <v>760</v>
      </c>
      <c r="E232">
        <v>650</v>
      </c>
      <c r="F232">
        <v>5</v>
      </c>
      <c r="G232">
        <v>0.38</v>
      </c>
      <c r="H232">
        <v>158</v>
      </c>
      <c r="I232" t="s">
        <v>28</v>
      </c>
      <c r="J232" t="s">
        <v>21</v>
      </c>
      <c r="K232" t="s">
        <v>70</v>
      </c>
      <c r="L232" t="s">
        <v>71</v>
      </c>
      <c r="M232" s="1">
        <v>44227</v>
      </c>
      <c r="N232" t="s">
        <v>24</v>
      </c>
      <c r="O232">
        <v>2022</v>
      </c>
      <c r="P232">
        <v>7</v>
      </c>
      <c r="Q232">
        <v>11</v>
      </c>
      <c r="R232">
        <v>2022</v>
      </c>
      <c r="S232" t="s">
        <v>268</v>
      </c>
      <c r="T232" s="1">
        <v>45607</v>
      </c>
      <c r="U232">
        <v>6</v>
      </c>
      <c r="V232">
        <v>3250</v>
      </c>
      <c r="W232" s="2">
        <f>Table2[[#This Row],[Profit]]/Table2[[#This Row],[Unit Price]]</f>
        <v>0.24307692307692308</v>
      </c>
    </row>
    <row r="233" spans="1:23" x14ac:dyDescent="0.25">
      <c r="A233">
        <v>232</v>
      </c>
      <c r="B233" t="s">
        <v>75</v>
      </c>
      <c r="C233" t="s">
        <v>34</v>
      </c>
      <c r="D233" t="s">
        <v>27</v>
      </c>
      <c r="E233">
        <v>363</v>
      </c>
      <c r="F233">
        <v>8</v>
      </c>
      <c r="G233">
        <v>0.26</v>
      </c>
      <c r="H233">
        <v>129</v>
      </c>
      <c r="I233" t="s">
        <v>28</v>
      </c>
      <c r="J233" t="s">
        <v>21</v>
      </c>
      <c r="K233" t="s">
        <v>22</v>
      </c>
      <c r="L233" t="s">
        <v>31</v>
      </c>
      <c r="M233" s="1">
        <v>44593</v>
      </c>
      <c r="N233" t="s">
        <v>24</v>
      </c>
      <c r="O233">
        <v>2021</v>
      </c>
      <c r="P233">
        <v>18</v>
      </c>
      <c r="Q233">
        <v>2</v>
      </c>
      <c r="R233">
        <v>2022</v>
      </c>
      <c r="S233" t="s">
        <v>269</v>
      </c>
      <c r="T233" s="1">
        <v>45298</v>
      </c>
      <c r="U233">
        <v>6</v>
      </c>
      <c r="V233">
        <v>2904</v>
      </c>
      <c r="W233" s="2">
        <f>Table2[[#This Row],[Profit]]/Table2[[#This Row],[Unit Price]]</f>
        <v>0.35537190082644626</v>
      </c>
    </row>
    <row r="234" spans="1:23" x14ac:dyDescent="0.25">
      <c r="A234">
        <v>233</v>
      </c>
      <c r="B234" t="s">
        <v>42</v>
      </c>
      <c r="C234" t="s">
        <v>34</v>
      </c>
      <c r="D234" t="s">
        <v>27</v>
      </c>
      <c r="E234">
        <v>470</v>
      </c>
      <c r="F234">
        <v>7</v>
      </c>
      <c r="G234">
        <v>0.12</v>
      </c>
      <c r="H234">
        <v>71</v>
      </c>
      <c r="I234" t="s">
        <v>28</v>
      </c>
      <c r="J234" t="s">
        <v>39</v>
      </c>
      <c r="K234" t="s">
        <v>70</v>
      </c>
      <c r="L234" t="s">
        <v>71</v>
      </c>
      <c r="M234" s="1">
        <v>44594</v>
      </c>
      <c r="N234" t="s">
        <v>24</v>
      </c>
      <c r="O234">
        <v>2022</v>
      </c>
      <c r="P234">
        <v>7</v>
      </c>
      <c r="Q234">
        <v>6</v>
      </c>
      <c r="R234">
        <v>2021</v>
      </c>
      <c r="S234" t="s">
        <v>270</v>
      </c>
      <c r="T234" s="1">
        <v>45526</v>
      </c>
      <c r="U234">
        <v>2</v>
      </c>
      <c r="V234">
        <v>3290</v>
      </c>
      <c r="W234" s="2">
        <f>Table2[[#This Row],[Profit]]/Table2[[#This Row],[Unit Price]]</f>
        <v>0.15106382978723404</v>
      </c>
    </row>
    <row r="235" spans="1:23" x14ac:dyDescent="0.25">
      <c r="A235">
        <v>234</v>
      </c>
      <c r="B235" t="s">
        <v>67</v>
      </c>
      <c r="C235" t="s">
        <v>34</v>
      </c>
      <c r="D235" t="s">
        <v>759</v>
      </c>
      <c r="E235">
        <v>316</v>
      </c>
      <c r="F235">
        <v>9</v>
      </c>
      <c r="G235">
        <v>0.18</v>
      </c>
      <c r="H235">
        <v>110</v>
      </c>
      <c r="I235" t="s">
        <v>20</v>
      </c>
      <c r="J235" t="s">
        <v>35</v>
      </c>
      <c r="K235" t="s">
        <v>22</v>
      </c>
      <c r="L235" t="s">
        <v>46</v>
      </c>
      <c r="M235" s="1">
        <v>44595</v>
      </c>
      <c r="N235" t="s">
        <v>43</v>
      </c>
      <c r="O235">
        <v>2021</v>
      </c>
      <c r="P235">
        <v>5</v>
      </c>
      <c r="Q235">
        <v>7</v>
      </c>
      <c r="R235">
        <v>2020</v>
      </c>
      <c r="S235" t="s">
        <v>271</v>
      </c>
      <c r="T235" s="1">
        <v>45514</v>
      </c>
      <c r="U235">
        <v>5</v>
      </c>
      <c r="V235">
        <v>2844</v>
      </c>
      <c r="W235" s="2">
        <f>Table2[[#This Row],[Profit]]/Table2[[#This Row],[Unit Price]]</f>
        <v>0.34810126582278483</v>
      </c>
    </row>
    <row r="236" spans="1:23" x14ac:dyDescent="0.25">
      <c r="A236">
        <v>235</v>
      </c>
      <c r="B236" t="s">
        <v>79</v>
      </c>
      <c r="C236" t="s">
        <v>53</v>
      </c>
      <c r="D236" t="s">
        <v>757</v>
      </c>
      <c r="E236">
        <v>897</v>
      </c>
      <c r="F236">
        <v>1</v>
      </c>
      <c r="G236">
        <v>0.43</v>
      </c>
      <c r="H236">
        <v>79</v>
      </c>
      <c r="I236" t="s">
        <v>28</v>
      </c>
      <c r="J236" t="s">
        <v>21</v>
      </c>
      <c r="K236" t="s">
        <v>70</v>
      </c>
      <c r="L236" t="s">
        <v>46</v>
      </c>
      <c r="M236" s="1">
        <v>44596</v>
      </c>
      <c r="N236" t="s">
        <v>24</v>
      </c>
      <c r="O236">
        <v>2021</v>
      </c>
      <c r="P236">
        <v>11</v>
      </c>
      <c r="Q236">
        <v>8</v>
      </c>
      <c r="R236">
        <v>2020</v>
      </c>
      <c r="S236" t="s">
        <v>272</v>
      </c>
      <c r="T236" s="1">
        <v>45469</v>
      </c>
      <c r="U236">
        <v>1</v>
      </c>
      <c r="V236">
        <v>897</v>
      </c>
      <c r="W236" s="2">
        <f>Table2[[#This Row],[Profit]]/Table2[[#This Row],[Unit Price]]</f>
        <v>8.807134894091416E-2</v>
      </c>
    </row>
    <row r="237" spans="1:23" x14ac:dyDescent="0.25">
      <c r="A237">
        <v>236</v>
      </c>
      <c r="B237" t="s">
        <v>37</v>
      </c>
      <c r="C237" t="s">
        <v>53</v>
      </c>
      <c r="D237" t="s">
        <v>761</v>
      </c>
      <c r="E237">
        <v>407</v>
      </c>
      <c r="F237">
        <v>2</v>
      </c>
      <c r="G237">
        <v>0.24</v>
      </c>
      <c r="H237">
        <v>72</v>
      </c>
      <c r="I237" t="s">
        <v>20</v>
      </c>
      <c r="J237" t="s">
        <v>29</v>
      </c>
      <c r="K237" t="s">
        <v>70</v>
      </c>
      <c r="L237" t="s">
        <v>23</v>
      </c>
      <c r="M237" s="1">
        <v>44597</v>
      </c>
      <c r="N237" t="s">
        <v>24</v>
      </c>
      <c r="O237">
        <v>2020</v>
      </c>
      <c r="P237">
        <v>3</v>
      </c>
      <c r="Q237">
        <v>6</v>
      </c>
      <c r="R237">
        <v>2022</v>
      </c>
      <c r="S237" t="s">
        <v>273</v>
      </c>
      <c r="T237" s="1">
        <v>45464</v>
      </c>
      <c r="U237">
        <v>4</v>
      </c>
      <c r="V237">
        <v>814</v>
      </c>
      <c r="W237" s="2">
        <f>Table2[[#This Row],[Profit]]/Table2[[#This Row],[Unit Price]]</f>
        <v>0.1769041769041769</v>
      </c>
    </row>
    <row r="238" spans="1:23" x14ac:dyDescent="0.25">
      <c r="A238">
        <v>237</v>
      </c>
      <c r="B238" t="s">
        <v>75</v>
      </c>
      <c r="C238" t="s">
        <v>56</v>
      </c>
      <c r="D238" t="s">
        <v>757</v>
      </c>
      <c r="E238">
        <v>796</v>
      </c>
      <c r="F238">
        <v>2</v>
      </c>
      <c r="G238">
        <v>0.11</v>
      </c>
      <c r="H238">
        <v>74</v>
      </c>
      <c r="I238" t="s">
        <v>20</v>
      </c>
      <c r="J238" t="s">
        <v>35</v>
      </c>
      <c r="K238" t="s">
        <v>70</v>
      </c>
      <c r="L238" t="s">
        <v>46</v>
      </c>
      <c r="M238" s="1">
        <v>44598</v>
      </c>
      <c r="N238" t="s">
        <v>43</v>
      </c>
      <c r="O238">
        <v>2022</v>
      </c>
      <c r="P238">
        <v>15</v>
      </c>
      <c r="Q238">
        <v>1</v>
      </c>
      <c r="R238">
        <v>2020</v>
      </c>
      <c r="S238" t="s">
        <v>146</v>
      </c>
      <c r="T238" s="1">
        <v>45446</v>
      </c>
      <c r="U238">
        <v>1</v>
      </c>
      <c r="V238">
        <v>1592</v>
      </c>
      <c r="W238" s="2">
        <f>Table2[[#This Row],[Profit]]/Table2[[#This Row],[Unit Price]]</f>
        <v>9.2964824120603015E-2</v>
      </c>
    </row>
    <row r="239" spans="1:23" x14ac:dyDescent="0.25">
      <c r="A239">
        <v>238</v>
      </c>
      <c r="B239" t="s">
        <v>55</v>
      </c>
      <c r="C239" t="s">
        <v>19</v>
      </c>
      <c r="D239" t="s">
        <v>757</v>
      </c>
      <c r="E239">
        <v>399</v>
      </c>
      <c r="F239">
        <v>4</v>
      </c>
      <c r="G239">
        <v>0.41</v>
      </c>
      <c r="H239">
        <v>117</v>
      </c>
      <c r="I239" t="s">
        <v>20</v>
      </c>
      <c r="J239" t="s">
        <v>39</v>
      </c>
      <c r="K239" t="s">
        <v>30</v>
      </c>
      <c r="L239" t="s">
        <v>23</v>
      </c>
      <c r="M239" s="1">
        <v>44599</v>
      </c>
      <c r="N239" t="s">
        <v>24</v>
      </c>
      <c r="O239">
        <v>2020</v>
      </c>
      <c r="P239">
        <v>19</v>
      </c>
      <c r="Q239">
        <v>4</v>
      </c>
      <c r="R239">
        <v>2020</v>
      </c>
      <c r="S239" t="s">
        <v>274</v>
      </c>
      <c r="T239" s="1">
        <v>45447</v>
      </c>
      <c r="U239">
        <v>5</v>
      </c>
      <c r="V239">
        <v>1596</v>
      </c>
      <c r="W239" s="2">
        <f>Table2[[#This Row],[Profit]]/Table2[[#This Row],[Unit Price]]</f>
        <v>0.2932330827067669</v>
      </c>
    </row>
    <row r="240" spans="1:23" x14ac:dyDescent="0.25">
      <c r="A240">
        <v>239</v>
      </c>
      <c r="B240" t="s">
        <v>79</v>
      </c>
      <c r="C240" t="s">
        <v>56</v>
      </c>
      <c r="D240" t="s">
        <v>759</v>
      </c>
      <c r="E240">
        <v>916</v>
      </c>
      <c r="F240">
        <v>8</v>
      </c>
      <c r="G240">
        <v>0.32</v>
      </c>
      <c r="H240">
        <v>187</v>
      </c>
      <c r="I240" t="s">
        <v>28</v>
      </c>
      <c r="J240" t="s">
        <v>39</v>
      </c>
      <c r="K240" t="s">
        <v>30</v>
      </c>
      <c r="L240" t="s">
        <v>23</v>
      </c>
      <c r="M240" s="1">
        <v>44600</v>
      </c>
      <c r="N240" t="s">
        <v>43</v>
      </c>
      <c r="O240">
        <v>2022</v>
      </c>
      <c r="P240">
        <v>25</v>
      </c>
      <c r="Q240">
        <v>4</v>
      </c>
      <c r="R240">
        <v>2020</v>
      </c>
      <c r="S240" t="s">
        <v>275</v>
      </c>
      <c r="T240" s="1">
        <v>45471</v>
      </c>
      <c r="U240">
        <v>5</v>
      </c>
      <c r="V240">
        <v>7328</v>
      </c>
      <c r="W240" s="2">
        <f>Table2[[#This Row],[Profit]]/Table2[[#This Row],[Unit Price]]</f>
        <v>0.20414847161572053</v>
      </c>
    </row>
    <row r="241" spans="1:23" x14ac:dyDescent="0.25">
      <c r="A241">
        <v>240</v>
      </c>
      <c r="B241" t="s">
        <v>37</v>
      </c>
      <c r="C241" t="s">
        <v>38</v>
      </c>
      <c r="D241" t="s">
        <v>757</v>
      </c>
      <c r="E241">
        <v>818</v>
      </c>
      <c r="F241">
        <v>9</v>
      </c>
      <c r="G241">
        <v>0.1</v>
      </c>
      <c r="H241">
        <v>88</v>
      </c>
      <c r="I241" t="s">
        <v>20</v>
      </c>
      <c r="J241" t="s">
        <v>29</v>
      </c>
      <c r="K241" t="s">
        <v>30</v>
      </c>
      <c r="L241" t="s">
        <v>71</v>
      </c>
      <c r="M241" s="1">
        <v>44601</v>
      </c>
      <c r="N241" t="s">
        <v>43</v>
      </c>
      <c r="O241">
        <v>2020</v>
      </c>
      <c r="P241">
        <v>11</v>
      </c>
      <c r="Q241">
        <v>1</v>
      </c>
      <c r="R241">
        <v>2021</v>
      </c>
      <c r="S241" t="s">
        <v>276</v>
      </c>
      <c r="T241" s="1">
        <v>45558</v>
      </c>
      <c r="U241">
        <v>4</v>
      </c>
      <c r="V241">
        <v>7362</v>
      </c>
      <c r="W241" s="2">
        <f>Table2[[#This Row],[Profit]]/Table2[[#This Row],[Unit Price]]</f>
        <v>0.10757946210268948</v>
      </c>
    </row>
    <row r="242" spans="1:23" x14ac:dyDescent="0.25">
      <c r="A242">
        <v>241</v>
      </c>
      <c r="B242" t="s">
        <v>45</v>
      </c>
      <c r="C242" t="s">
        <v>19</v>
      </c>
      <c r="D242" t="s">
        <v>758</v>
      </c>
      <c r="E242">
        <v>974</v>
      </c>
      <c r="F242">
        <v>5</v>
      </c>
      <c r="G242">
        <v>0.22</v>
      </c>
      <c r="H242">
        <v>114</v>
      </c>
      <c r="I242" t="s">
        <v>28</v>
      </c>
      <c r="J242" t="s">
        <v>35</v>
      </c>
      <c r="K242" t="s">
        <v>22</v>
      </c>
      <c r="L242" t="s">
        <v>31</v>
      </c>
      <c r="M242" s="1">
        <v>44602</v>
      </c>
      <c r="N242" t="s">
        <v>24</v>
      </c>
      <c r="O242">
        <v>2021</v>
      </c>
      <c r="P242">
        <v>30</v>
      </c>
      <c r="Q242">
        <v>1</v>
      </c>
      <c r="R242">
        <v>2022</v>
      </c>
      <c r="S242" t="s">
        <v>277</v>
      </c>
      <c r="T242" s="1">
        <v>45534</v>
      </c>
      <c r="U242">
        <v>3</v>
      </c>
      <c r="V242">
        <v>4870</v>
      </c>
      <c r="W242" s="2">
        <f>Table2[[#This Row],[Profit]]/Table2[[#This Row],[Unit Price]]</f>
        <v>0.11704312114989733</v>
      </c>
    </row>
    <row r="243" spans="1:23" x14ac:dyDescent="0.25">
      <c r="A243">
        <v>242</v>
      </c>
      <c r="B243" t="s">
        <v>37</v>
      </c>
      <c r="C243" t="s">
        <v>59</v>
      </c>
      <c r="D243" t="s">
        <v>758</v>
      </c>
      <c r="E243">
        <v>526</v>
      </c>
      <c r="F243">
        <v>7</v>
      </c>
      <c r="G243">
        <v>0.1</v>
      </c>
      <c r="H243">
        <v>129</v>
      </c>
      <c r="I243" t="s">
        <v>28</v>
      </c>
      <c r="J243" t="s">
        <v>39</v>
      </c>
      <c r="K243" t="s">
        <v>30</v>
      </c>
      <c r="L243" t="s">
        <v>23</v>
      </c>
      <c r="M243" s="1">
        <v>44603</v>
      </c>
      <c r="N243" t="s">
        <v>43</v>
      </c>
      <c r="O243">
        <v>2020</v>
      </c>
      <c r="P243">
        <v>21</v>
      </c>
      <c r="Q243">
        <v>1</v>
      </c>
      <c r="R243">
        <v>2021</v>
      </c>
      <c r="S243" t="s">
        <v>278</v>
      </c>
      <c r="T243" s="1">
        <v>45433</v>
      </c>
      <c r="U243">
        <v>4</v>
      </c>
      <c r="V243">
        <v>3682</v>
      </c>
      <c r="W243" s="2">
        <f>Table2[[#This Row],[Profit]]/Table2[[#This Row],[Unit Price]]</f>
        <v>0.24524714828897337</v>
      </c>
    </row>
    <row r="244" spans="1:23" x14ac:dyDescent="0.25">
      <c r="A244">
        <v>243</v>
      </c>
      <c r="B244" t="s">
        <v>52</v>
      </c>
      <c r="C244" t="s">
        <v>56</v>
      </c>
      <c r="D244" t="s">
        <v>27</v>
      </c>
      <c r="E244">
        <v>820</v>
      </c>
      <c r="F244">
        <v>3</v>
      </c>
      <c r="G244">
        <v>0.38</v>
      </c>
      <c r="H244">
        <v>192</v>
      </c>
      <c r="I244" t="s">
        <v>20</v>
      </c>
      <c r="J244" t="s">
        <v>21</v>
      </c>
      <c r="K244" t="s">
        <v>30</v>
      </c>
      <c r="L244" t="s">
        <v>46</v>
      </c>
      <c r="M244" s="1">
        <v>44604</v>
      </c>
      <c r="N244" t="s">
        <v>43</v>
      </c>
      <c r="O244">
        <v>2021</v>
      </c>
      <c r="P244">
        <v>19</v>
      </c>
      <c r="Q244">
        <v>1</v>
      </c>
      <c r="R244">
        <v>2022</v>
      </c>
      <c r="S244" t="s">
        <v>279</v>
      </c>
      <c r="T244" s="1">
        <v>45347</v>
      </c>
      <c r="U244">
        <v>2</v>
      </c>
      <c r="V244">
        <v>2460</v>
      </c>
      <c r="W244" s="2">
        <f>Table2[[#This Row],[Profit]]/Table2[[#This Row],[Unit Price]]</f>
        <v>0.23414634146341465</v>
      </c>
    </row>
    <row r="245" spans="1:23" x14ac:dyDescent="0.25">
      <c r="A245">
        <v>244</v>
      </c>
      <c r="B245" t="s">
        <v>67</v>
      </c>
      <c r="C245" t="s">
        <v>38</v>
      </c>
      <c r="D245" t="s">
        <v>759</v>
      </c>
      <c r="E245">
        <v>339</v>
      </c>
      <c r="F245">
        <v>7</v>
      </c>
      <c r="G245">
        <v>0.41</v>
      </c>
      <c r="H245">
        <v>119</v>
      </c>
      <c r="I245" t="s">
        <v>28</v>
      </c>
      <c r="J245" t="s">
        <v>21</v>
      </c>
      <c r="K245" t="s">
        <v>22</v>
      </c>
      <c r="L245" t="s">
        <v>71</v>
      </c>
      <c r="M245" s="1">
        <v>44605</v>
      </c>
      <c r="N245" t="s">
        <v>43</v>
      </c>
      <c r="O245">
        <v>2021</v>
      </c>
      <c r="P245">
        <v>28</v>
      </c>
      <c r="Q245">
        <v>12</v>
      </c>
      <c r="R245">
        <v>2020</v>
      </c>
      <c r="S245" t="s">
        <v>280</v>
      </c>
      <c r="T245" s="1">
        <v>45309</v>
      </c>
      <c r="U245">
        <v>5</v>
      </c>
      <c r="V245">
        <v>2373</v>
      </c>
      <c r="W245" s="2">
        <f>Table2[[#This Row],[Profit]]/Table2[[#This Row],[Unit Price]]</f>
        <v>0.35103244837758113</v>
      </c>
    </row>
    <row r="246" spans="1:23" x14ac:dyDescent="0.25">
      <c r="A246">
        <v>245</v>
      </c>
      <c r="B246" t="s">
        <v>42</v>
      </c>
      <c r="C246" t="s">
        <v>34</v>
      </c>
      <c r="D246" t="s">
        <v>757</v>
      </c>
      <c r="E246">
        <v>229</v>
      </c>
      <c r="F246">
        <v>1</v>
      </c>
      <c r="G246">
        <v>0.38</v>
      </c>
      <c r="H246">
        <v>131</v>
      </c>
      <c r="I246" t="s">
        <v>20</v>
      </c>
      <c r="J246" t="s">
        <v>21</v>
      </c>
      <c r="K246" t="s">
        <v>70</v>
      </c>
      <c r="L246" t="s">
        <v>31</v>
      </c>
      <c r="M246" s="1">
        <v>44606</v>
      </c>
      <c r="N246" t="s">
        <v>24</v>
      </c>
      <c r="O246">
        <v>2021</v>
      </c>
      <c r="P246">
        <v>29</v>
      </c>
      <c r="Q246">
        <v>12</v>
      </c>
      <c r="R246">
        <v>2022</v>
      </c>
      <c r="S246" t="s">
        <v>281</v>
      </c>
      <c r="T246" s="1">
        <v>45598</v>
      </c>
      <c r="U246">
        <v>6</v>
      </c>
      <c r="V246">
        <v>229</v>
      </c>
      <c r="W246" s="2">
        <f>Table2[[#This Row],[Profit]]/Table2[[#This Row],[Unit Price]]</f>
        <v>0.57205240174672489</v>
      </c>
    </row>
    <row r="247" spans="1:23" x14ac:dyDescent="0.25">
      <c r="A247">
        <v>246</v>
      </c>
      <c r="B247" t="s">
        <v>52</v>
      </c>
      <c r="C247" t="s">
        <v>38</v>
      </c>
      <c r="D247" t="s">
        <v>758</v>
      </c>
      <c r="E247">
        <v>462</v>
      </c>
      <c r="F247">
        <v>1</v>
      </c>
      <c r="G247">
        <v>0.28999999999999998</v>
      </c>
      <c r="H247">
        <v>155</v>
      </c>
      <c r="I247" t="s">
        <v>20</v>
      </c>
      <c r="J247" t="s">
        <v>35</v>
      </c>
      <c r="K247" t="s">
        <v>40</v>
      </c>
      <c r="L247" t="s">
        <v>23</v>
      </c>
      <c r="M247" s="1">
        <v>44607</v>
      </c>
      <c r="N247" t="s">
        <v>43</v>
      </c>
      <c r="O247">
        <v>2020</v>
      </c>
      <c r="P247">
        <v>5</v>
      </c>
      <c r="Q247">
        <v>9</v>
      </c>
      <c r="R247">
        <v>2021</v>
      </c>
      <c r="S247" t="s">
        <v>282</v>
      </c>
      <c r="T247" s="1">
        <v>45508</v>
      </c>
      <c r="U247">
        <v>6</v>
      </c>
      <c r="V247">
        <v>462</v>
      </c>
      <c r="W247" s="2">
        <f>Table2[[#This Row],[Profit]]/Table2[[#This Row],[Unit Price]]</f>
        <v>0.33549783549783552</v>
      </c>
    </row>
    <row r="248" spans="1:23" x14ac:dyDescent="0.25">
      <c r="A248">
        <v>247</v>
      </c>
      <c r="B248" t="s">
        <v>67</v>
      </c>
      <c r="C248" t="s">
        <v>59</v>
      </c>
      <c r="D248" t="s">
        <v>757</v>
      </c>
      <c r="E248">
        <v>665</v>
      </c>
      <c r="F248">
        <v>3</v>
      </c>
      <c r="G248">
        <v>0.42</v>
      </c>
      <c r="H248">
        <v>117</v>
      </c>
      <c r="I248" t="s">
        <v>28</v>
      </c>
      <c r="J248" t="s">
        <v>29</v>
      </c>
      <c r="K248" t="s">
        <v>30</v>
      </c>
      <c r="L248" t="s">
        <v>46</v>
      </c>
      <c r="M248" s="1">
        <v>44608</v>
      </c>
      <c r="N248" t="s">
        <v>43</v>
      </c>
      <c r="O248">
        <v>2021</v>
      </c>
      <c r="P248">
        <v>19</v>
      </c>
      <c r="Q248">
        <v>12</v>
      </c>
      <c r="R248">
        <v>2020</v>
      </c>
      <c r="S248" t="s">
        <v>283</v>
      </c>
      <c r="T248" s="1">
        <v>45651</v>
      </c>
      <c r="U248">
        <v>2</v>
      </c>
      <c r="V248">
        <v>1995</v>
      </c>
      <c r="W248" s="2">
        <f>Table2[[#This Row],[Profit]]/Table2[[#This Row],[Unit Price]]</f>
        <v>0.17593984962406015</v>
      </c>
    </row>
    <row r="249" spans="1:23" x14ac:dyDescent="0.25">
      <c r="A249">
        <v>248</v>
      </c>
      <c r="B249" t="s">
        <v>104</v>
      </c>
      <c r="C249" t="s">
        <v>59</v>
      </c>
      <c r="D249" t="s">
        <v>761</v>
      </c>
      <c r="E249">
        <v>548</v>
      </c>
      <c r="F249">
        <v>1</v>
      </c>
      <c r="G249">
        <v>0.14000000000000001</v>
      </c>
      <c r="H249">
        <v>132</v>
      </c>
      <c r="I249" t="s">
        <v>20</v>
      </c>
      <c r="J249" t="s">
        <v>35</v>
      </c>
      <c r="K249" t="s">
        <v>40</v>
      </c>
      <c r="L249" t="s">
        <v>46</v>
      </c>
      <c r="M249" s="1">
        <v>44609</v>
      </c>
      <c r="N249" t="s">
        <v>43</v>
      </c>
      <c r="O249">
        <v>2022</v>
      </c>
      <c r="P249">
        <v>22</v>
      </c>
      <c r="Q249">
        <v>2</v>
      </c>
      <c r="R249">
        <v>2021</v>
      </c>
      <c r="S249" t="s">
        <v>284</v>
      </c>
      <c r="T249" s="1">
        <v>45389</v>
      </c>
      <c r="U249">
        <v>5</v>
      </c>
      <c r="V249">
        <v>548</v>
      </c>
      <c r="W249" s="2">
        <f>Table2[[#This Row],[Profit]]/Table2[[#This Row],[Unit Price]]</f>
        <v>0.24087591240875914</v>
      </c>
    </row>
    <row r="250" spans="1:23" x14ac:dyDescent="0.25">
      <c r="A250">
        <v>249</v>
      </c>
      <c r="B250" t="s">
        <v>69</v>
      </c>
      <c r="C250" t="s">
        <v>59</v>
      </c>
      <c r="D250" t="s">
        <v>760</v>
      </c>
      <c r="E250">
        <v>855</v>
      </c>
      <c r="F250">
        <v>6</v>
      </c>
      <c r="G250">
        <v>0.27</v>
      </c>
      <c r="H250">
        <v>157</v>
      </c>
      <c r="I250" t="s">
        <v>20</v>
      </c>
      <c r="J250" t="s">
        <v>35</v>
      </c>
      <c r="K250" t="s">
        <v>70</v>
      </c>
      <c r="L250" t="s">
        <v>46</v>
      </c>
      <c r="M250" s="1">
        <v>44610</v>
      </c>
      <c r="N250" t="s">
        <v>24</v>
      </c>
      <c r="O250">
        <v>2020</v>
      </c>
      <c r="P250">
        <v>29</v>
      </c>
      <c r="Q250">
        <v>4</v>
      </c>
      <c r="R250">
        <v>2020</v>
      </c>
      <c r="S250" t="s">
        <v>285</v>
      </c>
      <c r="T250" s="1">
        <v>45455</v>
      </c>
      <c r="U250">
        <v>5</v>
      </c>
      <c r="V250">
        <v>5130</v>
      </c>
      <c r="W250" s="2">
        <f>Table2[[#This Row],[Profit]]/Table2[[#This Row],[Unit Price]]</f>
        <v>0.18362573099415205</v>
      </c>
    </row>
    <row r="251" spans="1:23" x14ac:dyDescent="0.25">
      <c r="A251">
        <v>250</v>
      </c>
      <c r="B251" t="s">
        <v>69</v>
      </c>
      <c r="C251" t="s">
        <v>19</v>
      </c>
      <c r="D251" t="s">
        <v>757</v>
      </c>
      <c r="E251">
        <v>483</v>
      </c>
      <c r="F251">
        <v>1</v>
      </c>
      <c r="G251">
        <v>0.39</v>
      </c>
      <c r="H251">
        <v>163</v>
      </c>
      <c r="I251" t="s">
        <v>28</v>
      </c>
      <c r="J251" t="s">
        <v>39</v>
      </c>
      <c r="K251" t="s">
        <v>40</v>
      </c>
      <c r="L251" t="s">
        <v>71</v>
      </c>
      <c r="M251" s="1">
        <v>44611</v>
      </c>
      <c r="N251" t="s">
        <v>43</v>
      </c>
      <c r="O251">
        <v>2022</v>
      </c>
      <c r="P251">
        <v>4</v>
      </c>
      <c r="Q251">
        <v>2</v>
      </c>
      <c r="R251">
        <v>2022</v>
      </c>
      <c r="S251" t="s">
        <v>286</v>
      </c>
      <c r="T251" s="1">
        <v>45607</v>
      </c>
      <c r="U251">
        <v>6</v>
      </c>
      <c r="V251">
        <v>483</v>
      </c>
      <c r="W251" s="2">
        <f>Table2[[#This Row],[Profit]]/Table2[[#This Row],[Unit Price]]</f>
        <v>0.33747412008281574</v>
      </c>
    </row>
    <row r="252" spans="1:23" x14ac:dyDescent="0.25">
      <c r="A252">
        <v>251</v>
      </c>
      <c r="B252" t="s">
        <v>18</v>
      </c>
      <c r="C252" t="s">
        <v>53</v>
      </c>
      <c r="D252" t="s">
        <v>27</v>
      </c>
      <c r="E252">
        <v>156</v>
      </c>
      <c r="F252">
        <v>5</v>
      </c>
      <c r="G252">
        <v>0.48</v>
      </c>
      <c r="H252">
        <v>179</v>
      </c>
      <c r="I252" t="s">
        <v>28</v>
      </c>
      <c r="J252" t="s">
        <v>21</v>
      </c>
      <c r="K252" t="s">
        <v>70</v>
      </c>
      <c r="L252" t="s">
        <v>23</v>
      </c>
      <c r="M252" s="1">
        <v>44612</v>
      </c>
      <c r="N252" t="s">
        <v>43</v>
      </c>
      <c r="O252">
        <v>2020</v>
      </c>
      <c r="P252">
        <v>17</v>
      </c>
      <c r="Q252">
        <v>4</v>
      </c>
      <c r="R252">
        <v>2022</v>
      </c>
      <c r="S252" t="s">
        <v>287</v>
      </c>
      <c r="T252" s="1">
        <v>45477</v>
      </c>
      <c r="U252">
        <v>4</v>
      </c>
      <c r="V252">
        <v>780</v>
      </c>
      <c r="W252" s="2">
        <f>Table2[[#This Row],[Profit]]/Table2[[#This Row],[Unit Price]]</f>
        <v>1.1474358974358974</v>
      </c>
    </row>
    <row r="253" spans="1:23" x14ac:dyDescent="0.25">
      <c r="A253">
        <v>252</v>
      </c>
      <c r="B253" t="s">
        <v>18</v>
      </c>
      <c r="C253" t="s">
        <v>53</v>
      </c>
      <c r="D253" t="s">
        <v>760</v>
      </c>
      <c r="E253">
        <v>243</v>
      </c>
      <c r="F253">
        <v>8</v>
      </c>
      <c r="G253">
        <v>0.36</v>
      </c>
      <c r="H253">
        <v>185</v>
      </c>
      <c r="I253" t="s">
        <v>28</v>
      </c>
      <c r="J253" t="s">
        <v>35</v>
      </c>
      <c r="K253" t="s">
        <v>40</v>
      </c>
      <c r="L253" t="s">
        <v>46</v>
      </c>
      <c r="M253" s="1">
        <v>44613</v>
      </c>
      <c r="N253" t="s">
        <v>43</v>
      </c>
      <c r="O253">
        <v>2021</v>
      </c>
      <c r="P253">
        <v>10</v>
      </c>
      <c r="Q253">
        <v>12</v>
      </c>
      <c r="R253">
        <v>2021</v>
      </c>
      <c r="S253" t="s">
        <v>288</v>
      </c>
      <c r="T253" s="1">
        <v>45560</v>
      </c>
      <c r="U253">
        <v>2</v>
      </c>
      <c r="V253">
        <v>1944</v>
      </c>
      <c r="W253" s="2">
        <f>Table2[[#This Row],[Profit]]/Table2[[#This Row],[Unit Price]]</f>
        <v>0.76131687242798352</v>
      </c>
    </row>
    <row r="254" spans="1:23" x14ac:dyDescent="0.25">
      <c r="A254">
        <v>253</v>
      </c>
      <c r="B254" t="s">
        <v>104</v>
      </c>
      <c r="C254" t="s">
        <v>59</v>
      </c>
      <c r="D254" t="s">
        <v>759</v>
      </c>
      <c r="E254">
        <v>436</v>
      </c>
      <c r="F254">
        <v>8</v>
      </c>
      <c r="G254">
        <v>0.35</v>
      </c>
      <c r="H254">
        <v>58</v>
      </c>
      <c r="I254" t="s">
        <v>20</v>
      </c>
      <c r="J254" t="s">
        <v>21</v>
      </c>
      <c r="K254" t="s">
        <v>22</v>
      </c>
      <c r="L254" t="s">
        <v>23</v>
      </c>
      <c r="M254" s="1">
        <v>44614</v>
      </c>
      <c r="N254" t="s">
        <v>24</v>
      </c>
      <c r="O254">
        <v>2020</v>
      </c>
      <c r="P254">
        <v>18</v>
      </c>
      <c r="Q254">
        <v>6</v>
      </c>
      <c r="R254">
        <v>2021</v>
      </c>
      <c r="S254" t="s">
        <v>116</v>
      </c>
      <c r="T254" s="1">
        <v>45408</v>
      </c>
      <c r="U254">
        <v>4</v>
      </c>
      <c r="V254">
        <v>3488</v>
      </c>
      <c r="W254" s="2">
        <f>Table2[[#This Row],[Profit]]/Table2[[#This Row],[Unit Price]]</f>
        <v>0.13302752293577982</v>
      </c>
    </row>
    <row r="255" spans="1:23" x14ac:dyDescent="0.25">
      <c r="A255">
        <v>254</v>
      </c>
      <c r="B255" t="s">
        <v>26</v>
      </c>
      <c r="C255" t="s">
        <v>53</v>
      </c>
      <c r="D255" t="s">
        <v>757</v>
      </c>
      <c r="E255">
        <v>300</v>
      </c>
      <c r="F255">
        <v>2</v>
      </c>
      <c r="G255">
        <v>0.28000000000000003</v>
      </c>
      <c r="H255">
        <v>81</v>
      </c>
      <c r="I255" t="s">
        <v>28</v>
      </c>
      <c r="J255" t="s">
        <v>29</v>
      </c>
      <c r="K255" t="s">
        <v>22</v>
      </c>
      <c r="L255" t="s">
        <v>46</v>
      </c>
      <c r="M255" s="1">
        <v>44615</v>
      </c>
      <c r="N255" t="s">
        <v>43</v>
      </c>
      <c r="O255">
        <v>2021</v>
      </c>
      <c r="P255">
        <v>28</v>
      </c>
      <c r="Q255">
        <v>11</v>
      </c>
      <c r="R255">
        <v>2020</v>
      </c>
      <c r="S255" t="s">
        <v>289</v>
      </c>
      <c r="T255" s="1">
        <v>45400</v>
      </c>
      <c r="U255">
        <v>5</v>
      </c>
      <c r="V255">
        <v>600</v>
      </c>
      <c r="W255" s="2">
        <f>Table2[[#This Row],[Profit]]/Table2[[#This Row],[Unit Price]]</f>
        <v>0.27</v>
      </c>
    </row>
    <row r="256" spans="1:23" x14ac:dyDescent="0.25">
      <c r="A256">
        <v>255</v>
      </c>
      <c r="B256" t="s">
        <v>45</v>
      </c>
      <c r="C256" t="s">
        <v>38</v>
      </c>
      <c r="D256" t="s">
        <v>757</v>
      </c>
      <c r="E256">
        <v>461</v>
      </c>
      <c r="F256">
        <v>9</v>
      </c>
      <c r="G256">
        <v>0.3</v>
      </c>
      <c r="H256">
        <v>174</v>
      </c>
      <c r="I256" t="s">
        <v>28</v>
      </c>
      <c r="J256" t="s">
        <v>39</v>
      </c>
      <c r="K256" t="s">
        <v>40</v>
      </c>
      <c r="L256" t="s">
        <v>31</v>
      </c>
      <c r="M256" s="1">
        <v>44616</v>
      </c>
      <c r="N256" t="s">
        <v>43</v>
      </c>
      <c r="O256">
        <v>2020</v>
      </c>
      <c r="P256">
        <v>20</v>
      </c>
      <c r="Q256">
        <v>10</v>
      </c>
      <c r="R256">
        <v>2020</v>
      </c>
      <c r="S256" t="s">
        <v>290</v>
      </c>
      <c r="T256" s="1">
        <v>45390</v>
      </c>
      <c r="U256">
        <v>4</v>
      </c>
      <c r="V256">
        <v>4149</v>
      </c>
      <c r="W256" s="2">
        <f>Table2[[#This Row],[Profit]]/Table2[[#This Row],[Unit Price]]</f>
        <v>0.37744034707158353</v>
      </c>
    </row>
    <row r="257" spans="1:23" x14ac:dyDescent="0.25">
      <c r="A257">
        <v>256</v>
      </c>
      <c r="B257" t="s">
        <v>45</v>
      </c>
      <c r="C257" t="s">
        <v>34</v>
      </c>
      <c r="D257" t="s">
        <v>760</v>
      </c>
      <c r="E257">
        <v>760</v>
      </c>
      <c r="F257">
        <v>7</v>
      </c>
      <c r="G257">
        <v>0.17</v>
      </c>
      <c r="H257">
        <v>64</v>
      </c>
      <c r="I257" t="s">
        <v>28</v>
      </c>
      <c r="J257" t="s">
        <v>29</v>
      </c>
      <c r="K257" t="s">
        <v>22</v>
      </c>
      <c r="L257" t="s">
        <v>71</v>
      </c>
      <c r="M257" s="1">
        <v>44617</v>
      </c>
      <c r="N257" t="s">
        <v>24</v>
      </c>
      <c r="O257">
        <v>2022</v>
      </c>
      <c r="P257">
        <v>14</v>
      </c>
      <c r="Q257">
        <v>10</v>
      </c>
      <c r="R257">
        <v>2022</v>
      </c>
      <c r="S257" t="s">
        <v>291</v>
      </c>
      <c r="T257" s="1">
        <v>45631</v>
      </c>
      <c r="U257">
        <v>6</v>
      </c>
      <c r="V257">
        <v>5320</v>
      </c>
      <c r="W257" s="2">
        <f>Table2[[#This Row],[Profit]]/Table2[[#This Row],[Unit Price]]</f>
        <v>8.4210526315789472E-2</v>
      </c>
    </row>
    <row r="258" spans="1:23" x14ac:dyDescent="0.25">
      <c r="A258">
        <v>257</v>
      </c>
      <c r="B258" t="s">
        <v>101</v>
      </c>
      <c r="C258" t="s">
        <v>53</v>
      </c>
      <c r="D258" t="s">
        <v>27</v>
      </c>
      <c r="E258">
        <v>801</v>
      </c>
      <c r="F258">
        <v>6</v>
      </c>
      <c r="G258">
        <v>0.44</v>
      </c>
      <c r="H258">
        <v>198</v>
      </c>
      <c r="I258" t="s">
        <v>20</v>
      </c>
      <c r="J258" t="s">
        <v>21</v>
      </c>
      <c r="K258" t="s">
        <v>70</v>
      </c>
      <c r="L258" t="s">
        <v>46</v>
      </c>
      <c r="M258" s="1">
        <v>44618</v>
      </c>
      <c r="N258" t="s">
        <v>24</v>
      </c>
      <c r="O258">
        <v>2021</v>
      </c>
      <c r="P258">
        <v>2</v>
      </c>
      <c r="Q258">
        <v>5</v>
      </c>
      <c r="R258">
        <v>2022</v>
      </c>
      <c r="S258" t="s">
        <v>292</v>
      </c>
      <c r="T258" s="1">
        <v>45303</v>
      </c>
      <c r="U258">
        <v>1</v>
      </c>
      <c r="V258">
        <v>4806</v>
      </c>
      <c r="W258" s="2">
        <f>Table2[[#This Row],[Profit]]/Table2[[#This Row],[Unit Price]]</f>
        <v>0.24719101123595505</v>
      </c>
    </row>
    <row r="259" spans="1:23" x14ac:dyDescent="0.25">
      <c r="A259">
        <v>258</v>
      </c>
      <c r="B259" t="s">
        <v>67</v>
      </c>
      <c r="C259" t="s">
        <v>19</v>
      </c>
      <c r="D259" t="s">
        <v>27</v>
      </c>
      <c r="E259">
        <v>291</v>
      </c>
      <c r="F259">
        <v>2</v>
      </c>
      <c r="G259">
        <v>0.38</v>
      </c>
      <c r="H259">
        <v>196</v>
      </c>
      <c r="I259" t="s">
        <v>20</v>
      </c>
      <c r="J259" t="s">
        <v>35</v>
      </c>
      <c r="K259" t="s">
        <v>70</v>
      </c>
      <c r="L259" t="s">
        <v>46</v>
      </c>
      <c r="M259" s="1">
        <v>44619</v>
      </c>
      <c r="N259" t="s">
        <v>24</v>
      </c>
      <c r="O259">
        <v>2021</v>
      </c>
      <c r="P259">
        <v>26</v>
      </c>
      <c r="Q259">
        <v>8</v>
      </c>
      <c r="R259">
        <v>2022</v>
      </c>
      <c r="S259" t="s">
        <v>293</v>
      </c>
      <c r="T259" s="1">
        <v>45627</v>
      </c>
      <c r="U259">
        <v>3</v>
      </c>
      <c r="V259">
        <v>582</v>
      </c>
      <c r="W259" s="2">
        <f>Table2[[#This Row],[Profit]]/Table2[[#This Row],[Unit Price]]</f>
        <v>0.67353951890034369</v>
      </c>
    </row>
    <row r="260" spans="1:23" x14ac:dyDescent="0.25">
      <c r="A260">
        <v>259</v>
      </c>
      <c r="B260" t="s">
        <v>58</v>
      </c>
      <c r="C260" t="s">
        <v>59</v>
      </c>
      <c r="D260" t="s">
        <v>27</v>
      </c>
      <c r="E260">
        <v>922</v>
      </c>
      <c r="F260">
        <v>6</v>
      </c>
      <c r="G260">
        <v>0.42</v>
      </c>
      <c r="H260">
        <v>94</v>
      </c>
      <c r="I260" t="s">
        <v>28</v>
      </c>
      <c r="J260" t="s">
        <v>21</v>
      </c>
      <c r="K260" t="s">
        <v>30</v>
      </c>
      <c r="L260" t="s">
        <v>23</v>
      </c>
      <c r="M260" s="1">
        <v>44620</v>
      </c>
      <c r="N260" t="s">
        <v>24</v>
      </c>
      <c r="O260">
        <v>2021</v>
      </c>
      <c r="P260">
        <v>14</v>
      </c>
      <c r="Q260">
        <v>12</v>
      </c>
      <c r="R260">
        <v>2022</v>
      </c>
      <c r="S260" t="s">
        <v>238</v>
      </c>
      <c r="T260" s="1">
        <v>45540</v>
      </c>
      <c r="U260">
        <v>3</v>
      </c>
      <c r="V260">
        <v>5532</v>
      </c>
      <c r="W260" s="2">
        <f>Table2[[#This Row],[Profit]]/Table2[[#This Row],[Unit Price]]</f>
        <v>0.1019522776572668</v>
      </c>
    </row>
    <row r="261" spans="1:23" x14ac:dyDescent="0.25">
      <c r="A261">
        <v>260</v>
      </c>
      <c r="B261" t="s">
        <v>45</v>
      </c>
      <c r="C261" t="s">
        <v>56</v>
      </c>
      <c r="D261" t="s">
        <v>761</v>
      </c>
      <c r="E261">
        <v>527</v>
      </c>
      <c r="F261">
        <v>5</v>
      </c>
      <c r="G261">
        <v>0.48</v>
      </c>
      <c r="H261">
        <v>153</v>
      </c>
      <c r="I261" t="s">
        <v>20</v>
      </c>
      <c r="J261" t="s">
        <v>21</v>
      </c>
      <c r="K261" t="s">
        <v>70</v>
      </c>
      <c r="L261" t="s">
        <v>31</v>
      </c>
      <c r="M261" s="1">
        <v>44621</v>
      </c>
      <c r="N261" t="s">
        <v>43</v>
      </c>
      <c r="O261">
        <v>2021</v>
      </c>
      <c r="P261">
        <v>29</v>
      </c>
      <c r="Q261">
        <v>10</v>
      </c>
      <c r="R261">
        <v>2020</v>
      </c>
      <c r="S261" t="s">
        <v>294</v>
      </c>
      <c r="T261" s="1">
        <v>45541</v>
      </c>
      <c r="U261">
        <v>3</v>
      </c>
      <c r="V261">
        <v>2635</v>
      </c>
      <c r="W261" s="2">
        <f>Table2[[#This Row],[Profit]]/Table2[[#This Row],[Unit Price]]</f>
        <v>0.29032258064516131</v>
      </c>
    </row>
    <row r="262" spans="1:23" x14ac:dyDescent="0.25">
      <c r="A262">
        <v>261</v>
      </c>
      <c r="B262" t="s">
        <v>52</v>
      </c>
      <c r="C262" t="s">
        <v>34</v>
      </c>
      <c r="D262" t="s">
        <v>759</v>
      </c>
      <c r="E262">
        <v>509</v>
      </c>
      <c r="F262">
        <v>3</v>
      </c>
      <c r="G262">
        <v>0.22</v>
      </c>
      <c r="H262">
        <v>88</v>
      </c>
      <c r="I262" t="s">
        <v>28</v>
      </c>
      <c r="J262" t="s">
        <v>21</v>
      </c>
      <c r="K262" t="s">
        <v>30</v>
      </c>
      <c r="L262" t="s">
        <v>46</v>
      </c>
      <c r="M262" s="1">
        <v>44622</v>
      </c>
      <c r="N262" t="s">
        <v>24</v>
      </c>
      <c r="O262">
        <v>2022</v>
      </c>
      <c r="P262">
        <v>6</v>
      </c>
      <c r="Q262">
        <v>4</v>
      </c>
      <c r="R262">
        <v>2020</v>
      </c>
      <c r="S262" t="s">
        <v>295</v>
      </c>
      <c r="T262" s="1">
        <v>45301</v>
      </c>
      <c r="U262">
        <v>3</v>
      </c>
      <c r="V262">
        <v>1527</v>
      </c>
      <c r="W262" s="2">
        <f>Table2[[#This Row],[Profit]]/Table2[[#This Row],[Unit Price]]</f>
        <v>0.17288801571709234</v>
      </c>
    </row>
    <row r="263" spans="1:23" x14ac:dyDescent="0.25">
      <c r="A263">
        <v>262</v>
      </c>
      <c r="B263" t="s">
        <v>101</v>
      </c>
      <c r="C263" t="s">
        <v>56</v>
      </c>
      <c r="D263" t="s">
        <v>760</v>
      </c>
      <c r="E263">
        <v>228</v>
      </c>
      <c r="F263">
        <v>7</v>
      </c>
      <c r="G263">
        <v>0.34</v>
      </c>
      <c r="H263">
        <v>91</v>
      </c>
      <c r="I263" t="s">
        <v>20</v>
      </c>
      <c r="J263" t="s">
        <v>35</v>
      </c>
      <c r="K263" t="s">
        <v>30</v>
      </c>
      <c r="L263" t="s">
        <v>31</v>
      </c>
      <c r="M263" s="1">
        <v>44623</v>
      </c>
      <c r="N263" t="s">
        <v>24</v>
      </c>
      <c r="O263">
        <v>2021</v>
      </c>
      <c r="P263">
        <v>10</v>
      </c>
      <c r="Q263">
        <v>4</v>
      </c>
      <c r="R263">
        <v>2022</v>
      </c>
      <c r="S263" t="s">
        <v>296</v>
      </c>
      <c r="T263" s="1">
        <v>45652</v>
      </c>
      <c r="U263">
        <v>1</v>
      </c>
      <c r="V263">
        <v>1596</v>
      </c>
      <c r="W263" s="2">
        <f>Table2[[#This Row],[Profit]]/Table2[[#This Row],[Unit Price]]</f>
        <v>0.39912280701754388</v>
      </c>
    </row>
    <row r="264" spans="1:23" x14ac:dyDescent="0.25">
      <c r="A264">
        <v>263</v>
      </c>
      <c r="B264" t="s">
        <v>50</v>
      </c>
      <c r="C264" t="s">
        <v>59</v>
      </c>
      <c r="D264" t="s">
        <v>758</v>
      </c>
      <c r="E264">
        <v>223</v>
      </c>
      <c r="F264">
        <v>2</v>
      </c>
      <c r="G264">
        <v>0.17</v>
      </c>
      <c r="H264">
        <v>125</v>
      </c>
      <c r="I264" t="s">
        <v>20</v>
      </c>
      <c r="J264" t="s">
        <v>39</v>
      </c>
      <c r="K264" t="s">
        <v>70</v>
      </c>
      <c r="L264" t="s">
        <v>46</v>
      </c>
      <c r="M264" s="1">
        <v>44624</v>
      </c>
      <c r="N264" t="s">
        <v>24</v>
      </c>
      <c r="O264">
        <v>2022</v>
      </c>
      <c r="P264">
        <v>22</v>
      </c>
      <c r="Q264">
        <v>7</v>
      </c>
      <c r="R264">
        <v>2020</v>
      </c>
      <c r="S264" t="s">
        <v>297</v>
      </c>
      <c r="T264" s="1">
        <v>45388</v>
      </c>
      <c r="U264">
        <v>3</v>
      </c>
      <c r="V264">
        <v>446</v>
      </c>
      <c r="W264" s="2">
        <f>Table2[[#This Row],[Profit]]/Table2[[#This Row],[Unit Price]]</f>
        <v>0.5605381165919282</v>
      </c>
    </row>
    <row r="265" spans="1:23" x14ac:dyDescent="0.25">
      <c r="A265">
        <v>264</v>
      </c>
      <c r="B265" t="s">
        <v>67</v>
      </c>
      <c r="C265" t="s">
        <v>38</v>
      </c>
      <c r="D265" t="s">
        <v>759</v>
      </c>
      <c r="E265">
        <v>405</v>
      </c>
      <c r="F265">
        <v>2</v>
      </c>
      <c r="G265">
        <v>0.19</v>
      </c>
      <c r="H265">
        <v>109</v>
      </c>
      <c r="I265" t="s">
        <v>28</v>
      </c>
      <c r="J265" t="s">
        <v>35</v>
      </c>
      <c r="K265" t="s">
        <v>22</v>
      </c>
      <c r="L265" t="s">
        <v>23</v>
      </c>
      <c r="M265" s="1">
        <v>44260</v>
      </c>
      <c r="N265" t="s">
        <v>43</v>
      </c>
      <c r="O265">
        <v>2021</v>
      </c>
      <c r="P265">
        <v>25</v>
      </c>
      <c r="Q265">
        <v>1</v>
      </c>
      <c r="R265">
        <v>2022</v>
      </c>
      <c r="S265" t="s">
        <v>298</v>
      </c>
      <c r="T265" s="1">
        <v>45423</v>
      </c>
      <c r="U265">
        <v>1</v>
      </c>
      <c r="V265">
        <v>810</v>
      </c>
      <c r="W265" s="2">
        <f>Table2[[#This Row],[Profit]]/Table2[[#This Row],[Unit Price]]</f>
        <v>0.26913580246913582</v>
      </c>
    </row>
    <row r="266" spans="1:23" x14ac:dyDescent="0.25">
      <c r="A266">
        <v>265</v>
      </c>
      <c r="B266" t="s">
        <v>48</v>
      </c>
      <c r="C266" t="s">
        <v>59</v>
      </c>
      <c r="D266" t="s">
        <v>27</v>
      </c>
      <c r="E266">
        <v>523</v>
      </c>
      <c r="F266">
        <v>8</v>
      </c>
      <c r="G266">
        <v>0.49</v>
      </c>
      <c r="H266">
        <v>85</v>
      </c>
      <c r="I266" t="s">
        <v>28</v>
      </c>
      <c r="J266" t="s">
        <v>35</v>
      </c>
      <c r="K266" t="s">
        <v>40</v>
      </c>
      <c r="L266" t="s">
        <v>23</v>
      </c>
      <c r="M266" s="1">
        <v>44261</v>
      </c>
      <c r="N266" t="s">
        <v>43</v>
      </c>
      <c r="O266">
        <v>2022</v>
      </c>
      <c r="P266">
        <v>13</v>
      </c>
      <c r="Q266">
        <v>1</v>
      </c>
      <c r="R266">
        <v>2020</v>
      </c>
      <c r="S266" t="s">
        <v>299</v>
      </c>
      <c r="T266" s="1">
        <v>45550</v>
      </c>
      <c r="U266">
        <v>2</v>
      </c>
      <c r="V266">
        <v>4184</v>
      </c>
      <c r="W266" s="2">
        <f>Table2[[#This Row],[Profit]]/Table2[[#This Row],[Unit Price]]</f>
        <v>0.16252390057361377</v>
      </c>
    </row>
    <row r="267" spans="1:23" x14ac:dyDescent="0.25">
      <c r="A267">
        <v>266</v>
      </c>
      <c r="B267" t="s">
        <v>65</v>
      </c>
      <c r="C267" t="s">
        <v>56</v>
      </c>
      <c r="D267" t="s">
        <v>27</v>
      </c>
      <c r="E267">
        <v>486</v>
      </c>
      <c r="F267">
        <v>6</v>
      </c>
      <c r="G267">
        <v>0.43</v>
      </c>
      <c r="H267">
        <v>125</v>
      </c>
      <c r="I267" t="s">
        <v>28</v>
      </c>
      <c r="J267" t="s">
        <v>29</v>
      </c>
      <c r="K267" t="s">
        <v>22</v>
      </c>
      <c r="L267" t="s">
        <v>46</v>
      </c>
      <c r="M267" s="1">
        <v>44262</v>
      </c>
      <c r="N267" t="s">
        <v>24</v>
      </c>
      <c r="O267">
        <v>2020</v>
      </c>
      <c r="P267">
        <v>3</v>
      </c>
      <c r="Q267">
        <v>7</v>
      </c>
      <c r="R267">
        <v>2022</v>
      </c>
      <c r="S267" t="s">
        <v>300</v>
      </c>
      <c r="T267" s="1">
        <v>45466</v>
      </c>
      <c r="U267">
        <v>5</v>
      </c>
      <c r="V267">
        <v>2916</v>
      </c>
      <c r="W267" s="2">
        <f>Table2[[#This Row],[Profit]]/Table2[[#This Row],[Unit Price]]</f>
        <v>0.25720164609053497</v>
      </c>
    </row>
    <row r="268" spans="1:23" x14ac:dyDescent="0.25">
      <c r="A268">
        <v>267</v>
      </c>
      <c r="B268" t="s">
        <v>48</v>
      </c>
      <c r="C268" t="s">
        <v>59</v>
      </c>
      <c r="D268" t="s">
        <v>757</v>
      </c>
      <c r="E268">
        <v>298</v>
      </c>
      <c r="F268">
        <v>5</v>
      </c>
      <c r="G268">
        <v>0.4</v>
      </c>
      <c r="H268">
        <v>97</v>
      </c>
      <c r="I268" t="s">
        <v>28</v>
      </c>
      <c r="J268" t="s">
        <v>35</v>
      </c>
      <c r="K268" t="s">
        <v>30</v>
      </c>
      <c r="L268" t="s">
        <v>71</v>
      </c>
      <c r="M268" s="1">
        <v>44263</v>
      </c>
      <c r="N268" t="s">
        <v>43</v>
      </c>
      <c r="O268">
        <v>2021</v>
      </c>
      <c r="P268">
        <v>10</v>
      </c>
      <c r="Q268">
        <v>3</v>
      </c>
      <c r="R268">
        <v>2022</v>
      </c>
      <c r="S268" t="s">
        <v>301</v>
      </c>
      <c r="T268" s="1">
        <v>45603</v>
      </c>
      <c r="U268">
        <v>3</v>
      </c>
      <c r="V268">
        <v>1490</v>
      </c>
      <c r="W268" s="2">
        <f>Table2[[#This Row],[Profit]]/Table2[[#This Row],[Unit Price]]</f>
        <v>0.32550335570469796</v>
      </c>
    </row>
    <row r="269" spans="1:23" x14ac:dyDescent="0.25">
      <c r="A269">
        <v>268</v>
      </c>
      <c r="B269" t="s">
        <v>52</v>
      </c>
      <c r="C269" t="s">
        <v>59</v>
      </c>
      <c r="D269" t="s">
        <v>761</v>
      </c>
      <c r="E269">
        <v>999</v>
      </c>
      <c r="F269">
        <v>2</v>
      </c>
      <c r="G269">
        <v>0.45</v>
      </c>
      <c r="H269">
        <v>164</v>
      </c>
      <c r="I269" t="s">
        <v>20</v>
      </c>
      <c r="J269" t="s">
        <v>21</v>
      </c>
      <c r="K269" t="s">
        <v>30</v>
      </c>
      <c r="L269" t="s">
        <v>46</v>
      </c>
      <c r="M269" s="1">
        <v>44264</v>
      </c>
      <c r="N269" t="s">
        <v>24</v>
      </c>
      <c r="O269">
        <v>2020</v>
      </c>
      <c r="P269">
        <v>16</v>
      </c>
      <c r="Q269">
        <v>10</v>
      </c>
      <c r="R269">
        <v>2020</v>
      </c>
      <c r="S269" t="s">
        <v>302</v>
      </c>
      <c r="T269" s="1">
        <v>45384</v>
      </c>
      <c r="U269">
        <v>3</v>
      </c>
      <c r="V269">
        <v>1998</v>
      </c>
      <c r="W269" s="2">
        <f>Table2[[#This Row],[Profit]]/Table2[[#This Row],[Unit Price]]</f>
        <v>0.16416416416416416</v>
      </c>
    </row>
    <row r="270" spans="1:23" x14ac:dyDescent="0.25">
      <c r="A270">
        <v>269</v>
      </c>
      <c r="B270" t="s">
        <v>33</v>
      </c>
      <c r="C270" t="s">
        <v>59</v>
      </c>
      <c r="D270" t="s">
        <v>761</v>
      </c>
      <c r="E270">
        <v>898</v>
      </c>
      <c r="F270">
        <v>6</v>
      </c>
      <c r="G270">
        <v>0.44</v>
      </c>
      <c r="H270">
        <v>164</v>
      </c>
      <c r="I270" t="s">
        <v>28</v>
      </c>
      <c r="J270" t="s">
        <v>21</v>
      </c>
      <c r="K270" t="s">
        <v>30</v>
      </c>
      <c r="L270" t="s">
        <v>23</v>
      </c>
      <c r="M270" s="1">
        <v>44265</v>
      </c>
      <c r="N270" t="s">
        <v>43</v>
      </c>
      <c r="O270">
        <v>2021</v>
      </c>
      <c r="P270">
        <v>4</v>
      </c>
      <c r="Q270">
        <v>8</v>
      </c>
      <c r="R270">
        <v>2022</v>
      </c>
      <c r="S270" t="s">
        <v>249</v>
      </c>
      <c r="T270" s="1">
        <v>45477</v>
      </c>
      <c r="U270">
        <v>2</v>
      </c>
      <c r="V270">
        <v>5388</v>
      </c>
      <c r="W270" s="2">
        <f>Table2[[#This Row],[Profit]]/Table2[[#This Row],[Unit Price]]</f>
        <v>0.18262806236080179</v>
      </c>
    </row>
    <row r="271" spans="1:23" x14ac:dyDescent="0.25">
      <c r="A271">
        <v>270</v>
      </c>
      <c r="B271" t="s">
        <v>48</v>
      </c>
      <c r="C271" t="s">
        <v>53</v>
      </c>
      <c r="D271" t="s">
        <v>759</v>
      </c>
      <c r="E271">
        <v>881</v>
      </c>
      <c r="F271">
        <v>8</v>
      </c>
      <c r="G271">
        <v>0.49</v>
      </c>
      <c r="H271">
        <v>159</v>
      </c>
      <c r="I271" t="s">
        <v>20</v>
      </c>
      <c r="J271" t="s">
        <v>21</v>
      </c>
      <c r="K271" t="s">
        <v>70</v>
      </c>
      <c r="L271" t="s">
        <v>31</v>
      </c>
      <c r="M271" s="1">
        <v>44266</v>
      </c>
      <c r="N271" t="s">
        <v>43</v>
      </c>
      <c r="O271">
        <v>2022</v>
      </c>
      <c r="P271">
        <v>30</v>
      </c>
      <c r="Q271">
        <v>6</v>
      </c>
      <c r="R271">
        <v>2021</v>
      </c>
      <c r="S271" t="s">
        <v>303</v>
      </c>
      <c r="T271" s="1">
        <v>45391</v>
      </c>
      <c r="U271">
        <v>1</v>
      </c>
      <c r="V271">
        <v>7048</v>
      </c>
      <c r="W271" s="2">
        <f>Table2[[#This Row],[Profit]]/Table2[[#This Row],[Unit Price]]</f>
        <v>0.18047673098751418</v>
      </c>
    </row>
    <row r="272" spans="1:23" x14ac:dyDescent="0.25">
      <c r="A272">
        <v>271</v>
      </c>
      <c r="B272" t="s">
        <v>101</v>
      </c>
      <c r="C272" t="s">
        <v>38</v>
      </c>
      <c r="D272" t="s">
        <v>760</v>
      </c>
      <c r="E272">
        <v>888</v>
      </c>
      <c r="F272">
        <v>9</v>
      </c>
      <c r="G272">
        <v>0.12</v>
      </c>
      <c r="H272">
        <v>79</v>
      </c>
      <c r="I272" t="s">
        <v>28</v>
      </c>
      <c r="J272" t="s">
        <v>21</v>
      </c>
      <c r="K272" t="s">
        <v>70</v>
      </c>
      <c r="L272" t="s">
        <v>31</v>
      </c>
      <c r="M272" s="1">
        <v>44267</v>
      </c>
      <c r="N272" t="s">
        <v>43</v>
      </c>
      <c r="O272">
        <v>2021</v>
      </c>
      <c r="P272">
        <v>1</v>
      </c>
      <c r="Q272">
        <v>5</v>
      </c>
      <c r="R272">
        <v>2020</v>
      </c>
      <c r="S272" t="s">
        <v>129</v>
      </c>
      <c r="T272" s="1">
        <v>45507</v>
      </c>
      <c r="U272">
        <v>4</v>
      </c>
      <c r="V272">
        <v>7992</v>
      </c>
      <c r="W272" s="2">
        <f>Table2[[#This Row],[Profit]]/Table2[[#This Row],[Unit Price]]</f>
        <v>8.8963963963963957E-2</v>
      </c>
    </row>
    <row r="273" spans="1:23" x14ac:dyDescent="0.25">
      <c r="A273">
        <v>272</v>
      </c>
      <c r="B273" t="s">
        <v>67</v>
      </c>
      <c r="C273" t="s">
        <v>53</v>
      </c>
      <c r="D273" t="s">
        <v>27</v>
      </c>
      <c r="E273">
        <v>984</v>
      </c>
      <c r="F273">
        <v>3</v>
      </c>
      <c r="G273">
        <v>0.39</v>
      </c>
      <c r="H273">
        <v>100</v>
      </c>
      <c r="I273" t="s">
        <v>20</v>
      </c>
      <c r="J273" t="s">
        <v>39</v>
      </c>
      <c r="K273" t="s">
        <v>40</v>
      </c>
      <c r="L273" t="s">
        <v>71</v>
      </c>
      <c r="M273" s="1">
        <v>44268</v>
      </c>
      <c r="N273" t="s">
        <v>43</v>
      </c>
      <c r="O273">
        <v>2020</v>
      </c>
      <c r="P273">
        <v>13</v>
      </c>
      <c r="Q273">
        <v>10</v>
      </c>
      <c r="R273">
        <v>2021</v>
      </c>
      <c r="S273" t="s">
        <v>304</v>
      </c>
      <c r="T273" s="1">
        <v>45620</v>
      </c>
      <c r="U273">
        <v>2</v>
      </c>
      <c r="V273">
        <v>2952</v>
      </c>
      <c r="W273" s="2">
        <f>Table2[[#This Row],[Profit]]/Table2[[#This Row],[Unit Price]]</f>
        <v>0.1016260162601626</v>
      </c>
    </row>
    <row r="274" spans="1:23" x14ac:dyDescent="0.25">
      <c r="A274">
        <v>273</v>
      </c>
      <c r="B274" t="s">
        <v>48</v>
      </c>
      <c r="C274" t="s">
        <v>19</v>
      </c>
      <c r="D274" t="s">
        <v>758</v>
      </c>
      <c r="E274">
        <v>431</v>
      </c>
      <c r="F274">
        <v>5</v>
      </c>
      <c r="G274">
        <v>0.49</v>
      </c>
      <c r="H274">
        <v>171</v>
      </c>
      <c r="I274" t="s">
        <v>20</v>
      </c>
      <c r="J274" t="s">
        <v>39</v>
      </c>
      <c r="K274" t="s">
        <v>22</v>
      </c>
      <c r="L274" t="s">
        <v>23</v>
      </c>
      <c r="M274" s="1">
        <v>44269</v>
      </c>
      <c r="N274" t="s">
        <v>43</v>
      </c>
      <c r="O274">
        <v>2022</v>
      </c>
      <c r="P274">
        <v>17</v>
      </c>
      <c r="Q274">
        <v>12</v>
      </c>
      <c r="R274">
        <v>2021</v>
      </c>
      <c r="S274" t="s">
        <v>246</v>
      </c>
      <c r="T274" s="1">
        <v>45327</v>
      </c>
      <c r="U274">
        <v>4</v>
      </c>
      <c r="V274">
        <v>2155</v>
      </c>
      <c r="W274" s="2">
        <f>Table2[[#This Row],[Profit]]/Table2[[#This Row],[Unit Price]]</f>
        <v>0.39675174013921116</v>
      </c>
    </row>
    <row r="275" spans="1:23" x14ac:dyDescent="0.25">
      <c r="A275">
        <v>274</v>
      </c>
      <c r="B275" t="s">
        <v>33</v>
      </c>
      <c r="C275" t="s">
        <v>56</v>
      </c>
      <c r="D275" t="s">
        <v>757</v>
      </c>
      <c r="E275">
        <v>367</v>
      </c>
      <c r="F275">
        <v>8</v>
      </c>
      <c r="G275">
        <v>0.32</v>
      </c>
      <c r="H275">
        <v>188</v>
      </c>
      <c r="I275" t="s">
        <v>20</v>
      </c>
      <c r="J275" t="s">
        <v>29</v>
      </c>
      <c r="K275" t="s">
        <v>22</v>
      </c>
      <c r="L275" t="s">
        <v>46</v>
      </c>
      <c r="M275" s="1">
        <v>44270</v>
      </c>
      <c r="N275" t="s">
        <v>24</v>
      </c>
      <c r="O275">
        <v>2022</v>
      </c>
      <c r="P275">
        <v>3</v>
      </c>
      <c r="Q275">
        <v>5</v>
      </c>
      <c r="R275">
        <v>2022</v>
      </c>
      <c r="S275" t="s">
        <v>305</v>
      </c>
      <c r="T275" s="1">
        <v>45411</v>
      </c>
      <c r="U275">
        <v>3</v>
      </c>
      <c r="V275">
        <v>2936</v>
      </c>
      <c r="W275" s="2">
        <f>Table2[[#This Row],[Profit]]/Table2[[#This Row],[Unit Price]]</f>
        <v>0.5122615803814714</v>
      </c>
    </row>
    <row r="276" spans="1:23" x14ac:dyDescent="0.25">
      <c r="A276">
        <v>275</v>
      </c>
      <c r="B276" t="s">
        <v>79</v>
      </c>
      <c r="C276" t="s">
        <v>34</v>
      </c>
      <c r="D276" t="s">
        <v>760</v>
      </c>
      <c r="E276">
        <v>745</v>
      </c>
      <c r="F276">
        <v>3</v>
      </c>
      <c r="G276">
        <v>0.45</v>
      </c>
      <c r="H276">
        <v>92</v>
      </c>
      <c r="I276" t="s">
        <v>20</v>
      </c>
      <c r="J276" t="s">
        <v>29</v>
      </c>
      <c r="K276" t="s">
        <v>30</v>
      </c>
      <c r="L276" t="s">
        <v>46</v>
      </c>
      <c r="M276" s="1">
        <v>44271</v>
      </c>
      <c r="N276" t="s">
        <v>24</v>
      </c>
      <c r="O276">
        <v>2020</v>
      </c>
      <c r="P276">
        <v>21</v>
      </c>
      <c r="Q276">
        <v>8</v>
      </c>
      <c r="R276">
        <v>2020</v>
      </c>
      <c r="S276" t="s">
        <v>306</v>
      </c>
      <c r="T276" s="1">
        <v>45312</v>
      </c>
      <c r="U276">
        <v>4</v>
      </c>
      <c r="V276">
        <v>2235</v>
      </c>
      <c r="W276" s="2">
        <f>Table2[[#This Row],[Profit]]/Table2[[#This Row],[Unit Price]]</f>
        <v>0.12348993288590604</v>
      </c>
    </row>
    <row r="277" spans="1:23" x14ac:dyDescent="0.25">
      <c r="A277">
        <v>276</v>
      </c>
      <c r="B277" t="s">
        <v>98</v>
      </c>
      <c r="C277" t="s">
        <v>56</v>
      </c>
      <c r="D277" t="s">
        <v>760</v>
      </c>
      <c r="E277">
        <v>980</v>
      </c>
      <c r="F277">
        <v>9</v>
      </c>
      <c r="G277">
        <v>0.1</v>
      </c>
      <c r="H277">
        <v>76</v>
      </c>
      <c r="I277" t="s">
        <v>20</v>
      </c>
      <c r="J277" t="s">
        <v>35</v>
      </c>
      <c r="K277" t="s">
        <v>40</v>
      </c>
      <c r="L277" t="s">
        <v>46</v>
      </c>
      <c r="M277" s="1">
        <v>44272</v>
      </c>
      <c r="N277" t="s">
        <v>24</v>
      </c>
      <c r="O277">
        <v>2020</v>
      </c>
      <c r="P277">
        <v>7</v>
      </c>
      <c r="Q277">
        <v>1</v>
      </c>
      <c r="R277">
        <v>2022</v>
      </c>
      <c r="S277" t="s">
        <v>307</v>
      </c>
      <c r="T277" s="1">
        <v>45463</v>
      </c>
      <c r="U277">
        <v>3</v>
      </c>
      <c r="V277">
        <v>8820</v>
      </c>
      <c r="W277" s="2">
        <f>Table2[[#This Row],[Profit]]/Table2[[#This Row],[Unit Price]]</f>
        <v>7.7551020408163265E-2</v>
      </c>
    </row>
    <row r="278" spans="1:23" x14ac:dyDescent="0.25">
      <c r="A278">
        <v>277</v>
      </c>
      <c r="B278" t="s">
        <v>55</v>
      </c>
      <c r="C278" t="s">
        <v>56</v>
      </c>
      <c r="D278" t="s">
        <v>761</v>
      </c>
      <c r="E278">
        <v>756</v>
      </c>
      <c r="F278">
        <v>3</v>
      </c>
      <c r="G278">
        <v>0.36</v>
      </c>
      <c r="H278">
        <v>155</v>
      </c>
      <c r="I278" t="s">
        <v>28</v>
      </c>
      <c r="J278" t="s">
        <v>35</v>
      </c>
      <c r="K278" t="s">
        <v>70</v>
      </c>
      <c r="L278" t="s">
        <v>23</v>
      </c>
      <c r="M278" s="1">
        <v>44273</v>
      </c>
      <c r="N278" t="s">
        <v>43</v>
      </c>
      <c r="O278">
        <v>2022</v>
      </c>
      <c r="P278">
        <v>18</v>
      </c>
      <c r="Q278">
        <v>5</v>
      </c>
      <c r="R278">
        <v>2022</v>
      </c>
      <c r="S278" t="s">
        <v>308</v>
      </c>
      <c r="T278" s="1">
        <v>45396</v>
      </c>
      <c r="U278">
        <v>5</v>
      </c>
      <c r="V278">
        <v>2268</v>
      </c>
      <c r="W278" s="2">
        <f>Table2[[#This Row],[Profit]]/Table2[[#This Row],[Unit Price]]</f>
        <v>0.20502645502645503</v>
      </c>
    </row>
    <row r="279" spans="1:23" x14ac:dyDescent="0.25">
      <c r="A279">
        <v>278</v>
      </c>
      <c r="B279" t="s">
        <v>37</v>
      </c>
      <c r="C279" t="s">
        <v>19</v>
      </c>
      <c r="D279" t="s">
        <v>760</v>
      </c>
      <c r="E279">
        <v>561</v>
      </c>
      <c r="F279">
        <v>2</v>
      </c>
      <c r="G279">
        <v>0.14000000000000001</v>
      </c>
      <c r="H279">
        <v>175</v>
      </c>
      <c r="I279" t="s">
        <v>28</v>
      </c>
      <c r="J279" t="s">
        <v>29</v>
      </c>
      <c r="K279" t="s">
        <v>30</v>
      </c>
      <c r="L279" t="s">
        <v>46</v>
      </c>
      <c r="M279" s="1">
        <v>44274</v>
      </c>
      <c r="N279" t="s">
        <v>43</v>
      </c>
      <c r="O279">
        <v>2022</v>
      </c>
      <c r="P279">
        <v>27</v>
      </c>
      <c r="Q279">
        <v>7</v>
      </c>
      <c r="R279">
        <v>2022</v>
      </c>
      <c r="S279" t="s">
        <v>309</v>
      </c>
      <c r="T279" s="1">
        <v>45361</v>
      </c>
      <c r="U279">
        <v>5</v>
      </c>
      <c r="V279">
        <v>1122</v>
      </c>
      <c r="W279" s="2">
        <f>Table2[[#This Row],[Profit]]/Table2[[#This Row],[Unit Price]]</f>
        <v>0.31194295900178254</v>
      </c>
    </row>
    <row r="280" spans="1:23" x14ac:dyDescent="0.25">
      <c r="A280">
        <v>279</v>
      </c>
      <c r="B280" t="s">
        <v>50</v>
      </c>
      <c r="C280" t="s">
        <v>38</v>
      </c>
      <c r="D280" t="s">
        <v>761</v>
      </c>
      <c r="E280">
        <v>290</v>
      </c>
      <c r="F280">
        <v>9</v>
      </c>
      <c r="G280">
        <v>0.19</v>
      </c>
      <c r="H280">
        <v>166</v>
      </c>
      <c r="I280" t="s">
        <v>20</v>
      </c>
      <c r="J280" t="s">
        <v>39</v>
      </c>
      <c r="K280" t="s">
        <v>22</v>
      </c>
      <c r="L280" t="s">
        <v>23</v>
      </c>
      <c r="M280" s="1">
        <v>44275</v>
      </c>
      <c r="N280" t="s">
        <v>24</v>
      </c>
      <c r="O280">
        <v>2020</v>
      </c>
      <c r="P280">
        <v>23</v>
      </c>
      <c r="Q280">
        <v>7</v>
      </c>
      <c r="R280">
        <v>2020</v>
      </c>
      <c r="S280" t="s">
        <v>310</v>
      </c>
      <c r="T280" s="1">
        <v>45312</v>
      </c>
      <c r="U280">
        <v>1</v>
      </c>
      <c r="V280">
        <v>2610</v>
      </c>
      <c r="W280" s="2">
        <f>Table2[[#This Row],[Profit]]/Table2[[#This Row],[Unit Price]]</f>
        <v>0.57241379310344831</v>
      </c>
    </row>
    <row r="281" spans="1:23" x14ac:dyDescent="0.25">
      <c r="A281">
        <v>280</v>
      </c>
      <c r="B281" t="s">
        <v>75</v>
      </c>
      <c r="C281" t="s">
        <v>53</v>
      </c>
      <c r="D281" t="s">
        <v>761</v>
      </c>
      <c r="E281">
        <v>492</v>
      </c>
      <c r="F281">
        <v>8</v>
      </c>
      <c r="G281">
        <v>0.16</v>
      </c>
      <c r="H281">
        <v>57</v>
      </c>
      <c r="I281" t="s">
        <v>20</v>
      </c>
      <c r="J281" t="s">
        <v>21</v>
      </c>
      <c r="K281" t="s">
        <v>70</v>
      </c>
      <c r="L281" t="s">
        <v>31</v>
      </c>
      <c r="M281" s="1">
        <v>44276</v>
      </c>
      <c r="N281" t="s">
        <v>24</v>
      </c>
      <c r="O281">
        <v>2021</v>
      </c>
      <c r="P281">
        <v>15</v>
      </c>
      <c r="Q281">
        <v>9</v>
      </c>
      <c r="R281">
        <v>2022</v>
      </c>
      <c r="S281" t="s">
        <v>311</v>
      </c>
      <c r="T281" s="1">
        <v>45414</v>
      </c>
      <c r="U281">
        <v>6</v>
      </c>
      <c r="V281">
        <v>3936</v>
      </c>
      <c r="W281" s="2">
        <f>Table2[[#This Row],[Profit]]/Table2[[#This Row],[Unit Price]]</f>
        <v>0.11585365853658537</v>
      </c>
    </row>
    <row r="282" spans="1:23" x14ac:dyDescent="0.25">
      <c r="A282">
        <v>281</v>
      </c>
      <c r="B282" t="s">
        <v>65</v>
      </c>
      <c r="C282" t="s">
        <v>34</v>
      </c>
      <c r="D282" t="s">
        <v>761</v>
      </c>
      <c r="E282">
        <v>127</v>
      </c>
      <c r="F282">
        <v>2</v>
      </c>
      <c r="G282">
        <v>0.39</v>
      </c>
      <c r="H282">
        <v>195</v>
      </c>
      <c r="I282" t="s">
        <v>20</v>
      </c>
      <c r="J282" t="s">
        <v>29</v>
      </c>
      <c r="K282" t="s">
        <v>22</v>
      </c>
      <c r="L282" t="s">
        <v>23</v>
      </c>
      <c r="M282" s="1">
        <v>44277</v>
      </c>
      <c r="N282" t="s">
        <v>24</v>
      </c>
      <c r="O282">
        <v>2020</v>
      </c>
      <c r="P282">
        <v>24</v>
      </c>
      <c r="Q282">
        <v>12</v>
      </c>
      <c r="R282">
        <v>2020</v>
      </c>
      <c r="S282" t="s">
        <v>312</v>
      </c>
      <c r="T282" s="1">
        <v>45543</v>
      </c>
      <c r="U282">
        <v>6</v>
      </c>
      <c r="V282">
        <v>254</v>
      </c>
      <c r="W282" s="2">
        <f>Table2[[#This Row],[Profit]]/Table2[[#This Row],[Unit Price]]</f>
        <v>1.5354330708661417</v>
      </c>
    </row>
    <row r="283" spans="1:23" x14ac:dyDescent="0.25">
      <c r="A283">
        <v>282</v>
      </c>
      <c r="B283" t="s">
        <v>33</v>
      </c>
      <c r="C283" t="s">
        <v>34</v>
      </c>
      <c r="D283" t="s">
        <v>757</v>
      </c>
      <c r="E283">
        <v>464</v>
      </c>
      <c r="F283">
        <v>4</v>
      </c>
      <c r="G283">
        <v>0.15</v>
      </c>
      <c r="H283">
        <v>124</v>
      </c>
      <c r="I283" t="s">
        <v>28</v>
      </c>
      <c r="J283" t="s">
        <v>39</v>
      </c>
      <c r="K283" t="s">
        <v>30</v>
      </c>
      <c r="L283" t="s">
        <v>31</v>
      </c>
      <c r="M283" s="1">
        <v>44278</v>
      </c>
      <c r="N283" t="s">
        <v>43</v>
      </c>
      <c r="O283">
        <v>2020</v>
      </c>
      <c r="P283">
        <v>4</v>
      </c>
      <c r="Q283">
        <v>8</v>
      </c>
      <c r="R283">
        <v>2022</v>
      </c>
      <c r="S283" t="s">
        <v>313</v>
      </c>
      <c r="T283" s="1">
        <v>45415</v>
      </c>
      <c r="U283">
        <v>5</v>
      </c>
      <c r="V283">
        <v>1856</v>
      </c>
      <c r="W283" s="2">
        <f>Table2[[#This Row],[Profit]]/Table2[[#This Row],[Unit Price]]</f>
        <v>0.26724137931034481</v>
      </c>
    </row>
    <row r="284" spans="1:23" x14ac:dyDescent="0.25">
      <c r="A284">
        <v>283</v>
      </c>
      <c r="B284" t="s">
        <v>50</v>
      </c>
      <c r="C284" t="s">
        <v>19</v>
      </c>
      <c r="D284" t="s">
        <v>758</v>
      </c>
      <c r="E284">
        <v>858</v>
      </c>
      <c r="F284">
        <v>6</v>
      </c>
      <c r="G284">
        <v>0.11</v>
      </c>
      <c r="H284">
        <v>106</v>
      </c>
      <c r="I284" t="s">
        <v>28</v>
      </c>
      <c r="J284" t="s">
        <v>39</v>
      </c>
      <c r="K284" t="s">
        <v>70</v>
      </c>
      <c r="L284" t="s">
        <v>23</v>
      </c>
      <c r="M284" s="1">
        <v>44279</v>
      </c>
      <c r="N284" t="s">
        <v>24</v>
      </c>
      <c r="O284">
        <v>2021</v>
      </c>
      <c r="P284">
        <v>1</v>
      </c>
      <c r="Q284">
        <v>8</v>
      </c>
      <c r="R284">
        <v>2022</v>
      </c>
      <c r="S284" t="s">
        <v>314</v>
      </c>
      <c r="T284" s="1">
        <v>45439</v>
      </c>
      <c r="U284">
        <v>3</v>
      </c>
      <c r="V284">
        <v>5148</v>
      </c>
      <c r="W284" s="2">
        <f>Table2[[#This Row],[Profit]]/Table2[[#This Row],[Unit Price]]</f>
        <v>0.12354312354312354</v>
      </c>
    </row>
    <row r="285" spans="1:23" x14ac:dyDescent="0.25">
      <c r="A285">
        <v>284</v>
      </c>
      <c r="B285" t="s">
        <v>75</v>
      </c>
      <c r="C285" t="s">
        <v>59</v>
      </c>
      <c r="D285" t="s">
        <v>27</v>
      </c>
      <c r="E285">
        <v>654</v>
      </c>
      <c r="F285">
        <v>9</v>
      </c>
      <c r="G285">
        <v>0.32</v>
      </c>
      <c r="H285">
        <v>194</v>
      </c>
      <c r="I285" t="s">
        <v>28</v>
      </c>
      <c r="J285" t="s">
        <v>29</v>
      </c>
      <c r="K285" t="s">
        <v>70</v>
      </c>
      <c r="L285" t="s">
        <v>46</v>
      </c>
      <c r="M285" s="1">
        <v>44280</v>
      </c>
      <c r="N285" t="s">
        <v>43</v>
      </c>
      <c r="O285">
        <v>2021</v>
      </c>
      <c r="P285">
        <v>1</v>
      </c>
      <c r="Q285">
        <v>11</v>
      </c>
      <c r="R285">
        <v>2021</v>
      </c>
      <c r="S285" t="s">
        <v>315</v>
      </c>
      <c r="T285" s="1">
        <v>45341</v>
      </c>
      <c r="U285">
        <v>1</v>
      </c>
      <c r="V285">
        <v>5886</v>
      </c>
      <c r="W285" s="2">
        <f>Table2[[#This Row],[Profit]]/Table2[[#This Row],[Unit Price]]</f>
        <v>0.29663608562691129</v>
      </c>
    </row>
    <row r="286" spans="1:23" x14ac:dyDescent="0.25">
      <c r="A286">
        <v>285</v>
      </c>
      <c r="B286" t="s">
        <v>45</v>
      </c>
      <c r="C286" t="s">
        <v>56</v>
      </c>
      <c r="D286" t="s">
        <v>757</v>
      </c>
      <c r="E286">
        <v>744</v>
      </c>
      <c r="F286">
        <v>2</v>
      </c>
      <c r="G286">
        <v>0.36</v>
      </c>
      <c r="H286">
        <v>111</v>
      </c>
      <c r="I286" t="s">
        <v>20</v>
      </c>
      <c r="J286" t="s">
        <v>39</v>
      </c>
      <c r="K286" t="s">
        <v>40</v>
      </c>
      <c r="L286" t="s">
        <v>23</v>
      </c>
      <c r="M286" s="1">
        <v>44281</v>
      </c>
      <c r="N286" t="s">
        <v>43</v>
      </c>
      <c r="O286">
        <v>2022</v>
      </c>
      <c r="P286">
        <v>14</v>
      </c>
      <c r="Q286">
        <v>7</v>
      </c>
      <c r="R286">
        <v>2020</v>
      </c>
      <c r="S286" t="s">
        <v>316</v>
      </c>
      <c r="T286" s="1">
        <v>45417</v>
      </c>
      <c r="U286">
        <v>6</v>
      </c>
      <c r="V286">
        <v>1488</v>
      </c>
      <c r="W286" s="2">
        <f>Table2[[#This Row],[Profit]]/Table2[[#This Row],[Unit Price]]</f>
        <v>0.14919354838709678</v>
      </c>
    </row>
    <row r="287" spans="1:23" x14ac:dyDescent="0.25">
      <c r="A287">
        <v>286</v>
      </c>
      <c r="B287" t="s">
        <v>73</v>
      </c>
      <c r="C287" t="s">
        <v>56</v>
      </c>
      <c r="D287" t="s">
        <v>757</v>
      </c>
      <c r="E287">
        <v>845</v>
      </c>
      <c r="F287">
        <v>4</v>
      </c>
      <c r="G287">
        <v>0.39</v>
      </c>
      <c r="H287">
        <v>118</v>
      </c>
      <c r="I287" t="s">
        <v>28</v>
      </c>
      <c r="J287" t="s">
        <v>21</v>
      </c>
      <c r="K287" t="s">
        <v>40</v>
      </c>
      <c r="L287" t="s">
        <v>46</v>
      </c>
      <c r="M287" s="1">
        <v>44282</v>
      </c>
      <c r="N287" t="s">
        <v>24</v>
      </c>
      <c r="O287">
        <v>2021</v>
      </c>
      <c r="P287">
        <v>23</v>
      </c>
      <c r="Q287">
        <v>6</v>
      </c>
      <c r="R287">
        <v>2021</v>
      </c>
      <c r="S287" t="s">
        <v>133</v>
      </c>
      <c r="T287" s="1">
        <v>45554</v>
      </c>
      <c r="U287">
        <v>1</v>
      </c>
      <c r="V287">
        <v>3380</v>
      </c>
      <c r="W287" s="2">
        <f>Table2[[#This Row],[Profit]]/Table2[[#This Row],[Unit Price]]</f>
        <v>0.13964497041420118</v>
      </c>
    </row>
    <row r="288" spans="1:23" x14ac:dyDescent="0.25">
      <c r="A288">
        <v>287</v>
      </c>
      <c r="B288" t="s">
        <v>67</v>
      </c>
      <c r="C288" t="s">
        <v>34</v>
      </c>
      <c r="D288" t="s">
        <v>758</v>
      </c>
      <c r="E288">
        <v>499</v>
      </c>
      <c r="F288">
        <v>2</v>
      </c>
      <c r="G288">
        <v>0.15</v>
      </c>
      <c r="H288">
        <v>104</v>
      </c>
      <c r="I288" t="s">
        <v>20</v>
      </c>
      <c r="J288" t="s">
        <v>39</v>
      </c>
      <c r="K288" t="s">
        <v>70</v>
      </c>
      <c r="L288" t="s">
        <v>46</v>
      </c>
      <c r="M288" s="1">
        <v>44283</v>
      </c>
      <c r="N288" t="s">
        <v>24</v>
      </c>
      <c r="O288">
        <v>2020</v>
      </c>
      <c r="P288">
        <v>1</v>
      </c>
      <c r="Q288">
        <v>1</v>
      </c>
      <c r="R288">
        <v>2020</v>
      </c>
      <c r="S288" t="s">
        <v>317</v>
      </c>
      <c r="T288" s="1">
        <v>45355</v>
      </c>
      <c r="U288">
        <v>2</v>
      </c>
      <c r="V288">
        <v>998</v>
      </c>
      <c r="W288" s="2">
        <f>Table2[[#This Row],[Profit]]/Table2[[#This Row],[Unit Price]]</f>
        <v>0.20841683366733466</v>
      </c>
    </row>
    <row r="289" spans="1:23" x14ac:dyDescent="0.25">
      <c r="A289">
        <v>288</v>
      </c>
      <c r="B289" t="s">
        <v>33</v>
      </c>
      <c r="C289" t="s">
        <v>56</v>
      </c>
      <c r="D289" t="s">
        <v>760</v>
      </c>
      <c r="E289">
        <v>484</v>
      </c>
      <c r="F289">
        <v>3</v>
      </c>
      <c r="G289">
        <v>0.26</v>
      </c>
      <c r="H289">
        <v>160</v>
      </c>
      <c r="I289" t="s">
        <v>28</v>
      </c>
      <c r="J289" t="s">
        <v>35</v>
      </c>
      <c r="K289" t="s">
        <v>30</v>
      </c>
      <c r="L289" t="s">
        <v>31</v>
      </c>
      <c r="M289" s="1">
        <v>44284</v>
      </c>
      <c r="N289" t="s">
        <v>24</v>
      </c>
      <c r="O289">
        <v>2022</v>
      </c>
      <c r="P289">
        <v>15</v>
      </c>
      <c r="Q289">
        <v>8</v>
      </c>
      <c r="R289">
        <v>2020</v>
      </c>
      <c r="S289" t="s">
        <v>83</v>
      </c>
      <c r="T289" s="1">
        <v>45422</v>
      </c>
      <c r="U289">
        <v>4</v>
      </c>
      <c r="V289">
        <v>1452</v>
      </c>
      <c r="W289" s="2">
        <f>Table2[[#This Row],[Profit]]/Table2[[#This Row],[Unit Price]]</f>
        <v>0.33057851239669422</v>
      </c>
    </row>
    <row r="290" spans="1:23" x14ac:dyDescent="0.25">
      <c r="A290">
        <v>289</v>
      </c>
      <c r="B290" t="s">
        <v>101</v>
      </c>
      <c r="C290" t="s">
        <v>34</v>
      </c>
      <c r="D290" t="s">
        <v>27</v>
      </c>
      <c r="E290">
        <v>267</v>
      </c>
      <c r="F290">
        <v>8</v>
      </c>
      <c r="G290">
        <v>0.36</v>
      </c>
      <c r="H290">
        <v>62</v>
      </c>
      <c r="I290" t="s">
        <v>28</v>
      </c>
      <c r="J290" t="s">
        <v>35</v>
      </c>
      <c r="K290" t="s">
        <v>40</v>
      </c>
      <c r="L290" t="s">
        <v>46</v>
      </c>
      <c r="M290" s="1">
        <v>44285</v>
      </c>
      <c r="N290" t="s">
        <v>43</v>
      </c>
      <c r="O290">
        <v>2020</v>
      </c>
      <c r="P290">
        <v>29</v>
      </c>
      <c r="Q290">
        <v>1</v>
      </c>
      <c r="R290">
        <v>2021</v>
      </c>
      <c r="S290" t="s">
        <v>318</v>
      </c>
      <c r="T290" s="1">
        <v>45333</v>
      </c>
      <c r="U290">
        <v>5</v>
      </c>
      <c r="V290">
        <v>2136</v>
      </c>
      <c r="W290" s="2">
        <f>Table2[[#This Row],[Profit]]/Table2[[#This Row],[Unit Price]]</f>
        <v>0.23220973782771537</v>
      </c>
    </row>
    <row r="291" spans="1:23" x14ac:dyDescent="0.25">
      <c r="A291">
        <v>290</v>
      </c>
      <c r="B291" t="s">
        <v>55</v>
      </c>
      <c r="C291" t="s">
        <v>53</v>
      </c>
      <c r="D291" t="s">
        <v>759</v>
      </c>
      <c r="E291">
        <v>649</v>
      </c>
      <c r="F291">
        <v>6</v>
      </c>
      <c r="G291">
        <v>0.36</v>
      </c>
      <c r="H291">
        <v>114</v>
      </c>
      <c r="I291" t="s">
        <v>28</v>
      </c>
      <c r="J291" t="s">
        <v>39</v>
      </c>
      <c r="K291" t="s">
        <v>30</v>
      </c>
      <c r="L291" t="s">
        <v>46</v>
      </c>
      <c r="M291" s="1">
        <v>44286</v>
      </c>
      <c r="N291" t="s">
        <v>43</v>
      </c>
      <c r="O291">
        <v>2021</v>
      </c>
      <c r="P291">
        <v>9</v>
      </c>
      <c r="Q291">
        <v>11</v>
      </c>
      <c r="R291">
        <v>2020</v>
      </c>
      <c r="S291" t="s">
        <v>278</v>
      </c>
      <c r="T291" s="1">
        <v>45394</v>
      </c>
      <c r="U291">
        <v>3</v>
      </c>
      <c r="V291">
        <v>3894</v>
      </c>
      <c r="W291" s="2">
        <f>Table2[[#This Row],[Profit]]/Table2[[#This Row],[Unit Price]]</f>
        <v>0.17565485362095531</v>
      </c>
    </row>
    <row r="292" spans="1:23" x14ac:dyDescent="0.25">
      <c r="A292">
        <v>291</v>
      </c>
      <c r="B292" t="s">
        <v>33</v>
      </c>
      <c r="C292" t="s">
        <v>53</v>
      </c>
      <c r="D292" t="s">
        <v>760</v>
      </c>
      <c r="E292">
        <v>618</v>
      </c>
      <c r="F292">
        <v>9</v>
      </c>
      <c r="G292">
        <v>0.24</v>
      </c>
      <c r="H292">
        <v>119</v>
      </c>
      <c r="I292" t="s">
        <v>20</v>
      </c>
      <c r="J292" t="s">
        <v>35</v>
      </c>
      <c r="K292" t="s">
        <v>70</v>
      </c>
      <c r="L292" t="s">
        <v>46</v>
      </c>
      <c r="M292" s="1">
        <v>44287</v>
      </c>
      <c r="N292" t="s">
        <v>43</v>
      </c>
      <c r="O292">
        <v>2020</v>
      </c>
      <c r="P292">
        <v>15</v>
      </c>
      <c r="Q292">
        <v>11</v>
      </c>
      <c r="R292">
        <v>2020</v>
      </c>
      <c r="S292" t="s">
        <v>182</v>
      </c>
      <c r="T292" s="1">
        <v>45297</v>
      </c>
      <c r="U292">
        <v>3</v>
      </c>
      <c r="V292">
        <v>5562</v>
      </c>
      <c r="W292" s="2">
        <f>Table2[[#This Row],[Profit]]/Table2[[#This Row],[Unit Price]]</f>
        <v>0.19255663430420711</v>
      </c>
    </row>
    <row r="293" spans="1:23" x14ac:dyDescent="0.25">
      <c r="A293">
        <v>292</v>
      </c>
      <c r="B293" t="s">
        <v>98</v>
      </c>
      <c r="C293" t="s">
        <v>34</v>
      </c>
      <c r="D293" t="s">
        <v>761</v>
      </c>
      <c r="E293">
        <v>855</v>
      </c>
      <c r="F293">
        <v>6</v>
      </c>
      <c r="G293">
        <v>0.34</v>
      </c>
      <c r="H293">
        <v>126</v>
      </c>
      <c r="I293" t="s">
        <v>28</v>
      </c>
      <c r="J293" t="s">
        <v>29</v>
      </c>
      <c r="K293" t="s">
        <v>22</v>
      </c>
      <c r="L293" t="s">
        <v>31</v>
      </c>
      <c r="M293" s="1">
        <v>44288</v>
      </c>
      <c r="N293" t="s">
        <v>24</v>
      </c>
      <c r="O293">
        <v>2021</v>
      </c>
      <c r="P293">
        <v>9</v>
      </c>
      <c r="Q293">
        <v>8</v>
      </c>
      <c r="R293">
        <v>2020</v>
      </c>
      <c r="S293" t="s">
        <v>319</v>
      </c>
      <c r="T293" s="1">
        <v>45592</v>
      </c>
      <c r="U293">
        <v>1</v>
      </c>
      <c r="V293">
        <v>5130</v>
      </c>
      <c r="W293" s="2">
        <f>Table2[[#This Row],[Profit]]/Table2[[#This Row],[Unit Price]]</f>
        <v>0.14736842105263157</v>
      </c>
    </row>
    <row r="294" spans="1:23" x14ac:dyDescent="0.25">
      <c r="A294">
        <v>293</v>
      </c>
      <c r="B294" t="s">
        <v>65</v>
      </c>
      <c r="C294" t="s">
        <v>19</v>
      </c>
      <c r="D294" t="s">
        <v>760</v>
      </c>
      <c r="E294">
        <v>705</v>
      </c>
      <c r="F294">
        <v>4</v>
      </c>
      <c r="G294">
        <v>0.18</v>
      </c>
      <c r="H294">
        <v>195</v>
      </c>
      <c r="I294" t="s">
        <v>20</v>
      </c>
      <c r="J294" t="s">
        <v>35</v>
      </c>
      <c r="K294" t="s">
        <v>40</v>
      </c>
      <c r="L294" t="s">
        <v>23</v>
      </c>
      <c r="M294" s="1">
        <v>44289</v>
      </c>
      <c r="N294" t="s">
        <v>24</v>
      </c>
      <c r="O294">
        <v>2022</v>
      </c>
      <c r="P294">
        <v>18</v>
      </c>
      <c r="Q294">
        <v>4</v>
      </c>
      <c r="R294">
        <v>2021</v>
      </c>
      <c r="S294" t="s">
        <v>117</v>
      </c>
      <c r="T294" s="1">
        <v>45376</v>
      </c>
      <c r="U294">
        <v>4</v>
      </c>
      <c r="V294">
        <v>2820</v>
      </c>
      <c r="W294" s="2">
        <f>Table2[[#This Row],[Profit]]/Table2[[#This Row],[Unit Price]]</f>
        <v>0.27659574468085107</v>
      </c>
    </row>
    <row r="295" spans="1:23" x14ac:dyDescent="0.25">
      <c r="A295">
        <v>294</v>
      </c>
      <c r="B295" t="s">
        <v>52</v>
      </c>
      <c r="C295" t="s">
        <v>56</v>
      </c>
      <c r="D295" t="s">
        <v>758</v>
      </c>
      <c r="E295">
        <v>926</v>
      </c>
      <c r="F295">
        <v>3</v>
      </c>
      <c r="G295">
        <v>0.28999999999999998</v>
      </c>
      <c r="H295">
        <v>78</v>
      </c>
      <c r="I295" t="s">
        <v>28</v>
      </c>
      <c r="J295" t="s">
        <v>39</v>
      </c>
      <c r="K295" t="s">
        <v>22</v>
      </c>
      <c r="L295" t="s">
        <v>46</v>
      </c>
      <c r="M295" s="1">
        <v>44290</v>
      </c>
      <c r="N295" t="s">
        <v>43</v>
      </c>
      <c r="O295">
        <v>2020</v>
      </c>
      <c r="P295">
        <v>10</v>
      </c>
      <c r="Q295">
        <v>2</v>
      </c>
      <c r="R295">
        <v>2022</v>
      </c>
      <c r="S295" t="s">
        <v>320</v>
      </c>
      <c r="T295" s="1">
        <v>45502</v>
      </c>
      <c r="U295">
        <v>1</v>
      </c>
      <c r="V295">
        <v>2778</v>
      </c>
      <c r="W295" s="2">
        <f>Table2[[#This Row],[Profit]]/Table2[[#This Row],[Unit Price]]</f>
        <v>8.4233261339092869E-2</v>
      </c>
    </row>
    <row r="296" spans="1:23" x14ac:dyDescent="0.25">
      <c r="A296">
        <v>295</v>
      </c>
      <c r="B296" t="s">
        <v>55</v>
      </c>
      <c r="C296" t="s">
        <v>38</v>
      </c>
      <c r="D296" t="s">
        <v>759</v>
      </c>
      <c r="E296">
        <v>979</v>
      </c>
      <c r="F296">
        <v>6</v>
      </c>
      <c r="G296">
        <v>0.39</v>
      </c>
      <c r="H296">
        <v>61</v>
      </c>
      <c r="I296" t="s">
        <v>28</v>
      </c>
      <c r="J296" t="s">
        <v>35</v>
      </c>
      <c r="K296" t="s">
        <v>70</v>
      </c>
      <c r="L296" t="s">
        <v>46</v>
      </c>
      <c r="M296" s="1">
        <v>44291</v>
      </c>
      <c r="N296" t="s">
        <v>24</v>
      </c>
      <c r="O296">
        <v>2021</v>
      </c>
      <c r="P296">
        <v>26</v>
      </c>
      <c r="Q296">
        <v>9</v>
      </c>
      <c r="R296">
        <v>2020</v>
      </c>
      <c r="S296" t="s">
        <v>307</v>
      </c>
      <c r="T296" s="1">
        <v>45631</v>
      </c>
      <c r="U296">
        <v>6</v>
      </c>
      <c r="V296">
        <v>5874</v>
      </c>
      <c r="W296" s="2">
        <f>Table2[[#This Row],[Profit]]/Table2[[#This Row],[Unit Price]]</f>
        <v>6.2308478038815118E-2</v>
      </c>
    </row>
    <row r="297" spans="1:23" x14ac:dyDescent="0.25">
      <c r="A297">
        <v>296</v>
      </c>
      <c r="B297" t="s">
        <v>37</v>
      </c>
      <c r="C297" t="s">
        <v>38</v>
      </c>
      <c r="D297" t="s">
        <v>27</v>
      </c>
      <c r="E297">
        <v>688</v>
      </c>
      <c r="F297">
        <v>5</v>
      </c>
      <c r="G297">
        <v>0.21</v>
      </c>
      <c r="H297">
        <v>143</v>
      </c>
      <c r="I297" t="s">
        <v>28</v>
      </c>
      <c r="J297" t="s">
        <v>29</v>
      </c>
      <c r="K297" t="s">
        <v>30</v>
      </c>
      <c r="L297" t="s">
        <v>23</v>
      </c>
      <c r="M297" s="1">
        <v>44292</v>
      </c>
      <c r="N297" t="s">
        <v>43</v>
      </c>
      <c r="O297">
        <v>2021</v>
      </c>
      <c r="P297">
        <v>2</v>
      </c>
      <c r="Q297">
        <v>12</v>
      </c>
      <c r="R297">
        <v>2022</v>
      </c>
      <c r="S297" t="s">
        <v>321</v>
      </c>
      <c r="T297" s="1">
        <v>45547</v>
      </c>
      <c r="U297">
        <v>5</v>
      </c>
      <c r="V297">
        <v>3440</v>
      </c>
      <c r="W297" s="2">
        <f>Table2[[#This Row],[Profit]]/Table2[[#This Row],[Unit Price]]</f>
        <v>0.20784883720930233</v>
      </c>
    </row>
    <row r="298" spans="1:23" x14ac:dyDescent="0.25">
      <c r="A298">
        <v>297</v>
      </c>
      <c r="B298" t="s">
        <v>50</v>
      </c>
      <c r="C298" t="s">
        <v>34</v>
      </c>
      <c r="D298" t="s">
        <v>27</v>
      </c>
      <c r="E298">
        <v>164</v>
      </c>
      <c r="F298">
        <v>9</v>
      </c>
      <c r="G298">
        <v>0.31</v>
      </c>
      <c r="H298">
        <v>115</v>
      </c>
      <c r="I298" t="s">
        <v>28</v>
      </c>
      <c r="J298" t="s">
        <v>39</v>
      </c>
      <c r="K298" t="s">
        <v>40</v>
      </c>
      <c r="L298" t="s">
        <v>71</v>
      </c>
      <c r="M298" s="1">
        <v>44293</v>
      </c>
      <c r="N298" t="s">
        <v>24</v>
      </c>
      <c r="O298">
        <v>2022</v>
      </c>
      <c r="P298">
        <v>2</v>
      </c>
      <c r="Q298">
        <v>12</v>
      </c>
      <c r="R298">
        <v>2022</v>
      </c>
      <c r="S298" t="s">
        <v>322</v>
      </c>
      <c r="T298" s="1">
        <v>45450</v>
      </c>
      <c r="U298">
        <v>3</v>
      </c>
      <c r="V298">
        <v>1476</v>
      </c>
      <c r="W298" s="2">
        <f>Table2[[#This Row],[Profit]]/Table2[[#This Row],[Unit Price]]</f>
        <v>0.70121951219512191</v>
      </c>
    </row>
    <row r="299" spans="1:23" x14ac:dyDescent="0.25">
      <c r="A299">
        <v>298</v>
      </c>
      <c r="B299" t="s">
        <v>45</v>
      </c>
      <c r="C299" t="s">
        <v>19</v>
      </c>
      <c r="D299" t="s">
        <v>27</v>
      </c>
      <c r="E299">
        <v>150</v>
      </c>
      <c r="F299">
        <v>2</v>
      </c>
      <c r="G299">
        <v>0.12</v>
      </c>
      <c r="H299">
        <v>154</v>
      </c>
      <c r="I299" t="s">
        <v>20</v>
      </c>
      <c r="J299" t="s">
        <v>35</v>
      </c>
      <c r="K299" t="s">
        <v>40</v>
      </c>
      <c r="L299" t="s">
        <v>71</v>
      </c>
      <c r="M299" s="1">
        <v>44294</v>
      </c>
      <c r="N299" t="s">
        <v>24</v>
      </c>
      <c r="O299">
        <v>2020</v>
      </c>
      <c r="P299">
        <v>3</v>
      </c>
      <c r="Q299">
        <v>6</v>
      </c>
      <c r="R299">
        <v>2020</v>
      </c>
      <c r="S299" t="s">
        <v>323</v>
      </c>
      <c r="T299" s="1">
        <v>45466</v>
      </c>
      <c r="U299">
        <v>6</v>
      </c>
      <c r="V299">
        <v>300</v>
      </c>
      <c r="W299" s="2">
        <f>Table2[[#This Row],[Profit]]/Table2[[#This Row],[Unit Price]]</f>
        <v>1.0266666666666666</v>
      </c>
    </row>
    <row r="300" spans="1:23" x14ac:dyDescent="0.25">
      <c r="A300">
        <v>299</v>
      </c>
      <c r="B300" t="s">
        <v>75</v>
      </c>
      <c r="C300" t="s">
        <v>38</v>
      </c>
      <c r="D300" t="s">
        <v>758</v>
      </c>
      <c r="E300">
        <v>277</v>
      </c>
      <c r="F300">
        <v>1</v>
      </c>
      <c r="G300">
        <v>0.36</v>
      </c>
      <c r="H300">
        <v>178</v>
      </c>
      <c r="I300" t="s">
        <v>20</v>
      </c>
      <c r="J300" t="s">
        <v>39</v>
      </c>
      <c r="K300" t="s">
        <v>30</v>
      </c>
      <c r="L300" t="s">
        <v>46</v>
      </c>
      <c r="M300" s="1">
        <v>44295</v>
      </c>
      <c r="N300" t="s">
        <v>24</v>
      </c>
      <c r="O300">
        <v>2021</v>
      </c>
      <c r="P300">
        <v>16</v>
      </c>
      <c r="Q300">
        <v>7</v>
      </c>
      <c r="R300">
        <v>2020</v>
      </c>
      <c r="S300" t="s">
        <v>324</v>
      </c>
      <c r="T300" s="1">
        <v>45613</v>
      </c>
      <c r="U300">
        <v>2</v>
      </c>
      <c r="V300">
        <v>277</v>
      </c>
      <c r="W300" s="2">
        <f>Table2[[#This Row],[Profit]]/Table2[[#This Row],[Unit Price]]</f>
        <v>0.64259927797833938</v>
      </c>
    </row>
    <row r="301" spans="1:23" x14ac:dyDescent="0.25">
      <c r="A301">
        <v>300</v>
      </c>
      <c r="B301" t="s">
        <v>73</v>
      </c>
      <c r="C301" t="s">
        <v>38</v>
      </c>
      <c r="D301" t="s">
        <v>761</v>
      </c>
      <c r="E301">
        <v>512</v>
      </c>
      <c r="F301">
        <v>9</v>
      </c>
      <c r="G301">
        <v>0.14000000000000001</v>
      </c>
      <c r="H301">
        <v>158</v>
      </c>
      <c r="I301" t="s">
        <v>20</v>
      </c>
      <c r="J301" t="s">
        <v>35</v>
      </c>
      <c r="K301" t="s">
        <v>70</v>
      </c>
      <c r="L301" t="s">
        <v>23</v>
      </c>
      <c r="M301" s="1">
        <v>44296</v>
      </c>
      <c r="N301" t="s">
        <v>24</v>
      </c>
      <c r="O301">
        <v>2022</v>
      </c>
      <c r="P301">
        <v>22</v>
      </c>
      <c r="Q301">
        <v>12</v>
      </c>
      <c r="R301">
        <v>2022</v>
      </c>
      <c r="S301" t="s">
        <v>325</v>
      </c>
      <c r="T301" s="1">
        <v>45326</v>
      </c>
      <c r="U301">
        <v>3</v>
      </c>
      <c r="V301">
        <v>4608</v>
      </c>
      <c r="W301" s="2">
        <f>Table2[[#This Row],[Profit]]/Table2[[#This Row],[Unit Price]]</f>
        <v>0.30859375</v>
      </c>
    </row>
    <row r="302" spans="1:23" x14ac:dyDescent="0.25">
      <c r="A302">
        <v>301</v>
      </c>
      <c r="B302" t="s">
        <v>69</v>
      </c>
      <c r="C302" t="s">
        <v>53</v>
      </c>
      <c r="D302" t="s">
        <v>759</v>
      </c>
      <c r="E302">
        <v>549</v>
      </c>
      <c r="F302">
        <v>9</v>
      </c>
      <c r="G302">
        <v>0.32</v>
      </c>
      <c r="H302">
        <v>129</v>
      </c>
      <c r="I302" t="s">
        <v>28</v>
      </c>
      <c r="J302" t="s">
        <v>39</v>
      </c>
      <c r="K302" t="s">
        <v>30</v>
      </c>
      <c r="L302" t="s">
        <v>71</v>
      </c>
      <c r="M302" s="1">
        <v>44297</v>
      </c>
      <c r="N302" t="s">
        <v>24</v>
      </c>
      <c r="O302">
        <v>2020</v>
      </c>
      <c r="P302">
        <v>15</v>
      </c>
      <c r="Q302">
        <v>12</v>
      </c>
      <c r="R302">
        <v>2022</v>
      </c>
      <c r="S302" t="s">
        <v>326</v>
      </c>
      <c r="T302" s="1">
        <v>45464</v>
      </c>
      <c r="U302">
        <v>6</v>
      </c>
      <c r="V302">
        <v>4941</v>
      </c>
      <c r="W302" s="2">
        <f>Table2[[#This Row],[Profit]]/Table2[[#This Row],[Unit Price]]</f>
        <v>0.23497267759562843</v>
      </c>
    </row>
    <row r="303" spans="1:23" x14ac:dyDescent="0.25">
      <c r="A303">
        <v>302</v>
      </c>
      <c r="B303" t="s">
        <v>33</v>
      </c>
      <c r="C303" t="s">
        <v>56</v>
      </c>
      <c r="D303" t="s">
        <v>759</v>
      </c>
      <c r="E303">
        <v>720</v>
      </c>
      <c r="F303">
        <v>5</v>
      </c>
      <c r="G303">
        <v>0.28000000000000003</v>
      </c>
      <c r="H303">
        <v>157</v>
      </c>
      <c r="I303" t="s">
        <v>28</v>
      </c>
      <c r="J303" t="s">
        <v>35</v>
      </c>
      <c r="K303" t="s">
        <v>70</v>
      </c>
      <c r="L303" t="s">
        <v>23</v>
      </c>
      <c r="M303" s="1">
        <v>44298</v>
      </c>
      <c r="N303" t="s">
        <v>43</v>
      </c>
      <c r="O303">
        <v>2020</v>
      </c>
      <c r="P303">
        <v>3</v>
      </c>
      <c r="Q303">
        <v>12</v>
      </c>
      <c r="R303">
        <v>2021</v>
      </c>
      <c r="S303" t="s">
        <v>327</v>
      </c>
      <c r="T303" s="1">
        <v>45599</v>
      </c>
      <c r="U303">
        <v>1</v>
      </c>
      <c r="V303">
        <v>3600</v>
      </c>
      <c r="W303" s="2">
        <f>Table2[[#This Row],[Profit]]/Table2[[#This Row],[Unit Price]]</f>
        <v>0.21805555555555556</v>
      </c>
    </row>
    <row r="304" spans="1:23" x14ac:dyDescent="0.25">
      <c r="A304">
        <v>303</v>
      </c>
      <c r="B304" t="s">
        <v>75</v>
      </c>
      <c r="C304" t="s">
        <v>56</v>
      </c>
      <c r="D304" t="s">
        <v>760</v>
      </c>
      <c r="E304">
        <v>852</v>
      </c>
      <c r="F304">
        <v>1</v>
      </c>
      <c r="G304">
        <v>0.48</v>
      </c>
      <c r="H304">
        <v>66</v>
      </c>
      <c r="I304" t="s">
        <v>20</v>
      </c>
      <c r="J304" t="s">
        <v>21</v>
      </c>
      <c r="K304" t="s">
        <v>70</v>
      </c>
      <c r="L304" t="s">
        <v>31</v>
      </c>
      <c r="M304" s="1">
        <v>44299</v>
      </c>
      <c r="N304" t="s">
        <v>43</v>
      </c>
      <c r="O304">
        <v>2021</v>
      </c>
      <c r="P304">
        <v>17</v>
      </c>
      <c r="Q304">
        <v>11</v>
      </c>
      <c r="R304">
        <v>2021</v>
      </c>
      <c r="S304" t="s">
        <v>284</v>
      </c>
      <c r="T304" s="1">
        <v>45395</v>
      </c>
      <c r="U304">
        <v>5</v>
      </c>
      <c r="V304">
        <v>852</v>
      </c>
      <c r="W304" s="2">
        <f>Table2[[#This Row],[Profit]]/Table2[[#This Row],[Unit Price]]</f>
        <v>7.746478873239436E-2</v>
      </c>
    </row>
    <row r="305" spans="1:23" x14ac:dyDescent="0.25">
      <c r="A305">
        <v>304</v>
      </c>
      <c r="B305" t="s">
        <v>26</v>
      </c>
      <c r="C305" t="s">
        <v>53</v>
      </c>
      <c r="D305" t="s">
        <v>761</v>
      </c>
      <c r="E305">
        <v>150</v>
      </c>
      <c r="F305">
        <v>5</v>
      </c>
      <c r="G305">
        <v>0.11</v>
      </c>
      <c r="H305">
        <v>140</v>
      </c>
      <c r="I305" t="s">
        <v>20</v>
      </c>
      <c r="J305" t="s">
        <v>21</v>
      </c>
      <c r="K305" t="s">
        <v>30</v>
      </c>
      <c r="L305" t="s">
        <v>23</v>
      </c>
      <c r="M305" s="1">
        <v>44300</v>
      </c>
      <c r="N305" t="s">
        <v>24</v>
      </c>
      <c r="O305">
        <v>2022</v>
      </c>
      <c r="P305">
        <v>2</v>
      </c>
      <c r="Q305">
        <v>5</v>
      </c>
      <c r="R305">
        <v>2020</v>
      </c>
      <c r="S305" t="s">
        <v>328</v>
      </c>
      <c r="T305" s="1">
        <v>45508</v>
      </c>
      <c r="U305">
        <v>4</v>
      </c>
      <c r="V305">
        <v>750</v>
      </c>
      <c r="W305" s="2">
        <f>Table2[[#This Row],[Profit]]/Table2[[#This Row],[Unit Price]]</f>
        <v>0.93333333333333335</v>
      </c>
    </row>
    <row r="306" spans="1:23" x14ac:dyDescent="0.25">
      <c r="A306">
        <v>305</v>
      </c>
      <c r="B306" t="s">
        <v>26</v>
      </c>
      <c r="C306" t="s">
        <v>59</v>
      </c>
      <c r="D306" t="s">
        <v>757</v>
      </c>
      <c r="E306">
        <v>491</v>
      </c>
      <c r="F306">
        <v>3</v>
      </c>
      <c r="G306">
        <v>0.14000000000000001</v>
      </c>
      <c r="H306">
        <v>127</v>
      </c>
      <c r="I306" t="s">
        <v>20</v>
      </c>
      <c r="J306" t="s">
        <v>29</v>
      </c>
      <c r="K306" t="s">
        <v>70</v>
      </c>
      <c r="L306" t="s">
        <v>71</v>
      </c>
      <c r="M306" s="1">
        <v>44301</v>
      </c>
      <c r="N306" t="s">
        <v>43</v>
      </c>
      <c r="O306">
        <v>2020</v>
      </c>
      <c r="P306">
        <v>17</v>
      </c>
      <c r="Q306">
        <v>7</v>
      </c>
      <c r="R306">
        <v>2020</v>
      </c>
      <c r="S306" t="s">
        <v>329</v>
      </c>
      <c r="T306" s="1">
        <v>45442</v>
      </c>
      <c r="U306">
        <v>1</v>
      </c>
      <c r="V306">
        <v>1473</v>
      </c>
      <c r="W306" s="2">
        <f>Table2[[#This Row],[Profit]]/Table2[[#This Row],[Unit Price]]</f>
        <v>0.25865580448065173</v>
      </c>
    </row>
    <row r="307" spans="1:23" x14ac:dyDescent="0.25">
      <c r="A307">
        <v>306</v>
      </c>
      <c r="B307" t="s">
        <v>101</v>
      </c>
      <c r="C307" t="s">
        <v>34</v>
      </c>
      <c r="D307" t="s">
        <v>759</v>
      </c>
      <c r="E307">
        <v>894</v>
      </c>
      <c r="F307">
        <v>8</v>
      </c>
      <c r="G307">
        <v>0.49</v>
      </c>
      <c r="H307">
        <v>75</v>
      </c>
      <c r="I307" t="s">
        <v>28</v>
      </c>
      <c r="J307" t="s">
        <v>29</v>
      </c>
      <c r="K307" t="s">
        <v>40</v>
      </c>
      <c r="L307" t="s">
        <v>71</v>
      </c>
      <c r="M307" s="1">
        <v>44302</v>
      </c>
      <c r="N307" t="s">
        <v>43</v>
      </c>
      <c r="O307">
        <v>2020</v>
      </c>
      <c r="P307">
        <v>27</v>
      </c>
      <c r="Q307">
        <v>8</v>
      </c>
      <c r="R307">
        <v>2021</v>
      </c>
      <c r="S307" t="s">
        <v>330</v>
      </c>
      <c r="T307" s="1">
        <v>45656</v>
      </c>
      <c r="U307">
        <v>4</v>
      </c>
      <c r="V307">
        <v>7152</v>
      </c>
      <c r="W307" s="2">
        <f>Table2[[#This Row],[Profit]]/Table2[[#This Row],[Unit Price]]</f>
        <v>8.3892617449664433E-2</v>
      </c>
    </row>
    <row r="308" spans="1:23" x14ac:dyDescent="0.25">
      <c r="A308">
        <v>307</v>
      </c>
      <c r="B308" t="s">
        <v>55</v>
      </c>
      <c r="C308" t="s">
        <v>19</v>
      </c>
      <c r="D308" t="s">
        <v>27</v>
      </c>
      <c r="E308">
        <v>780</v>
      </c>
      <c r="F308">
        <v>5</v>
      </c>
      <c r="G308">
        <v>0.28999999999999998</v>
      </c>
      <c r="H308">
        <v>110</v>
      </c>
      <c r="I308" t="s">
        <v>20</v>
      </c>
      <c r="J308" t="s">
        <v>29</v>
      </c>
      <c r="K308" t="s">
        <v>40</v>
      </c>
      <c r="L308" t="s">
        <v>23</v>
      </c>
      <c r="M308" s="1">
        <v>44303</v>
      </c>
      <c r="N308" t="s">
        <v>24</v>
      </c>
      <c r="O308">
        <v>2020</v>
      </c>
      <c r="P308">
        <v>8</v>
      </c>
      <c r="Q308">
        <v>1</v>
      </c>
      <c r="R308">
        <v>2021</v>
      </c>
      <c r="S308" t="s">
        <v>151</v>
      </c>
      <c r="T308" s="1">
        <v>45389</v>
      </c>
      <c r="U308">
        <v>3</v>
      </c>
      <c r="V308">
        <v>3900</v>
      </c>
      <c r="W308" s="2">
        <f>Table2[[#This Row],[Profit]]/Table2[[#This Row],[Unit Price]]</f>
        <v>0.14102564102564102</v>
      </c>
    </row>
    <row r="309" spans="1:23" x14ac:dyDescent="0.25">
      <c r="A309">
        <v>308</v>
      </c>
      <c r="B309" t="s">
        <v>45</v>
      </c>
      <c r="C309" t="s">
        <v>19</v>
      </c>
      <c r="D309" t="s">
        <v>27</v>
      </c>
      <c r="E309">
        <v>417</v>
      </c>
      <c r="F309">
        <v>5</v>
      </c>
      <c r="G309">
        <v>0.37</v>
      </c>
      <c r="H309">
        <v>197</v>
      </c>
      <c r="I309" t="s">
        <v>20</v>
      </c>
      <c r="J309" t="s">
        <v>29</v>
      </c>
      <c r="K309" t="s">
        <v>40</v>
      </c>
      <c r="L309" t="s">
        <v>71</v>
      </c>
      <c r="M309" s="1">
        <v>44304</v>
      </c>
      <c r="N309" t="s">
        <v>24</v>
      </c>
      <c r="O309">
        <v>2021</v>
      </c>
      <c r="P309">
        <v>17</v>
      </c>
      <c r="Q309">
        <v>1</v>
      </c>
      <c r="R309">
        <v>2020</v>
      </c>
      <c r="S309" t="s">
        <v>331</v>
      </c>
      <c r="T309" s="1">
        <v>45361</v>
      </c>
      <c r="U309">
        <v>1</v>
      </c>
      <c r="V309">
        <v>2085</v>
      </c>
      <c r="W309" s="2">
        <f>Table2[[#This Row],[Profit]]/Table2[[#This Row],[Unit Price]]</f>
        <v>0.47242206235011991</v>
      </c>
    </row>
    <row r="310" spans="1:23" x14ac:dyDescent="0.25">
      <c r="A310">
        <v>309</v>
      </c>
      <c r="B310" t="s">
        <v>73</v>
      </c>
      <c r="C310" t="s">
        <v>38</v>
      </c>
      <c r="D310" t="s">
        <v>757</v>
      </c>
      <c r="E310">
        <v>788</v>
      </c>
      <c r="F310">
        <v>6</v>
      </c>
      <c r="G310">
        <v>0.17</v>
      </c>
      <c r="H310">
        <v>115</v>
      </c>
      <c r="I310" t="s">
        <v>28</v>
      </c>
      <c r="J310" t="s">
        <v>29</v>
      </c>
      <c r="K310" t="s">
        <v>40</v>
      </c>
      <c r="L310" t="s">
        <v>23</v>
      </c>
      <c r="M310" s="1">
        <v>44305</v>
      </c>
      <c r="N310" t="s">
        <v>43</v>
      </c>
      <c r="O310">
        <v>2022</v>
      </c>
      <c r="P310">
        <v>14</v>
      </c>
      <c r="Q310">
        <v>5</v>
      </c>
      <c r="R310">
        <v>2022</v>
      </c>
      <c r="S310" t="s">
        <v>271</v>
      </c>
      <c r="T310" s="1">
        <v>45320</v>
      </c>
      <c r="U310">
        <v>2</v>
      </c>
      <c r="V310">
        <v>4728</v>
      </c>
      <c r="W310" s="2">
        <f>Table2[[#This Row],[Profit]]/Table2[[#This Row],[Unit Price]]</f>
        <v>0.14593908629441624</v>
      </c>
    </row>
    <row r="311" spans="1:23" x14ac:dyDescent="0.25">
      <c r="A311">
        <v>310</v>
      </c>
      <c r="B311" t="s">
        <v>98</v>
      </c>
      <c r="C311" t="s">
        <v>38</v>
      </c>
      <c r="D311" t="s">
        <v>757</v>
      </c>
      <c r="E311">
        <v>594</v>
      </c>
      <c r="F311">
        <v>7</v>
      </c>
      <c r="G311">
        <v>0.39</v>
      </c>
      <c r="H311">
        <v>157</v>
      </c>
      <c r="I311" t="s">
        <v>28</v>
      </c>
      <c r="J311" t="s">
        <v>35</v>
      </c>
      <c r="K311" t="s">
        <v>22</v>
      </c>
      <c r="L311" t="s">
        <v>71</v>
      </c>
      <c r="M311" s="1">
        <v>44306</v>
      </c>
      <c r="N311" t="s">
        <v>24</v>
      </c>
      <c r="O311">
        <v>2021</v>
      </c>
      <c r="P311">
        <v>4</v>
      </c>
      <c r="Q311">
        <v>8</v>
      </c>
      <c r="R311">
        <v>2021</v>
      </c>
      <c r="S311" t="s">
        <v>245</v>
      </c>
      <c r="T311" s="1">
        <v>45512</v>
      </c>
      <c r="U311">
        <v>5</v>
      </c>
      <c r="V311">
        <v>4158</v>
      </c>
      <c r="W311" s="2">
        <f>Table2[[#This Row],[Profit]]/Table2[[#This Row],[Unit Price]]</f>
        <v>0.26430976430976433</v>
      </c>
    </row>
    <row r="312" spans="1:23" x14ac:dyDescent="0.25">
      <c r="A312">
        <v>311</v>
      </c>
      <c r="B312" t="s">
        <v>65</v>
      </c>
      <c r="C312" t="s">
        <v>59</v>
      </c>
      <c r="D312" t="s">
        <v>760</v>
      </c>
      <c r="E312">
        <v>250</v>
      </c>
      <c r="F312">
        <v>4</v>
      </c>
      <c r="G312">
        <v>0.44</v>
      </c>
      <c r="H312">
        <v>118</v>
      </c>
      <c r="I312" t="s">
        <v>20</v>
      </c>
      <c r="J312" t="s">
        <v>35</v>
      </c>
      <c r="K312" t="s">
        <v>40</v>
      </c>
      <c r="L312" t="s">
        <v>46</v>
      </c>
      <c r="M312" s="1">
        <v>44307</v>
      </c>
      <c r="N312" t="s">
        <v>24</v>
      </c>
      <c r="O312">
        <v>2021</v>
      </c>
      <c r="P312">
        <v>5</v>
      </c>
      <c r="Q312">
        <v>4</v>
      </c>
      <c r="R312">
        <v>2022</v>
      </c>
      <c r="S312" t="s">
        <v>332</v>
      </c>
      <c r="T312" s="1">
        <v>45520</v>
      </c>
      <c r="U312">
        <v>1</v>
      </c>
      <c r="V312">
        <v>1000</v>
      </c>
      <c r="W312" s="2">
        <f>Table2[[#This Row],[Profit]]/Table2[[#This Row],[Unit Price]]</f>
        <v>0.47199999999999998</v>
      </c>
    </row>
    <row r="313" spans="1:23" x14ac:dyDescent="0.25">
      <c r="A313">
        <v>312</v>
      </c>
      <c r="B313" t="s">
        <v>67</v>
      </c>
      <c r="C313" t="s">
        <v>19</v>
      </c>
      <c r="D313" t="s">
        <v>760</v>
      </c>
      <c r="E313">
        <v>882</v>
      </c>
      <c r="F313">
        <v>8</v>
      </c>
      <c r="G313">
        <v>0.34</v>
      </c>
      <c r="H313">
        <v>193</v>
      </c>
      <c r="I313" t="s">
        <v>20</v>
      </c>
      <c r="J313" t="s">
        <v>21</v>
      </c>
      <c r="K313" t="s">
        <v>40</v>
      </c>
      <c r="L313" t="s">
        <v>46</v>
      </c>
      <c r="M313" s="1">
        <v>44308</v>
      </c>
      <c r="N313" t="s">
        <v>43</v>
      </c>
      <c r="O313">
        <v>2022</v>
      </c>
      <c r="P313">
        <v>11</v>
      </c>
      <c r="Q313">
        <v>7</v>
      </c>
      <c r="R313">
        <v>2021</v>
      </c>
      <c r="S313" t="s">
        <v>333</v>
      </c>
      <c r="T313" s="1">
        <v>45394</v>
      </c>
      <c r="U313">
        <v>3</v>
      </c>
      <c r="V313">
        <v>7056</v>
      </c>
      <c r="W313" s="2">
        <f>Table2[[#This Row],[Profit]]/Table2[[#This Row],[Unit Price]]</f>
        <v>0.21882086167800455</v>
      </c>
    </row>
    <row r="314" spans="1:23" x14ac:dyDescent="0.25">
      <c r="A314">
        <v>313</v>
      </c>
      <c r="B314" t="s">
        <v>50</v>
      </c>
      <c r="C314" t="s">
        <v>19</v>
      </c>
      <c r="D314" t="s">
        <v>758</v>
      </c>
      <c r="E314">
        <v>419</v>
      </c>
      <c r="F314">
        <v>1</v>
      </c>
      <c r="G314">
        <v>0.22</v>
      </c>
      <c r="H314">
        <v>71</v>
      </c>
      <c r="I314" t="s">
        <v>20</v>
      </c>
      <c r="J314" t="s">
        <v>35</v>
      </c>
      <c r="K314" t="s">
        <v>40</v>
      </c>
      <c r="L314" t="s">
        <v>46</v>
      </c>
      <c r="M314" s="1">
        <v>44309</v>
      </c>
      <c r="N314" t="s">
        <v>43</v>
      </c>
      <c r="O314">
        <v>2020</v>
      </c>
      <c r="P314">
        <v>7</v>
      </c>
      <c r="Q314">
        <v>3</v>
      </c>
      <c r="R314">
        <v>2021</v>
      </c>
      <c r="S314" t="s">
        <v>155</v>
      </c>
      <c r="T314" s="1">
        <v>45618</v>
      </c>
      <c r="U314">
        <v>2</v>
      </c>
      <c r="V314">
        <v>419</v>
      </c>
      <c r="W314" s="2">
        <f>Table2[[#This Row],[Profit]]/Table2[[#This Row],[Unit Price]]</f>
        <v>0.16945107398568018</v>
      </c>
    </row>
    <row r="315" spans="1:23" x14ac:dyDescent="0.25">
      <c r="A315">
        <v>314</v>
      </c>
      <c r="B315" t="s">
        <v>37</v>
      </c>
      <c r="C315" t="s">
        <v>56</v>
      </c>
      <c r="D315" t="s">
        <v>761</v>
      </c>
      <c r="E315">
        <v>579</v>
      </c>
      <c r="F315">
        <v>5</v>
      </c>
      <c r="G315">
        <v>0.15</v>
      </c>
      <c r="H315">
        <v>69</v>
      </c>
      <c r="I315" t="s">
        <v>20</v>
      </c>
      <c r="J315" t="s">
        <v>35</v>
      </c>
      <c r="K315" t="s">
        <v>40</v>
      </c>
      <c r="L315" t="s">
        <v>31</v>
      </c>
      <c r="M315" s="1">
        <v>44310</v>
      </c>
      <c r="N315" t="s">
        <v>43</v>
      </c>
      <c r="O315">
        <v>2021</v>
      </c>
      <c r="P315">
        <v>11</v>
      </c>
      <c r="Q315">
        <v>11</v>
      </c>
      <c r="R315">
        <v>2021</v>
      </c>
      <c r="S315" t="s">
        <v>334</v>
      </c>
      <c r="T315" s="1">
        <v>45526</v>
      </c>
      <c r="U315">
        <v>2</v>
      </c>
      <c r="V315">
        <v>2895</v>
      </c>
      <c r="W315" s="2">
        <f>Table2[[#This Row],[Profit]]/Table2[[#This Row],[Unit Price]]</f>
        <v>0.11917098445595854</v>
      </c>
    </row>
    <row r="316" spans="1:23" x14ac:dyDescent="0.25">
      <c r="A316">
        <v>315</v>
      </c>
      <c r="B316" t="s">
        <v>48</v>
      </c>
      <c r="C316" t="s">
        <v>34</v>
      </c>
      <c r="D316" t="s">
        <v>27</v>
      </c>
      <c r="E316">
        <v>953</v>
      </c>
      <c r="F316">
        <v>5</v>
      </c>
      <c r="G316">
        <v>0.23</v>
      </c>
      <c r="H316">
        <v>188</v>
      </c>
      <c r="I316" t="s">
        <v>28</v>
      </c>
      <c r="J316" t="s">
        <v>29</v>
      </c>
      <c r="K316" t="s">
        <v>22</v>
      </c>
      <c r="L316" t="s">
        <v>31</v>
      </c>
      <c r="M316" s="1">
        <v>44311</v>
      </c>
      <c r="N316" t="s">
        <v>24</v>
      </c>
      <c r="O316">
        <v>2021</v>
      </c>
      <c r="P316">
        <v>28</v>
      </c>
      <c r="Q316">
        <v>6</v>
      </c>
      <c r="R316">
        <v>2022</v>
      </c>
      <c r="S316" t="s">
        <v>207</v>
      </c>
      <c r="T316" s="1">
        <v>45495</v>
      </c>
      <c r="U316">
        <v>2</v>
      </c>
      <c r="V316">
        <v>4765</v>
      </c>
      <c r="W316" s="2">
        <f>Table2[[#This Row],[Profit]]/Table2[[#This Row],[Unit Price]]</f>
        <v>0.19727177334732424</v>
      </c>
    </row>
    <row r="317" spans="1:23" x14ac:dyDescent="0.25">
      <c r="A317">
        <v>316</v>
      </c>
      <c r="B317" t="s">
        <v>52</v>
      </c>
      <c r="C317" t="s">
        <v>56</v>
      </c>
      <c r="D317" t="s">
        <v>758</v>
      </c>
      <c r="E317">
        <v>664</v>
      </c>
      <c r="F317">
        <v>6</v>
      </c>
      <c r="G317">
        <v>0.48</v>
      </c>
      <c r="H317">
        <v>74</v>
      </c>
      <c r="I317" t="s">
        <v>20</v>
      </c>
      <c r="J317" t="s">
        <v>29</v>
      </c>
      <c r="K317" t="s">
        <v>70</v>
      </c>
      <c r="L317" t="s">
        <v>46</v>
      </c>
      <c r="M317" s="1">
        <v>44312</v>
      </c>
      <c r="N317" t="s">
        <v>24</v>
      </c>
      <c r="O317">
        <v>2021</v>
      </c>
      <c r="P317">
        <v>13</v>
      </c>
      <c r="Q317">
        <v>5</v>
      </c>
      <c r="R317">
        <v>2022</v>
      </c>
      <c r="S317" t="s">
        <v>335</v>
      </c>
      <c r="T317" s="1">
        <v>45366</v>
      </c>
      <c r="U317">
        <v>1</v>
      </c>
      <c r="V317">
        <v>3984</v>
      </c>
      <c r="W317" s="2">
        <f>Table2[[#This Row],[Profit]]/Table2[[#This Row],[Unit Price]]</f>
        <v>0.11144578313253012</v>
      </c>
    </row>
    <row r="318" spans="1:23" x14ac:dyDescent="0.25">
      <c r="A318">
        <v>317</v>
      </c>
      <c r="B318" t="s">
        <v>104</v>
      </c>
      <c r="C318" t="s">
        <v>53</v>
      </c>
      <c r="D318" t="s">
        <v>27</v>
      </c>
      <c r="E318">
        <v>491</v>
      </c>
      <c r="F318">
        <v>9</v>
      </c>
      <c r="G318">
        <v>0.25</v>
      </c>
      <c r="H318">
        <v>57</v>
      </c>
      <c r="I318" t="s">
        <v>20</v>
      </c>
      <c r="J318" t="s">
        <v>39</v>
      </c>
      <c r="K318" t="s">
        <v>40</v>
      </c>
      <c r="L318" t="s">
        <v>31</v>
      </c>
      <c r="M318" s="1">
        <v>44313</v>
      </c>
      <c r="N318" t="s">
        <v>43</v>
      </c>
      <c r="O318">
        <v>2020</v>
      </c>
      <c r="P318">
        <v>2</v>
      </c>
      <c r="Q318">
        <v>8</v>
      </c>
      <c r="R318">
        <v>2021</v>
      </c>
      <c r="S318" t="s">
        <v>336</v>
      </c>
      <c r="T318" s="1">
        <v>45455</v>
      </c>
      <c r="U318">
        <v>1</v>
      </c>
      <c r="V318">
        <v>4419</v>
      </c>
      <c r="W318" s="2">
        <f>Table2[[#This Row],[Profit]]/Table2[[#This Row],[Unit Price]]</f>
        <v>0.11608961303462322</v>
      </c>
    </row>
    <row r="319" spans="1:23" x14ac:dyDescent="0.25">
      <c r="A319">
        <v>318</v>
      </c>
      <c r="B319" t="s">
        <v>50</v>
      </c>
      <c r="C319" t="s">
        <v>38</v>
      </c>
      <c r="D319" t="s">
        <v>758</v>
      </c>
      <c r="E319">
        <v>136</v>
      </c>
      <c r="F319">
        <v>6</v>
      </c>
      <c r="G319">
        <v>0.1</v>
      </c>
      <c r="H319">
        <v>198</v>
      </c>
      <c r="I319" t="s">
        <v>28</v>
      </c>
      <c r="J319" t="s">
        <v>39</v>
      </c>
      <c r="K319" t="s">
        <v>40</v>
      </c>
      <c r="L319" t="s">
        <v>46</v>
      </c>
      <c r="M319" s="1">
        <v>44314</v>
      </c>
      <c r="N319" t="s">
        <v>43</v>
      </c>
      <c r="O319">
        <v>2022</v>
      </c>
      <c r="P319">
        <v>13</v>
      </c>
      <c r="Q319">
        <v>6</v>
      </c>
      <c r="R319">
        <v>2022</v>
      </c>
      <c r="S319" t="s">
        <v>337</v>
      </c>
      <c r="T319" s="1">
        <v>45445</v>
      </c>
      <c r="U319">
        <v>6</v>
      </c>
      <c r="V319">
        <v>816</v>
      </c>
      <c r="W319" s="2">
        <f>Table2[[#This Row],[Profit]]/Table2[[#This Row],[Unit Price]]</f>
        <v>1.4558823529411764</v>
      </c>
    </row>
    <row r="320" spans="1:23" x14ac:dyDescent="0.25">
      <c r="A320">
        <v>319</v>
      </c>
      <c r="B320" t="s">
        <v>101</v>
      </c>
      <c r="C320" t="s">
        <v>56</v>
      </c>
      <c r="D320" t="s">
        <v>760</v>
      </c>
      <c r="E320">
        <v>564</v>
      </c>
      <c r="F320">
        <v>7</v>
      </c>
      <c r="G320">
        <v>0.14000000000000001</v>
      </c>
      <c r="H320">
        <v>149</v>
      </c>
      <c r="I320" t="s">
        <v>20</v>
      </c>
      <c r="J320" t="s">
        <v>21</v>
      </c>
      <c r="K320" t="s">
        <v>70</v>
      </c>
      <c r="L320" t="s">
        <v>31</v>
      </c>
      <c r="M320" s="1">
        <v>44315</v>
      </c>
      <c r="N320" t="s">
        <v>24</v>
      </c>
      <c r="O320">
        <v>2021</v>
      </c>
      <c r="P320">
        <v>20</v>
      </c>
      <c r="Q320">
        <v>10</v>
      </c>
      <c r="R320">
        <v>2022</v>
      </c>
      <c r="S320" t="s">
        <v>211</v>
      </c>
      <c r="T320" s="1">
        <v>45456</v>
      </c>
      <c r="U320">
        <v>6</v>
      </c>
      <c r="V320">
        <v>3948</v>
      </c>
      <c r="W320" s="2">
        <f>Table2[[#This Row],[Profit]]/Table2[[#This Row],[Unit Price]]</f>
        <v>0.26418439716312059</v>
      </c>
    </row>
    <row r="321" spans="1:23" x14ac:dyDescent="0.25">
      <c r="A321">
        <v>320</v>
      </c>
      <c r="B321" t="s">
        <v>52</v>
      </c>
      <c r="C321" t="s">
        <v>59</v>
      </c>
      <c r="D321" t="s">
        <v>759</v>
      </c>
      <c r="E321">
        <v>810</v>
      </c>
      <c r="F321">
        <v>2</v>
      </c>
      <c r="G321">
        <v>0.32</v>
      </c>
      <c r="H321">
        <v>193</v>
      </c>
      <c r="I321" t="s">
        <v>28</v>
      </c>
      <c r="J321" t="s">
        <v>39</v>
      </c>
      <c r="K321" t="s">
        <v>70</v>
      </c>
      <c r="L321" t="s">
        <v>46</v>
      </c>
      <c r="M321" s="1">
        <v>44316</v>
      </c>
      <c r="N321" t="s">
        <v>43</v>
      </c>
      <c r="O321">
        <v>2020</v>
      </c>
      <c r="P321">
        <v>13</v>
      </c>
      <c r="Q321">
        <v>4</v>
      </c>
      <c r="R321">
        <v>2022</v>
      </c>
      <c r="S321" t="s">
        <v>338</v>
      </c>
      <c r="T321" s="1">
        <v>45484</v>
      </c>
      <c r="U321">
        <v>2</v>
      </c>
      <c r="V321">
        <v>1620</v>
      </c>
      <c r="W321" s="2">
        <f>Table2[[#This Row],[Profit]]/Table2[[#This Row],[Unit Price]]</f>
        <v>0.2382716049382716</v>
      </c>
    </row>
    <row r="322" spans="1:23" x14ac:dyDescent="0.25">
      <c r="A322">
        <v>321</v>
      </c>
      <c r="B322" t="s">
        <v>73</v>
      </c>
      <c r="C322" t="s">
        <v>34</v>
      </c>
      <c r="D322" t="s">
        <v>761</v>
      </c>
      <c r="E322">
        <v>334</v>
      </c>
      <c r="F322">
        <v>5</v>
      </c>
      <c r="G322">
        <v>0.4</v>
      </c>
      <c r="H322">
        <v>182</v>
      </c>
      <c r="I322" t="s">
        <v>28</v>
      </c>
      <c r="J322" t="s">
        <v>29</v>
      </c>
      <c r="K322" t="s">
        <v>70</v>
      </c>
      <c r="L322" t="s">
        <v>31</v>
      </c>
      <c r="M322" s="1">
        <v>44317</v>
      </c>
      <c r="N322" t="s">
        <v>24</v>
      </c>
      <c r="O322">
        <v>2022</v>
      </c>
      <c r="P322">
        <v>4</v>
      </c>
      <c r="Q322">
        <v>4</v>
      </c>
      <c r="R322">
        <v>2020</v>
      </c>
      <c r="S322" t="s">
        <v>339</v>
      </c>
      <c r="T322" s="1">
        <v>45346</v>
      </c>
      <c r="U322">
        <v>6</v>
      </c>
      <c r="V322">
        <v>1670</v>
      </c>
      <c r="W322" s="2">
        <f>Table2[[#This Row],[Profit]]/Table2[[#This Row],[Unit Price]]</f>
        <v>0.54491017964071853</v>
      </c>
    </row>
    <row r="323" spans="1:23" x14ac:dyDescent="0.25">
      <c r="A323">
        <v>322</v>
      </c>
      <c r="B323" t="s">
        <v>42</v>
      </c>
      <c r="C323" t="s">
        <v>59</v>
      </c>
      <c r="D323" t="s">
        <v>757</v>
      </c>
      <c r="E323">
        <v>504</v>
      </c>
      <c r="F323">
        <v>6</v>
      </c>
      <c r="G323">
        <v>0.42</v>
      </c>
      <c r="H323">
        <v>157</v>
      </c>
      <c r="I323" t="s">
        <v>20</v>
      </c>
      <c r="J323" t="s">
        <v>35</v>
      </c>
      <c r="K323" t="s">
        <v>70</v>
      </c>
      <c r="L323" t="s">
        <v>23</v>
      </c>
      <c r="M323" s="1">
        <v>44318</v>
      </c>
      <c r="N323" t="s">
        <v>43</v>
      </c>
      <c r="O323">
        <v>2022</v>
      </c>
      <c r="P323">
        <v>14</v>
      </c>
      <c r="Q323">
        <v>5</v>
      </c>
      <c r="R323">
        <v>2022</v>
      </c>
      <c r="S323" t="s">
        <v>340</v>
      </c>
      <c r="T323" s="1">
        <v>45418</v>
      </c>
      <c r="U323">
        <v>6</v>
      </c>
      <c r="V323">
        <v>3024</v>
      </c>
      <c r="W323" s="2">
        <f>Table2[[#This Row],[Profit]]/Table2[[#This Row],[Unit Price]]</f>
        <v>0.31150793650793651</v>
      </c>
    </row>
    <row r="324" spans="1:23" x14ac:dyDescent="0.25">
      <c r="A324">
        <v>323</v>
      </c>
      <c r="B324" t="s">
        <v>58</v>
      </c>
      <c r="C324" t="s">
        <v>34</v>
      </c>
      <c r="D324" t="s">
        <v>27</v>
      </c>
      <c r="E324">
        <v>650</v>
      </c>
      <c r="F324">
        <v>4</v>
      </c>
      <c r="G324">
        <v>0.41</v>
      </c>
      <c r="H324">
        <v>150</v>
      </c>
      <c r="I324" t="s">
        <v>28</v>
      </c>
      <c r="J324" t="s">
        <v>21</v>
      </c>
      <c r="K324" t="s">
        <v>22</v>
      </c>
      <c r="L324" t="s">
        <v>46</v>
      </c>
      <c r="M324" s="1">
        <v>44319</v>
      </c>
      <c r="N324" t="s">
        <v>24</v>
      </c>
      <c r="O324">
        <v>2020</v>
      </c>
      <c r="P324">
        <v>23</v>
      </c>
      <c r="Q324">
        <v>2</v>
      </c>
      <c r="R324">
        <v>2020</v>
      </c>
      <c r="S324" t="s">
        <v>341</v>
      </c>
      <c r="T324" s="1">
        <v>45521</v>
      </c>
      <c r="U324">
        <v>3</v>
      </c>
      <c r="V324">
        <v>2600</v>
      </c>
      <c r="W324" s="2">
        <f>Table2[[#This Row],[Profit]]/Table2[[#This Row],[Unit Price]]</f>
        <v>0.23076923076923078</v>
      </c>
    </row>
    <row r="325" spans="1:23" x14ac:dyDescent="0.25">
      <c r="A325">
        <v>324</v>
      </c>
      <c r="B325" t="s">
        <v>98</v>
      </c>
      <c r="C325" t="s">
        <v>34</v>
      </c>
      <c r="D325" t="s">
        <v>761</v>
      </c>
      <c r="E325">
        <v>488</v>
      </c>
      <c r="F325">
        <v>7</v>
      </c>
      <c r="G325">
        <v>0.46</v>
      </c>
      <c r="H325">
        <v>146</v>
      </c>
      <c r="I325" t="s">
        <v>20</v>
      </c>
      <c r="J325" t="s">
        <v>21</v>
      </c>
      <c r="K325" t="s">
        <v>22</v>
      </c>
      <c r="L325" t="s">
        <v>23</v>
      </c>
      <c r="M325" s="1">
        <v>44320</v>
      </c>
      <c r="N325" t="s">
        <v>24</v>
      </c>
      <c r="O325">
        <v>2020</v>
      </c>
      <c r="P325">
        <v>24</v>
      </c>
      <c r="Q325">
        <v>7</v>
      </c>
      <c r="R325">
        <v>2020</v>
      </c>
      <c r="S325" t="s">
        <v>142</v>
      </c>
      <c r="T325" s="1">
        <v>45367</v>
      </c>
      <c r="U325">
        <v>1</v>
      </c>
      <c r="V325">
        <v>3416</v>
      </c>
      <c r="W325" s="2">
        <f>Table2[[#This Row],[Profit]]/Table2[[#This Row],[Unit Price]]</f>
        <v>0.29918032786885246</v>
      </c>
    </row>
    <row r="326" spans="1:23" x14ac:dyDescent="0.25">
      <c r="A326">
        <v>325</v>
      </c>
      <c r="B326" t="s">
        <v>79</v>
      </c>
      <c r="C326" t="s">
        <v>34</v>
      </c>
      <c r="D326" t="s">
        <v>760</v>
      </c>
      <c r="E326">
        <v>244</v>
      </c>
      <c r="F326">
        <v>9</v>
      </c>
      <c r="G326">
        <v>0.13</v>
      </c>
      <c r="H326">
        <v>153</v>
      </c>
      <c r="I326" t="s">
        <v>28</v>
      </c>
      <c r="J326" t="s">
        <v>35</v>
      </c>
      <c r="K326" t="s">
        <v>70</v>
      </c>
      <c r="L326" t="s">
        <v>46</v>
      </c>
      <c r="M326" s="1">
        <v>44321</v>
      </c>
      <c r="N326" t="s">
        <v>43</v>
      </c>
      <c r="O326">
        <v>2022</v>
      </c>
      <c r="P326">
        <v>24</v>
      </c>
      <c r="Q326">
        <v>4</v>
      </c>
      <c r="R326">
        <v>2020</v>
      </c>
      <c r="S326" t="s">
        <v>342</v>
      </c>
      <c r="T326" s="1">
        <v>45479</v>
      </c>
      <c r="U326">
        <v>2</v>
      </c>
      <c r="V326">
        <v>2196</v>
      </c>
      <c r="W326" s="2">
        <f>Table2[[#This Row],[Profit]]/Table2[[#This Row],[Unit Price]]</f>
        <v>0.62704918032786883</v>
      </c>
    </row>
    <row r="327" spans="1:23" x14ac:dyDescent="0.25">
      <c r="A327">
        <v>326</v>
      </c>
      <c r="B327" t="s">
        <v>79</v>
      </c>
      <c r="C327" t="s">
        <v>19</v>
      </c>
      <c r="D327" t="s">
        <v>760</v>
      </c>
      <c r="E327">
        <v>838</v>
      </c>
      <c r="F327">
        <v>8</v>
      </c>
      <c r="G327">
        <v>0.45</v>
      </c>
      <c r="H327">
        <v>135</v>
      </c>
      <c r="I327" t="s">
        <v>20</v>
      </c>
      <c r="J327" t="s">
        <v>21</v>
      </c>
      <c r="K327" t="s">
        <v>70</v>
      </c>
      <c r="L327" t="s">
        <v>23</v>
      </c>
      <c r="M327" s="1">
        <v>44322</v>
      </c>
      <c r="N327" t="s">
        <v>24</v>
      </c>
      <c r="O327">
        <v>2020</v>
      </c>
      <c r="P327">
        <v>12</v>
      </c>
      <c r="Q327">
        <v>1</v>
      </c>
      <c r="R327">
        <v>2020</v>
      </c>
      <c r="S327" t="s">
        <v>343</v>
      </c>
      <c r="T327" s="1">
        <v>45425</v>
      </c>
      <c r="U327">
        <v>1</v>
      </c>
      <c r="V327">
        <v>6704</v>
      </c>
      <c r="W327" s="2">
        <f>Table2[[#This Row],[Profit]]/Table2[[#This Row],[Unit Price]]</f>
        <v>0.1610978520286396</v>
      </c>
    </row>
    <row r="328" spans="1:23" x14ac:dyDescent="0.25">
      <c r="A328">
        <v>327</v>
      </c>
      <c r="B328" t="s">
        <v>37</v>
      </c>
      <c r="C328" t="s">
        <v>38</v>
      </c>
      <c r="D328" t="s">
        <v>760</v>
      </c>
      <c r="E328">
        <v>211</v>
      </c>
      <c r="F328">
        <v>5</v>
      </c>
      <c r="G328">
        <v>0.28999999999999998</v>
      </c>
      <c r="H328">
        <v>165</v>
      </c>
      <c r="I328" t="s">
        <v>28</v>
      </c>
      <c r="J328" t="s">
        <v>39</v>
      </c>
      <c r="K328" t="s">
        <v>30</v>
      </c>
      <c r="L328" t="s">
        <v>71</v>
      </c>
      <c r="M328" s="1">
        <v>44323</v>
      </c>
      <c r="N328" t="s">
        <v>24</v>
      </c>
      <c r="O328">
        <v>2021</v>
      </c>
      <c r="P328">
        <v>2</v>
      </c>
      <c r="Q328">
        <v>9</v>
      </c>
      <c r="R328">
        <v>2020</v>
      </c>
      <c r="S328" t="s">
        <v>344</v>
      </c>
      <c r="T328" s="1">
        <v>45646</v>
      </c>
      <c r="U328">
        <v>3</v>
      </c>
      <c r="V328">
        <v>1055</v>
      </c>
      <c r="W328" s="2">
        <f>Table2[[#This Row],[Profit]]/Table2[[#This Row],[Unit Price]]</f>
        <v>0.78199052132701419</v>
      </c>
    </row>
    <row r="329" spans="1:23" x14ac:dyDescent="0.25">
      <c r="A329">
        <v>328</v>
      </c>
      <c r="B329" t="s">
        <v>67</v>
      </c>
      <c r="C329" t="s">
        <v>56</v>
      </c>
      <c r="D329" t="s">
        <v>758</v>
      </c>
      <c r="E329">
        <v>284</v>
      </c>
      <c r="F329">
        <v>8</v>
      </c>
      <c r="G329">
        <v>0.44</v>
      </c>
      <c r="H329">
        <v>179</v>
      </c>
      <c r="I329" t="s">
        <v>20</v>
      </c>
      <c r="J329" t="s">
        <v>21</v>
      </c>
      <c r="K329" t="s">
        <v>22</v>
      </c>
      <c r="L329" t="s">
        <v>23</v>
      </c>
      <c r="M329" s="1">
        <v>44324</v>
      </c>
      <c r="N329" t="s">
        <v>24</v>
      </c>
      <c r="O329">
        <v>2022</v>
      </c>
      <c r="P329">
        <v>10</v>
      </c>
      <c r="Q329">
        <v>1</v>
      </c>
      <c r="R329">
        <v>2022</v>
      </c>
      <c r="S329" t="s">
        <v>119</v>
      </c>
      <c r="T329" s="1">
        <v>45523</v>
      </c>
      <c r="U329">
        <v>4</v>
      </c>
      <c r="V329">
        <v>2272</v>
      </c>
      <c r="W329" s="2">
        <f>Table2[[#This Row],[Profit]]/Table2[[#This Row],[Unit Price]]</f>
        <v>0.63028169014084512</v>
      </c>
    </row>
    <row r="330" spans="1:23" x14ac:dyDescent="0.25">
      <c r="A330">
        <v>329</v>
      </c>
      <c r="B330" t="s">
        <v>98</v>
      </c>
      <c r="C330" t="s">
        <v>19</v>
      </c>
      <c r="D330" t="s">
        <v>761</v>
      </c>
      <c r="E330">
        <v>351</v>
      </c>
      <c r="F330">
        <v>9</v>
      </c>
      <c r="G330">
        <v>0.27</v>
      </c>
      <c r="H330">
        <v>73</v>
      </c>
      <c r="I330" t="s">
        <v>20</v>
      </c>
      <c r="J330" t="s">
        <v>29</v>
      </c>
      <c r="K330" t="s">
        <v>30</v>
      </c>
      <c r="L330" t="s">
        <v>23</v>
      </c>
      <c r="M330" s="1">
        <v>44325</v>
      </c>
      <c r="N330" t="s">
        <v>43</v>
      </c>
      <c r="O330">
        <v>2021</v>
      </c>
      <c r="P330">
        <v>29</v>
      </c>
      <c r="Q330">
        <v>1</v>
      </c>
      <c r="R330">
        <v>2022</v>
      </c>
      <c r="S330" t="s">
        <v>345</v>
      </c>
      <c r="T330" s="1">
        <v>45529</v>
      </c>
      <c r="U330">
        <v>4</v>
      </c>
      <c r="V330">
        <v>3159</v>
      </c>
      <c r="W330" s="2">
        <f>Table2[[#This Row],[Profit]]/Table2[[#This Row],[Unit Price]]</f>
        <v>0.20797720797720798</v>
      </c>
    </row>
    <row r="331" spans="1:23" x14ac:dyDescent="0.25">
      <c r="A331">
        <v>330</v>
      </c>
      <c r="B331" t="s">
        <v>48</v>
      </c>
      <c r="C331" t="s">
        <v>38</v>
      </c>
      <c r="D331" t="s">
        <v>757</v>
      </c>
      <c r="E331">
        <v>979</v>
      </c>
      <c r="F331">
        <v>2</v>
      </c>
      <c r="G331">
        <v>0.13</v>
      </c>
      <c r="H331">
        <v>114</v>
      </c>
      <c r="I331" t="s">
        <v>28</v>
      </c>
      <c r="J331" t="s">
        <v>29</v>
      </c>
      <c r="K331" t="s">
        <v>70</v>
      </c>
      <c r="L331" t="s">
        <v>71</v>
      </c>
      <c r="M331" s="1">
        <v>44326</v>
      </c>
      <c r="N331" t="s">
        <v>43</v>
      </c>
      <c r="O331">
        <v>2021</v>
      </c>
      <c r="P331">
        <v>15</v>
      </c>
      <c r="Q331">
        <v>7</v>
      </c>
      <c r="R331">
        <v>2021</v>
      </c>
      <c r="S331" t="s">
        <v>346</v>
      </c>
      <c r="T331" s="1">
        <v>45372</v>
      </c>
      <c r="U331">
        <v>1</v>
      </c>
      <c r="V331">
        <v>1958</v>
      </c>
      <c r="W331" s="2">
        <f>Table2[[#This Row],[Profit]]/Table2[[#This Row],[Unit Price]]</f>
        <v>0.11644535240040858</v>
      </c>
    </row>
    <row r="332" spans="1:23" x14ac:dyDescent="0.25">
      <c r="A332">
        <v>331</v>
      </c>
      <c r="B332" t="s">
        <v>18</v>
      </c>
      <c r="C332" t="s">
        <v>19</v>
      </c>
      <c r="D332" t="s">
        <v>760</v>
      </c>
      <c r="E332">
        <v>882</v>
      </c>
      <c r="F332">
        <v>5</v>
      </c>
      <c r="G332">
        <v>0.18</v>
      </c>
      <c r="H332">
        <v>64</v>
      </c>
      <c r="I332" t="s">
        <v>28</v>
      </c>
      <c r="J332" t="s">
        <v>39</v>
      </c>
      <c r="K332" t="s">
        <v>22</v>
      </c>
      <c r="L332" t="s">
        <v>31</v>
      </c>
      <c r="M332" s="1">
        <v>44327</v>
      </c>
      <c r="N332" t="s">
        <v>43</v>
      </c>
      <c r="O332">
        <v>2022</v>
      </c>
      <c r="P332">
        <v>26</v>
      </c>
      <c r="Q332">
        <v>12</v>
      </c>
      <c r="R332">
        <v>2021</v>
      </c>
      <c r="S332" t="s">
        <v>347</v>
      </c>
      <c r="T332" s="1">
        <v>45643</v>
      </c>
      <c r="U332">
        <v>6</v>
      </c>
      <c r="V332">
        <v>4410</v>
      </c>
      <c r="W332" s="2">
        <f>Table2[[#This Row],[Profit]]/Table2[[#This Row],[Unit Price]]</f>
        <v>7.2562358276643993E-2</v>
      </c>
    </row>
    <row r="333" spans="1:23" x14ac:dyDescent="0.25">
      <c r="A333">
        <v>332</v>
      </c>
      <c r="B333" t="s">
        <v>73</v>
      </c>
      <c r="C333" t="s">
        <v>56</v>
      </c>
      <c r="D333" t="s">
        <v>758</v>
      </c>
      <c r="E333">
        <v>843</v>
      </c>
      <c r="F333">
        <v>6</v>
      </c>
      <c r="G333">
        <v>0.11</v>
      </c>
      <c r="H333">
        <v>87</v>
      </c>
      <c r="I333" t="s">
        <v>20</v>
      </c>
      <c r="J333" t="s">
        <v>39</v>
      </c>
      <c r="K333" t="s">
        <v>22</v>
      </c>
      <c r="L333" t="s">
        <v>31</v>
      </c>
      <c r="M333" s="1">
        <v>44328</v>
      </c>
      <c r="N333" t="s">
        <v>43</v>
      </c>
      <c r="O333">
        <v>2022</v>
      </c>
      <c r="P333">
        <v>11</v>
      </c>
      <c r="Q333">
        <v>3</v>
      </c>
      <c r="R333">
        <v>2021</v>
      </c>
      <c r="S333" t="s">
        <v>203</v>
      </c>
      <c r="T333" s="1">
        <v>45642</v>
      </c>
      <c r="U333">
        <v>6</v>
      </c>
      <c r="V333">
        <v>5058</v>
      </c>
      <c r="W333" s="2">
        <f>Table2[[#This Row],[Profit]]/Table2[[#This Row],[Unit Price]]</f>
        <v>0.10320284697508897</v>
      </c>
    </row>
    <row r="334" spans="1:23" x14ac:dyDescent="0.25">
      <c r="A334">
        <v>333</v>
      </c>
      <c r="B334" t="s">
        <v>58</v>
      </c>
      <c r="C334" t="s">
        <v>59</v>
      </c>
      <c r="D334" t="s">
        <v>760</v>
      </c>
      <c r="E334">
        <v>227</v>
      </c>
      <c r="F334">
        <v>6</v>
      </c>
      <c r="G334">
        <v>0.25</v>
      </c>
      <c r="H334">
        <v>102</v>
      </c>
      <c r="I334" t="s">
        <v>20</v>
      </c>
      <c r="J334" t="s">
        <v>39</v>
      </c>
      <c r="K334" t="s">
        <v>22</v>
      </c>
      <c r="L334" t="s">
        <v>46</v>
      </c>
      <c r="M334" s="1">
        <v>44329</v>
      </c>
      <c r="N334" t="s">
        <v>43</v>
      </c>
      <c r="O334">
        <v>2022</v>
      </c>
      <c r="P334">
        <v>15</v>
      </c>
      <c r="Q334">
        <v>12</v>
      </c>
      <c r="R334">
        <v>2022</v>
      </c>
      <c r="S334" t="s">
        <v>348</v>
      </c>
      <c r="T334" s="1">
        <v>45580</v>
      </c>
      <c r="U334">
        <v>3</v>
      </c>
      <c r="V334">
        <v>1362</v>
      </c>
      <c r="W334" s="2">
        <f>Table2[[#This Row],[Profit]]/Table2[[#This Row],[Unit Price]]</f>
        <v>0.44933920704845814</v>
      </c>
    </row>
    <row r="335" spans="1:23" x14ac:dyDescent="0.25">
      <c r="A335">
        <v>334</v>
      </c>
      <c r="B335" t="s">
        <v>58</v>
      </c>
      <c r="C335" t="s">
        <v>38</v>
      </c>
      <c r="D335" t="s">
        <v>758</v>
      </c>
      <c r="E335">
        <v>115</v>
      </c>
      <c r="F335">
        <v>4</v>
      </c>
      <c r="G335">
        <v>0.18</v>
      </c>
      <c r="H335">
        <v>148</v>
      </c>
      <c r="I335" t="s">
        <v>28</v>
      </c>
      <c r="J335" t="s">
        <v>35</v>
      </c>
      <c r="K335" t="s">
        <v>70</v>
      </c>
      <c r="L335" t="s">
        <v>71</v>
      </c>
      <c r="M335" s="1">
        <v>44330</v>
      </c>
      <c r="N335" t="s">
        <v>43</v>
      </c>
      <c r="O335">
        <v>2021</v>
      </c>
      <c r="P335">
        <v>13</v>
      </c>
      <c r="Q335">
        <v>3</v>
      </c>
      <c r="R335">
        <v>2022</v>
      </c>
      <c r="S335" t="s">
        <v>349</v>
      </c>
      <c r="T335" s="1">
        <v>45510</v>
      </c>
      <c r="U335">
        <v>5</v>
      </c>
      <c r="V335">
        <v>460</v>
      </c>
      <c r="W335" s="2">
        <f>Table2[[#This Row],[Profit]]/Table2[[#This Row],[Unit Price]]</f>
        <v>1.2869565217391303</v>
      </c>
    </row>
    <row r="336" spans="1:23" x14ac:dyDescent="0.25">
      <c r="A336">
        <v>335</v>
      </c>
      <c r="B336" t="s">
        <v>45</v>
      </c>
      <c r="C336" t="s">
        <v>34</v>
      </c>
      <c r="D336" t="s">
        <v>761</v>
      </c>
      <c r="E336">
        <v>572</v>
      </c>
      <c r="F336">
        <v>9</v>
      </c>
      <c r="G336">
        <v>0.32</v>
      </c>
      <c r="H336">
        <v>180</v>
      </c>
      <c r="I336" t="s">
        <v>28</v>
      </c>
      <c r="J336" t="s">
        <v>21</v>
      </c>
      <c r="K336" t="s">
        <v>40</v>
      </c>
      <c r="L336" t="s">
        <v>23</v>
      </c>
      <c r="M336" s="1">
        <v>44331</v>
      </c>
      <c r="N336" t="s">
        <v>43</v>
      </c>
      <c r="O336">
        <v>2021</v>
      </c>
      <c r="P336">
        <v>25</v>
      </c>
      <c r="Q336">
        <v>10</v>
      </c>
      <c r="R336">
        <v>2022</v>
      </c>
      <c r="S336" t="s">
        <v>115</v>
      </c>
      <c r="T336" s="1">
        <v>45540</v>
      </c>
      <c r="U336">
        <v>3</v>
      </c>
      <c r="V336">
        <v>5148</v>
      </c>
      <c r="W336" s="2">
        <f>Table2[[#This Row],[Profit]]/Table2[[#This Row],[Unit Price]]</f>
        <v>0.31468531468531469</v>
      </c>
    </row>
    <row r="337" spans="1:23" x14ac:dyDescent="0.25">
      <c r="A337">
        <v>336</v>
      </c>
      <c r="B337" t="s">
        <v>75</v>
      </c>
      <c r="C337" t="s">
        <v>59</v>
      </c>
      <c r="D337" t="s">
        <v>759</v>
      </c>
      <c r="E337">
        <v>754</v>
      </c>
      <c r="F337">
        <v>4</v>
      </c>
      <c r="G337">
        <v>0.2</v>
      </c>
      <c r="H337">
        <v>164</v>
      </c>
      <c r="I337" t="s">
        <v>20</v>
      </c>
      <c r="J337" t="s">
        <v>21</v>
      </c>
      <c r="K337" t="s">
        <v>40</v>
      </c>
      <c r="L337" t="s">
        <v>46</v>
      </c>
      <c r="M337" s="1">
        <v>44332</v>
      </c>
      <c r="N337" t="s">
        <v>43</v>
      </c>
      <c r="O337">
        <v>2021</v>
      </c>
      <c r="P337">
        <v>29</v>
      </c>
      <c r="Q337">
        <v>2</v>
      </c>
      <c r="R337">
        <v>2022</v>
      </c>
      <c r="S337" t="s">
        <v>350</v>
      </c>
      <c r="T337" s="1">
        <v>45351</v>
      </c>
      <c r="U337">
        <v>2</v>
      </c>
      <c r="V337">
        <v>3016</v>
      </c>
      <c r="W337" s="2">
        <f>Table2[[#This Row],[Profit]]/Table2[[#This Row],[Unit Price]]</f>
        <v>0.21750663129973474</v>
      </c>
    </row>
    <row r="338" spans="1:23" x14ac:dyDescent="0.25">
      <c r="A338">
        <v>337</v>
      </c>
      <c r="B338" t="s">
        <v>73</v>
      </c>
      <c r="C338" t="s">
        <v>59</v>
      </c>
      <c r="D338" t="s">
        <v>758</v>
      </c>
      <c r="E338">
        <v>858</v>
      </c>
      <c r="F338">
        <v>6</v>
      </c>
      <c r="G338">
        <v>0.22</v>
      </c>
      <c r="H338">
        <v>147</v>
      </c>
      <c r="I338" t="s">
        <v>20</v>
      </c>
      <c r="J338" t="s">
        <v>21</v>
      </c>
      <c r="K338" t="s">
        <v>22</v>
      </c>
      <c r="L338" t="s">
        <v>71</v>
      </c>
      <c r="M338" s="1">
        <v>44333</v>
      </c>
      <c r="N338" t="s">
        <v>24</v>
      </c>
      <c r="O338">
        <v>2020</v>
      </c>
      <c r="P338">
        <v>15</v>
      </c>
      <c r="Q338">
        <v>7</v>
      </c>
      <c r="R338">
        <v>2020</v>
      </c>
      <c r="S338" t="s">
        <v>268</v>
      </c>
      <c r="T338" s="1">
        <v>45406</v>
      </c>
      <c r="U338">
        <v>6</v>
      </c>
      <c r="V338">
        <v>5148</v>
      </c>
      <c r="W338" s="2">
        <f>Table2[[#This Row],[Profit]]/Table2[[#This Row],[Unit Price]]</f>
        <v>0.17132867132867133</v>
      </c>
    </row>
    <row r="339" spans="1:23" x14ac:dyDescent="0.25">
      <c r="A339">
        <v>338</v>
      </c>
      <c r="B339" t="s">
        <v>45</v>
      </c>
      <c r="C339" t="s">
        <v>38</v>
      </c>
      <c r="D339" t="s">
        <v>27</v>
      </c>
      <c r="E339">
        <v>360</v>
      </c>
      <c r="F339">
        <v>4</v>
      </c>
      <c r="G339">
        <v>0.13</v>
      </c>
      <c r="H339">
        <v>195</v>
      </c>
      <c r="I339" t="s">
        <v>20</v>
      </c>
      <c r="J339" t="s">
        <v>39</v>
      </c>
      <c r="K339" t="s">
        <v>22</v>
      </c>
      <c r="L339" t="s">
        <v>71</v>
      </c>
      <c r="M339" s="1">
        <v>44334</v>
      </c>
      <c r="N339" t="s">
        <v>43</v>
      </c>
      <c r="O339">
        <v>2022</v>
      </c>
      <c r="P339">
        <v>15</v>
      </c>
      <c r="Q339">
        <v>7</v>
      </c>
      <c r="R339">
        <v>2021</v>
      </c>
      <c r="S339" t="s">
        <v>351</v>
      </c>
      <c r="T339" s="1">
        <v>45539</v>
      </c>
      <c r="U339">
        <v>3</v>
      </c>
      <c r="V339">
        <v>1440</v>
      </c>
      <c r="W339" s="2">
        <f>Table2[[#This Row],[Profit]]/Table2[[#This Row],[Unit Price]]</f>
        <v>0.54166666666666663</v>
      </c>
    </row>
    <row r="340" spans="1:23" x14ac:dyDescent="0.25">
      <c r="A340">
        <v>339</v>
      </c>
      <c r="B340" t="s">
        <v>79</v>
      </c>
      <c r="C340" t="s">
        <v>53</v>
      </c>
      <c r="D340" t="s">
        <v>757</v>
      </c>
      <c r="E340">
        <v>696</v>
      </c>
      <c r="F340">
        <v>5</v>
      </c>
      <c r="G340">
        <v>0.32</v>
      </c>
      <c r="H340">
        <v>94</v>
      </c>
      <c r="I340" t="s">
        <v>20</v>
      </c>
      <c r="J340" t="s">
        <v>35</v>
      </c>
      <c r="K340" t="s">
        <v>22</v>
      </c>
      <c r="L340" t="s">
        <v>71</v>
      </c>
      <c r="M340" s="1">
        <v>44335</v>
      </c>
      <c r="N340" t="s">
        <v>24</v>
      </c>
      <c r="O340">
        <v>2020</v>
      </c>
      <c r="P340">
        <v>19</v>
      </c>
      <c r="Q340">
        <v>4</v>
      </c>
      <c r="R340">
        <v>2021</v>
      </c>
      <c r="S340" t="s">
        <v>352</v>
      </c>
      <c r="T340" s="1">
        <v>45312</v>
      </c>
      <c r="U340">
        <v>6</v>
      </c>
      <c r="V340">
        <v>3480</v>
      </c>
      <c r="W340" s="2">
        <f>Table2[[#This Row],[Profit]]/Table2[[#This Row],[Unit Price]]</f>
        <v>0.13505747126436782</v>
      </c>
    </row>
    <row r="341" spans="1:23" x14ac:dyDescent="0.25">
      <c r="A341">
        <v>340</v>
      </c>
      <c r="B341" t="s">
        <v>26</v>
      </c>
      <c r="C341" t="s">
        <v>38</v>
      </c>
      <c r="D341" t="s">
        <v>758</v>
      </c>
      <c r="E341">
        <v>205</v>
      </c>
      <c r="F341">
        <v>7</v>
      </c>
      <c r="G341">
        <v>0.22</v>
      </c>
      <c r="H341">
        <v>77</v>
      </c>
      <c r="I341" t="s">
        <v>20</v>
      </c>
      <c r="J341" t="s">
        <v>29</v>
      </c>
      <c r="K341" t="s">
        <v>22</v>
      </c>
      <c r="L341" t="s">
        <v>31</v>
      </c>
      <c r="M341" s="1">
        <v>44336</v>
      </c>
      <c r="N341" t="s">
        <v>43</v>
      </c>
      <c r="O341">
        <v>2020</v>
      </c>
      <c r="P341">
        <v>9</v>
      </c>
      <c r="Q341">
        <v>11</v>
      </c>
      <c r="R341">
        <v>2020</v>
      </c>
      <c r="S341" t="s">
        <v>218</v>
      </c>
      <c r="T341" s="1">
        <v>45345</v>
      </c>
      <c r="U341">
        <v>6</v>
      </c>
      <c r="V341">
        <v>1435</v>
      </c>
      <c r="W341" s="2">
        <f>Table2[[#This Row],[Profit]]/Table2[[#This Row],[Unit Price]]</f>
        <v>0.37560975609756098</v>
      </c>
    </row>
    <row r="342" spans="1:23" x14ac:dyDescent="0.25">
      <c r="A342">
        <v>341</v>
      </c>
      <c r="B342" t="s">
        <v>75</v>
      </c>
      <c r="C342" t="s">
        <v>19</v>
      </c>
      <c r="D342" t="s">
        <v>757</v>
      </c>
      <c r="E342">
        <v>844</v>
      </c>
      <c r="F342">
        <v>2</v>
      </c>
      <c r="G342">
        <v>0.35</v>
      </c>
      <c r="H342">
        <v>149</v>
      </c>
      <c r="I342" t="s">
        <v>28</v>
      </c>
      <c r="J342" t="s">
        <v>35</v>
      </c>
      <c r="K342" t="s">
        <v>70</v>
      </c>
      <c r="L342" t="s">
        <v>71</v>
      </c>
      <c r="M342" s="1">
        <v>44337</v>
      </c>
      <c r="N342" t="s">
        <v>24</v>
      </c>
      <c r="O342">
        <v>2020</v>
      </c>
      <c r="P342">
        <v>23</v>
      </c>
      <c r="Q342">
        <v>6</v>
      </c>
      <c r="R342">
        <v>2022</v>
      </c>
      <c r="S342" t="s">
        <v>353</v>
      </c>
      <c r="T342" s="1">
        <v>45302</v>
      </c>
      <c r="U342">
        <v>3</v>
      </c>
      <c r="V342">
        <v>1688</v>
      </c>
      <c r="W342" s="2">
        <f>Table2[[#This Row],[Profit]]/Table2[[#This Row],[Unit Price]]</f>
        <v>0.17654028436018956</v>
      </c>
    </row>
    <row r="343" spans="1:23" x14ac:dyDescent="0.25">
      <c r="A343">
        <v>342</v>
      </c>
      <c r="B343" t="s">
        <v>37</v>
      </c>
      <c r="C343" t="s">
        <v>34</v>
      </c>
      <c r="D343" t="s">
        <v>758</v>
      </c>
      <c r="E343">
        <v>664</v>
      </c>
      <c r="F343">
        <v>8</v>
      </c>
      <c r="G343">
        <v>0.36</v>
      </c>
      <c r="H343">
        <v>115</v>
      </c>
      <c r="I343" t="s">
        <v>28</v>
      </c>
      <c r="J343" t="s">
        <v>39</v>
      </c>
      <c r="K343" t="s">
        <v>40</v>
      </c>
      <c r="L343" t="s">
        <v>46</v>
      </c>
      <c r="M343" s="1">
        <v>44338</v>
      </c>
      <c r="N343" t="s">
        <v>24</v>
      </c>
      <c r="O343">
        <v>2020</v>
      </c>
      <c r="P343">
        <v>29</v>
      </c>
      <c r="Q343">
        <v>12</v>
      </c>
      <c r="R343">
        <v>2021</v>
      </c>
      <c r="S343" t="s">
        <v>354</v>
      </c>
      <c r="T343" s="1">
        <v>45436</v>
      </c>
      <c r="U343">
        <v>1</v>
      </c>
      <c r="V343">
        <v>5312</v>
      </c>
      <c r="W343" s="2">
        <f>Table2[[#This Row],[Profit]]/Table2[[#This Row],[Unit Price]]</f>
        <v>0.17319277108433734</v>
      </c>
    </row>
    <row r="344" spans="1:23" x14ac:dyDescent="0.25">
      <c r="A344">
        <v>343</v>
      </c>
      <c r="B344" t="s">
        <v>58</v>
      </c>
      <c r="C344" t="s">
        <v>56</v>
      </c>
      <c r="D344" t="s">
        <v>757</v>
      </c>
      <c r="E344">
        <v>815</v>
      </c>
      <c r="F344">
        <v>7</v>
      </c>
      <c r="G344">
        <v>0.1</v>
      </c>
      <c r="H344">
        <v>121</v>
      </c>
      <c r="I344" t="s">
        <v>20</v>
      </c>
      <c r="J344" t="s">
        <v>21</v>
      </c>
      <c r="K344" t="s">
        <v>22</v>
      </c>
      <c r="L344" t="s">
        <v>46</v>
      </c>
      <c r="M344" s="1">
        <v>44339</v>
      </c>
      <c r="N344" t="s">
        <v>43</v>
      </c>
      <c r="O344">
        <v>2022</v>
      </c>
      <c r="P344">
        <v>15</v>
      </c>
      <c r="Q344">
        <v>12</v>
      </c>
      <c r="R344">
        <v>2020</v>
      </c>
      <c r="S344" t="s">
        <v>355</v>
      </c>
      <c r="T344" s="1">
        <v>45576</v>
      </c>
      <c r="U344">
        <v>2</v>
      </c>
      <c r="V344">
        <v>5705</v>
      </c>
      <c r="W344" s="2">
        <f>Table2[[#This Row],[Profit]]/Table2[[#This Row],[Unit Price]]</f>
        <v>0.14846625766871166</v>
      </c>
    </row>
    <row r="345" spans="1:23" x14ac:dyDescent="0.25">
      <c r="A345">
        <v>344</v>
      </c>
      <c r="B345" t="s">
        <v>67</v>
      </c>
      <c r="C345" t="s">
        <v>59</v>
      </c>
      <c r="D345" t="s">
        <v>761</v>
      </c>
      <c r="E345">
        <v>352</v>
      </c>
      <c r="F345">
        <v>6</v>
      </c>
      <c r="G345">
        <v>0.48</v>
      </c>
      <c r="H345">
        <v>107</v>
      </c>
      <c r="I345" t="s">
        <v>20</v>
      </c>
      <c r="J345" t="s">
        <v>35</v>
      </c>
      <c r="K345" t="s">
        <v>40</v>
      </c>
      <c r="L345" t="s">
        <v>23</v>
      </c>
      <c r="M345" s="1">
        <v>44340</v>
      </c>
      <c r="N345" t="s">
        <v>24</v>
      </c>
      <c r="O345">
        <v>2022</v>
      </c>
      <c r="P345">
        <v>4</v>
      </c>
      <c r="Q345">
        <v>3</v>
      </c>
      <c r="R345">
        <v>2021</v>
      </c>
      <c r="S345" t="s">
        <v>148</v>
      </c>
      <c r="T345" s="1">
        <v>45451</v>
      </c>
      <c r="U345">
        <v>2</v>
      </c>
      <c r="V345">
        <v>2112</v>
      </c>
      <c r="W345" s="2">
        <f>Table2[[#This Row],[Profit]]/Table2[[#This Row],[Unit Price]]</f>
        <v>0.30397727272727271</v>
      </c>
    </row>
    <row r="346" spans="1:23" x14ac:dyDescent="0.25">
      <c r="A346">
        <v>345</v>
      </c>
      <c r="B346" t="s">
        <v>45</v>
      </c>
      <c r="C346" t="s">
        <v>53</v>
      </c>
      <c r="D346" t="s">
        <v>759</v>
      </c>
      <c r="E346">
        <v>921</v>
      </c>
      <c r="F346">
        <v>3</v>
      </c>
      <c r="G346">
        <v>0.37</v>
      </c>
      <c r="H346">
        <v>125</v>
      </c>
      <c r="I346" t="s">
        <v>28</v>
      </c>
      <c r="J346" t="s">
        <v>29</v>
      </c>
      <c r="K346" t="s">
        <v>70</v>
      </c>
      <c r="L346" t="s">
        <v>31</v>
      </c>
      <c r="M346" s="1">
        <v>44341</v>
      </c>
      <c r="N346" t="s">
        <v>24</v>
      </c>
      <c r="O346">
        <v>2022</v>
      </c>
      <c r="P346">
        <v>4</v>
      </c>
      <c r="Q346">
        <v>5</v>
      </c>
      <c r="R346">
        <v>2021</v>
      </c>
      <c r="S346" t="s">
        <v>356</v>
      </c>
      <c r="T346" s="1">
        <v>45503</v>
      </c>
      <c r="U346">
        <v>4</v>
      </c>
      <c r="V346">
        <v>2763</v>
      </c>
      <c r="W346" s="2">
        <f>Table2[[#This Row],[Profit]]/Table2[[#This Row],[Unit Price]]</f>
        <v>0.13572204125950055</v>
      </c>
    </row>
    <row r="347" spans="1:23" x14ac:dyDescent="0.25">
      <c r="A347">
        <v>346</v>
      </c>
      <c r="B347" t="s">
        <v>104</v>
      </c>
      <c r="C347" t="s">
        <v>53</v>
      </c>
      <c r="D347" t="s">
        <v>27</v>
      </c>
      <c r="E347">
        <v>577</v>
      </c>
      <c r="F347">
        <v>4</v>
      </c>
      <c r="G347">
        <v>0.46</v>
      </c>
      <c r="H347">
        <v>60</v>
      </c>
      <c r="I347" t="s">
        <v>20</v>
      </c>
      <c r="J347" t="s">
        <v>39</v>
      </c>
      <c r="K347" t="s">
        <v>40</v>
      </c>
      <c r="L347" t="s">
        <v>46</v>
      </c>
      <c r="M347" s="1">
        <v>44342</v>
      </c>
      <c r="N347" t="s">
        <v>43</v>
      </c>
      <c r="O347">
        <v>2020</v>
      </c>
      <c r="P347">
        <v>14</v>
      </c>
      <c r="Q347">
        <v>2</v>
      </c>
      <c r="R347">
        <v>2022</v>
      </c>
      <c r="S347" t="s">
        <v>326</v>
      </c>
      <c r="T347" s="1">
        <v>45403</v>
      </c>
      <c r="U347">
        <v>3</v>
      </c>
      <c r="V347">
        <v>2308</v>
      </c>
      <c r="W347" s="2">
        <f>Table2[[#This Row],[Profit]]/Table2[[#This Row],[Unit Price]]</f>
        <v>0.10398613518197573</v>
      </c>
    </row>
    <row r="348" spans="1:23" x14ac:dyDescent="0.25">
      <c r="A348">
        <v>347</v>
      </c>
      <c r="B348" t="s">
        <v>79</v>
      </c>
      <c r="C348" t="s">
        <v>59</v>
      </c>
      <c r="D348" t="s">
        <v>27</v>
      </c>
      <c r="E348">
        <v>935</v>
      </c>
      <c r="F348">
        <v>6</v>
      </c>
      <c r="G348">
        <v>0.31</v>
      </c>
      <c r="H348">
        <v>58</v>
      </c>
      <c r="I348" t="s">
        <v>20</v>
      </c>
      <c r="J348" t="s">
        <v>21</v>
      </c>
      <c r="K348" t="s">
        <v>30</v>
      </c>
      <c r="L348" t="s">
        <v>31</v>
      </c>
      <c r="M348" s="1">
        <v>44343</v>
      </c>
      <c r="N348" t="s">
        <v>24</v>
      </c>
      <c r="O348">
        <v>2022</v>
      </c>
      <c r="P348">
        <v>25</v>
      </c>
      <c r="Q348">
        <v>6</v>
      </c>
      <c r="R348">
        <v>2022</v>
      </c>
      <c r="S348" t="s">
        <v>357</v>
      </c>
      <c r="T348" s="1">
        <v>45604</v>
      </c>
      <c r="U348">
        <v>5</v>
      </c>
      <c r="V348">
        <v>5610</v>
      </c>
      <c r="W348" s="2">
        <f>Table2[[#This Row],[Profit]]/Table2[[#This Row],[Unit Price]]</f>
        <v>6.2032085561497328E-2</v>
      </c>
    </row>
    <row r="349" spans="1:23" x14ac:dyDescent="0.25">
      <c r="A349">
        <v>348</v>
      </c>
      <c r="B349" t="s">
        <v>52</v>
      </c>
      <c r="C349" t="s">
        <v>38</v>
      </c>
      <c r="D349" t="s">
        <v>27</v>
      </c>
      <c r="E349">
        <v>344</v>
      </c>
      <c r="F349">
        <v>9</v>
      </c>
      <c r="G349">
        <v>0.31</v>
      </c>
      <c r="H349">
        <v>64</v>
      </c>
      <c r="I349" t="s">
        <v>28</v>
      </c>
      <c r="J349" t="s">
        <v>39</v>
      </c>
      <c r="K349" t="s">
        <v>22</v>
      </c>
      <c r="L349" t="s">
        <v>23</v>
      </c>
      <c r="M349" s="1">
        <v>44344</v>
      </c>
      <c r="N349" t="s">
        <v>24</v>
      </c>
      <c r="O349">
        <v>2020</v>
      </c>
      <c r="P349">
        <v>22</v>
      </c>
      <c r="Q349">
        <v>2</v>
      </c>
      <c r="R349">
        <v>2022</v>
      </c>
      <c r="S349" t="s">
        <v>167</v>
      </c>
      <c r="T349" s="1">
        <v>45434</v>
      </c>
      <c r="U349">
        <v>1</v>
      </c>
      <c r="V349">
        <v>3096</v>
      </c>
      <c r="W349" s="2">
        <f>Table2[[#This Row],[Profit]]/Table2[[#This Row],[Unit Price]]</f>
        <v>0.18604651162790697</v>
      </c>
    </row>
    <row r="350" spans="1:23" x14ac:dyDescent="0.25">
      <c r="A350">
        <v>349</v>
      </c>
      <c r="B350" t="s">
        <v>73</v>
      </c>
      <c r="C350" t="s">
        <v>38</v>
      </c>
      <c r="D350" t="s">
        <v>758</v>
      </c>
      <c r="E350">
        <v>912</v>
      </c>
      <c r="F350">
        <v>4</v>
      </c>
      <c r="G350">
        <v>0.16</v>
      </c>
      <c r="H350">
        <v>145</v>
      </c>
      <c r="I350" t="s">
        <v>20</v>
      </c>
      <c r="J350" t="s">
        <v>29</v>
      </c>
      <c r="K350" t="s">
        <v>30</v>
      </c>
      <c r="L350" t="s">
        <v>31</v>
      </c>
      <c r="M350" s="1">
        <v>44345</v>
      </c>
      <c r="N350" t="s">
        <v>43</v>
      </c>
      <c r="O350">
        <v>2020</v>
      </c>
      <c r="P350">
        <v>24</v>
      </c>
      <c r="Q350">
        <v>2</v>
      </c>
      <c r="R350">
        <v>2022</v>
      </c>
      <c r="S350" t="s">
        <v>358</v>
      </c>
      <c r="T350" s="1">
        <v>45628</v>
      </c>
      <c r="U350">
        <v>1</v>
      </c>
      <c r="V350">
        <v>3648</v>
      </c>
      <c r="W350" s="2">
        <f>Table2[[#This Row],[Profit]]/Table2[[#This Row],[Unit Price]]</f>
        <v>0.15899122807017543</v>
      </c>
    </row>
    <row r="351" spans="1:23" x14ac:dyDescent="0.25">
      <c r="A351">
        <v>350</v>
      </c>
      <c r="B351" t="s">
        <v>55</v>
      </c>
      <c r="C351" t="s">
        <v>38</v>
      </c>
      <c r="D351" t="s">
        <v>27</v>
      </c>
      <c r="E351">
        <v>318</v>
      </c>
      <c r="F351">
        <v>2</v>
      </c>
      <c r="G351">
        <v>0.22</v>
      </c>
      <c r="H351">
        <v>76</v>
      </c>
      <c r="I351" t="s">
        <v>28</v>
      </c>
      <c r="J351" t="s">
        <v>39</v>
      </c>
      <c r="K351" t="s">
        <v>40</v>
      </c>
      <c r="L351" t="s">
        <v>46</v>
      </c>
      <c r="M351" s="1">
        <v>44346</v>
      </c>
      <c r="N351" t="s">
        <v>24</v>
      </c>
      <c r="O351">
        <v>2022</v>
      </c>
      <c r="P351">
        <v>8</v>
      </c>
      <c r="Q351">
        <v>2</v>
      </c>
      <c r="R351">
        <v>2020</v>
      </c>
      <c r="S351" t="s">
        <v>359</v>
      </c>
      <c r="T351" s="1">
        <v>45343</v>
      </c>
      <c r="U351">
        <v>1</v>
      </c>
      <c r="V351">
        <v>636</v>
      </c>
      <c r="W351" s="2">
        <f>Table2[[#This Row],[Profit]]/Table2[[#This Row],[Unit Price]]</f>
        <v>0.2389937106918239</v>
      </c>
    </row>
    <row r="352" spans="1:23" x14ac:dyDescent="0.25">
      <c r="A352">
        <v>351</v>
      </c>
      <c r="B352" t="s">
        <v>55</v>
      </c>
      <c r="C352" t="s">
        <v>59</v>
      </c>
      <c r="D352" t="s">
        <v>760</v>
      </c>
      <c r="E352">
        <v>480</v>
      </c>
      <c r="F352">
        <v>7</v>
      </c>
      <c r="G352">
        <v>0.17</v>
      </c>
      <c r="H352">
        <v>101</v>
      </c>
      <c r="I352" t="s">
        <v>28</v>
      </c>
      <c r="J352" t="s">
        <v>21</v>
      </c>
      <c r="K352" t="s">
        <v>30</v>
      </c>
      <c r="L352" t="s">
        <v>23</v>
      </c>
      <c r="M352" s="1">
        <v>44347</v>
      </c>
      <c r="N352" t="s">
        <v>43</v>
      </c>
      <c r="O352">
        <v>2021</v>
      </c>
      <c r="P352">
        <v>9</v>
      </c>
      <c r="Q352">
        <v>6</v>
      </c>
      <c r="R352">
        <v>2020</v>
      </c>
      <c r="S352" t="s">
        <v>360</v>
      </c>
      <c r="T352" s="1">
        <v>45515</v>
      </c>
      <c r="U352">
        <v>3</v>
      </c>
      <c r="V352">
        <v>3360</v>
      </c>
      <c r="W352" s="2">
        <f>Table2[[#This Row],[Profit]]/Table2[[#This Row],[Unit Price]]</f>
        <v>0.21041666666666667</v>
      </c>
    </row>
    <row r="353" spans="1:23" x14ac:dyDescent="0.25">
      <c r="A353">
        <v>352</v>
      </c>
      <c r="B353" t="s">
        <v>18</v>
      </c>
      <c r="C353" t="s">
        <v>38</v>
      </c>
      <c r="D353" t="s">
        <v>760</v>
      </c>
      <c r="E353">
        <v>319</v>
      </c>
      <c r="F353">
        <v>8</v>
      </c>
      <c r="G353">
        <v>0.13</v>
      </c>
      <c r="H353">
        <v>91</v>
      </c>
      <c r="I353" t="s">
        <v>28</v>
      </c>
      <c r="J353" t="s">
        <v>35</v>
      </c>
      <c r="K353" t="s">
        <v>70</v>
      </c>
      <c r="L353" t="s">
        <v>46</v>
      </c>
      <c r="M353" s="1">
        <v>44348</v>
      </c>
      <c r="N353" t="s">
        <v>43</v>
      </c>
      <c r="O353">
        <v>2021</v>
      </c>
      <c r="P353">
        <v>2</v>
      </c>
      <c r="Q353">
        <v>6</v>
      </c>
      <c r="R353">
        <v>2020</v>
      </c>
      <c r="S353" t="s">
        <v>361</v>
      </c>
      <c r="T353" s="1">
        <v>45321</v>
      </c>
      <c r="U353">
        <v>6</v>
      </c>
      <c r="V353">
        <v>2552</v>
      </c>
      <c r="W353" s="2">
        <f>Table2[[#This Row],[Profit]]/Table2[[#This Row],[Unit Price]]</f>
        <v>0.28526645768025077</v>
      </c>
    </row>
    <row r="354" spans="1:23" x14ac:dyDescent="0.25">
      <c r="A354">
        <v>353</v>
      </c>
      <c r="B354" t="s">
        <v>67</v>
      </c>
      <c r="C354" t="s">
        <v>53</v>
      </c>
      <c r="D354" t="s">
        <v>27</v>
      </c>
      <c r="E354">
        <v>870</v>
      </c>
      <c r="F354">
        <v>9</v>
      </c>
      <c r="G354">
        <v>0.2</v>
      </c>
      <c r="H354">
        <v>95</v>
      </c>
      <c r="I354" t="s">
        <v>28</v>
      </c>
      <c r="J354" t="s">
        <v>35</v>
      </c>
      <c r="K354" t="s">
        <v>70</v>
      </c>
      <c r="L354" t="s">
        <v>23</v>
      </c>
      <c r="M354" s="1">
        <v>44349</v>
      </c>
      <c r="N354" t="s">
        <v>43</v>
      </c>
      <c r="O354">
        <v>2020</v>
      </c>
      <c r="P354">
        <v>5</v>
      </c>
      <c r="Q354">
        <v>2</v>
      </c>
      <c r="R354">
        <v>2022</v>
      </c>
      <c r="S354" t="s">
        <v>362</v>
      </c>
      <c r="T354" s="1">
        <v>45563</v>
      </c>
      <c r="U354">
        <v>1</v>
      </c>
      <c r="V354">
        <v>7830</v>
      </c>
      <c r="W354" s="2">
        <f>Table2[[#This Row],[Profit]]/Table2[[#This Row],[Unit Price]]</f>
        <v>0.10919540229885058</v>
      </c>
    </row>
    <row r="355" spans="1:23" x14ac:dyDescent="0.25">
      <c r="A355">
        <v>354</v>
      </c>
      <c r="B355" t="s">
        <v>42</v>
      </c>
      <c r="C355" t="s">
        <v>19</v>
      </c>
      <c r="D355" t="s">
        <v>761</v>
      </c>
      <c r="E355">
        <v>288</v>
      </c>
      <c r="F355">
        <v>2</v>
      </c>
      <c r="G355">
        <v>0.37</v>
      </c>
      <c r="H355">
        <v>145</v>
      </c>
      <c r="I355" t="s">
        <v>20</v>
      </c>
      <c r="J355" t="s">
        <v>29</v>
      </c>
      <c r="K355" t="s">
        <v>70</v>
      </c>
      <c r="L355" t="s">
        <v>71</v>
      </c>
      <c r="M355" s="1">
        <v>44350</v>
      </c>
      <c r="N355" t="s">
        <v>24</v>
      </c>
      <c r="O355">
        <v>2021</v>
      </c>
      <c r="P355">
        <v>11</v>
      </c>
      <c r="Q355">
        <v>4</v>
      </c>
      <c r="R355">
        <v>2021</v>
      </c>
      <c r="S355" t="s">
        <v>363</v>
      </c>
      <c r="T355" s="1">
        <v>45586</v>
      </c>
      <c r="U355">
        <v>3</v>
      </c>
      <c r="V355">
        <v>576</v>
      </c>
      <c r="W355" s="2">
        <f>Table2[[#This Row],[Profit]]/Table2[[#This Row],[Unit Price]]</f>
        <v>0.50347222222222221</v>
      </c>
    </row>
    <row r="356" spans="1:23" x14ac:dyDescent="0.25">
      <c r="A356">
        <v>355</v>
      </c>
      <c r="B356" t="s">
        <v>69</v>
      </c>
      <c r="C356" t="s">
        <v>38</v>
      </c>
      <c r="D356" t="s">
        <v>27</v>
      </c>
      <c r="E356">
        <v>166</v>
      </c>
      <c r="F356">
        <v>8</v>
      </c>
      <c r="G356">
        <v>0.34</v>
      </c>
      <c r="H356">
        <v>151</v>
      </c>
      <c r="I356" t="s">
        <v>20</v>
      </c>
      <c r="J356" t="s">
        <v>21</v>
      </c>
      <c r="K356" t="s">
        <v>70</v>
      </c>
      <c r="L356" t="s">
        <v>46</v>
      </c>
      <c r="M356" s="1">
        <v>44351</v>
      </c>
      <c r="N356" t="s">
        <v>43</v>
      </c>
      <c r="O356">
        <v>2021</v>
      </c>
      <c r="P356">
        <v>17</v>
      </c>
      <c r="Q356">
        <v>4</v>
      </c>
      <c r="R356">
        <v>2021</v>
      </c>
      <c r="S356" t="s">
        <v>364</v>
      </c>
      <c r="T356" s="1">
        <v>45600</v>
      </c>
      <c r="U356">
        <v>5</v>
      </c>
      <c r="V356">
        <v>1328</v>
      </c>
      <c r="W356" s="2">
        <f>Table2[[#This Row],[Profit]]/Table2[[#This Row],[Unit Price]]</f>
        <v>0.90963855421686746</v>
      </c>
    </row>
    <row r="357" spans="1:23" x14ac:dyDescent="0.25">
      <c r="A357">
        <v>356</v>
      </c>
      <c r="B357" t="s">
        <v>42</v>
      </c>
      <c r="C357" t="s">
        <v>53</v>
      </c>
      <c r="D357" t="s">
        <v>758</v>
      </c>
      <c r="E357">
        <v>609</v>
      </c>
      <c r="F357">
        <v>4</v>
      </c>
      <c r="G357">
        <v>0.19</v>
      </c>
      <c r="H357">
        <v>127</v>
      </c>
      <c r="I357" t="s">
        <v>20</v>
      </c>
      <c r="J357" t="s">
        <v>39</v>
      </c>
      <c r="K357" t="s">
        <v>30</v>
      </c>
      <c r="L357" t="s">
        <v>46</v>
      </c>
      <c r="M357" s="1">
        <v>44352</v>
      </c>
      <c r="N357" t="s">
        <v>43</v>
      </c>
      <c r="O357">
        <v>2021</v>
      </c>
      <c r="P357">
        <v>17</v>
      </c>
      <c r="Q357">
        <v>8</v>
      </c>
      <c r="R357">
        <v>2020</v>
      </c>
      <c r="S357" t="s">
        <v>365</v>
      </c>
      <c r="T357" s="1">
        <v>45518</v>
      </c>
      <c r="U357">
        <v>2</v>
      </c>
      <c r="V357">
        <v>2436</v>
      </c>
      <c r="W357" s="2">
        <f>Table2[[#This Row],[Profit]]/Table2[[#This Row],[Unit Price]]</f>
        <v>0.20853858784893267</v>
      </c>
    </row>
    <row r="358" spans="1:23" x14ac:dyDescent="0.25">
      <c r="A358">
        <v>357</v>
      </c>
      <c r="B358" t="s">
        <v>50</v>
      </c>
      <c r="C358" t="s">
        <v>53</v>
      </c>
      <c r="D358" t="s">
        <v>27</v>
      </c>
      <c r="E358">
        <v>635</v>
      </c>
      <c r="F358">
        <v>8</v>
      </c>
      <c r="G358">
        <v>0.46</v>
      </c>
      <c r="H358">
        <v>59</v>
      </c>
      <c r="I358" t="s">
        <v>20</v>
      </c>
      <c r="J358" t="s">
        <v>35</v>
      </c>
      <c r="K358" t="s">
        <v>22</v>
      </c>
      <c r="L358" t="s">
        <v>46</v>
      </c>
      <c r="M358" s="1">
        <v>44353</v>
      </c>
      <c r="N358" t="s">
        <v>24</v>
      </c>
      <c r="O358">
        <v>2021</v>
      </c>
      <c r="P358">
        <v>15</v>
      </c>
      <c r="Q358">
        <v>4</v>
      </c>
      <c r="R358">
        <v>2022</v>
      </c>
      <c r="S358" t="s">
        <v>366</v>
      </c>
      <c r="T358" s="1">
        <v>45444</v>
      </c>
      <c r="U358">
        <v>4</v>
      </c>
      <c r="V358">
        <v>5080</v>
      </c>
      <c r="W358" s="2">
        <f>Table2[[#This Row],[Profit]]/Table2[[#This Row],[Unit Price]]</f>
        <v>9.2913385826771652E-2</v>
      </c>
    </row>
    <row r="359" spans="1:23" x14ac:dyDescent="0.25">
      <c r="A359">
        <v>358</v>
      </c>
      <c r="B359" t="s">
        <v>50</v>
      </c>
      <c r="C359" t="s">
        <v>53</v>
      </c>
      <c r="D359" t="s">
        <v>757</v>
      </c>
      <c r="E359">
        <v>849</v>
      </c>
      <c r="F359">
        <v>5</v>
      </c>
      <c r="G359">
        <v>0.18</v>
      </c>
      <c r="H359">
        <v>71</v>
      </c>
      <c r="I359" t="s">
        <v>20</v>
      </c>
      <c r="J359" t="s">
        <v>21</v>
      </c>
      <c r="K359" t="s">
        <v>70</v>
      </c>
      <c r="L359" t="s">
        <v>31</v>
      </c>
      <c r="M359" s="1">
        <v>44354</v>
      </c>
      <c r="N359" t="s">
        <v>43</v>
      </c>
      <c r="O359">
        <v>2021</v>
      </c>
      <c r="P359">
        <v>2</v>
      </c>
      <c r="Q359">
        <v>5</v>
      </c>
      <c r="R359">
        <v>2020</v>
      </c>
      <c r="S359" t="s">
        <v>354</v>
      </c>
      <c r="T359" s="1">
        <v>45543</v>
      </c>
      <c r="U359">
        <v>3</v>
      </c>
      <c r="V359">
        <v>4245</v>
      </c>
      <c r="W359" s="2">
        <f>Table2[[#This Row],[Profit]]/Table2[[#This Row],[Unit Price]]</f>
        <v>8.3627797408716134E-2</v>
      </c>
    </row>
    <row r="360" spans="1:23" x14ac:dyDescent="0.25">
      <c r="A360">
        <v>359</v>
      </c>
      <c r="B360" t="s">
        <v>45</v>
      </c>
      <c r="C360" t="s">
        <v>19</v>
      </c>
      <c r="D360" t="s">
        <v>761</v>
      </c>
      <c r="E360">
        <v>128</v>
      </c>
      <c r="F360">
        <v>2</v>
      </c>
      <c r="G360">
        <v>0.19</v>
      </c>
      <c r="H360">
        <v>52</v>
      </c>
      <c r="I360" t="s">
        <v>20</v>
      </c>
      <c r="J360" t="s">
        <v>39</v>
      </c>
      <c r="K360" t="s">
        <v>40</v>
      </c>
      <c r="L360" t="s">
        <v>71</v>
      </c>
      <c r="M360" s="1">
        <v>44355</v>
      </c>
      <c r="N360" t="s">
        <v>43</v>
      </c>
      <c r="O360">
        <v>2021</v>
      </c>
      <c r="P360">
        <v>21</v>
      </c>
      <c r="Q360">
        <v>5</v>
      </c>
      <c r="R360">
        <v>2022</v>
      </c>
      <c r="S360" t="s">
        <v>367</v>
      </c>
      <c r="T360" s="1">
        <v>45358</v>
      </c>
      <c r="U360">
        <v>5</v>
      </c>
      <c r="V360">
        <v>256</v>
      </c>
      <c r="W360" s="2">
        <f>Table2[[#This Row],[Profit]]/Table2[[#This Row],[Unit Price]]</f>
        <v>0.40625</v>
      </c>
    </row>
    <row r="361" spans="1:23" x14ac:dyDescent="0.25">
      <c r="A361">
        <v>360</v>
      </c>
      <c r="B361" t="s">
        <v>48</v>
      </c>
      <c r="C361" t="s">
        <v>19</v>
      </c>
      <c r="D361" t="s">
        <v>759</v>
      </c>
      <c r="E361">
        <v>349</v>
      </c>
      <c r="F361">
        <v>2</v>
      </c>
      <c r="G361">
        <v>0.45</v>
      </c>
      <c r="H361">
        <v>118</v>
      </c>
      <c r="I361" t="s">
        <v>20</v>
      </c>
      <c r="J361" t="s">
        <v>29</v>
      </c>
      <c r="K361" t="s">
        <v>70</v>
      </c>
      <c r="L361" t="s">
        <v>31</v>
      </c>
      <c r="M361" s="1">
        <v>44356</v>
      </c>
      <c r="N361" t="s">
        <v>43</v>
      </c>
      <c r="O361">
        <v>2021</v>
      </c>
      <c r="P361">
        <v>26</v>
      </c>
      <c r="Q361">
        <v>3</v>
      </c>
      <c r="R361">
        <v>2022</v>
      </c>
      <c r="S361" t="s">
        <v>167</v>
      </c>
      <c r="T361" s="1">
        <v>45438</v>
      </c>
      <c r="U361">
        <v>2</v>
      </c>
      <c r="V361">
        <v>698</v>
      </c>
      <c r="W361" s="2">
        <f>Table2[[#This Row],[Profit]]/Table2[[#This Row],[Unit Price]]</f>
        <v>0.33810888252148996</v>
      </c>
    </row>
    <row r="362" spans="1:23" x14ac:dyDescent="0.25">
      <c r="A362">
        <v>361</v>
      </c>
      <c r="B362" t="s">
        <v>67</v>
      </c>
      <c r="C362" t="s">
        <v>38</v>
      </c>
      <c r="D362" t="s">
        <v>758</v>
      </c>
      <c r="E362">
        <v>921</v>
      </c>
      <c r="F362">
        <v>9</v>
      </c>
      <c r="G362">
        <v>0.11</v>
      </c>
      <c r="H362">
        <v>174</v>
      </c>
      <c r="I362" t="s">
        <v>28</v>
      </c>
      <c r="J362" t="s">
        <v>39</v>
      </c>
      <c r="K362" t="s">
        <v>30</v>
      </c>
      <c r="L362" t="s">
        <v>71</v>
      </c>
      <c r="M362" s="1">
        <v>44357</v>
      </c>
      <c r="N362" t="s">
        <v>24</v>
      </c>
      <c r="O362">
        <v>2022</v>
      </c>
      <c r="P362">
        <v>1</v>
      </c>
      <c r="Q362">
        <v>9</v>
      </c>
      <c r="R362">
        <v>2022</v>
      </c>
      <c r="S362" t="s">
        <v>368</v>
      </c>
      <c r="T362" s="1">
        <v>45337</v>
      </c>
      <c r="U362">
        <v>5</v>
      </c>
      <c r="V362">
        <v>8289</v>
      </c>
      <c r="W362" s="2">
        <f>Table2[[#This Row],[Profit]]/Table2[[#This Row],[Unit Price]]</f>
        <v>0.18892508143322476</v>
      </c>
    </row>
    <row r="363" spans="1:23" x14ac:dyDescent="0.25">
      <c r="A363">
        <v>362</v>
      </c>
      <c r="B363" t="s">
        <v>48</v>
      </c>
      <c r="C363" t="s">
        <v>19</v>
      </c>
      <c r="D363" t="s">
        <v>758</v>
      </c>
      <c r="E363">
        <v>979</v>
      </c>
      <c r="F363">
        <v>3</v>
      </c>
      <c r="G363">
        <v>0.48</v>
      </c>
      <c r="H363">
        <v>56</v>
      </c>
      <c r="I363" t="s">
        <v>20</v>
      </c>
      <c r="J363" t="s">
        <v>39</v>
      </c>
      <c r="K363" t="s">
        <v>40</v>
      </c>
      <c r="L363" t="s">
        <v>46</v>
      </c>
      <c r="M363" s="1">
        <v>44358</v>
      </c>
      <c r="N363" t="s">
        <v>24</v>
      </c>
      <c r="O363">
        <v>2021</v>
      </c>
      <c r="P363">
        <v>4</v>
      </c>
      <c r="Q363">
        <v>12</v>
      </c>
      <c r="R363">
        <v>2022</v>
      </c>
      <c r="S363" t="s">
        <v>369</v>
      </c>
      <c r="T363" s="1">
        <v>45466</v>
      </c>
      <c r="U363">
        <v>5</v>
      </c>
      <c r="V363">
        <v>2937</v>
      </c>
      <c r="W363" s="2">
        <f>Table2[[#This Row],[Profit]]/Table2[[#This Row],[Unit Price]]</f>
        <v>5.7201225740551587E-2</v>
      </c>
    </row>
    <row r="364" spans="1:23" x14ac:dyDescent="0.25">
      <c r="A364">
        <v>363</v>
      </c>
      <c r="B364" t="s">
        <v>33</v>
      </c>
      <c r="C364" t="s">
        <v>56</v>
      </c>
      <c r="D364" t="s">
        <v>760</v>
      </c>
      <c r="E364">
        <v>677</v>
      </c>
      <c r="F364">
        <v>1</v>
      </c>
      <c r="G364">
        <v>0.3</v>
      </c>
      <c r="H364">
        <v>103</v>
      </c>
      <c r="I364" t="s">
        <v>20</v>
      </c>
      <c r="J364" t="s">
        <v>21</v>
      </c>
      <c r="K364" t="s">
        <v>40</v>
      </c>
      <c r="L364" t="s">
        <v>23</v>
      </c>
      <c r="M364" s="1">
        <v>44359</v>
      </c>
      <c r="N364" t="s">
        <v>24</v>
      </c>
      <c r="O364">
        <v>2020</v>
      </c>
      <c r="P364">
        <v>1</v>
      </c>
      <c r="Q364">
        <v>12</v>
      </c>
      <c r="R364">
        <v>2022</v>
      </c>
      <c r="S364" t="s">
        <v>110</v>
      </c>
      <c r="T364" s="1">
        <v>45649</v>
      </c>
      <c r="U364">
        <v>4</v>
      </c>
      <c r="V364">
        <v>677</v>
      </c>
      <c r="W364" s="2">
        <f>Table2[[#This Row],[Profit]]/Table2[[#This Row],[Unit Price]]</f>
        <v>0.15214180206794684</v>
      </c>
    </row>
    <row r="365" spans="1:23" x14ac:dyDescent="0.25">
      <c r="A365">
        <v>364</v>
      </c>
      <c r="B365" t="s">
        <v>50</v>
      </c>
      <c r="C365" t="s">
        <v>56</v>
      </c>
      <c r="D365" t="s">
        <v>758</v>
      </c>
      <c r="E365">
        <v>168</v>
      </c>
      <c r="F365">
        <v>9</v>
      </c>
      <c r="G365">
        <v>0.35</v>
      </c>
      <c r="H365">
        <v>168</v>
      </c>
      <c r="I365" t="s">
        <v>20</v>
      </c>
      <c r="J365" t="s">
        <v>29</v>
      </c>
      <c r="K365" t="s">
        <v>40</v>
      </c>
      <c r="L365" t="s">
        <v>31</v>
      </c>
      <c r="M365" s="1">
        <v>44360</v>
      </c>
      <c r="N365" t="s">
        <v>43</v>
      </c>
      <c r="O365">
        <v>2021</v>
      </c>
      <c r="P365">
        <v>6</v>
      </c>
      <c r="Q365">
        <v>7</v>
      </c>
      <c r="R365">
        <v>2021</v>
      </c>
      <c r="S365" t="s">
        <v>370</v>
      </c>
      <c r="T365" s="1">
        <v>45331</v>
      </c>
      <c r="U365">
        <v>1</v>
      </c>
      <c r="V365">
        <v>1512</v>
      </c>
      <c r="W365" s="2">
        <f>Table2[[#This Row],[Profit]]/Table2[[#This Row],[Unit Price]]</f>
        <v>1</v>
      </c>
    </row>
    <row r="366" spans="1:23" x14ac:dyDescent="0.25">
      <c r="A366">
        <v>365</v>
      </c>
      <c r="B366" t="s">
        <v>55</v>
      </c>
      <c r="C366" t="s">
        <v>56</v>
      </c>
      <c r="D366" t="s">
        <v>758</v>
      </c>
      <c r="E366">
        <v>136</v>
      </c>
      <c r="F366">
        <v>6</v>
      </c>
      <c r="G366">
        <v>0.35</v>
      </c>
      <c r="H366">
        <v>153</v>
      </c>
      <c r="I366" t="s">
        <v>20</v>
      </c>
      <c r="J366" t="s">
        <v>35</v>
      </c>
      <c r="K366" t="s">
        <v>30</v>
      </c>
      <c r="L366" t="s">
        <v>31</v>
      </c>
      <c r="M366" s="1">
        <v>45091</v>
      </c>
      <c r="N366" t="s">
        <v>24</v>
      </c>
      <c r="O366">
        <v>2021</v>
      </c>
      <c r="P366">
        <v>10</v>
      </c>
      <c r="Q366">
        <v>3</v>
      </c>
      <c r="R366">
        <v>2021</v>
      </c>
      <c r="S366" t="s">
        <v>371</v>
      </c>
      <c r="T366" s="1">
        <v>45617</v>
      </c>
      <c r="U366">
        <v>4</v>
      </c>
      <c r="V366">
        <v>816</v>
      </c>
      <c r="W366" s="2">
        <f>Table2[[#This Row],[Profit]]/Table2[[#This Row],[Unit Price]]</f>
        <v>1.125</v>
      </c>
    </row>
    <row r="367" spans="1:23" x14ac:dyDescent="0.25">
      <c r="A367">
        <v>366</v>
      </c>
      <c r="B367" t="s">
        <v>67</v>
      </c>
      <c r="C367" t="s">
        <v>56</v>
      </c>
      <c r="D367" t="s">
        <v>759</v>
      </c>
      <c r="E367">
        <v>949</v>
      </c>
      <c r="F367">
        <v>6</v>
      </c>
      <c r="G367">
        <v>0.15</v>
      </c>
      <c r="H367">
        <v>102</v>
      </c>
      <c r="I367" t="s">
        <v>28</v>
      </c>
      <c r="J367" t="s">
        <v>21</v>
      </c>
      <c r="K367" t="s">
        <v>22</v>
      </c>
      <c r="L367" t="s">
        <v>71</v>
      </c>
      <c r="M367" s="1">
        <v>45092</v>
      </c>
      <c r="N367" t="s">
        <v>43</v>
      </c>
      <c r="O367">
        <v>2020</v>
      </c>
      <c r="P367">
        <v>30</v>
      </c>
      <c r="Q367">
        <v>3</v>
      </c>
      <c r="R367">
        <v>2022</v>
      </c>
      <c r="S367" t="s">
        <v>372</v>
      </c>
      <c r="T367" s="1">
        <v>45387</v>
      </c>
      <c r="U367">
        <v>4</v>
      </c>
      <c r="V367">
        <v>5694</v>
      </c>
      <c r="W367" s="2">
        <f>Table2[[#This Row],[Profit]]/Table2[[#This Row],[Unit Price]]</f>
        <v>0.10748155953635406</v>
      </c>
    </row>
    <row r="368" spans="1:23" x14ac:dyDescent="0.25">
      <c r="A368">
        <v>367</v>
      </c>
      <c r="B368" t="s">
        <v>79</v>
      </c>
      <c r="C368" t="s">
        <v>34</v>
      </c>
      <c r="D368" t="s">
        <v>761</v>
      </c>
      <c r="E368">
        <v>124</v>
      </c>
      <c r="F368">
        <v>4</v>
      </c>
      <c r="G368">
        <v>0.1</v>
      </c>
      <c r="H368">
        <v>112</v>
      </c>
      <c r="I368" t="s">
        <v>28</v>
      </c>
      <c r="J368" t="s">
        <v>35</v>
      </c>
      <c r="K368" t="s">
        <v>40</v>
      </c>
      <c r="L368" t="s">
        <v>31</v>
      </c>
      <c r="M368" s="1">
        <v>45093</v>
      </c>
      <c r="N368" t="s">
        <v>24</v>
      </c>
      <c r="O368">
        <v>2022</v>
      </c>
      <c r="P368">
        <v>22</v>
      </c>
      <c r="Q368">
        <v>6</v>
      </c>
      <c r="R368">
        <v>2021</v>
      </c>
      <c r="S368" t="s">
        <v>373</v>
      </c>
      <c r="T368" s="1">
        <v>45649</v>
      </c>
      <c r="U368">
        <v>6</v>
      </c>
      <c r="V368">
        <v>496</v>
      </c>
      <c r="W368" s="2">
        <f>Table2[[#This Row],[Profit]]/Table2[[#This Row],[Unit Price]]</f>
        <v>0.90322580645161288</v>
      </c>
    </row>
    <row r="369" spans="1:23" x14ac:dyDescent="0.25">
      <c r="A369">
        <v>368</v>
      </c>
      <c r="B369" t="s">
        <v>37</v>
      </c>
      <c r="C369" t="s">
        <v>34</v>
      </c>
      <c r="D369" t="s">
        <v>757</v>
      </c>
      <c r="E369">
        <v>829</v>
      </c>
      <c r="F369">
        <v>1</v>
      </c>
      <c r="G369">
        <v>0.49</v>
      </c>
      <c r="H369">
        <v>113</v>
      </c>
      <c r="I369" t="s">
        <v>20</v>
      </c>
      <c r="J369" t="s">
        <v>39</v>
      </c>
      <c r="K369" t="s">
        <v>22</v>
      </c>
      <c r="L369" t="s">
        <v>31</v>
      </c>
      <c r="M369" s="1">
        <v>45094</v>
      </c>
      <c r="N369" t="s">
        <v>43</v>
      </c>
      <c r="O369">
        <v>2020</v>
      </c>
      <c r="P369">
        <v>3</v>
      </c>
      <c r="Q369">
        <v>10</v>
      </c>
      <c r="R369">
        <v>2021</v>
      </c>
      <c r="S369" t="s">
        <v>374</v>
      </c>
      <c r="T369" s="1">
        <v>45356</v>
      </c>
      <c r="U369">
        <v>2</v>
      </c>
      <c r="V369">
        <v>829</v>
      </c>
      <c r="W369" s="2">
        <f>Table2[[#This Row],[Profit]]/Table2[[#This Row],[Unit Price]]</f>
        <v>0.13630880579010857</v>
      </c>
    </row>
    <row r="370" spans="1:23" x14ac:dyDescent="0.25">
      <c r="A370">
        <v>369</v>
      </c>
      <c r="B370" t="s">
        <v>98</v>
      </c>
      <c r="C370" t="s">
        <v>38</v>
      </c>
      <c r="D370" t="s">
        <v>759</v>
      </c>
      <c r="E370">
        <v>975</v>
      </c>
      <c r="F370">
        <v>2</v>
      </c>
      <c r="G370">
        <v>0.16</v>
      </c>
      <c r="H370">
        <v>169</v>
      </c>
      <c r="I370" t="s">
        <v>28</v>
      </c>
      <c r="J370" t="s">
        <v>35</v>
      </c>
      <c r="K370" t="s">
        <v>70</v>
      </c>
      <c r="L370" t="s">
        <v>71</v>
      </c>
      <c r="M370" s="1">
        <v>45095</v>
      </c>
      <c r="N370" t="s">
        <v>43</v>
      </c>
      <c r="O370">
        <v>2020</v>
      </c>
      <c r="P370">
        <v>21</v>
      </c>
      <c r="Q370">
        <v>11</v>
      </c>
      <c r="R370">
        <v>2021</v>
      </c>
      <c r="S370" t="s">
        <v>375</v>
      </c>
      <c r="T370" s="1">
        <v>45505</v>
      </c>
      <c r="U370">
        <v>6</v>
      </c>
      <c r="V370">
        <v>1950</v>
      </c>
      <c r="W370" s="2">
        <f>Table2[[#This Row],[Profit]]/Table2[[#This Row],[Unit Price]]</f>
        <v>0.17333333333333334</v>
      </c>
    </row>
    <row r="371" spans="1:23" x14ac:dyDescent="0.25">
      <c r="A371">
        <v>370</v>
      </c>
      <c r="B371" t="s">
        <v>42</v>
      </c>
      <c r="C371" t="s">
        <v>34</v>
      </c>
      <c r="D371" t="s">
        <v>761</v>
      </c>
      <c r="E371">
        <v>432</v>
      </c>
      <c r="F371">
        <v>8</v>
      </c>
      <c r="G371">
        <v>0.16</v>
      </c>
      <c r="H371">
        <v>108</v>
      </c>
      <c r="I371" t="s">
        <v>20</v>
      </c>
      <c r="J371" t="s">
        <v>21</v>
      </c>
      <c r="K371" t="s">
        <v>70</v>
      </c>
      <c r="L371" t="s">
        <v>46</v>
      </c>
      <c r="M371" s="1">
        <v>45096</v>
      </c>
      <c r="N371" t="s">
        <v>24</v>
      </c>
      <c r="O371">
        <v>2021</v>
      </c>
      <c r="P371">
        <v>24</v>
      </c>
      <c r="Q371">
        <v>3</v>
      </c>
      <c r="R371">
        <v>2021</v>
      </c>
      <c r="S371" t="s">
        <v>376</v>
      </c>
      <c r="T371" s="1">
        <v>45352</v>
      </c>
      <c r="U371">
        <v>5</v>
      </c>
      <c r="V371">
        <v>3456</v>
      </c>
      <c r="W371" s="2">
        <f>Table2[[#This Row],[Profit]]/Table2[[#This Row],[Unit Price]]</f>
        <v>0.25</v>
      </c>
    </row>
    <row r="372" spans="1:23" x14ac:dyDescent="0.25">
      <c r="A372">
        <v>371</v>
      </c>
      <c r="B372" t="s">
        <v>55</v>
      </c>
      <c r="C372" t="s">
        <v>59</v>
      </c>
      <c r="D372" t="s">
        <v>761</v>
      </c>
      <c r="E372">
        <v>390</v>
      </c>
      <c r="F372">
        <v>5</v>
      </c>
      <c r="G372">
        <v>0.49</v>
      </c>
      <c r="H372">
        <v>136</v>
      </c>
      <c r="I372" t="s">
        <v>20</v>
      </c>
      <c r="J372" t="s">
        <v>21</v>
      </c>
      <c r="K372" t="s">
        <v>22</v>
      </c>
      <c r="L372" t="s">
        <v>71</v>
      </c>
      <c r="M372" s="1">
        <v>45097</v>
      </c>
      <c r="N372" t="s">
        <v>24</v>
      </c>
      <c r="O372">
        <v>2022</v>
      </c>
      <c r="P372">
        <v>14</v>
      </c>
      <c r="Q372">
        <v>10</v>
      </c>
      <c r="R372">
        <v>2020</v>
      </c>
      <c r="S372" t="s">
        <v>377</v>
      </c>
      <c r="T372" s="1">
        <v>45463</v>
      </c>
      <c r="U372">
        <v>3</v>
      </c>
      <c r="V372">
        <v>1950</v>
      </c>
      <c r="W372" s="2">
        <f>Table2[[#This Row],[Profit]]/Table2[[#This Row],[Unit Price]]</f>
        <v>0.3487179487179487</v>
      </c>
    </row>
    <row r="373" spans="1:23" x14ac:dyDescent="0.25">
      <c r="A373">
        <v>372</v>
      </c>
      <c r="B373" t="s">
        <v>55</v>
      </c>
      <c r="C373" t="s">
        <v>34</v>
      </c>
      <c r="D373" t="s">
        <v>761</v>
      </c>
      <c r="E373">
        <v>441</v>
      </c>
      <c r="F373">
        <v>5</v>
      </c>
      <c r="G373">
        <v>0.27</v>
      </c>
      <c r="H373">
        <v>126</v>
      </c>
      <c r="I373" t="s">
        <v>20</v>
      </c>
      <c r="J373" t="s">
        <v>21</v>
      </c>
      <c r="K373" t="s">
        <v>30</v>
      </c>
      <c r="L373" t="s">
        <v>31</v>
      </c>
      <c r="M373" s="1">
        <v>45098</v>
      </c>
      <c r="N373" t="s">
        <v>24</v>
      </c>
      <c r="O373">
        <v>2020</v>
      </c>
      <c r="P373">
        <v>18</v>
      </c>
      <c r="Q373">
        <v>5</v>
      </c>
      <c r="R373">
        <v>2021</v>
      </c>
      <c r="S373" t="s">
        <v>378</v>
      </c>
      <c r="T373" s="1">
        <v>45552</v>
      </c>
      <c r="U373">
        <v>1</v>
      </c>
      <c r="V373">
        <v>2205</v>
      </c>
      <c r="W373" s="2">
        <f>Table2[[#This Row],[Profit]]/Table2[[#This Row],[Unit Price]]</f>
        <v>0.2857142857142857</v>
      </c>
    </row>
    <row r="374" spans="1:23" x14ac:dyDescent="0.25">
      <c r="A374">
        <v>373</v>
      </c>
      <c r="B374" t="s">
        <v>79</v>
      </c>
      <c r="C374" t="s">
        <v>38</v>
      </c>
      <c r="D374" t="s">
        <v>757</v>
      </c>
      <c r="E374">
        <v>924</v>
      </c>
      <c r="F374">
        <v>5</v>
      </c>
      <c r="G374">
        <v>0.21</v>
      </c>
      <c r="H374">
        <v>66</v>
      </c>
      <c r="I374" t="s">
        <v>28</v>
      </c>
      <c r="J374" t="s">
        <v>35</v>
      </c>
      <c r="K374" t="s">
        <v>22</v>
      </c>
      <c r="L374" t="s">
        <v>31</v>
      </c>
      <c r="M374" s="1">
        <v>45099</v>
      </c>
      <c r="N374" t="s">
        <v>43</v>
      </c>
      <c r="O374">
        <v>2022</v>
      </c>
      <c r="P374">
        <v>11</v>
      </c>
      <c r="Q374">
        <v>2</v>
      </c>
      <c r="R374">
        <v>2022</v>
      </c>
      <c r="S374" t="s">
        <v>379</v>
      </c>
      <c r="T374" s="1">
        <v>45455</v>
      </c>
      <c r="U374">
        <v>5</v>
      </c>
      <c r="V374">
        <v>4620</v>
      </c>
      <c r="W374" s="2">
        <f>Table2[[#This Row],[Profit]]/Table2[[#This Row],[Unit Price]]</f>
        <v>7.1428571428571425E-2</v>
      </c>
    </row>
    <row r="375" spans="1:23" x14ac:dyDescent="0.25">
      <c r="A375">
        <v>374</v>
      </c>
      <c r="B375" t="s">
        <v>79</v>
      </c>
      <c r="C375" t="s">
        <v>59</v>
      </c>
      <c r="D375" t="s">
        <v>760</v>
      </c>
      <c r="E375">
        <v>675</v>
      </c>
      <c r="F375">
        <v>5</v>
      </c>
      <c r="G375">
        <v>0.27</v>
      </c>
      <c r="H375">
        <v>117</v>
      </c>
      <c r="I375" t="s">
        <v>20</v>
      </c>
      <c r="J375" t="s">
        <v>29</v>
      </c>
      <c r="K375" t="s">
        <v>30</v>
      </c>
      <c r="L375" t="s">
        <v>31</v>
      </c>
      <c r="M375" s="1">
        <v>45100</v>
      </c>
      <c r="N375" t="s">
        <v>24</v>
      </c>
      <c r="O375">
        <v>2020</v>
      </c>
      <c r="P375">
        <v>28</v>
      </c>
      <c r="Q375">
        <v>10</v>
      </c>
      <c r="R375">
        <v>2020</v>
      </c>
      <c r="S375" t="s">
        <v>330</v>
      </c>
      <c r="T375" s="1">
        <v>45422</v>
      </c>
      <c r="U375">
        <v>6</v>
      </c>
      <c r="V375">
        <v>3375</v>
      </c>
      <c r="W375" s="2">
        <f>Table2[[#This Row],[Profit]]/Table2[[#This Row],[Unit Price]]</f>
        <v>0.17333333333333334</v>
      </c>
    </row>
    <row r="376" spans="1:23" x14ac:dyDescent="0.25">
      <c r="A376">
        <v>375</v>
      </c>
      <c r="B376" t="s">
        <v>26</v>
      </c>
      <c r="C376" t="s">
        <v>53</v>
      </c>
      <c r="D376" t="s">
        <v>761</v>
      </c>
      <c r="E376">
        <v>392</v>
      </c>
      <c r="F376">
        <v>6</v>
      </c>
      <c r="G376">
        <v>0.47</v>
      </c>
      <c r="H376">
        <v>74</v>
      </c>
      <c r="I376" t="s">
        <v>28</v>
      </c>
      <c r="J376" t="s">
        <v>29</v>
      </c>
      <c r="K376" t="s">
        <v>70</v>
      </c>
      <c r="L376" t="s">
        <v>71</v>
      </c>
      <c r="M376" s="1">
        <v>45101</v>
      </c>
      <c r="N376" t="s">
        <v>43</v>
      </c>
      <c r="O376">
        <v>2021</v>
      </c>
      <c r="P376">
        <v>27</v>
      </c>
      <c r="Q376">
        <v>2</v>
      </c>
      <c r="R376">
        <v>2022</v>
      </c>
      <c r="S376" t="s">
        <v>68</v>
      </c>
      <c r="T376" s="1">
        <v>45355</v>
      </c>
      <c r="U376">
        <v>3</v>
      </c>
      <c r="V376">
        <v>2352</v>
      </c>
      <c r="W376" s="2">
        <f>Table2[[#This Row],[Profit]]/Table2[[#This Row],[Unit Price]]</f>
        <v>0.18877551020408162</v>
      </c>
    </row>
    <row r="377" spans="1:23" x14ac:dyDescent="0.25">
      <c r="A377">
        <v>376</v>
      </c>
      <c r="B377" t="s">
        <v>98</v>
      </c>
      <c r="C377" t="s">
        <v>34</v>
      </c>
      <c r="D377" t="s">
        <v>759</v>
      </c>
      <c r="E377">
        <v>975</v>
      </c>
      <c r="F377">
        <v>7</v>
      </c>
      <c r="G377">
        <v>0.4</v>
      </c>
      <c r="H377">
        <v>183</v>
      </c>
      <c r="I377" t="s">
        <v>28</v>
      </c>
      <c r="J377" t="s">
        <v>29</v>
      </c>
      <c r="K377" t="s">
        <v>70</v>
      </c>
      <c r="L377" t="s">
        <v>46</v>
      </c>
      <c r="M377" s="1">
        <v>45102</v>
      </c>
      <c r="N377" t="s">
        <v>43</v>
      </c>
      <c r="O377">
        <v>2021</v>
      </c>
      <c r="P377">
        <v>11</v>
      </c>
      <c r="Q377">
        <v>3</v>
      </c>
      <c r="R377">
        <v>2020</v>
      </c>
      <c r="S377" t="s">
        <v>380</v>
      </c>
      <c r="T377" s="1">
        <v>45368</v>
      </c>
      <c r="U377">
        <v>5</v>
      </c>
      <c r="V377">
        <v>6825</v>
      </c>
      <c r="W377" s="2">
        <f>Table2[[#This Row],[Profit]]/Table2[[#This Row],[Unit Price]]</f>
        <v>0.18769230769230769</v>
      </c>
    </row>
    <row r="378" spans="1:23" x14ac:dyDescent="0.25">
      <c r="A378">
        <v>377</v>
      </c>
      <c r="B378" t="s">
        <v>73</v>
      </c>
      <c r="C378" t="s">
        <v>19</v>
      </c>
      <c r="D378" t="s">
        <v>759</v>
      </c>
      <c r="E378">
        <v>525</v>
      </c>
      <c r="F378">
        <v>9</v>
      </c>
      <c r="G378">
        <v>0.19</v>
      </c>
      <c r="H378">
        <v>60</v>
      </c>
      <c r="I378" t="s">
        <v>20</v>
      </c>
      <c r="J378" t="s">
        <v>39</v>
      </c>
      <c r="K378" t="s">
        <v>40</v>
      </c>
      <c r="L378" t="s">
        <v>23</v>
      </c>
      <c r="M378" s="1">
        <v>45103</v>
      </c>
      <c r="N378" t="s">
        <v>43</v>
      </c>
      <c r="O378">
        <v>2020</v>
      </c>
      <c r="P378">
        <v>13</v>
      </c>
      <c r="Q378">
        <v>9</v>
      </c>
      <c r="R378">
        <v>2020</v>
      </c>
      <c r="S378" t="s">
        <v>381</v>
      </c>
      <c r="T378" s="1">
        <v>45491</v>
      </c>
      <c r="U378">
        <v>3</v>
      </c>
      <c r="V378">
        <v>4725</v>
      </c>
      <c r="W378" s="2">
        <f>Table2[[#This Row],[Profit]]/Table2[[#This Row],[Unit Price]]</f>
        <v>0.11428571428571428</v>
      </c>
    </row>
    <row r="379" spans="1:23" x14ac:dyDescent="0.25">
      <c r="A379">
        <v>378</v>
      </c>
      <c r="B379" t="s">
        <v>75</v>
      </c>
      <c r="C379" t="s">
        <v>38</v>
      </c>
      <c r="D379" t="s">
        <v>759</v>
      </c>
      <c r="E379">
        <v>362</v>
      </c>
      <c r="F379">
        <v>5</v>
      </c>
      <c r="G379">
        <v>0.22</v>
      </c>
      <c r="H379">
        <v>154</v>
      </c>
      <c r="I379" t="s">
        <v>28</v>
      </c>
      <c r="J379" t="s">
        <v>21</v>
      </c>
      <c r="K379" t="s">
        <v>70</v>
      </c>
      <c r="L379" t="s">
        <v>71</v>
      </c>
      <c r="M379" s="1">
        <v>45104</v>
      </c>
      <c r="N379" t="s">
        <v>43</v>
      </c>
      <c r="O379">
        <v>2022</v>
      </c>
      <c r="P379">
        <v>30</v>
      </c>
      <c r="Q379">
        <v>11</v>
      </c>
      <c r="R379">
        <v>2020</v>
      </c>
      <c r="S379" t="s">
        <v>365</v>
      </c>
      <c r="T379" s="1">
        <v>45435</v>
      </c>
      <c r="U379">
        <v>4</v>
      </c>
      <c r="V379">
        <v>1810</v>
      </c>
      <c r="W379" s="2">
        <f>Table2[[#This Row],[Profit]]/Table2[[#This Row],[Unit Price]]</f>
        <v>0.425414364640884</v>
      </c>
    </row>
    <row r="380" spans="1:23" x14ac:dyDescent="0.25">
      <c r="A380">
        <v>379</v>
      </c>
      <c r="B380" t="s">
        <v>101</v>
      </c>
      <c r="C380" t="s">
        <v>56</v>
      </c>
      <c r="D380" t="s">
        <v>27</v>
      </c>
      <c r="E380">
        <v>387</v>
      </c>
      <c r="F380">
        <v>5</v>
      </c>
      <c r="G380">
        <v>0.27</v>
      </c>
      <c r="H380">
        <v>139</v>
      </c>
      <c r="I380" t="s">
        <v>20</v>
      </c>
      <c r="J380" t="s">
        <v>21</v>
      </c>
      <c r="K380" t="s">
        <v>70</v>
      </c>
      <c r="L380" t="s">
        <v>23</v>
      </c>
      <c r="M380" s="1">
        <v>45105</v>
      </c>
      <c r="N380" t="s">
        <v>43</v>
      </c>
      <c r="O380">
        <v>2020</v>
      </c>
      <c r="P380">
        <v>30</v>
      </c>
      <c r="Q380">
        <v>12</v>
      </c>
      <c r="R380">
        <v>2022</v>
      </c>
      <c r="S380" t="s">
        <v>382</v>
      </c>
      <c r="T380" s="1">
        <v>45428</v>
      </c>
      <c r="U380">
        <v>6</v>
      </c>
      <c r="V380">
        <v>1935</v>
      </c>
      <c r="W380" s="2">
        <f>Table2[[#This Row],[Profit]]/Table2[[#This Row],[Unit Price]]</f>
        <v>0.35917312661498707</v>
      </c>
    </row>
    <row r="381" spans="1:23" x14ac:dyDescent="0.25">
      <c r="A381">
        <v>380</v>
      </c>
      <c r="B381" t="s">
        <v>58</v>
      </c>
      <c r="C381" t="s">
        <v>59</v>
      </c>
      <c r="D381" t="s">
        <v>27</v>
      </c>
      <c r="E381">
        <v>606</v>
      </c>
      <c r="F381">
        <v>8</v>
      </c>
      <c r="G381">
        <v>0.46</v>
      </c>
      <c r="H381">
        <v>76</v>
      </c>
      <c r="I381" t="s">
        <v>28</v>
      </c>
      <c r="J381" t="s">
        <v>29</v>
      </c>
      <c r="K381" t="s">
        <v>22</v>
      </c>
      <c r="L381" t="s">
        <v>46</v>
      </c>
      <c r="M381" s="1">
        <v>45106</v>
      </c>
      <c r="N381" t="s">
        <v>24</v>
      </c>
      <c r="O381">
        <v>2022</v>
      </c>
      <c r="P381">
        <v>7</v>
      </c>
      <c r="Q381">
        <v>5</v>
      </c>
      <c r="R381">
        <v>2020</v>
      </c>
      <c r="S381" t="s">
        <v>383</v>
      </c>
      <c r="T381" s="1">
        <v>45369</v>
      </c>
      <c r="U381">
        <v>2</v>
      </c>
      <c r="V381">
        <v>4848</v>
      </c>
      <c r="W381" s="2">
        <f>Table2[[#This Row],[Profit]]/Table2[[#This Row],[Unit Price]]</f>
        <v>0.1254125412541254</v>
      </c>
    </row>
    <row r="382" spans="1:23" x14ac:dyDescent="0.25">
      <c r="A382">
        <v>381</v>
      </c>
      <c r="B382" t="s">
        <v>48</v>
      </c>
      <c r="C382" t="s">
        <v>38</v>
      </c>
      <c r="D382" t="s">
        <v>761</v>
      </c>
      <c r="E382">
        <v>726</v>
      </c>
      <c r="F382">
        <v>8</v>
      </c>
      <c r="G382">
        <v>0.42</v>
      </c>
      <c r="H382">
        <v>75</v>
      </c>
      <c r="I382" t="s">
        <v>28</v>
      </c>
      <c r="J382" t="s">
        <v>35</v>
      </c>
      <c r="K382" t="s">
        <v>22</v>
      </c>
      <c r="L382" t="s">
        <v>71</v>
      </c>
      <c r="M382" s="1">
        <v>45107</v>
      </c>
      <c r="N382" t="s">
        <v>24</v>
      </c>
      <c r="O382">
        <v>2022</v>
      </c>
      <c r="P382">
        <v>13</v>
      </c>
      <c r="Q382">
        <v>1</v>
      </c>
      <c r="R382">
        <v>2020</v>
      </c>
      <c r="S382" t="s">
        <v>384</v>
      </c>
      <c r="T382" s="1">
        <v>45395</v>
      </c>
      <c r="U382">
        <v>3</v>
      </c>
      <c r="V382">
        <v>5808</v>
      </c>
      <c r="W382" s="2">
        <f>Table2[[#This Row],[Profit]]/Table2[[#This Row],[Unit Price]]</f>
        <v>0.10330578512396695</v>
      </c>
    </row>
    <row r="383" spans="1:23" x14ac:dyDescent="0.25">
      <c r="A383">
        <v>382</v>
      </c>
      <c r="B383" t="s">
        <v>26</v>
      </c>
      <c r="C383" t="s">
        <v>53</v>
      </c>
      <c r="D383" t="s">
        <v>759</v>
      </c>
      <c r="E383">
        <v>339</v>
      </c>
      <c r="F383">
        <v>5</v>
      </c>
      <c r="G383">
        <v>0.13</v>
      </c>
      <c r="H383">
        <v>119</v>
      </c>
      <c r="I383" t="s">
        <v>28</v>
      </c>
      <c r="J383" t="s">
        <v>21</v>
      </c>
      <c r="K383" t="s">
        <v>70</v>
      </c>
      <c r="L383" t="s">
        <v>23</v>
      </c>
      <c r="M383" s="1">
        <v>45108</v>
      </c>
      <c r="N383" t="s">
        <v>24</v>
      </c>
      <c r="O383">
        <v>2022</v>
      </c>
      <c r="P383">
        <v>11</v>
      </c>
      <c r="Q383">
        <v>4</v>
      </c>
      <c r="R383">
        <v>2021</v>
      </c>
      <c r="S383" t="s">
        <v>385</v>
      </c>
      <c r="T383" s="1">
        <v>45354</v>
      </c>
      <c r="U383">
        <v>4</v>
      </c>
      <c r="V383">
        <v>1695</v>
      </c>
      <c r="W383" s="2">
        <f>Table2[[#This Row],[Profit]]/Table2[[#This Row],[Unit Price]]</f>
        <v>0.35103244837758113</v>
      </c>
    </row>
    <row r="384" spans="1:23" x14ac:dyDescent="0.25">
      <c r="A384">
        <v>383</v>
      </c>
      <c r="B384" t="s">
        <v>37</v>
      </c>
      <c r="C384" t="s">
        <v>34</v>
      </c>
      <c r="D384" t="s">
        <v>758</v>
      </c>
      <c r="E384">
        <v>618</v>
      </c>
      <c r="F384">
        <v>6</v>
      </c>
      <c r="G384">
        <v>0.22</v>
      </c>
      <c r="H384">
        <v>77</v>
      </c>
      <c r="I384" t="s">
        <v>20</v>
      </c>
      <c r="J384" t="s">
        <v>29</v>
      </c>
      <c r="K384" t="s">
        <v>40</v>
      </c>
      <c r="L384" t="s">
        <v>46</v>
      </c>
      <c r="M384" s="1">
        <v>45109</v>
      </c>
      <c r="N384" t="s">
        <v>24</v>
      </c>
      <c r="O384">
        <v>2020</v>
      </c>
      <c r="P384">
        <v>2</v>
      </c>
      <c r="Q384">
        <v>3</v>
      </c>
      <c r="R384">
        <v>2021</v>
      </c>
      <c r="S384" t="s">
        <v>109</v>
      </c>
      <c r="T384" s="1">
        <v>45334</v>
      </c>
      <c r="U384">
        <v>4</v>
      </c>
      <c r="V384">
        <v>3708</v>
      </c>
      <c r="W384" s="2">
        <f>Table2[[#This Row],[Profit]]/Table2[[#This Row],[Unit Price]]</f>
        <v>0.12459546925566344</v>
      </c>
    </row>
    <row r="385" spans="1:23" x14ac:dyDescent="0.25">
      <c r="A385">
        <v>384</v>
      </c>
      <c r="B385" t="s">
        <v>50</v>
      </c>
      <c r="C385" t="s">
        <v>56</v>
      </c>
      <c r="D385" t="s">
        <v>760</v>
      </c>
      <c r="E385">
        <v>278</v>
      </c>
      <c r="F385">
        <v>8</v>
      </c>
      <c r="G385">
        <v>0.47</v>
      </c>
      <c r="H385">
        <v>83</v>
      </c>
      <c r="I385" t="s">
        <v>28</v>
      </c>
      <c r="J385" t="s">
        <v>35</v>
      </c>
      <c r="K385" t="s">
        <v>40</v>
      </c>
      <c r="L385" t="s">
        <v>71</v>
      </c>
      <c r="M385" s="1">
        <v>45110</v>
      </c>
      <c r="N385" t="s">
        <v>43</v>
      </c>
      <c r="O385">
        <v>2020</v>
      </c>
      <c r="P385">
        <v>1</v>
      </c>
      <c r="Q385">
        <v>1</v>
      </c>
      <c r="R385">
        <v>2022</v>
      </c>
      <c r="S385" t="s">
        <v>122</v>
      </c>
      <c r="T385" s="1">
        <v>45590</v>
      </c>
      <c r="U385">
        <v>3</v>
      </c>
      <c r="V385">
        <v>2224</v>
      </c>
      <c r="W385" s="2">
        <f>Table2[[#This Row],[Profit]]/Table2[[#This Row],[Unit Price]]</f>
        <v>0.29856115107913667</v>
      </c>
    </row>
    <row r="386" spans="1:23" x14ac:dyDescent="0.25">
      <c r="A386">
        <v>385</v>
      </c>
      <c r="B386" t="s">
        <v>18</v>
      </c>
      <c r="C386" t="s">
        <v>19</v>
      </c>
      <c r="D386" t="s">
        <v>758</v>
      </c>
      <c r="E386">
        <v>884</v>
      </c>
      <c r="F386">
        <v>5</v>
      </c>
      <c r="G386">
        <v>0.17</v>
      </c>
      <c r="H386">
        <v>52</v>
      </c>
      <c r="I386" t="s">
        <v>20</v>
      </c>
      <c r="J386" t="s">
        <v>29</v>
      </c>
      <c r="K386" t="s">
        <v>30</v>
      </c>
      <c r="L386" t="s">
        <v>23</v>
      </c>
      <c r="M386" s="1">
        <v>45111</v>
      </c>
      <c r="N386" t="s">
        <v>24</v>
      </c>
      <c r="O386">
        <v>2020</v>
      </c>
      <c r="P386">
        <v>16</v>
      </c>
      <c r="Q386">
        <v>7</v>
      </c>
      <c r="R386">
        <v>2021</v>
      </c>
      <c r="S386" t="s">
        <v>288</v>
      </c>
      <c r="T386" s="1">
        <v>45347</v>
      </c>
      <c r="U386">
        <v>6</v>
      </c>
      <c r="V386">
        <v>4420</v>
      </c>
      <c r="W386" s="2">
        <f>Table2[[#This Row],[Profit]]/Table2[[#This Row],[Unit Price]]</f>
        <v>5.8823529411764705E-2</v>
      </c>
    </row>
    <row r="387" spans="1:23" x14ac:dyDescent="0.25">
      <c r="A387">
        <v>386</v>
      </c>
      <c r="B387" t="s">
        <v>52</v>
      </c>
      <c r="C387" t="s">
        <v>53</v>
      </c>
      <c r="D387" t="s">
        <v>760</v>
      </c>
      <c r="E387">
        <v>898</v>
      </c>
      <c r="F387">
        <v>6</v>
      </c>
      <c r="G387">
        <v>0.15</v>
      </c>
      <c r="H387">
        <v>89</v>
      </c>
      <c r="I387" t="s">
        <v>20</v>
      </c>
      <c r="J387" t="s">
        <v>39</v>
      </c>
      <c r="K387" t="s">
        <v>40</v>
      </c>
      <c r="L387" t="s">
        <v>31</v>
      </c>
      <c r="M387" s="1">
        <v>45112</v>
      </c>
      <c r="N387" t="s">
        <v>24</v>
      </c>
      <c r="O387">
        <v>2021</v>
      </c>
      <c r="P387">
        <v>17</v>
      </c>
      <c r="Q387">
        <v>5</v>
      </c>
      <c r="R387">
        <v>2022</v>
      </c>
      <c r="S387" t="s">
        <v>386</v>
      </c>
      <c r="T387" s="1">
        <v>45566</v>
      </c>
      <c r="U387">
        <v>5</v>
      </c>
      <c r="V387">
        <v>5388</v>
      </c>
      <c r="W387" s="2">
        <f>Table2[[#This Row],[Profit]]/Table2[[#This Row],[Unit Price]]</f>
        <v>9.9109131403118042E-2</v>
      </c>
    </row>
    <row r="388" spans="1:23" x14ac:dyDescent="0.25">
      <c r="A388">
        <v>387</v>
      </c>
      <c r="B388" t="s">
        <v>67</v>
      </c>
      <c r="C388" t="s">
        <v>38</v>
      </c>
      <c r="D388" t="s">
        <v>761</v>
      </c>
      <c r="E388">
        <v>896</v>
      </c>
      <c r="F388">
        <v>2</v>
      </c>
      <c r="G388">
        <v>0.27</v>
      </c>
      <c r="H388">
        <v>84</v>
      </c>
      <c r="I388" t="s">
        <v>28</v>
      </c>
      <c r="J388" t="s">
        <v>35</v>
      </c>
      <c r="K388" t="s">
        <v>70</v>
      </c>
      <c r="L388" t="s">
        <v>31</v>
      </c>
      <c r="M388" s="1">
        <v>45113</v>
      </c>
      <c r="N388" t="s">
        <v>24</v>
      </c>
      <c r="O388">
        <v>2020</v>
      </c>
      <c r="P388">
        <v>16</v>
      </c>
      <c r="Q388">
        <v>10</v>
      </c>
      <c r="R388">
        <v>2022</v>
      </c>
      <c r="S388" t="s">
        <v>151</v>
      </c>
      <c r="T388" s="1">
        <v>45643</v>
      </c>
      <c r="U388">
        <v>2</v>
      </c>
      <c r="V388">
        <v>1792</v>
      </c>
      <c r="W388" s="2">
        <f>Table2[[#This Row],[Profit]]/Table2[[#This Row],[Unit Price]]</f>
        <v>9.375E-2</v>
      </c>
    </row>
    <row r="389" spans="1:23" x14ac:dyDescent="0.25">
      <c r="A389">
        <v>388</v>
      </c>
      <c r="B389" t="s">
        <v>98</v>
      </c>
      <c r="C389" t="s">
        <v>19</v>
      </c>
      <c r="D389" t="s">
        <v>760</v>
      </c>
      <c r="E389">
        <v>227</v>
      </c>
      <c r="F389">
        <v>5</v>
      </c>
      <c r="G389">
        <v>0.28000000000000003</v>
      </c>
      <c r="H389">
        <v>180</v>
      </c>
      <c r="I389" t="s">
        <v>20</v>
      </c>
      <c r="J389" t="s">
        <v>39</v>
      </c>
      <c r="K389" t="s">
        <v>30</v>
      </c>
      <c r="L389" t="s">
        <v>31</v>
      </c>
      <c r="M389" s="1">
        <v>45114</v>
      </c>
      <c r="N389" t="s">
        <v>24</v>
      </c>
      <c r="O389">
        <v>2020</v>
      </c>
      <c r="P389">
        <v>26</v>
      </c>
      <c r="Q389">
        <v>8</v>
      </c>
      <c r="R389">
        <v>2020</v>
      </c>
      <c r="S389" t="s">
        <v>387</v>
      </c>
      <c r="T389" s="1">
        <v>45474</v>
      </c>
      <c r="U389">
        <v>1</v>
      </c>
      <c r="V389">
        <v>1135</v>
      </c>
      <c r="W389" s="2">
        <f>Table2[[#This Row],[Profit]]/Table2[[#This Row],[Unit Price]]</f>
        <v>0.79295154185022021</v>
      </c>
    </row>
    <row r="390" spans="1:23" x14ac:dyDescent="0.25">
      <c r="A390">
        <v>389</v>
      </c>
      <c r="B390" t="s">
        <v>104</v>
      </c>
      <c r="C390" t="s">
        <v>34</v>
      </c>
      <c r="D390" t="s">
        <v>27</v>
      </c>
      <c r="E390">
        <v>559</v>
      </c>
      <c r="F390">
        <v>1</v>
      </c>
      <c r="G390">
        <v>0.28000000000000003</v>
      </c>
      <c r="H390">
        <v>150</v>
      </c>
      <c r="I390" t="s">
        <v>20</v>
      </c>
      <c r="J390" t="s">
        <v>21</v>
      </c>
      <c r="K390" t="s">
        <v>70</v>
      </c>
      <c r="L390" t="s">
        <v>71</v>
      </c>
      <c r="M390" s="1">
        <v>44385</v>
      </c>
      <c r="N390" t="s">
        <v>43</v>
      </c>
      <c r="O390">
        <v>2021</v>
      </c>
      <c r="P390">
        <v>23</v>
      </c>
      <c r="Q390">
        <v>2</v>
      </c>
      <c r="R390">
        <v>2020</v>
      </c>
      <c r="S390" t="s">
        <v>255</v>
      </c>
      <c r="T390" s="1">
        <v>45391</v>
      </c>
      <c r="U390">
        <v>2</v>
      </c>
      <c r="V390">
        <v>559</v>
      </c>
      <c r="W390" s="2">
        <f>Table2[[#This Row],[Profit]]/Table2[[#This Row],[Unit Price]]</f>
        <v>0.26833631484794274</v>
      </c>
    </row>
    <row r="391" spans="1:23" x14ac:dyDescent="0.25">
      <c r="A391">
        <v>390</v>
      </c>
      <c r="B391" t="s">
        <v>42</v>
      </c>
      <c r="C391" t="s">
        <v>59</v>
      </c>
      <c r="D391" t="s">
        <v>760</v>
      </c>
      <c r="E391">
        <v>260</v>
      </c>
      <c r="F391">
        <v>2</v>
      </c>
      <c r="G391">
        <v>0.27</v>
      </c>
      <c r="H391">
        <v>77</v>
      </c>
      <c r="I391" t="s">
        <v>20</v>
      </c>
      <c r="J391" t="s">
        <v>35</v>
      </c>
      <c r="K391" t="s">
        <v>70</v>
      </c>
      <c r="L391" t="s">
        <v>46</v>
      </c>
      <c r="M391" s="1">
        <v>44386</v>
      </c>
      <c r="N391" t="s">
        <v>24</v>
      </c>
      <c r="O391">
        <v>2022</v>
      </c>
      <c r="P391">
        <v>20</v>
      </c>
      <c r="Q391">
        <v>4</v>
      </c>
      <c r="R391">
        <v>2020</v>
      </c>
      <c r="S391" t="s">
        <v>388</v>
      </c>
      <c r="T391" s="1">
        <v>45355</v>
      </c>
      <c r="U391">
        <v>2</v>
      </c>
      <c r="V391">
        <v>520</v>
      </c>
      <c r="W391" s="2">
        <f>Table2[[#This Row],[Profit]]/Table2[[#This Row],[Unit Price]]</f>
        <v>0.29615384615384616</v>
      </c>
    </row>
    <row r="392" spans="1:23" x14ac:dyDescent="0.25">
      <c r="A392">
        <v>391</v>
      </c>
      <c r="B392" t="s">
        <v>101</v>
      </c>
      <c r="C392" t="s">
        <v>53</v>
      </c>
      <c r="D392" t="s">
        <v>759</v>
      </c>
      <c r="E392">
        <v>970</v>
      </c>
      <c r="F392">
        <v>4</v>
      </c>
      <c r="G392">
        <v>0.43</v>
      </c>
      <c r="H392">
        <v>135</v>
      </c>
      <c r="I392" t="s">
        <v>20</v>
      </c>
      <c r="J392" t="s">
        <v>29</v>
      </c>
      <c r="K392" t="s">
        <v>22</v>
      </c>
      <c r="L392" t="s">
        <v>46</v>
      </c>
      <c r="M392" s="1">
        <v>44387</v>
      </c>
      <c r="N392" t="s">
        <v>24</v>
      </c>
      <c r="O392">
        <v>2021</v>
      </c>
      <c r="P392">
        <v>18</v>
      </c>
      <c r="Q392">
        <v>11</v>
      </c>
      <c r="R392">
        <v>2022</v>
      </c>
      <c r="S392" t="s">
        <v>389</v>
      </c>
      <c r="T392" s="1">
        <v>45459</v>
      </c>
      <c r="U392">
        <v>3</v>
      </c>
      <c r="V392">
        <v>3880</v>
      </c>
      <c r="W392" s="2">
        <f>Table2[[#This Row],[Profit]]/Table2[[#This Row],[Unit Price]]</f>
        <v>0.13917525773195877</v>
      </c>
    </row>
    <row r="393" spans="1:23" x14ac:dyDescent="0.25">
      <c r="A393">
        <v>392</v>
      </c>
      <c r="B393" t="s">
        <v>37</v>
      </c>
      <c r="C393" t="s">
        <v>34</v>
      </c>
      <c r="D393" t="s">
        <v>759</v>
      </c>
      <c r="E393">
        <v>573</v>
      </c>
      <c r="F393">
        <v>3</v>
      </c>
      <c r="G393">
        <v>0.2</v>
      </c>
      <c r="H393">
        <v>67</v>
      </c>
      <c r="I393" t="s">
        <v>28</v>
      </c>
      <c r="J393" t="s">
        <v>21</v>
      </c>
      <c r="K393" t="s">
        <v>70</v>
      </c>
      <c r="L393" t="s">
        <v>31</v>
      </c>
      <c r="M393" s="1">
        <v>44388</v>
      </c>
      <c r="N393" t="s">
        <v>24</v>
      </c>
      <c r="O393">
        <v>2022</v>
      </c>
      <c r="P393">
        <v>9</v>
      </c>
      <c r="Q393">
        <v>11</v>
      </c>
      <c r="R393">
        <v>2022</v>
      </c>
      <c r="S393" t="s">
        <v>390</v>
      </c>
      <c r="T393" s="1">
        <v>45308</v>
      </c>
      <c r="U393">
        <v>6</v>
      </c>
      <c r="V393">
        <v>1719</v>
      </c>
      <c r="W393" s="2">
        <f>Table2[[#This Row],[Profit]]/Table2[[#This Row],[Unit Price]]</f>
        <v>0.1169284467713787</v>
      </c>
    </row>
    <row r="394" spans="1:23" x14ac:dyDescent="0.25">
      <c r="A394">
        <v>393</v>
      </c>
      <c r="B394" t="s">
        <v>18</v>
      </c>
      <c r="C394" t="s">
        <v>34</v>
      </c>
      <c r="D394" t="s">
        <v>761</v>
      </c>
      <c r="E394">
        <v>650</v>
      </c>
      <c r="F394">
        <v>1</v>
      </c>
      <c r="G394">
        <v>0.19</v>
      </c>
      <c r="H394">
        <v>122</v>
      </c>
      <c r="I394" t="s">
        <v>28</v>
      </c>
      <c r="J394" t="s">
        <v>39</v>
      </c>
      <c r="K394" t="s">
        <v>70</v>
      </c>
      <c r="L394" t="s">
        <v>46</v>
      </c>
      <c r="M394" s="1">
        <v>44389</v>
      </c>
      <c r="N394" t="s">
        <v>24</v>
      </c>
      <c r="O394">
        <v>2020</v>
      </c>
      <c r="P394">
        <v>13</v>
      </c>
      <c r="Q394">
        <v>8</v>
      </c>
      <c r="R394">
        <v>2020</v>
      </c>
      <c r="S394" t="s">
        <v>391</v>
      </c>
      <c r="T394" s="1">
        <v>45354</v>
      </c>
      <c r="U394">
        <v>3</v>
      </c>
      <c r="V394">
        <v>650</v>
      </c>
      <c r="W394" s="2">
        <f>Table2[[#This Row],[Profit]]/Table2[[#This Row],[Unit Price]]</f>
        <v>0.18769230769230769</v>
      </c>
    </row>
    <row r="395" spans="1:23" x14ac:dyDescent="0.25">
      <c r="A395">
        <v>394</v>
      </c>
      <c r="B395" t="s">
        <v>55</v>
      </c>
      <c r="C395" t="s">
        <v>59</v>
      </c>
      <c r="D395" t="s">
        <v>761</v>
      </c>
      <c r="E395">
        <v>385</v>
      </c>
      <c r="F395">
        <v>8</v>
      </c>
      <c r="G395">
        <v>0.36</v>
      </c>
      <c r="H395">
        <v>186</v>
      </c>
      <c r="I395" t="s">
        <v>28</v>
      </c>
      <c r="J395" t="s">
        <v>35</v>
      </c>
      <c r="K395" t="s">
        <v>30</v>
      </c>
      <c r="L395" t="s">
        <v>71</v>
      </c>
      <c r="M395" s="1">
        <v>44390</v>
      </c>
      <c r="N395" t="s">
        <v>24</v>
      </c>
      <c r="O395">
        <v>2020</v>
      </c>
      <c r="P395">
        <v>13</v>
      </c>
      <c r="Q395">
        <v>8</v>
      </c>
      <c r="R395">
        <v>2021</v>
      </c>
      <c r="S395" t="s">
        <v>265</v>
      </c>
      <c r="T395" s="1">
        <v>45470</v>
      </c>
      <c r="U395">
        <v>3</v>
      </c>
      <c r="V395">
        <v>3080</v>
      </c>
      <c r="W395" s="2">
        <f>Table2[[#This Row],[Profit]]/Table2[[#This Row],[Unit Price]]</f>
        <v>0.48311688311688311</v>
      </c>
    </row>
    <row r="396" spans="1:23" x14ac:dyDescent="0.25">
      <c r="A396">
        <v>395</v>
      </c>
      <c r="B396" t="s">
        <v>42</v>
      </c>
      <c r="C396" t="s">
        <v>59</v>
      </c>
      <c r="D396" t="s">
        <v>760</v>
      </c>
      <c r="E396">
        <v>358</v>
      </c>
      <c r="F396">
        <v>3</v>
      </c>
      <c r="G396">
        <v>0.14000000000000001</v>
      </c>
      <c r="H396">
        <v>95</v>
      </c>
      <c r="I396" t="s">
        <v>28</v>
      </c>
      <c r="J396" t="s">
        <v>39</v>
      </c>
      <c r="K396" t="s">
        <v>30</v>
      </c>
      <c r="L396" t="s">
        <v>71</v>
      </c>
      <c r="M396" s="1">
        <v>44391</v>
      </c>
      <c r="N396" t="s">
        <v>24</v>
      </c>
      <c r="O396">
        <v>2021</v>
      </c>
      <c r="P396">
        <v>21</v>
      </c>
      <c r="Q396">
        <v>7</v>
      </c>
      <c r="R396">
        <v>2020</v>
      </c>
      <c r="S396" t="s">
        <v>392</v>
      </c>
      <c r="T396" s="1">
        <v>45388</v>
      </c>
      <c r="U396">
        <v>2</v>
      </c>
      <c r="V396">
        <v>1074</v>
      </c>
      <c r="W396" s="2">
        <f>Table2[[#This Row],[Profit]]/Table2[[#This Row],[Unit Price]]</f>
        <v>0.26536312849162014</v>
      </c>
    </row>
    <row r="397" spans="1:23" x14ac:dyDescent="0.25">
      <c r="A397">
        <v>396</v>
      </c>
      <c r="B397" t="s">
        <v>67</v>
      </c>
      <c r="C397" t="s">
        <v>34</v>
      </c>
      <c r="D397" t="s">
        <v>27</v>
      </c>
      <c r="E397">
        <v>695</v>
      </c>
      <c r="F397">
        <v>1</v>
      </c>
      <c r="G397">
        <v>0.35</v>
      </c>
      <c r="H397">
        <v>63</v>
      </c>
      <c r="I397" t="s">
        <v>28</v>
      </c>
      <c r="J397" t="s">
        <v>35</v>
      </c>
      <c r="K397" t="s">
        <v>40</v>
      </c>
      <c r="L397" t="s">
        <v>23</v>
      </c>
      <c r="M397" s="1">
        <v>44392</v>
      </c>
      <c r="N397" t="s">
        <v>24</v>
      </c>
      <c r="O397">
        <v>2020</v>
      </c>
      <c r="P397">
        <v>24</v>
      </c>
      <c r="Q397">
        <v>5</v>
      </c>
      <c r="R397">
        <v>2021</v>
      </c>
      <c r="S397" t="s">
        <v>393</v>
      </c>
      <c r="T397" s="1">
        <v>45406</v>
      </c>
      <c r="U397">
        <v>4</v>
      </c>
      <c r="V397">
        <v>695</v>
      </c>
      <c r="W397" s="2">
        <f>Table2[[#This Row],[Profit]]/Table2[[#This Row],[Unit Price]]</f>
        <v>9.0647482014388492E-2</v>
      </c>
    </row>
    <row r="398" spans="1:23" x14ac:dyDescent="0.25">
      <c r="A398">
        <v>397</v>
      </c>
      <c r="B398" t="s">
        <v>33</v>
      </c>
      <c r="C398" t="s">
        <v>59</v>
      </c>
      <c r="D398" t="s">
        <v>758</v>
      </c>
      <c r="E398">
        <v>432</v>
      </c>
      <c r="F398">
        <v>2</v>
      </c>
      <c r="G398">
        <v>0.47</v>
      </c>
      <c r="H398">
        <v>70</v>
      </c>
      <c r="I398" t="s">
        <v>28</v>
      </c>
      <c r="J398" t="s">
        <v>35</v>
      </c>
      <c r="K398" t="s">
        <v>40</v>
      </c>
      <c r="L398" t="s">
        <v>46</v>
      </c>
      <c r="M398" s="1">
        <v>44393</v>
      </c>
      <c r="N398" t="s">
        <v>43</v>
      </c>
      <c r="O398">
        <v>2021</v>
      </c>
      <c r="P398">
        <v>13</v>
      </c>
      <c r="Q398">
        <v>7</v>
      </c>
      <c r="R398">
        <v>2021</v>
      </c>
      <c r="S398" t="s">
        <v>394</v>
      </c>
      <c r="T398" s="1">
        <v>45621</v>
      </c>
      <c r="U398">
        <v>1</v>
      </c>
      <c r="V398">
        <v>864</v>
      </c>
      <c r="W398" s="2">
        <f>Table2[[#This Row],[Profit]]/Table2[[#This Row],[Unit Price]]</f>
        <v>0.16203703703703703</v>
      </c>
    </row>
    <row r="399" spans="1:23" x14ac:dyDescent="0.25">
      <c r="A399">
        <v>398</v>
      </c>
      <c r="B399" t="s">
        <v>45</v>
      </c>
      <c r="C399" t="s">
        <v>53</v>
      </c>
      <c r="D399" t="s">
        <v>27</v>
      </c>
      <c r="E399">
        <v>164</v>
      </c>
      <c r="F399">
        <v>9</v>
      </c>
      <c r="G399">
        <v>0.17</v>
      </c>
      <c r="H399">
        <v>162</v>
      </c>
      <c r="I399" t="s">
        <v>20</v>
      </c>
      <c r="J399" t="s">
        <v>39</v>
      </c>
      <c r="K399" t="s">
        <v>22</v>
      </c>
      <c r="L399" t="s">
        <v>31</v>
      </c>
      <c r="M399" s="1">
        <v>44394</v>
      </c>
      <c r="N399" t="s">
        <v>24</v>
      </c>
      <c r="O399">
        <v>2020</v>
      </c>
      <c r="P399">
        <v>29</v>
      </c>
      <c r="Q399">
        <v>3</v>
      </c>
      <c r="R399">
        <v>2020</v>
      </c>
      <c r="S399" t="s">
        <v>392</v>
      </c>
      <c r="T399" s="1">
        <v>45647</v>
      </c>
      <c r="U399">
        <v>2</v>
      </c>
      <c r="V399">
        <v>1476</v>
      </c>
      <c r="W399" s="2">
        <f>Table2[[#This Row],[Profit]]/Table2[[#This Row],[Unit Price]]</f>
        <v>0.98780487804878048</v>
      </c>
    </row>
    <row r="400" spans="1:23" x14ac:dyDescent="0.25">
      <c r="A400">
        <v>399</v>
      </c>
      <c r="B400" t="s">
        <v>55</v>
      </c>
      <c r="C400" t="s">
        <v>59</v>
      </c>
      <c r="D400" t="s">
        <v>27</v>
      </c>
      <c r="E400">
        <v>525</v>
      </c>
      <c r="F400">
        <v>2</v>
      </c>
      <c r="G400">
        <v>0.43</v>
      </c>
      <c r="H400">
        <v>199</v>
      </c>
      <c r="I400" t="s">
        <v>20</v>
      </c>
      <c r="J400" t="s">
        <v>35</v>
      </c>
      <c r="K400" t="s">
        <v>70</v>
      </c>
      <c r="L400" t="s">
        <v>31</v>
      </c>
      <c r="M400" s="1">
        <v>44395</v>
      </c>
      <c r="N400" t="s">
        <v>24</v>
      </c>
      <c r="O400">
        <v>2022</v>
      </c>
      <c r="P400">
        <v>14</v>
      </c>
      <c r="Q400">
        <v>12</v>
      </c>
      <c r="R400">
        <v>2020</v>
      </c>
      <c r="S400" t="s">
        <v>395</v>
      </c>
      <c r="T400" s="1">
        <v>45395</v>
      </c>
      <c r="U400">
        <v>6</v>
      </c>
      <c r="V400">
        <v>1050</v>
      </c>
      <c r="W400" s="2">
        <f>Table2[[#This Row],[Profit]]/Table2[[#This Row],[Unit Price]]</f>
        <v>0.37904761904761902</v>
      </c>
    </row>
    <row r="401" spans="1:23" x14ac:dyDescent="0.25">
      <c r="A401">
        <v>400</v>
      </c>
      <c r="B401" t="s">
        <v>37</v>
      </c>
      <c r="C401" t="s">
        <v>53</v>
      </c>
      <c r="D401" t="s">
        <v>758</v>
      </c>
      <c r="E401">
        <v>250</v>
      </c>
      <c r="F401">
        <v>2</v>
      </c>
      <c r="G401">
        <v>0.27</v>
      </c>
      <c r="H401">
        <v>137</v>
      </c>
      <c r="I401" t="s">
        <v>20</v>
      </c>
      <c r="J401" t="s">
        <v>39</v>
      </c>
      <c r="K401" t="s">
        <v>30</v>
      </c>
      <c r="L401" t="s">
        <v>31</v>
      </c>
      <c r="M401" s="1">
        <v>44396</v>
      </c>
      <c r="N401" t="s">
        <v>43</v>
      </c>
      <c r="O401">
        <v>2020</v>
      </c>
      <c r="P401">
        <v>19</v>
      </c>
      <c r="Q401">
        <v>6</v>
      </c>
      <c r="R401">
        <v>2020</v>
      </c>
      <c r="S401" t="s">
        <v>280</v>
      </c>
      <c r="T401" s="1">
        <v>45436</v>
      </c>
      <c r="U401">
        <v>2</v>
      </c>
      <c r="V401">
        <v>500</v>
      </c>
      <c r="W401" s="2">
        <f>Table2[[#This Row],[Profit]]/Table2[[#This Row],[Unit Price]]</f>
        <v>0.54800000000000004</v>
      </c>
    </row>
    <row r="402" spans="1:23" x14ac:dyDescent="0.25">
      <c r="A402">
        <v>401</v>
      </c>
      <c r="B402" t="s">
        <v>69</v>
      </c>
      <c r="C402" t="s">
        <v>34</v>
      </c>
      <c r="D402" t="s">
        <v>759</v>
      </c>
      <c r="E402">
        <v>629</v>
      </c>
      <c r="F402">
        <v>6</v>
      </c>
      <c r="G402">
        <v>0.49</v>
      </c>
      <c r="H402">
        <v>179</v>
      </c>
      <c r="I402" t="s">
        <v>20</v>
      </c>
      <c r="J402" t="s">
        <v>39</v>
      </c>
      <c r="K402" t="s">
        <v>22</v>
      </c>
      <c r="L402" t="s">
        <v>46</v>
      </c>
      <c r="M402" s="1">
        <v>44397</v>
      </c>
      <c r="N402" t="s">
        <v>43</v>
      </c>
      <c r="O402">
        <v>2020</v>
      </c>
      <c r="P402">
        <v>20</v>
      </c>
      <c r="Q402">
        <v>1</v>
      </c>
      <c r="R402">
        <v>2020</v>
      </c>
      <c r="S402" t="s">
        <v>396</v>
      </c>
      <c r="T402" s="1">
        <v>45338</v>
      </c>
      <c r="U402">
        <v>1</v>
      </c>
      <c r="V402">
        <v>3774</v>
      </c>
      <c r="W402" s="2">
        <f>Table2[[#This Row],[Profit]]/Table2[[#This Row],[Unit Price]]</f>
        <v>0.28457869634340222</v>
      </c>
    </row>
    <row r="403" spans="1:23" x14ac:dyDescent="0.25">
      <c r="A403">
        <v>402</v>
      </c>
      <c r="B403" t="s">
        <v>58</v>
      </c>
      <c r="C403" t="s">
        <v>56</v>
      </c>
      <c r="D403" t="s">
        <v>761</v>
      </c>
      <c r="E403">
        <v>782</v>
      </c>
      <c r="F403">
        <v>7</v>
      </c>
      <c r="G403">
        <v>0.27</v>
      </c>
      <c r="H403">
        <v>106</v>
      </c>
      <c r="I403" t="s">
        <v>20</v>
      </c>
      <c r="J403" t="s">
        <v>39</v>
      </c>
      <c r="K403" t="s">
        <v>30</v>
      </c>
      <c r="L403" t="s">
        <v>46</v>
      </c>
      <c r="M403" s="1">
        <v>44398</v>
      </c>
      <c r="N403" t="s">
        <v>24</v>
      </c>
      <c r="O403">
        <v>2020</v>
      </c>
      <c r="P403">
        <v>29</v>
      </c>
      <c r="Q403">
        <v>6</v>
      </c>
      <c r="R403">
        <v>2020</v>
      </c>
      <c r="S403" t="s">
        <v>397</v>
      </c>
      <c r="T403" s="1">
        <v>45584</v>
      </c>
      <c r="U403">
        <v>2</v>
      </c>
      <c r="V403">
        <v>5474</v>
      </c>
      <c r="W403" s="2">
        <f>Table2[[#This Row],[Profit]]/Table2[[#This Row],[Unit Price]]</f>
        <v>0.13554987212276215</v>
      </c>
    </row>
    <row r="404" spans="1:23" x14ac:dyDescent="0.25">
      <c r="A404">
        <v>403</v>
      </c>
      <c r="B404" t="s">
        <v>37</v>
      </c>
      <c r="C404" t="s">
        <v>34</v>
      </c>
      <c r="D404" t="s">
        <v>757</v>
      </c>
      <c r="E404">
        <v>104</v>
      </c>
      <c r="F404">
        <v>7</v>
      </c>
      <c r="G404">
        <v>0.48</v>
      </c>
      <c r="H404">
        <v>125</v>
      </c>
      <c r="I404" t="s">
        <v>20</v>
      </c>
      <c r="J404" t="s">
        <v>39</v>
      </c>
      <c r="K404" t="s">
        <v>22</v>
      </c>
      <c r="L404" t="s">
        <v>46</v>
      </c>
      <c r="M404" s="1">
        <v>44399</v>
      </c>
      <c r="N404" t="s">
        <v>43</v>
      </c>
      <c r="O404">
        <v>2021</v>
      </c>
      <c r="P404">
        <v>12</v>
      </c>
      <c r="Q404">
        <v>4</v>
      </c>
      <c r="R404">
        <v>2022</v>
      </c>
      <c r="S404" t="s">
        <v>398</v>
      </c>
      <c r="T404" s="1">
        <v>45510</v>
      </c>
      <c r="U404">
        <v>1</v>
      </c>
      <c r="V404">
        <v>728</v>
      </c>
      <c r="W404" s="2">
        <f>Table2[[#This Row],[Profit]]/Table2[[#This Row],[Unit Price]]</f>
        <v>1.2019230769230769</v>
      </c>
    </row>
    <row r="405" spans="1:23" x14ac:dyDescent="0.25">
      <c r="A405">
        <v>404</v>
      </c>
      <c r="B405" t="s">
        <v>104</v>
      </c>
      <c r="C405" t="s">
        <v>38</v>
      </c>
      <c r="D405" t="s">
        <v>27</v>
      </c>
      <c r="E405">
        <v>232</v>
      </c>
      <c r="F405">
        <v>9</v>
      </c>
      <c r="G405">
        <v>0.18</v>
      </c>
      <c r="H405">
        <v>143</v>
      </c>
      <c r="I405" t="s">
        <v>20</v>
      </c>
      <c r="J405" t="s">
        <v>29</v>
      </c>
      <c r="K405" t="s">
        <v>70</v>
      </c>
      <c r="L405" t="s">
        <v>31</v>
      </c>
      <c r="M405" s="1">
        <v>44400</v>
      </c>
      <c r="N405" t="s">
        <v>24</v>
      </c>
      <c r="O405">
        <v>2021</v>
      </c>
      <c r="P405">
        <v>12</v>
      </c>
      <c r="Q405">
        <v>4</v>
      </c>
      <c r="R405">
        <v>2020</v>
      </c>
      <c r="S405" t="s">
        <v>399</v>
      </c>
      <c r="T405" s="1">
        <v>45312</v>
      </c>
      <c r="U405">
        <v>5</v>
      </c>
      <c r="V405">
        <v>2088</v>
      </c>
      <c r="W405" s="2">
        <f>Table2[[#This Row],[Profit]]/Table2[[#This Row],[Unit Price]]</f>
        <v>0.61637931034482762</v>
      </c>
    </row>
    <row r="406" spans="1:23" x14ac:dyDescent="0.25">
      <c r="A406">
        <v>405</v>
      </c>
      <c r="B406" t="s">
        <v>75</v>
      </c>
      <c r="C406" t="s">
        <v>34</v>
      </c>
      <c r="D406" t="s">
        <v>759</v>
      </c>
      <c r="E406">
        <v>502</v>
      </c>
      <c r="F406">
        <v>2</v>
      </c>
      <c r="G406">
        <v>0.48</v>
      </c>
      <c r="H406">
        <v>199</v>
      </c>
      <c r="I406" t="s">
        <v>28</v>
      </c>
      <c r="J406" t="s">
        <v>39</v>
      </c>
      <c r="K406" t="s">
        <v>70</v>
      </c>
      <c r="L406" t="s">
        <v>71</v>
      </c>
      <c r="M406" s="1">
        <v>44401</v>
      </c>
      <c r="N406" t="s">
        <v>24</v>
      </c>
      <c r="O406">
        <v>2021</v>
      </c>
      <c r="P406">
        <v>11</v>
      </c>
      <c r="Q406">
        <v>10</v>
      </c>
      <c r="R406">
        <v>2021</v>
      </c>
      <c r="S406" t="s">
        <v>400</v>
      </c>
      <c r="T406" s="1">
        <v>45587</v>
      </c>
      <c r="U406">
        <v>4</v>
      </c>
      <c r="V406">
        <v>1004</v>
      </c>
      <c r="W406" s="2">
        <f>Table2[[#This Row],[Profit]]/Table2[[#This Row],[Unit Price]]</f>
        <v>0.39641434262948205</v>
      </c>
    </row>
    <row r="407" spans="1:23" x14ac:dyDescent="0.25">
      <c r="A407">
        <v>406</v>
      </c>
      <c r="B407" t="s">
        <v>42</v>
      </c>
      <c r="C407" t="s">
        <v>34</v>
      </c>
      <c r="D407" t="s">
        <v>760</v>
      </c>
      <c r="E407">
        <v>809</v>
      </c>
      <c r="F407">
        <v>6</v>
      </c>
      <c r="G407">
        <v>0.33</v>
      </c>
      <c r="H407">
        <v>115</v>
      </c>
      <c r="I407" t="s">
        <v>28</v>
      </c>
      <c r="J407" t="s">
        <v>39</v>
      </c>
      <c r="K407" t="s">
        <v>22</v>
      </c>
      <c r="L407" t="s">
        <v>23</v>
      </c>
      <c r="M407" s="1">
        <v>44402</v>
      </c>
      <c r="N407" t="s">
        <v>43</v>
      </c>
      <c r="O407">
        <v>2020</v>
      </c>
      <c r="P407">
        <v>28</v>
      </c>
      <c r="Q407">
        <v>11</v>
      </c>
      <c r="R407">
        <v>2022</v>
      </c>
      <c r="S407" t="s">
        <v>401</v>
      </c>
      <c r="T407" s="1">
        <v>45629</v>
      </c>
      <c r="U407">
        <v>6</v>
      </c>
      <c r="V407">
        <v>4854</v>
      </c>
      <c r="W407" s="2">
        <f>Table2[[#This Row],[Profit]]/Table2[[#This Row],[Unit Price]]</f>
        <v>0.14215080346106304</v>
      </c>
    </row>
    <row r="408" spans="1:23" x14ac:dyDescent="0.25">
      <c r="A408">
        <v>407</v>
      </c>
      <c r="B408" t="s">
        <v>55</v>
      </c>
      <c r="C408" t="s">
        <v>53</v>
      </c>
      <c r="D408" t="s">
        <v>27</v>
      </c>
      <c r="E408">
        <v>114</v>
      </c>
      <c r="F408">
        <v>6</v>
      </c>
      <c r="G408">
        <v>0.44</v>
      </c>
      <c r="H408">
        <v>145</v>
      </c>
      <c r="I408" t="s">
        <v>28</v>
      </c>
      <c r="J408" t="s">
        <v>21</v>
      </c>
      <c r="K408" t="s">
        <v>22</v>
      </c>
      <c r="L408" t="s">
        <v>71</v>
      </c>
      <c r="M408" s="1">
        <v>44403</v>
      </c>
      <c r="N408" t="s">
        <v>24</v>
      </c>
      <c r="O408">
        <v>2020</v>
      </c>
      <c r="P408">
        <v>7</v>
      </c>
      <c r="Q408">
        <v>6</v>
      </c>
      <c r="R408">
        <v>2020</v>
      </c>
      <c r="S408" t="s">
        <v>120</v>
      </c>
      <c r="T408" s="1">
        <v>45639</v>
      </c>
      <c r="U408">
        <v>1</v>
      </c>
      <c r="V408">
        <v>684</v>
      </c>
      <c r="W408" s="2">
        <f>Table2[[#This Row],[Profit]]/Table2[[#This Row],[Unit Price]]</f>
        <v>1.2719298245614035</v>
      </c>
    </row>
    <row r="409" spans="1:23" x14ac:dyDescent="0.25">
      <c r="A409">
        <v>408</v>
      </c>
      <c r="B409" t="s">
        <v>33</v>
      </c>
      <c r="C409" t="s">
        <v>56</v>
      </c>
      <c r="D409" t="s">
        <v>27</v>
      </c>
      <c r="E409">
        <v>110</v>
      </c>
      <c r="F409">
        <v>7</v>
      </c>
      <c r="G409">
        <v>0.47</v>
      </c>
      <c r="H409">
        <v>188</v>
      </c>
      <c r="I409" t="s">
        <v>28</v>
      </c>
      <c r="J409" t="s">
        <v>35</v>
      </c>
      <c r="K409" t="s">
        <v>40</v>
      </c>
      <c r="L409" t="s">
        <v>31</v>
      </c>
      <c r="M409" s="1">
        <v>44404</v>
      </c>
      <c r="N409" t="s">
        <v>24</v>
      </c>
      <c r="O409">
        <v>2021</v>
      </c>
      <c r="P409">
        <v>23</v>
      </c>
      <c r="Q409">
        <v>5</v>
      </c>
      <c r="R409">
        <v>2020</v>
      </c>
      <c r="S409" t="s">
        <v>402</v>
      </c>
      <c r="T409" s="1">
        <v>45339</v>
      </c>
      <c r="U409">
        <v>4</v>
      </c>
      <c r="V409">
        <v>770</v>
      </c>
      <c r="W409" s="2">
        <f>Table2[[#This Row],[Profit]]/Table2[[#This Row],[Unit Price]]</f>
        <v>1.709090909090909</v>
      </c>
    </row>
    <row r="410" spans="1:23" x14ac:dyDescent="0.25">
      <c r="A410">
        <v>409</v>
      </c>
      <c r="B410" t="s">
        <v>73</v>
      </c>
      <c r="C410" t="s">
        <v>59</v>
      </c>
      <c r="D410" t="s">
        <v>760</v>
      </c>
      <c r="E410">
        <v>406</v>
      </c>
      <c r="F410">
        <v>1</v>
      </c>
      <c r="G410">
        <v>0.37</v>
      </c>
      <c r="H410">
        <v>98</v>
      </c>
      <c r="I410" t="s">
        <v>20</v>
      </c>
      <c r="J410" t="s">
        <v>21</v>
      </c>
      <c r="K410" t="s">
        <v>70</v>
      </c>
      <c r="L410" t="s">
        <v>71</v>
      </c>
      <c r="M410" s="1">
        <v>44405</v>
      </c>
      <c r="N410" t="s">
        <v>43</v>
      </c>
      <c r="O410">
        <v>2020</v>
      </c>
      <c r="P410">
        <v>26</v>
      </c>
      <c r="Q410">
        <v>8</v>
      </c>
      <c r="R410">
        <v>2020</v>
      </c>
      <c r="S410" t="s">
        <v>403</v>
      </c>
      <c r="T410" s="1">
        <v>45403</v>
      </c>
      <c r="U410">
        <v>4</v>
      </c>
      <c r="V410">
        <v>406</v>
      </c>
      <c r="W410" s="2">
        <f>Table2[[#This Row],[Profit]]/Table2[[#This Row],[Unit Price]]</f>
        <v>0.2413793103448276</v>
      </c>
    </row>
    <row r="411" spans="1:23" x14ac:dyDescent="0.25">
      <c r="A411">
        <v>410</v>
      </c>
      <c r="B411" t="s">
        <v>50</v>
      </c>
      <c r="C411" t="s">
        <v>19</v>
      </c>
      <c r="D411" t="s">
        <v>757</v>
      </c>
      <c r="E411">
        <v>823</v>
      </c>
      <c r="F411">
        <v>4</v>
      </c>
      <c r="G411">
        <v>0.14000000000000001</v>
      </c>
      <c r="H411">
        <v>156</v>
      </c>
      <c r="I411" t="s">
        <v>28</v>
      </c>
      <c r="J411" t="s">
        <v>39</v>
      </c>
      <c r="K411" t="s">
        <v>30</v>
      </c>
      <c r="L411" t="s">
        <v>46</v>
      </c>
      <c r="M411" s="1">
        <v>44406</v>
      </c>
      <c r="N411" t="s">
        <v>43</v>
      </c>
      <c r="O411">
        <v>2022</v>
      </c>
      <c r="P411">
        <v>25</v>
      </c>
      <c r="Q411">
        <v>2</v>
      </c>
      <c r="R411">
        <v>2021</v>
      </c>
      <c r="S411" t="s">
        <v>335</v>
      </c>
      <c r="T411" s="1">
        <v>45648</v>
      </c>
      <c r="U411">
        <v>6</v>
      </c>
      <c r="V411">
        <v>3292</v>
      </c>
      <c r="W411" s="2">
        <f>Table2[[#This Row],[Profit]]/Table2[[#This Row],[Unit Price]]</f>
        <v>0.18955042527339003</v>
      </c>
    </row>
    <row r="412" spans="1:23" x14ac:dyDescent="0.25">
      <c r="A412">
        <v>411</v>
      </c>
      <c r="B412" t="s">
        <v>48</v>
      </c>
      <c r="C412" t="s">
        <v>53</v>
      </c>
      <c r="D412" t="s">
        <v>757</v>
      </c>
      <c r="E412">
        <v>902</v>
      </c>
      <c r="F412">
        <v>8</v>
      </c>
      <c r="G412">
        <v>0.12</v>
      </c>
      <c r="H412">
        <v>71</v>
      </c>
      <c r="I412" t="s">
        <v>20</v>
      </c>
      <c r="J412" t="s">
        <v>21</v>
      </c>
      <c r="K412" t="s">
        <v>40</v>
      </c>
      <c r="L412" t="s">
        <v>31</v>
      </c>
      <c r="M412" s="1">
        <v>44407</v>
      </c>
      <c r="N412" t="s">
        <v>43</v>
      </c>
      <c r="O412">
        <v>2021</v>
      </c>
      <c r="P412">
        <v>5</v>
      </c>
      <c r="Q412">
        <v>11</v>
      </c>
      <c r="R412">
        <v>2021</v>
      </c>
      <c r="S412" t="s">
        <v>358</v>
      </c>
      <c r="T412" s="1">
        <v>45478</v>
      </c>
      <c r="U412">
        <v>6</v>
      </c>
      <c r="V412">
        <v>7216</v>
      </c>
      <c r="W412" s="2">
        <f>Table2[[#This Row],[Profit]]/Table2[[#This Row],[Unit Price]]</f>
        <v>7.8713968957871402E-2</v>
      </c>
    </row>
    <row r="413" spans="1:23" x14ac:dyDescent="0.25">
      <c r="A413">
        <v>412</v>
      </c>
      <c r="B413" t="s">
        <v>69</v>
      </c>
      <c r="C413" t="s">
        <v>34</v>
      </c>
      <c r="D413" t="s">
        <v>758</v>
      </c>
      <c r="E413">
        <v>103</v>
      </c>
      <c r="F413">
        <v>3</v>
      </c>
      <c r="G413">
        <v>0.35</v>
      </c>
      <c r="H413">
        <v>182</v>
      </c>
      <c r="I413" t="s">
        <v>20</v>
      </c>
      <c r="J413" t="s">
        <v>35</v>
      </c>
      <c r="K413" t="s">
        <v>40</v>
      </c>
      <c r="L413" t="s">
        <v>71</v>
      </c>
      <c r="M413" s="1">
        <v>44408</v>
      </c>
      <c r="N413" t="s">
        <v>24</v>
      </c>
      <c r="O413">
        <v>2022</v>
      </c>
      <c r="P413">
        <v>29</v>
      </c>
      <c r="Q413">
        <v>10</v>
      </c>
      <c r="R413">
        <v>2021</v>
      </c>
      <c r="S413" t="s">
        <v>404</v>
      </c>
      <c r="T413" s="1">
        <v>45563</v>
      </c>
      <c r="U413">
        <v>3</v>
      </c>
      <c r="V413">
        <v>309</v>
      </c>
      <c r="W413" s="2">
        <f>Table2[[#This Row],[Profit]]/Table2[[#This Row],[Unit Price]]</f>
        <v>1.766990291262136</v>
      </c>
    </row>
    <row r="414" spans="1:23" x14ac:dyDescent="0.25">
      <c r="A414">
        <v>413</v>
      </c>
      <c r="B414" t="s">
        <v>42</v>
      </c>
      <c r="C414" t="s">
        <v>38</v>
      </c>
      <c r="D414" t="s">
        <v>761</v>
      </c>
      <c r="E414">
        <v>108</v>
      </c>
      <c r="F414">
        <v>1</v>
      </c>
      <c r="G414">
        <v>0.16</v>
      </c>
      <c r="H414">
        <v>173</v>
      </c>
      <c r="I414" t="s">
        <v>20</v>
      </c>
      <c r="J414" t="s">
        <v>39</v>
      </c>
      <c r="K414" t="s">
        <v>22</v>
      </c>
      <c r="L414" t="s">
        <v>46</v>
      </c>
      <c r="M414" s="1">
        <v>44409</v>
      </c>
      <c r="N414" t="s">
        <v>43</v>
      </c>
      <c r="O414">
        <v>2020</v>
      </c>
      <c r="P414">
        <v>13</v>
      </c>
      <c r="Q414">
        <v>9</v>
      </c>
      <c r="R414">
        <v>2020</v>
      </c>
      <c r="S414" t="s">
        <v>405</v>
      </c>
      <c r="T414" s="1">
        <v>45424</v>
      </c>
      <c r="U414">
        <v>1</v>
      </c>
      <c r="V414">
        <v>108</v>
      </c>
      <c r="W414" s="2">
        <f>Table2[[#This Row],[Profit]]/Table2[[#This Row],[Unit Price]]</f>
        <v>1.6018518518518519</v>
      </c>
    </row>
    <row r="415" spans="1:23" x14ac:dyDescent="0.25">
      <c r="A415">
        <v>414</v>
      </c>
      <c r="B415" t="s">
        <v>45</v>
      </c>
      <c r="C415" t="s">
        <v>34</v>
      </c>
      <c r="D415" t="s">
        <v>760</v>
      </c>
      <c r="E415">
        <v>694</v>
      </c>
      <c r="F415">
        <v>8</v>
      </c>
      <c r="G415">
        <v>0.2</v>
      </c>
      <c r="H415">
        <v>158</v>
      </c>
      <c r="I415" t="s">
        <v>20</v>
      </c>
      <c r="J415" t="s">
        <v>29</v>
      </c>
      <c r="K415" t="s">
        <v>30</v>
      </c>
      <c r="L415" t="s">
        <v>31</v>
      </c>
      <c r="M415" s="1">
        <v>44410</v>
      </c>
      <c r="N415" t="s">
        <v>24</v>
      </c>
      <c r="O415">
        <v>2022</v>
      </c>
      <c r="P415">
        <v>15</v>
      </c>
      <c r="Q415">
        <v>3</v>
      </c>
      <c r="R415">
        <v>2021</v>
      </c>
      <c r="S415" t="s">
        <v>351</v>
      </c>
      <c r="T415" s="1">
        <v>45639</v>
      </c>
      <c r="U415">
        <v>2</v>
      </c>
      <c r="V415">
        <v>5552</v>
      </c>
      <c r="W415" s="2">
        <f>Table2[[#This Row],[Profit]]/Table2[[#This Row],[Unit Price]]</f>
        <v>0.2276657060518732</v>
      </c>
    </row>
    <row r="416" spans="1:23" x14ac:dyDescent="0.25">
      <c r="A416">
        <v>415</v>
      </c>
      <c r="B416" t="s">
        <v>75</v>
      </c>
      <c r="C416" t="s">
        <v>19</v>
      </c>
      <c r="D416" t="s">
        <v>759</v>
      </c>
      <c r="E416">
        <v>680</v>
      </c>
      <c r="F416">
        <v>8</v>
      </c>
      <c r="G416">
        <v>0.28999999999999998</v>
      </c>
      <c r="H416">
        <v>145</v>
      </c>
      <c r="I416" t="s">
        <v>20</v>
      </c>
      <c r="J416" t="s">
        <v>35</v>
      </c>
      <c r="K416" t="s">
        <v>40</v>
      </c>
      <c r="L416" t="s">
        <v>23</v>
      </c>
      <c r="M416" s="1">
        <v>44411</v>
      </c>
      <c r="N416" t="s">
        <v>24</v>
      </c>
      <c r="O416">
        <v>2022</v>
      </c>
      <c r="P416">
        <v>23</v>
      </c>
      <c r="Q416">
        <v>9</v>
      </c>
      <c r="R416">
        <v>2021</v>
      </c>
      <c r="S416" t="s">
        <v>406</v>
      </c>
      <c r="T416" s="1">
        <v>45398</v>
      </c>
      <c r="U416">
        <v>4</v>
      </c>
      <c r="V416">
        <v>5440</v>
      </c>
      <c r="W416" s="2">
        <f>Table2[[#This Row],[Profit]]/Table2[[#This Row],[Unit Price]]</f>
        <v>0.21323529411764705</v>
      </c>
    </row>
    <row r="417" spans="1:23" x14ac:dyDescent="0.25">
      <c r="A417">
        <v>416</v>
      </c>
      <c r="B417" t="s">
        <v>45</v>
      </c>
      <c r="C417" t="s">
        <v>59</v>
      </c>
      <c r="D417" t="s">
        <v>759</v>
      </c>
      <c r="E417">
        <v>747</v>
      </c>
      <c r="F417">
        <v>7</v>
      </c>
      <c r="G417">
        <v>0.25</v>
      </c>
      <c r="H417">
        <v>93</v>
      </c>
      <c r="I417" t="s">
        <v>28</v>
      </c>
      <c r="J417" t="s">
        <v>21</v>
      </c>
      <c r="K417" t="s">
        <v>22</v>
      </c>
      <c r="L417" t="s">
        <v>46</v>
      </c>
      <c r="M417" s="1">
        <v>44412</v>
      </c>
      <c r="N417" t="s">
        <v>43</v>
      </c>
      <c r="O417">
        <v>2021</v>
      </c>
      <c r="P417">
        <v>19</v>
      </c>
      <c r="Q417">
        <v>7</v>
      </c>
      <c r="R417">
        <v>2021</v>
      </c>
      <c r="S417" t="s">
        <v>158</v>
      </c>
      <c r="T417" s="1">
        <v>45436</v>
      </c>
      <c r="U417">
        <v>4</v>
      </c>
      <c r="V417">
        <v>5229</v>
      </c>
      <c r="W417" s="2">
        <f>Table2[[#This Row],[Profit]]/Table2[[#This Row],[Unit Price]]</f>
        <v>0.12449799196787148</v>
      </c>
    </row>
    <row r="418" spans="1:23" x14ac:dyDescent="0.25">
      <c r="A418">
        <v>417</v>
      </c>
      <c r="B418" t="s">
        <v>37</v>
      </c>
      <c r="C418" t="s">
        <v>56</v>
      </c>
      <c r="D418" t="s">
        <v>757</v>
      </c>
      <c r="E418">
        <v>462</v>
      </c>
      <c r="F418">
        <v>8</v>
      </c>
      <c r="G418">
        <v>0.3</v>
      </c>
      <c r="H418">
        <v>122</v>
      </c>
      <c r="I418" t="s">
        <v>28</v>
      </c>
      <c r="J418" t="s">
        <v>35</v>
      </c>
      <c r="K418" t="s">
        <v>22</v>
      </c>
      <c r="L418" t="s">
        <v>23</v>
      </c>
      <c r="M418" s="1">
        <v>44413</v>
      </c>
      <c r="N418" t="s">
        <v>24</v>
      </c>
      <c r="O418">
        <v>2020</v>
      </c>
      <c r="P418">
        <v>16</v>
      </c>
      <c r="Q418">
        <v>6</v>
      </c>
      <c r="R418">
        <v>2022</v>
      </c>
      <c r="S418" t="s">
        <v>407</v>
      </c>
      <c r="T418" s="1">
        <v>45530</v>
      </c>
      <c r="U418">
        <v>4</v>
      </c>
      <c r="V418">
        <v>3696</v>
      </c>
      <c r="W418" s="2">
        <f>Table2[[#This Row],[Profit]]/Table2[[#This Row],[Unit Price]]</f>
        <v>0.26406926406926406</v>
      </c>
    </row>
    <row r="419" spans="1:23" x14ac:dyDescent="0.25">
      <c r="A419">
        <v>418</v>
      </c>
      <c r="B419" t="s">
        <v>18</v>
      </c>
      <c r="C419" t="s">
        <v>38</v>
      </c>
      <c r="D419" t="s">
        <v>758</v>
      </c>
      <c r="E419">
        <v>449</v>
      </c>
      <c r="F419">
        <v>1</v>
      </c>
      <c r="G419">
        <v>0.25</v>
      </c>
      <c r="H419">
        <v>89</v>
      </c>
      <c r="I419" t="s">
        <v>20</v>
      </c>
      <c r="J419" t="s">
        <v>21</v>
      </c>
      <c r="K419" t="s">
        <v>40</v>
      </c>
      <c r="L419" t="s">
        <v>46</v>
      </c>
      <c r="M419" s="1">
        <v>44414</v>
      </c>
      <c r="N419" t="s">
        <v>43</v>
      </c>
      <c r="O419">
        <v>2022</v>
      </c>
      <c r="P419">
        <v>8</v>
      </c>
      <c r="Q419">
        <v>1</v>
      </c>
      <c r="R419">
        <v>2022</v>
      </c>
      <c r="S419" t="s">
        <v>408</v>
      </c>
      <c r="T419" s="1">
        <v>45452</v>
      </c>
      <c r="U419">
        <v>4</v>
      </c>
      <c r="V419">
        <v>449</v>
      </c>
      <c r="W419" s="2">
        <f>Table2[[#This Row],[Profit]]/Table2[[#This Row],[Unit Price]]</f>
        <v>0.19821826280623608</v>
      </c>
    </row>
    <row r="420" spans="1:23" x14ac:dyDescent="0.25">
      <c r="A420">
        <v>419</v>
      </c>
      <c r="B420" t="s">
        <v>37</v>
      </c>
      <c r="C420" t="s">
        <v>34</v>
      </c>
      <c r="D420" t="s">
        <v>761</v>
      </c>
      <c r="E420">
        <v>135</v>
      </c>
      <c r="F420">
        <v>7</v>
      </c>
      <c r="G420">
        <v>0.45</v>
      </c>
      <c r="H420">
        <v>84</v>
      </c>
      <c r="I420" t="s">
        <v>20</v>
      </c>
      <c r="J420" t="s">
        <v>21</v>
      </c>
      <c r="K420" t="s">
        <v>30</v>
      </c>
      <c r="L420" t="s">
        <v>23</v>
      </c>
      <c r="M420" s="1">
        <v>44415</v>
      </c>
      <c r="N420" t="s">
        <v>24</v>
      </c>
      <c r="O420">
        <v>2020</v>
      </c>
      <c r="P420">
        <v>17</v>
      </c>
      <c r="Q420">
        <v>11</v>
      </c>
      <c r="R420">
        <v>2022</v>
      </c>
      <c r="S420" t="s">
        <v>409</v>
      </c>
      <c r="T420" s="1">
        <v>45366</v>
      </c>
      <c r="U420">
        <v>6</v>
      </c>
      <c r="V420">
        <v>945</v>
      </c>
      <c r="W420" s="2">
        <f>Table2[[#This Row],[Profit]]/Table2[[#This Row],[Unit Price]]</f>
        <v>0.62222222222222223</v>
      </c>
    </row>
    <row r="421" spans="1:23" x14ac:dyDescent="0.25">
      <c r="A421">
        <v>420</v>
      </c>
      <c r="B421" t="s">
        <v>58</v>
      </c>
      <c r="C421" t="s">
        <v>19</v>
      </c>
      <c r="D421" t="s">
        <v>758</v>
      </c>
      <c r="E421">
        <v>819</v>
      </c>
      <c r="F421">
        <v>1</v>
      </c>
      <c r="G421">
        <v>0.17</v>
      </c>
      <c r="H421">
        <v>85</v>
      </c>
      <c r="I421" t="s">
        <v>28</v>
      </c>
      <c r="J421" t="s">
        <v>29</v>
      </c>
      <c r="K421" t="s">
        <v>40</v>
      </c>
      <c r="L421" t="s">
        <v>46</v>
      </c>
      <c r="M421" s="1">
        <v>44416</v>
      </c>
      <c r="N421" t="s">
        <v>43</v>
      </c>
      <c r="O421">
        <v>2022</v>
      </c>
      <c r="P421">
        <v>13</v>
      </c>
      <c r="Q421">
        <v>9</v>
      </c>
      <c r="R421">
        <v>2022</v>
      </c>
      <c r="S421" t="s">
        <v>410</v>
      </c>
      <c r="T421" s="1">
        <v>45365</v>
      </c>
      <c r="U421">
        <v>1</v>
      </c>
      <c r="V421">
        <v>819</v>
      </c>
      <c r="W421" s="2">
        <f>Table2[[#This Row],[Profit]]/Table2[[#This Row],[Unit Price]]</f>
        <v>0.10378510378510379</v>
      </c>
    </row>
    <row r="422" spans="1:23" x14ac:dyDescent="0.25">
      <c r="A422">
        <v>421</v>
      </c>
      <c r="B422" t="s">
        <v>45</v>
      </c>
      <c r="C422" t="s">
        <v>38</v>
      </c>
      <c r="D422" t="s">
        <v>759</v>
      </c>
      <c r="E422">
        <v>146</v>
      </c>
      <c r="F422">
        <v>3</v>
      </c>
      <c r="G422">
        <v>0.46</v>
      </c>
      <c r="H422">
        <v>99</v>
      </c>
      <c r="I422" t="s">
        <v>20</v>
      </c>
      <c r="J422" t="s">
        <v>39</v>
      </c>
      <c r="K422" t="s">
        <v>22</v>
      </c>
      <c r="L422" t="s">
        <v>71</v>
      </c>
      <c r="M422" s="1">
        <v>44417</v>
      </c>
      <c r="N422" t="s">
        <v>43</v>
      </c>
      <c r="O422">
        <v>2020</v>
      </c>
      <c r="P422">
        <v>25</v>
      </c>
      <c r="Q422">
        <v>4</v>
      </c>
      <c r="R422">
        <v>2021</v>
      </c>
      <c r="S422" t="s">
        <v>129</v>
      </c>
      <c r="T422" s="1">
        <v>45349</v>
      </c>
      <c r="U422">
        <v>4</v>
      </c>
      <c r="V422">
        <v>438</v>
      </c>
      <c r="W422" s="2">
        <f>Table2[[#This Row],[Profit]]/Table2[[#This Row],[Unit Price]]</f>
        <v>0.67808219178082196</v>
      </c>
    </row>
    <row r="423" spans="1:23" x14ac:dyDescent="0.25">
      <c r="A423">
        <v>422</v>
      </c>
      <c r="B423" t="s">
        <v>50</v>
      </c>
      <c r="C423" t="s">
        <v>38</v>
      </c>
      <c r="D423" t="s">
        <v>761</v>
      </c>
      <c r="E423">
        <v>273</v>
      </c>
      <c r="F423">
        <v>7</v>
      </c>
      <c r="G423">
        <v>0.38</v>
      </c>
      <c r="H423">
        <v>68</v>
      </c>
      <c r="I423" t="s">
        <v>20</v>
      </c>
      <c r="J423" t="s">
        <v>29</v>
      </c>
      <c r="K423" t="s">
        <v>40</v>
      </c>
      <c r="L423" t="s">
        <v>46</v>
      </c>
      <c r="M423" s="1">
        <v>44418</v>
      </c>
      <c r="N423" t="s">
        <v>24</v>
      </c>
      <c r="O423">
        <v>2020</v>
      </c>
      <c r="P423">
        <v>18</v>
      </c>
      <c r="Q423">
        <v>6</v>
      </c>
      <c r="R423">
        <v>2022</v>
      </c>
      <c r="S423" t="s">
        <v>282</v>
      </c>
      <c r="T423" s="1">
        <v>45455</v>
      </c>
      <c r="U423">
        <v>5</v>
      </c>
      <c r="V423">
        <v>1911</v>
      </c>
      <c r="W423" s="2">
        <f>Table2[[#This Row],[Profit]]/Table2[[#This Row],[Unit Price]]</f>
        <v>0.24908424908424909</v>
      </c>
    </row>
    <row r="424" spans="1:23" x14ac:dyDescent="0.25">
      <c r="A424">
        <v>423</v>
      </c>
      <c r="B424" t="s">
        <v>33</v>
      </c>
      <c r="C424" t="s">
        <v>34</v>
      </c>
      <c r="D424" t="s">
        <v>761</v>
      </c>
      <c r="E424">
        <v>551</v>
      </c>
      <c r="F424">
        <v>9</v>
      </c>
      <c r="G424">
        <v>0.19</v>
      </c>
      <c r="H424">
        <v>191</v>
      </c>
      <c r="I424" t="s">
        <v>20</v>
      </c>
      <c r="J424" t="s">
        <v>29</v>
      </c>
      <c r="K424" t="s">
        <v>30</v>
      </c>
      <c r="L424" t="s">
        <v>23</v>
      </c>
      <c r="M424" s="1">
        <v>44419</v>
      </c>
      <c r="N424" t="s">
        <v>43</v>
      </c>
      <c r="O424">
        <v>2020</v>
      </c>
      <c r="P424">
        <v>7</v>
      </c>
      <c r="Q424">
        <v>10</v>
      </c>
      <c r="R424">
        <v>2020</v>
      </c>
      <c r="S424" t="s">
        <v>226</v>
      </c>
      <c r="T424" s="1">
        <v>45598</v>
      </c>
      <c r="U424">
        <v>1</v>
      </c>
      <c r="V424">
        <v>4959</v>
      </c>
      <c r="W424" s="2">
        <f>Table2[[#This Row],[Profit]]/Table2[[#This Row],[Unit Price]]</f>
        <v>0.34664246823956441</v>
      </c>
    </row>
    <row r="425" spans="1:23" x14ac:dyDescent="0.25">
      <c r="A425">
        <v>424</v>
      </c>
      <c r="B425" t="s">
        <v>69</v>
      </c>
      <c r="C425" t="s">
        <v>19</v>
      </c>
      <c r="D425" t="s">
        <v>758</v>
      </c>
      <c r="E425">
        <v>670</v>
      </c>
      <c r="F425">
        <v>9</v>
      </c>
      <c r="G425">
        <v>0.46</v>
      </c>
      <c r="H425">
        <v>104</v>
      </c>
      <c r="I425" t="s">
        <v>20</v>
      </c>
      <c r="J425" t="s">
        <v>29</v>
      </c>
      <c r="K425" t="s">
        <v>70</v>
      </c>
      <c r="L425" t="s">
        <v>71</v>
      </c>
      <c r="M425" s="1">
        <v>45150</v>
      </c>
      <c r="N425" t="s">
        <v>43</v>
      </c>
      <c r="O425">
        <v>2020</v>
      </c>
      <c r="P425">
        <v>8</v>
      </c>
      <c r="Q425">
        <v>12</v>
      </c>
      <c r="R425">
        <v>2022</v>
      </c>
      <c r="S425" t="s">
        <v>62</v>
      </c>
      <c r="T425" s="1">
        <v>45483</v>
      </c>
      <c r="U425">
        <v>3</v>
      </c>
      <c r="V425">
        <v>6030</v>
      </c>
      <c r="W425" s="2">
        <f>Table2[[#This Row],[Profit]]/Table2[[#This Row],[Unit Price]]</f>
        <v>0.15522388059701492</v>
      </c>
    </row>
    <row r="426" spans="1:23" x14ac:dyDescent="0.25">
      <c r="A426">
        <v>425</v>
      </c>
      <c r="B426" t="s">
        <v>101</v>
      </c>
      <c r="C426" t="s">
        <v>59</v>
      </c>
      <c r="D426" t="s">
        <v>761</v>
      </c>
      <c r="E426">
        <v>743</v>
      </c>
      <c r="F426">
        <v>7</v>
      </c>
      <c r="G426">
        <v>0.33</v>
      </c>
      <c r="H426">
        <v>97</v>
      </c>
      <c r="I426" t="s">
        <v>20</v>
      </c>
      <c r="J426" t="s">
        <v>35</v>
      </c>
      <c r="K426" t="s">
        <v>22</v>
      </c>
      <c r="L426" t="s">
        <v>46</v>
      </c>
      <c r="M426" s="1">
        <v>45151</v>
      </c>
      <c r="N426" t="s">
        <v>43</v>
      </c>
      <c r="O426">
        <v>2022</v>
      </c>
      <c r="P426">
        <v>10</v>
      </c>
      <c r="Q426">
        <v>2</v>
      </c>
      <c r="R426">
        <v>2021</v>
      </c>
      <c r="S426" t="s">
        <v>230</v>
      </c>
      <c r="T426" s="1">
        <v>45364</v>
      </c>
      <c r="U426">
        <v>5</v>
      </c>
      <c r="V426">
        <v>5201</v>
      </c>
      <c r="W426" s="2">
        <f>Table2[[#This Row],[Profit]]/Table2[[#This Row],[Unit Price]]</f>
        <v>0.13055181695827725</v>
      </c>
    </row>
    <row r="427" spans="1:23" x14ac:dyDescent="0.25">
      <c r="A427">
        <v>426</v>
      </c>
      <c r="B427" t="s">
        <v>48</v>
      </c>
      <c r="C427" t="s">
        <v>19</v>
      </c>
      <c r="D427" t="s">
        <v>757</v>
      </c>
      <c r="E427">
        <v>298</v>
      </c>
      <c r="F427">
        <v>4</v>
      </c>
      <c r="G427">
        <v>0.45</v>
      </c>
      <c r="H427">
        <v>189</v>
      </c>
      <c r="I427" t="s">
        <v>28</v>
      </c>
      <c r="J427" t="s">
        <v>29</v>
      </c>
      <c r="K427" t="s">
        <v>30</v>
      </c>
      <c r="L427" t="s">
        <v>46</v>
      </c>
      <c r="M427" s="1">
        <v>45152</v>
      </c>
      <c r="N427" t="s">
        <v>24</v>
      </c>
      <c r="O427">
        <v>2021</v>
      </c>
      <c r="P427">
        <v>13</v>
      </c>
      <c r="Q427">
        <v>7</v>
      </c>
      <c r="R427">
        <v>2021</v>
      </c>
      <c r="S427" t="s">
        <v>318</v>
      </c>
      <c r="T427" s="1">
        <v>45633</v>
      </c>
      <c r="U427">
        <v>6</v>
      </c>
      <c r="V427">
        <v>1192</v>
      </c>
      <c r="W427" s="2">
        <f>Table2[[#This Row],[Profit]]/Table2[[#This Row],[Unit Price]]</f>
        <v>0.63422818791946312</v>
      </c>
    </row>
    <row r="428" spans="1:23" x14ac:dyDescent="0.25">
      <c r="A428">
        <v>427</v>
      </c>
      <c r="B428" t="s">
        <v>50</v>
      </c>
      <c r="C428" t="s">
        <v>34</v>
      </c>
      <c r="D428" t="s">
        <v>757</v>
      </c>
      <c r="E428">
        <v>166</v>
      </c>
      <c r="F428">
        <v>3</v>
      </c>
      <c r="G428">
        <v>0.38</v>
      </c>
      <c r="H428">
        <v>176</v>
      </c>
      <c r="I428" t="s">
        <v>20</v>
      </c>
      <c r="J428" t="s">
        <v>21</v>
      </c>
      <c r="K428" t="s">
        <v>40</v>
      </c>
      <c r="L428" t="s">
        <v>46</v>
      </c>
      <c r="M428" s="1">
        <v>45153</v>
      </c>
      <c r="N428" t="s">
        <v>24</v>
      </c>
      <c r="O428">
        <v>2020</v>
      </c>
      <c r="P428">
        <v>21</v>
      </c>
      <c r="Q428">
        <v>7</v>
      </c>
      <c r="R428">
        <v>2021</v>
      </c>
      <c r="S428" t="s">
        <v>411</v>
      </c>
      <c r="T428" s="1">
        <v>45584</v>
      </c>
      <c r="U428">
        <v>6</v>
      </c>
      <c r="V428">
        <v>498</v>
      </c>
      <c r="W428" s="2">
        <f>Table2[[#This Row],[Profit]]/Table2[[#This Row],[Unit Price]]</f>
        <v>1.0602409638554218</v>
      </c>
    </row>
    <row r="429" spans="1:23" x14ac:dyDescent="0.25">
      <c r="A429">
        <v>428</v>
      </c>
      <c r="B429" t="s">
        <v>45</v>
      </c>
      <c r="C429" t="s">
        <v>53</v>
      </c>
      <c r="D429" t="s">
        <v>758</v>
      </c>
      <c r="E429">
        <v>764</v>
      </c>
      <c r="F429">
        <v>4</v>
      </c>
      <c r="G429">
        <v>0.28000000000000003</v>
      </c>
      <c r="H429">
        <v>172</v>
      </c>
      <c r="I429" t="s">
        <v>28</v>
      </c>
      <c r="J429" t="s">
        <v>35</v>
      </c>
      <c r="K429" t="s">
        <v>40</v>
      </c>
      <c r="L429" t="s">
        <v>71</v>
      </c>
      <c r="M429" s="1">
        <v>45154</v>
      </c>
      <c r="N429" t="s">
        <v>43</v>
      </c>
      <c r="O429">
        <v>2022</v>
      </c>
      <c r="P429">
        <v>18</v>
      </c>
      <c r="Q429">
        <v>1</v>
      </c>
      <c r="R429">
        <v>2020</v>
      </c>
      <c r="S429" t="s">
        <v>320</v>
      </c>
      <c r="T429" s="1">
        <v>45301</v>
      </c>
      <c r="U429">
        <v>3</v>
      </c>
      <c r="V429">
        <v>3056</v>
      </c>
      <c r="W429" s="2">
        <f>Table2[[#This Row],[Profit]]/Table2[[#This Row],[Unit Price]]</f>
        <v>0.22513089005235601</v>
      </c>
    </row>
    <row r="430" spans="1:23" x14ac:dyDescent="0.25">
      <c r="A430">
        <v>429</v>
      </c>
      <c r="B430" t="s">
        <v>69</v>
      </c>
      <c r="C430" t="s">
        <v>38</v>
      </c>
      <c r="D430" t="s">
        <v>757</v>
      </c>
      <c r="E430">
        <v>795</v>
      </c>
      <c r="F430">
        <v>2</v>
      </c>
      <c r="G430">
        <v>0.24</v>
      </c>
      <c r="H430">
        <v>195</v>
      </c>
      <c r="I430" t="s">
        <v>20</v>
      </c>
      <c r="J430" t="s">
        <v>21</v>
      </c>
      <c r="K430" t="s">
        <v>30</v>
      </c>
      <c r="L430" t="s">
        <v>23</v>
      </c>
      <c r="M430" s="1">
        <v>45155</v>
      </c>
      <c r="N430" t="s">
        <v>43</v>
      </c>
      <c r="O430">
        <v>2022</v>
      </c>
      <c r="P430">
        <v>6</v>
      </c>
      <c r="Q430">
        <v>9</v>
      </c>
      <c r="R430">
        <v>2021</v>
      </c>
      <c r="S430" t="s">
        <v>412</v>
      </c>
      <c r="T430" s="1">
        <v>45410</v>
      </c>
      <c r="U430">
        <v>1</v>
      </c>
      <c r="V430">
        <v>1590</v>
      </c>
      <c r="W430" s="2">
        <f>Table2[[#This Row],[Profit]]/Table2[[#This Row],[Unit Price]]</f>
        <v>0.24528301886792453</v>
      </c>
    </row>
    <row r="431" spans="1:23" x14ac:dyDescent="0.25">
      <c r="A431">
        <v>430</v>
      </c>
      <c r="B431" t="s">
        <v>75</v>
      </c>
      <c r="C431" t="s">
        <v>59</v>
      </c>
      <c r="D431" t="s">
        <v>761</v>
      </c>
      <c r="E431">
        <v>543</v>
      </c>
      <c r="F431">
        <v>5</v>
      </c>
      <c r="G431">
        <v>0.49</v>
      </c>
      <c r="H431">
        <v>195</v>
      </c>
      <c r="I431" t="s">
        <v>28</v>
      </c>
      <c r="J431" t="s">
        <v>21</v>
      </c>
      <c r="K431" t="s">
        <v>22</v>
      </c>
      <c r="L431" t="s">
        <v>46</v>
      </c>
      <c r="M431" s="1">
        <v>45156</v>
      </c>
      <c r="N431" t="s">
        <v>24</v>
      </c>
      <c r="O431">
        <v>2022</v>
      </c>
      <c r="P431">
        <v>24</v>
      </c>
      <c r="Q431">
        <v>6</v>
      </c>
      <c r="R431">
        <v>2022</v>
      </c>
      <c r="S431" t="s">
        <v>413</v>
      </c>
      <c r="T431" s="1">
        <v>45602</v>
      </c>
      <c r="U431">
        <v>3</v>
      </c>
      <c r="V431">
        <v>2715</v>
      </c>
      <c r="W431" s="2">
        <f>Table2[[#This Row],[Profit]]/Table2[[#This Row],[Unit Price]]</f>
        <v>0.35911602209944754</v>
      </c>
    </row>
    <row r="432" spans="1:23" x14ac:dyDescent="0.25">
      <c r="A432">
        <v>431</v>
      </c>
      <c r="B432" t="s">
        <v>101</v>
      </c>
      <c r="C432" t="s">
        <v>19</v>
      </c>
      <c r="D432" t="s">
        <v>757</v>
      </c>
      <c r="E432">
        <v>775</v>
      </c>
      <c r="F432">
        <v>1</v>
      </c>
      <c r="G432">
        <v>0.3</v>
      </c>
      <c r="H432">
        <v>90</v>
      </c>
      <c r="I432" t="s">
        <v>28</v>
      </c>
      <c r="J432" t="s">
        <v>21</v>
      </c>
      <c r="K432" t="s">
        <v>30</v>
      </c>
      <c r="L432" t="s">
        <v>23</v>
      </c>
      <c r="M432" s="1">
        <v>45157</v>
      </c>
      <c r="N432" t="s">
        <v>24</v>
      </c>
      <c r="O432">
        <v>2021</v>
      </c>
      <c r="P432">
        <v>26</v>
      </c>
      <c r="Q432">
        <v>9</v>
      </c>
      <c r="R432">
        <v>2020</v>
      </c>
      <c r="S432" t="s">
        <v>83</v>
      </c>
      <c r="T432" s="1">
        <v>45594</v>
      </c>
      <c r="U432">
        <v>4</v>
      </c>
      <c r="V432">
        <v>775</v>
      </c>
      <c r="W432" s="2">
        <f>Table2[[#This Row],[Profit]]/Table2[[#This Row],[Unit Price]]</f>
        <v>0.11612903225806452</v>
      </c>
    </row>
    <row r="433" spans="1:23" x14ac:dyDescent="0.25">
      <c r="A433">
        <v>432</v>
      </c>
      <c r="B433" t="s">
        <v>65</v>
      </c>
      <c r="C433" t="s">
        <v>53</v>
      </c>
      <c r="D433" t="s">
        <v>758</v>
      </c>
      <c r="E433">
        <v>359</v>
      </c>
      <c r="F433">
        <v>9</v>
      </c>
      <c r="G433">
        <v>0.46</v>
      </c>
      <c r="H433">
        <v>84</v>
      </c>
      <c r="I433" t="s">
        <v>20</v>
      </c>
      <c r="J433" t="s">
        <v>39</v>
      </c>
      <c r="K433" t="s">
        <v>30</v>
      </c>
      <c r="L433" t="s">
        <v>46</v>
      </c>
      <c r="M433" s="1">
        <v>45158</v>
      </c>
      <c r="N433" t="s">
        <v>24</v>
      </c>
      <c r="O433">
        <v>2022</v>
      </c>
      <c r="P433">
        <v>9</v>
      </c>
      <c r="Q433">
        <v>8</v>
      </c>
      <c r="R433">
        <v>2022</v>
      </c>
      <c r="S433" t="s">
        <v>414</v>
      </c>
      <c r="T433" s="1">
        <v>45515</v>
      </c>
      <c r="U433">
        <v>3</v>
      </c>
      <c r="V433">
        <v>3231</v>
      </c>
      <c r="W433" s="2">
        <f>Table2[[#This Row],[Profit]]/Table2[[#This Row],[Unit Price]]</f>
        <v>0.23398328690807799</v>
      </c>
    </row>
    <row r="434" spans="1:23" x14ac:dyDescent="0.25">
      <c r="A434">
        <v>433</v>
      </c>
      <c r="B434" t="s">
        <v>33</v>
      </c>
      <c r="C434" t="s">
        <v>56</v>
      </c>
      <c r="D434" t="s">
        <v>757</v>
      </c>
      <c r="E434">
        <v>683</v>
      </c>
      <c r="F434">
        <v>3</v>
      </c>
      <c r="G434">
        <v>0.18</v>
      </c>
      <c r="H434">
        <v>141</v>
      </c>
      <c r="I434" t="s">
        <v>20</v>
      </c>
      <c r="J434" t="s">
        <v>39</v>
      </c>
      <c r="K434" t="s">
        <v>30</v>
      </c>
      <c r="L434" t="s">
        <v>71</v>
      </c>
      <c r="M434" s="1">
        <v>45159</v>
      </c>
      <c r="N434" t="s">
        <v>24</v>
      </c>
      <c r="O434">
        <v>2021</v>
      </c>
      <c r="P434">
        <v>22</v>
      </c>
      <c r="Q434">
        <v>11</v>
      </c>
      <c r="R434">
        <v>2021</v>
      </c>
      <c r="S434" t="s">
        <v>415</v>
      </c>
      <c r="T434" s="1">
        <v>45537</v>
      </c>
      <c r="U434">
        <v>5</v>
      </c>
      <c r="V434">
        <v>2049</v>
      </c>
      <c r="W434" s="2">
        <f>Table2[[#This Row],[Profit]]/Table2[[#This Row],[Unit Price]]</f>
        <v>0.20644216691068815</v>
      </c>
    </row>
    <row r="435" spans="1:23" x14ac:dyDescent="0.25">
      <c r="A435">
        <v>434</v>
      </c>
      <c r="B435" t="s">
        <v>75</v>
      </c>
      <c r="C435" t="s">
        <v>56</v>
      </c>
      <c r="D435" t="s">
        <v>760</v>
      </c>
      <c r="E435">
        <v>934</v>
      </c>
      <c r="F435">
        <v>7</v>
      </c>
      <c r="G435">
        <v>0.49</v>
      </c>
      <c r="H435">
        <v>165</v>
      </c>
      <c r="I435" t="s">
        <v>20</v>
      </c>
      <c r="J435" t="s">
        <v>39</v>
      </c>
      <c r="K435" t="s">
        <v>30</v>
      </c>
      <c r="L435" t="s">
        <v>46</v>
      </c>
      <c r="M435" s="1">
        <v>45160</v>
      </c>
      <c r="N435" t="s">
        <v>43</v>
      </c>
      <c r="O435">
        <v>2022</v>
      </c>
      <c r="P435">
        <v>18</v>
      </c>
      <c r="Q435">
        <v>1</v>
      </c>
      <c r="R435">
        <v>2021</v>
      </c>
      <c r="S435" t="s">
        <v>237</v>
      </c>
      <c r="T435" s="1">
        <v>45653</v>
      </c>
      <c r="U435">
        <v>6</v>
      </c>
      <c r="V435">
        <v>6538</v>
      </c>
      <c r="W435" s="2">
        <f>Table2[[#This Row],[Profit]]/Table2[[#This Row],[Unit Price]]</f>
        <v>0.17665952890792291</v>
      </c>
    </row>
    <row r="436" spans="1:23" x14ac:dyDescent="0.25">
      <c r="A436">
        <v>435</v>
      </c>
      <c r="B436" t="s">
        <v>50</v>
      </c>
      <c r="C436" t="s">
        <v>19</v>
      </c>
      <c r="D436" t="s">
        <v>757</v>
      </c>
      <c r="E436">
        <v>610</v>
      </c>
      <c r="F436">
        <v>8</v>
      </c>
      <c r="G436">
        <v>0.23</v>
      </c>
      <c r="H436">
        <v>82</v>
      </c>
      <c r="I436" t="s">
        <v>20</v>
      </c>
      <c r="J436" t="s">
        <v>21</v>
      </c>
      <c r="K436" t="s">
        <v>40</v>
      </c>
      <c r="L436" t="s">
        <v>71</v>
      </c>
      <c r="M436" s="1">
        <v>45161</v>
      </c>
      <c r="N436" t="s">
        <v>24</v>
      </c>
      <c r="O436">
        <v>2021</v>
      </c>
      <c r="P436">
        <v>5</v>
      </c>
      <c r="Q436">
        <v>11</v>
      </c>
      <c r="R436">
        <v>2022</v>
      </c>
      <c r="S436" t="s">
        <v>416</v>
      </c>
      <c r="T436" s="1">
        <v>45404</v>
      </c>
      <c r="U436">
        <v>1</v>
      </c>
      <c r="V436">
        <v>4880</v>
      </c>
      <c r="W436" s="2">
        <f>Table2[[#This Row],[Profit]]/Table2[[#This Row],[Unit Price]]</f>
        <v>0.13442622950819672</v>
      </c>
    </row>
    <row r="437" spans="1:23" x14ac:dyDescent="0.25">
      <c r="A437">
        <v>436</v>
      </c>
      <c r="B437" t="s">
        <v>58</v>
      </c>
      <c r="C437" t="s">
        <v>59</v>
      </c>
      <c r="D437" t="s">
        <v>27</v>
      </c>
      <c r="E437">
        <v>468</v>
      </c>
      <c r="F437">
        <v>8</v>
      </c>
      <c r="G437">
        <v>0.31</v>
      </c>
      <c r="H437">
        <v>173</v>
      </c>
      <c r="I437" t="s">
        <v>20</v>
      </c>
      <c r="J437" t="s">
        <v>35</v>
      </c>
      <c r="K437" t="s">
        <v>30</v>
      </c>
      <c r="L437" t="s">
        <v>31</v>
      </c>
      <c r="M437" s="1">
        <v>45162</v>
      </c>
      <c r="N437" t="s">
        <v>24</v>
      </c>
      <c r="O437">
        <v>2020</v>
      </c>
      <c r="P437">
        <v>30</v>
      </c>
      <c r="Q437">
        <v>1</v>
      </c>
      <c r="R437">
        <v>2020</v>
      </c>
      <c r="S437" t="s">
        <v>417</v>
      </c>
      <c r="T437" s="1">
        <v>45650</v>
      </c>
      <c r="U437">
        <v>3</v>
      </c>
      <c r="V437">
        <v>3744</v>
      </c>
      <c r="W437" s="2">
        <f>Table2[[#This Row],[Profit]]/Table2[[#This Row],[Unit Price]]</f>
        <v>0.36965811965811968</v>
      </c>
    </row>
    <row r="438" spans="1:23" x14ac:dyDescent="0.25">
      <c r="A438">
        <v>437</v>
      </c>
      <c r="B438" t="s">
        <v>98</v>
      </c>
      <c r="C438" t="s">
        <v>34</v>
      </c>
      <c r="D438" t="s">
        <v>759</v>
      </c>
      <c r="E438">
        <v>683</v>
      </c>
      <c r="F438">
        <v>9</v>
      </c>
      <c r="G438">
        <v>0.42</v>
      </c>
      <c r="H438">
        <v>59</v>
      </c>
      <c r="I438" t="s">
        <v>20</v>
      </c>
      <c r="J438" t="s">
        <v>21</v>
      </c>
      <c r="K438" t="s">
        <v>70</v>
      </c>
      <c r="L438" t="s">
        <v>46</v>
      </c>
      <c r="M438" s="1">
        <v>45163</v>
      </c>
      <c r="N438" t="s">
        <v>24</v>
      </c>
      <c r="O438">
        <v>2021</v>
      </c>
      <c r="P438">
        <v>6</v>
      </c>
      <c r="Q438">
        <v>3</v>
      </c>
      <c r="R438">
        <v>2021</v>
      </c>
      <c r="S438" t="s">
        <v>418</v>
      </c>
      <c r="T438" s="1">
        <v>45404</v>
      </c>
      <c r="U438">
        <v>3</v>
      </c>
      <c r="V438">
        <v>6147</v>
      </c>
      <c r="W438" s="2">
        <f>Table2[[#This Row],[Profit]]/Table2[[#This Row],[Unit Price]]</f>
        <v>8.6383601756954614E-2</v>
      </c>
    </row>
    <row r="439" spans="1:23" x14ac:dyDescent="0.25">
      <c r="A439">
        <v>438</v>
      </c>
      <c r="B439" t="s">
        <v>50</v>
      </c>
      <c r="C439" t="s">
        <v>56</v>
      </c>
      <c r="D439" t="s">
        <v>760</v>
      </c>
      <c r="E439">
        <v>110</v>
      </c>
      <c r="F439">
        <v>1</v>
      </c>
      <c r="G439">
        <v>0.42</v>
      </c>
      <c r="H439">
        <v>141</v>
      </c>
      <c r="I439" t="s">
        <v>28</v>
      </c>
      <c r="J439" t="s">
        <v>21</v>
      </c>
      <c r="K439" t="s">
        <v>22</v>
      </c>
      <c r="L439" t="s">
        <v>23</v>
      </c>
      <c r="M439" s="1">
        <v>45164</v>
      </c>
      <c r="N439" t="s">
        <v>24</v>
      </c>
      <c r="O439">
        <v>2021</v>
      </c>
      <c r="P439">
        <v>26</v>
      </c>
      <c r="Q439">
        <v>8</v>
      </c>
      <c r="R439">
        <v>2021</v>
      </c>
      <c r="S439" t="s">
        <v>111</v>
      </c>
      <c r="T439" s="1">
        <v>45465</v>
      </c>
      <c r="U439">
        <v>4</v>
      </c>
      <c r="V439">
        <v>110</v>
      </c>
      <c r="W439" s="2">
        <f>Table2[[#This Row],[Profit]]/Table2[[#This Row],[Unit Price]]</f>
        <v>1.2818181818181817</v>
      </c>
    </row>
    <row r="440" spans="1:23" x14ac:dyDescent="0.25">
      <c r="A440">
        <v>439</v>
      </c>
      <c r="B440" t="s">
        <v>104</v>
      </c>
      <c r="C440" t="s">
        <v>53</v>
      </c>
      <c r="D440" t="s">
        <v>758</v>
      </c>
      <c r="E440">
        <v>209</v>
      </c>
      <c r="F440">
        <v>3</v>
      </c>
      <c r="G440">
        <v>0.4</v>
      </c>
      <c r="H440">
        <v>63</v>
      </c>
      <c r="I440" t="s">
        <v>20</v>
      </c>
      <c r="J440" t="s">
        <v>29</v>
      </c>
      <c r="K440" t="s">
        <v>30</v>
      </c>
      <c r="L440" t="s">
        <v>31</v>
      </c>
      <c r="M440" s="1">
        <v>45165</v>
      </c>
      <c r="N440" t="s">
        <v>24</v>
      </c>
      <c r="O440">
        <v>2021</v>
      </c>
      <c r="P440">
        <v>9</v>
      </c>
      <c r="Q440">
        <v>3</v>
      </c>
      <c r="R440">
        <v>2022</v>
      </c>
      <c r="S440" t="s">
        <v>419</v>
      </c>
      <c r="T440" s="1">
        <v>45520</v>
      </c>
      <c r="U440">
        <v>2</v>
      </c>
      <c r="V440">
        <v>627</v>
      </c>
      <c r="W440" s="2">
        <f>Table2[[#This Row],[Profit]]/Table2[[#This Row],[Unit Price]]</f>
        <v>0.30143540669856461</v>
      </c>
    </row>
    <row r="441" spans="1:23" x14ac:dyDescent="0.25">
      <c r="A441">
        <v>440</v>
      </c>
      <c r="B441" t="s">
        <v>33</v>
      </c>
      <c r="C441" t="s">
        <v>53</v>
      </c>
      <c r="D441" t="s">
        <v>759</v>
      </c>
      <c r="E441">
        <v>291</v>
      </c>
      <c r="F441">
        <v>2</v>
      </c>
      <c r="G441">
        <v>0.19</v>
      </c>
      <c r="H441">
        <v>92</v>
      </c>
      <c r="I441" t="s">
        <v>28</v>
      </c>
      <c r="J441" t="s">
        <v>35</v>
      </c>
      <c r="K441" t="s">
        <v>70</v>
      </c>
      <c r="L441" t="s">
        <v>46</v>
      </c>
      <c r="M441" s="1">
        <v>45166</v>
      </c>
      <c r="N441" t="s">
        <v>24</v>
      </c>
      <c r="O441">
        <v>2021</v>
      </c>
      <c r="P441">
        <v>8</v>
      </c>
      <c r="Q441">
        <v>6</v>
      </c>
      <c r="R441">
        <v>2021</v>
      </c>
      <c r="S441" t="s">
        <v>78</v>
      </c>
      <c r="T441" s="1">
        <v>45582</v>
      </c>
      <c r="U441">
        <v>1</v>
      </c>
      <c r="V441">
        <v>582</v>
      </c>
      <c r="W441" s="2">
        <f>Table2[[#This Row],[Profit]]/Table2[[#This Row],[Unit Price]]</f>
        <v>0.31615120274914088</v>
      </c>
    </row>
    <row r="442" spans="1:23" x14ac:dyDescent="0.25">
      <c r="A442">
        <v>441</v>
      </c>
      <c r="B442" t="s">
        <v>50</v>
      </c>
      <c r="C442" t="s">
        <v>53</v>
      </c>
      <c r="D442" t="s">
        <v>27</v>
      </c>
      <c r="E442">
        <v>479</v>
      </c>
      <c r="F442">
        <v>7</v>
      </c>
      <c r="G442">
        <v>0.37</v>
      </c>
      <c r="H442">
        <v>74</v>
      </c>
      <c r="I442" t="s">
        <v>20</v>
      </c>
      <c r="J442" t="s">
        <v>39</v>
      </c>
      <c r="K442" t="s">
        <v>40</v>
      </c>
      <c r="L442" t="s">
        <v>71</v>
      </c>
      <c r="M442" s="1">
        <v>45167</v>
      </c>
      <c r="N442" t="s">
        <v>43</v>
      </c>
      <c r="O442">
        <v>2022</v>
      </c>
      <c r="P442">
        <v>12</v>
      </c>
      <c r="Q442">
        <v>12</v>
      </c>
      <c r="R442">
        <v>2022</v>
      </c>
      <c r="S442" t="s">
        <v>420</v>
      </c>
      <c r="T442" s="1">
        <v>45631</v>
      </c>
      <c r="U442">
        <v>6</v>
      </c>
      <c r="V442">
        <v>3353</v>
      </c>
      <c r="W442" s="2">
        <f>Table2[[#This Row],[Profit]]/Table2[[#This Row],[Unit Price]]</f>
        <v>0.1544885177453027</v>
      </c>
    </row>
    <row r="443" spans="1:23" x14ac:dyDescent="0.25">
      <c r="A443">
        <v>442</v>
      </c>
      <c r="B443" t="s">
        <v>65</v>
      </c>
      <c r="C443" t="s">
        <v>56</v>
      </c>
      <c r="D443" t="s">
        <v>759</v>
      </c>
      <c r="E443">
        <v>212</v>
      </c>
      <c r="F443">
        <v>4</v>
      </c>
      <c r="G443">
        <v>0.38</v>
      </c>
      <c r="H443">
        <v>98</v>
      </c>
      <c r="I443" t="s">
        <v>20</v>
      </c>
      <c r="J443" t="s">
        <v>21</v>
      </c>
      <c r="K443" t="s">
        <v>30</v>
      </c>
      <c r="L443" t="s">
        <v>23</v>
      </c>
      <c r="M443" s="1">
        <v>45168</v>
      </c>
      <c r="N443" t="s">
        <v>24</v>
      </c>
      <c r="O443">
        <v>2021</v>
      </c>
      <c r="P443">
        <v>24</v>
      </c>
      <c r="Q443">
        <v>4</v>
      </c>
      <c r="R443">
        <v>2020</v>
      </c>
      <c r="S443" t="s">
        <v>421</v>
      </c>
      <c r="T443" s="1">
        <v>45384</v>
      </c>
      <c r="U443">
        <v>3</v>
      </c>
      <c r="V443">
        <v>848</v>
      </c>
      <c r="W443" s="2">
        <f>Table2[[#This Row],[Profit]]/Table2[[#This Row],[Unit Price]]</f>
        <v>0.46226415094339623</v>
      </c>
    </row>
    <row r="444" spans="1:23" x14ac:dyDescent="0.25">
      <c r="A444">
        <v>443</v>
      </c>
      <c r="B444" t="s">
        <v>33</v>
      </c>
      <c r="C444" t="s">
        <v>19</v>
      </c>
      <c r="D444" t="s">
        <v>757</v>
      </c>
      <c r="E444">
        <v>477</v>
      </c>
      <c r="F444">
        <v>7</v>
      </c>
      <c r="G444">
        <v>0.33</v>
      </c>
      <c r="H444">
        <v>101</v>
      </c>
      <c r="I444" t="s">
        <v>28</v>
      </c>
      <c r="J444" t="s">
        <v>29</v>
      </c>
      <c r="K444" t="s">
        <v>30</v>
      </c>
      <c r="L444" t="s">
        <v>23</v>
      </c>
      <c r="M444" s="1">
        <v>45169</v>
      </c>
      <c r="N444" t="s">
        <v>24</v>
      </c>
      <c r="O444">
        <v>2022</v>
      </c>
      <c r="P444">
        <v>28</v>
      </c>
      <c r="Q444">
        <v>9</v>
      </c>
      <c r="R444">
        <v>2021</v>
      </c>
      <c r="S444" t="s">
        <v>422</v>
      </c>
      <c r="T444" s="1">
        <v>45406</v>
      </c>
      <c r="U444">
        <v>2</v>
      </c>
      <c r="V444">
        <v>3339</v>
      </c>
      <c r="W444" s="2">
        <f>Table2[[#This Row],[Profit]]/Table2[[#This Row],[Unit Price]]</f>
        <v>0.21174004192872117</v>
      </c>
    </row>
    <row r="445" spans="1:23" x14ac:dyDescent="0.25">
      <c r="A445">
        <v>444</v>
      </c>
      <c r="B445" t="s">
        <v>50</v>
      </c>
      <c r="C445" t="s">
        <v>38</v>
      </c>
      <c r="D445" t="s">
        <v>759</v>
      </c>
      <c r="E445">
        <v>105</v>
      </c>
      <c r="F445">
        <v>8</v>
      </c>
      <c r="G445">
        <v>0.38</v>
      </c>
      <c r="H445">
        <v>140</v>
      </c>
      <c r="I445" t="s">
        <v>20</v>
      </c>
      <c r="J445" t="s">
        <v>35</v>
      </c>
      <c r="K445" t="s">
        <v>70</v>
      </c>
      <c r="L445" t="s">
        <v>23</v>
      </c>
      <c r="M445" s="1">
        <v>45170</v>
      </c>
      <c r="N445" t="s">
        <v>24</v>
      </c>
      <c r="O445">
        <v>2021</v>
      </c>
      <c r="P445">
        <v>17</v>
      </c>
      <c r="Q445">
        <v>4</v>
      </c>
      <c r="R445">
        <v>2022</v>
      </c>
      <c r="S445" t="s">
        <v>379</v>
      </c>
      <c r="T445" s="1">
        <v>45435</v>
      </c>
      <c r="U445">
        <v>6</v>
      </c>
      <c r="V445">
        <v>840</v>
      </c>
      <c r="W445" s="2">
        <f>Table2[[#This Row],[Profit]]/Table2[[#This Row],[Unit Price]]</f>
        <v>1.3333333333333333</v>
      </c>
    </row>
    <row r="446" spans="1:23" x14ac:dyDescent="0.25">
      <c r="A446">
        <v>445</v>
      </c>
      <c r="B446" t="s">
        <v>58</v>
      </c>
      <c r="C446" t="s">
        <v>56</v>
      </c>
      <c r="D446" t="s">
        <v>758</v>
      </c>
      <c r="E446">
        <v>600</v>
      </c>
      <c r="F446">
        <v>5</v>
      </c>
      <c r="G446">
        <v>0.12</v>
      </c>
      <c r="H446">
        <v>186</v>
      </c>
      <c r="I446" t="s">
        <v>28</v>
      </c>
      <c r="J446" t="s">
        <v>29</v>
      </c>
      <c r="K446" t="s">
        <v>30</v>
      </c>
      <c r="L446" t="s">
        <v>23</v>
      </c>
      <c r="M446" s="1">
        <v>44441</v>
      </c>
      <c r="N446" t="s">
        <v>24</v>
      </c>
      <c r="O446">
        <v>2022</v>
      </c>
      <c r="P446">
        <v>9</v>
      </c>
      <c r="Q446">
        <v>8</v>
      </c>
      <c r="R446">
        <v>2020</v>
      </c>
      <c r="S446" t="s">
        <v>423</v>
      </c>
      <c r="T446" s="1">
        <v>45330</v>
      </c>
      <c r="U446">
        <v>2</v>
      </c>
      <c r="V446">
        <v>3000</v>
      </c>
      <c r="W446" s="2">
        <f>Table2[[#This Row],[Profit]]/Table2[[#This Row],[Unit Price]]</f>
        <v>0.31</v>
      </c>
    </row>
    <row r="447" spans="1:23" x14ac:dyDescent="0.25">
      <c r="A447">
        <v>446</v>
      </c>
      <c r="B447" t="s">
        <v>42</v>
      </c>
      <c r="C447" t="s">
        <v>59</v>
      </c>
      <c r="D447" t="s">
        <v>757</v>
      </c>
      <c r="E447">
        <v>396</v>
      </c>
      <c r="F447">
        <v>1</v>
      </c>
      <c r="G447">
        <v>0.3</v>
      </c>
      <c r="H447">
        <v>67</v>
      </c>
      <c r="I447" t="s">
        <v>20</v>
      </c>
      <c r="J447" t="s">
        <v>21</v>
      </c>
      <c r="K447" t="s">
        <v>70</v>
      </c>
      <c r="L447" t="s">
        <v>31</v>
      </c>
      <c r="M447" s="1">
        <v>44442</v>
      </c>
      <c r="N447" t="s">
        <v>43</v>
      </c>
      <c r="O447">
        <v>2021</v>
      </c>
      <c r="P447">
        <v>21</v>
      </c>
      <c r="Q447">
        <v>3</v>
      </c>
      <c r="R447">
        <v>2022</v>
      </c>
      <c r="S447" t="s">
        <v>424</v>
      </c>
      <c r="T447" s="1">
        <v>45565</v>
      </c>
      <c r="U447">
        <v>4</v>
      </c>
      <c r="V447">
        <v>396</v>
      </c>
      <c r="W447" s="2">
        <f>Table2[[#This Row],[Profit]]/Table2[[#This Row],[Unit Price]]</f>
        <v>0.1691919191919192</v>
      </c>
    </row>
    <row r="448" spans="1:23" x14ac:dyDescent="0.25">
      <c r="A448">
        <v>447</v>
      </c>
      <c r="B448" t="s">
        <v>18</v>
      </c>
      <c r="C448" t="s">
        <v>59</v>
      </c>
      <c r="D448" t="s">
        <v>757</v>
      </c>
      <c r="E448">
        <v>536</v>
      </c>
      <c r="F448">
        <v>9</v>
      </c>
      <c r="G448">
        <v>0.32</v>
      </c>
      <c r="H448">
        <v>161</v>
      </c>
      <c r="I448" t="s">
        <v>20</v>
      </c>
      <c r="J448" t="s">
        <v>29</v>
      </c>
      <c r="K448" t="s">
        <v>70</v>
      </c>
      <c r="L448" t="s">
        <v>23</v>
      </c>
      <c r="M448" s="1">
        <v>44443</v>
      </c>
      <c r="N448" t="s">
        <v>43</v>
      </c>
      <c r="O448">
        <v>2020</v>
      </c>
      <c r="P448">
        <v>2</v>
      </c>
      <c r="Q448">
        <v>9</v>
      </c>
      <c r="R448">
        <v>2020</v>
      </c>
      <c r="S448" t="s">
        <v>220</v>
      </c>
      <c r="T448" s="1">
        <v>45611</v>
      </c>
      <c r="U448">
        <v>6</v>
      </c>
      <c r="V448">
        <v>4824</v>
      </c>
      <c r="W448" s="2">
        <f>Table2[[#This Row],[Profit]]/Table2[[#This Row],[Unit Price]]</f>
        <v>0.30037313432835822</v>
      </c>
    </row>
    <row r="449" spans="1:23" x14ac:dyDescent="0.25">
      <c r="A449">
        <v>448</v>
      </c>
      <c r="B449" t="s">
        <v>52</v>
      </c>
      <c r="C449" t="s">
        <v>19</v>
      </c>
      <c r="D449" t="s">
        <v>27</v>
      </c>
      <c r="E449">
        <v>549</v>
      </c>
      <c r="F449">
        <v>3</v>
      </c>
      <c r="G449">
        <v>0.42</v>
      </c>
      <c r="H449">
        <v>50</v>
      </c>
      <c r="I449" t="s">
        <v>28</v>
      </c>
      <c r="J449" t="s">
        <v>29</v>
      </c>
      <c r="K449" t="s">
        <v>22</v>
      </c>
      <c r="L449" t="s">
        <v>23</v>
      </c>
      <c r="M449" s="1">
        <v>44444</v>
      </c>
      <c r="N449" t="s">
        <v>24</v>
      </c>
      <c r="O449">
        <v>2020</v>
      </c>
      <c r="P449">
        <v>26</v>
      </c>
      <c r="Q449">
        <v>8</v>
      </c>
      <c r="R449">
        <v>2022</v>
      </c>
      <c r="S449" t="s">
        <v>361</v>
      </c>
      <c r="T449" s="1">
        <v>45491</v>
      </c>
      <c r="U449">
        <v>3</v>
      </c>
      <c r="V449">
        <v>1647</v>
      </c>
      <c r="W449" s="2">
        <f>Table2[[#This Row],[Profit]]/Table2[[#This Row],[Unit Price]]</f>
        <v>9.107468123861566E-2</v>
      </c>
    </row>
    <row r="450" spans="1:23" x14ac:dyDescent="0.25">
      <c r="A450">
        <v>449</v>
      </c>
      <c r="B450" t="s">
        <v>73</v>
      </c>
      <c r="C450" t="s">
        <v>53</v>
      </c>
      <c r="D450" t="s">
        <v>761</v>
      </c>
      <c r="E450">
        <v>896</v>
      </c>
      <c r="F450">
        <v>4</v>
      </c>
      <c r="G450">
        <v>0.17</v>
      </c>
      <c r="H450">
        <v>56</v>
      </c>
      <c r="I450" t="s">
        <v>28</v>
      </c>
      <c r="J450" t="s">
        <v>35</v>
      </c>
      <c r="K450" t="s">
        <v>30</v>
      </c>
      <c r="L450" t="s">
        <v>31</v>
      </c>
      <c r="M450" s="1">
        <v>44445</v>
      </c>
      <c r="N450" t="s">
        <v>24</v>
      </c>
      <c r="O450">
        <v>2021</v>
      </c>
      <c r="P450">
        <v>15</v>
      </c>
      <c r="Q450">
        <v>7</v>
      </c>
      <c r="R450">
        <v>2020</v>
      </c>
      <c r="S450" t="s">
        <v>232</v>
      </c>
      <c r="T450" s="1">
        <v>45422</v>
      </c>
      <c r="U450">
        <v>1</v>
      </c>
      <c r="V450">
        <v>3584</v>
      </c>
      <c r="W450" s="2">
        <f>Table2[[#This Row],[Profit]]/Table2[[#This Row],[Unit Price]]</f>
        <v>6.25E-2</v>
      </c>
    </row>
    <row r="451" spans="1:23" x14ac:dyDescent="0.25">
      <c r="A451">
        <v>450</v>
      </c>
      <c r="B451" t="s">
        <v>48</v>
      </c>
      <c r="C451" t="s">
        <v>56</v>
      </c>
      <c r="D451" t="s">
        <v>759</v>
      </c>
      <c r="E451">
        <v>489</v>
      </c>
      <c r="F451">
        <v>3</v>
      </c>
      <c r="G451">
        <v>0.31</v>
      </c>
      <c r="H451">
        <v>199</v>
      </c>
      <c r="I451" t="s">
        <v>28</v>
      </c>
      <c r="J451" t="s">
        <v>29</v>
      </c>
      <c r="K451" t="s">
        <v>30</v>
      </c>
      <c r="L451" t="s">
        <v>71</v>
      </c>
      <c r="M451" s="1">
        <v>44446</v>
      </c>
      <c r="N451" t="s">
        <v>24</v>
      </c>
      <c r="O451">
        <v>2021</v>
      </c>
      <c r="P451">
        <v>10</v>
      </c>
      <c r="Q451">
        <v>3</v>
      </c>
      <c r="R451">
        <v>2022</v>
      </c>
      <c r="S451" t="s">
        <v>54</v>
      </c>
      <c r="T451" s="1">
        <v>45421</v>
      </c>
      <c r="U451">
        <v>5</v>
      </c>
      <c r="V451">
        <v>1467</v>
      </c>
      <c r="W451" s="2">
        <f>Table2[[#This Row],[Profit]]/Table2[[#This Row],[Unit Price]]</f>
        <v>0.40695296523517382</v>
      </c>
    </row>
    <row r="452" spans="1:23" x14ac:dyDescent="0.25">
      <c r="A452">
        <v>451</v>
      </c>
      <c r="B452" t="s">
        <v>55</v>
      </c>
      <c r="C452" t="s">
        <v>19</v>
      </c>
      <c r="D452" t="s">
        <v>761</v>
      </c>
      <c r="E452">
        <v>332</v>
      </c>
      <c r="F452">
        <v>9</v>
      </c>
      <c r="G452">
        <v>0.3</v>
      </c>
      <c r="H452">
        <v>132</v>
      </c>
      <c r="I452" t="s">
        <v>20</v>
      </c>
      <c r="J452" t="s">
        <v>39</v>
      </c>
      <c r="K452" t="s">
        <v>22</v>
      </c>
      <c r="L452" t="s">
        <v>71</v>
      </c>
      <c r="M452" s="1">
        <v>44447</v>
      </c>
      <c r="N452" t="s">
        <v>43</v>
      </c>
      <c r="O452">
        <v>2021</v>
      </c>
      <c r="P452">
        <v>26</v>
      </c>
      <c r="Q452">
        <v>6</v>
      </c>
      <c r="R452">
        <v>2022</v>
      </c>
      <c r="S452" t="s">
        <v>425</v>
      </c>
      <c r="T452" s="1">
        <v>45425</v>
      </c>
      <c r="U452">
        <v>5</v>
      </c>
      <c r="V452">
        <v>2988</v>
      </c>
      <c r="W452" s="2">
        <f>Table2[[#This Row],[Profit]]/Table2[[#This Row],[Unit Price]]</f>
        <v>0.39759036144578314</v>
      </c>
    </row>
    <row r="453" spans="1:23" x14ac:dyDescent="0.25">
      <c r="A453">
        <v>452</v>
      </c>
      <c r="B453" t="s">
        <v>67</v>
      </c>
      <c r="C453" t="s">
        <v>38</v>
      </c>
      <c r="D453" t="s">
        <v>27</v>
      </c>
      <c r="E453">
        <v>686</v>
      </c>
      <c r="F453">
        <v>1</v>
      </c>
      <c r="G453">
        <v>0.28999999999999998</v>
      </c>
      <c r="H453">
        <v>167</v>
      </c>
      <c r="I453" t="s">
        <v>20</v>
      </c>
      <c r="J453" t="s">
        <v>35</v>
      </c>
      <c r="K453" t="s">
        <v>70</v>
      </c>
      <c r="L453" t="s">
        <v>23</v>
      </c>
      <c r="M453" s="1">
        <v>44448</v>
      </c>
      <c r="N453" t="s">
        <v>24</v>
      </c>
      <c r="O453">
        <v>2021</v>
      </c>
      <c r="P453">
        <v>5</v>
      </c>
      <c r="Q453">
        <v>2</v>
      </c>
      <c r="R453">
        <v>2021</v>
      </c>
      <c r="S453" t="s">
        <v>426</v>
      </c>
      <c r="T453" s="1">
        <v>45351</v>
      </c>
      <c r="U453">
        <v>6</v>
      </c>
      <c r="V453">
        <v>686</v>
      </c>
      <c r="W453" s="2">
        <f>Table2[[#This Row],[Profit]]/Table2[[#This Row],[Unit Price]]</f>
        <v>0.2434402332361516</v>
      </c>
    </row>
    <row r="454" spans="1:23" x14ac:dyDescent="0.25">
      <c r="A454">
        <v>453</v>
      </c>
      <c r="B454" t="s">
        <v>37</v>
      </c>
      <c r="C454" t="s">
        <v>34</v>
      </c>
      <c r="D454" t="s">
        <v>757</v>
      </c>
      <c r="E454">
        <v>747</v>
      </c>
      <c r="F454">
        <v>7</v>
      </c>
      <c r="G454">
        <v>0.35</v>
      </c>
      <c r="H454">
        <v>165</v>
      </c>
      <c r="I454" t="s">
        <v>28</v>
      </c>
      <c r="J454" t="s">
        <v>35</v>
      </c>
      <c r="K454" t="s">
        <v>30</v>
      </c>
      <c r="L454" t="s">
        <v>71</v>
      </c>
      <c r="M454" s="1">
        <v>44449</v>
      </c>
      <c r="N454" t="s">
        <v>24</v>
      </c>
      <c r="O454">
        <v>2020</v>
      </c>
      <c r="P454">
        <v>7</v>
      </c>
      <c r="Q454">
        <v>9</v>
      </c>
      <c r="R454">
        <v>2021</v>
      </c>
      <c r="S454" t="s">
        <v>427</v>
      </c>
      <c r="T454" s="1">
        <v>45532</v>
      </c>
      <c r="U454">
        <v>4</v>
      </c>
      <c r="V454">
        <v>5229</v>
      </c>
      <c r="W454" s="2">
        <f>Table2[[#This Row],[Profit]]/Table2[[#This Row],[Unit Price]]</f>
        <v>0.22088353413654618</v>
      </c>
    </row>
    <row r="455" spans="1:23" x14ac:dyDescent="0.25">
      <c r="A455">
        <v>454</v>
      </c>
      <c r="B455" t="s">
        <v>104</v>
      </c>
      <c r="C455" t="s">
        <v>59</v>
      </c>
      <c r="D455" t="s">
        <v>757</v>
      </c>
      <c r="E455">
        <v>897</v>
      </c>
      <c r="F455">
        <v>7</v>
      </c>
      <c r="G455">
        <v>0.47</v>
      </c>
      <c r="H455">
        <v>73</v>
      </c>
      <c r="I455" t="s">
        <v>28</v>
      </c>
      <c r="J455" t="s">
        <v>39</v>
      </c>
      <c r="K455" t="s">
        <v>70</v>
      </c>
      <c r="L455" t="s">
        <v>31</v>
      </c>
      <c r="M455" s="1">
        <v>44450</v>
      </c>
      <c r="N455" t="s">
        <v>24</v>
      </c>
      <c r="O455">
        <v>2021</v>
      </c>
      <c r="P455">
        <v>2</v>
      </c>
      <c r="Q455">
        <v>10</v>
      </c>
      <c r="R455">
        <v>2022</v>
      </c>
      <c r="S455" t="s">
        <v>428</v>
      </c>
      <c r="T455" s="1">
        <v>45569</v>
      </c>
      <c r="U455">
        <v>6</v>
      </c>
      <c r="V455">
        <v>6279</v>
      </c>
      <c r="W455" s="2">
        <f>Table2[[#This Row],[Profit]]/Table2[[#This Row],[Unit Price]]</f>
        <v>8.1382385730211823E-2</v>
      </c>
    </row>
    <row r="456" spans="1:23" x14ac:dyDescent="0.25">
      <c r="A456">
        <v>455</v>
      </c>
      <c r="B456" t="s">
        <v>73</v>
      </c>
      <c r="C456" t="s">
        <v>34</v>
      </c>
      <c r="D456" t="s">
        <v>27</v>
      </c>
      <c r="E456">
        <v>968</v>
      </c>
      <c r="F456">
        <v>6</v>
      </c>
      <c r="G456">
        <v>0.34</v>
      </c>
      <c r="H456">
        <v>108</v>
      </c>
      <c r="I456" t="s">
        <v>28</v>
      </c>
      <c r="J456" t="s">
        <v>39</v>
      </c>
      <c r="K456" t="s">
        <v>40</v>
      </c>
      <c r="L456" t="s">
        <v>23</v>
      </c>
      <c r="M456" s="1">
        <v>44451</v>
      </c>
      <c r="N456" t="s">
        <v>24</v>
      </c>
      <c r="O456">
        <v>2020</v>
      </c>
      <c r="P456">
        <v>21</v>
      </c>
      <c r="Q456">
        <v>3</v>
      </c>
      <c r="R456">
        <v>2020</v>
      </c>
      <c r="S456" t="s">
        <v>269</v>
      </c>
      <c r="T456" s="1">
        <v>45465</v>
      </c>
      <c r="U456">
        <v>2</v>
      </c>
      <c r="V456">
        <v>5808</v>
      </c>
      <c r="W456" s="2">
        <f>Table2[[#This Row],[Profit]]/Table2[[#This Row],[Unit Price]]</f>
        <v>0.1115702479338843</v>
      </c>
    </row>
    <row r="457" spans="1:23" x14ac:dyDescent="0.25">
      <c r="A457">
        <v>456</v>
      </c>
      <c r="B457" t="s">
        <v>26</v>
      </c>
      <c r="C457" t="s">
        <v>34</v>
      </c>
      <c r="D457" t="s">
        <v>757</v>
      </c>
      <c r="E457">
        <v>438</v>
      </c>
      <c r="F457">
        <v>8</v>
      </c>
      <c r="G457">
        <v>0.28999999999999998</v>
      </c>
      <c r="H457">
        <v>189</v>
      </c>
      <c r="I457" t="s">
        <v>20</v>
      </c>
      <c r="J457" t="s">
        <v>21</v>
      </c>
      <c r="K457" t="s">
        <v>22</v>
      </c>
      <c r="L457" t="s">
        <v>46</v>
      </c>
      <c r="M457" s="1">
        <v>44452</v>
      </c>
      <c r="N457" t="s">
        <v>24</v>
      </c>
      <c r="O457">
        <v>2022</v>
      </c>
      <c r="P457">
        <v>1</v>
      </c>
      <c r="Q457">
        <v>12</v>
      </c>
      <c r="R457">
        <v>2021</v>
      </c>
      <c r="S457" t="s">
        <v>429</v>
      </c>
      <c r="T457" s="1">
        <v>45579</v>
      </c>
      <c r="U457">
        <v>1</v>
      </c>
      <c r="V457">
        <v>3504</v>
      </c>
      <c r="W457" s="2">
        <f>Table2[[#This Row],[Profit]]/Table2[[#This Row],[Unit Price]]</f>
        <v>0.4315068493150685</v>
      </c>
    </row>
    <row r="458" spans="1:23" x14ac:dyDescent="0.25">
      <c r="A458">
        <v>457</v>
      </c>
      <c r="B458" t="s">
        <v>55</v>
      </c>
      <c r="C458" t="s">
        <v>38</v>
      </c>
      <c r="D458" t="s">
        <v>761</v>
      </c>
      <c r="E458">
        <v>147</v>
      </c>
      <c r="F458">
        <v>4</v>
      </c>
      <c r="G458">
        <v>0.23</v>
      </c>
      <c r="H458">
        <v>104</v>
      </c>
      <c r="I458" t="s">
        <v>28</v>
      </c>
      <c r="J458" t="s">
        <v>35</v>
      </c>
      <c r="K458" t="s">
        <v>22</v>
      </c>
      <c r="L458" t="s">
        <v>23</v>
      </c>
      <c r="M458" s="1">
        <v>44453</v>
      </c>
      <c r="N458" t="s">
        <v>43</v>
      </c>
      <c r="O458">
        <v>2020</v>
      </c>
      <c r="P458">
        <v>9</v>
      </c>
      <c r="Q458">
        <v>9</v>
      </c>
      <c r="R458">
        <v>2020</v>
      </c>
      <c r="S458" t="s">
        <v>430</v>
      </c>
      <c r="T458" s="1">
        <v>45648</v>
      </c>
      <c r="U458">
        <v>4</v>
      </c>
      <c r="V458">
        <v>588</v>
      </c>
      <c r="W458" s="2">
        <f>Table2[[#This Row],[Profit]]/Table2[[#This Row],[Unit Price]]</f>
        <v>0.70748299319727892</v>
      </c>
    </row>
    <row r="459" spans="1:23" x14ac:dyDescent="0.25">
      <c r="A459">
        <v>458</v>
      </c>
      <c r="B459" t="s">
        <v>48</v>
      </c>
      <c r="C459" t="s">
        <v>56</v>
      </c>
      <c r="D459" t="s">
        <v>761</v>
      </c>
      <c r="E459">
        <v>544</v>
      </c>
      <c r="F459">
        <v>7</v>
      </c>
      <c r="G459">
        <v>0.37</v>
      </c>
      <c r="H459">
        <v>114</v>
      </c>
      <c r="I459" t="s">
        <v>28</v>
      </c>
      <c r="J459" t="s">
        <v>29</v>
      </c>
      <c r="K459" t="s">
        <v>70</v>
      </c>
      <c r="L459" t="s">
        <v>46</v>
      </c>
      <c r="M459" s="1">
        <v>44454</v>
      </c>
      <c r="N459" t="s">
        <v>43</v>
      </c>
      <c r="O459">
        <v>2021</v>
      </c>
      <c r="P459">
        <v>14</v>
      </c>
      <c r="Q459">
        <v>9</v>
      </c>
      <c r="R459">
        <v>2021</v>
      </c>
      <c r="S459" t="s">
        <v>422</v>
      </c>
      <c r="T459" s="1">
        <v>45450</v>
      </c>
      <c r="U459">
        <v>4</v>
      </c>
      <c r="V459">
        <v>3808</v>
      </c>
      <c r="W459" s="2">
        <f>Table2[[#This Row],[Profit]]/Table2[[#This Row],[Unit Price]]</f>
        <v>0.20955882352941177</v>
      </c>
    </row>
    <row r="460" spans="1:23" x14ac:dyDescent="0.25">
      <c r="A460">
        <v>459</v>
      </c>
      <c r="B460" t="s">
        <v>55</v>
      </c>
      <c r="C460" t="s">
        <v>38</v>
      </c>
      <c r="D460" t="s">
        <v>759</v>
      </c>
      <c r="E460">
        <v>419</v>
      </c>
      <c r="F460">
        <v>9</v>
      </c>
      <c r="G460">
        <v>0.32</v>
      </c>
      <c r="H460">
        <v>74</v>
      </c>
      <c r="I460" t="s">
        <v>20</v>
      </c>
      <c r="J460" t="s">
        <v>39</v>
      </c>
      <c r="K460" t="s">
        <v>40</v>
      </c>
      <c r="L460" t="s">
        <v>46</v>
      </c>
      <c r="M460" s="1">
        <v>44455</v>
      </c>
      <c r="N460" t="s">
        <v>43</v>
      </c>
      <c r="O460">
        <v>2022</v>
      </c>
      <c r="P460">
        <v>15</v>
      </c>
      <c r="Q460">
        <v>9</v>
      </c>
      <c r="R460">
        <v>2020</v>
      </c>
      <c r="S460" t="s">
        <v>431</v>
      </c>
      <c r="T460" s="1">
        <v>45570</v>
      </c>
      <c r="U460">
        <v>3</v>
      </c>
      <c r="V460">
        <v>3771</v>
      </c>
      <c r="W460" s="2">
        <f>Table2[[#This Row],[Profit]]/Table2[[#This Row],[Unit Price]]</f>
        <v>0.1766109785202864</v>
      </c>
    </row>
    <row r="461" spans="1:23" x14ac:dyDescent="0.25">
      <c r="A461">
        <v>460</v>
      </c>
      <c r="B461" t="s">
        <v>67</v>
      </c>
      <c r="C461" t="s">
        <v>19</v>
      </c>
      <c r="D461" t="s">
        <v>760</v>
      </c>
      <c r="E461">
        <v>735</v>
      </c>
      <c r="F461">
        <v>6</v>
      </c>
      <c r="G461">
        <v>0.37</v>
      </c>
      <c r="H461">
        <v>91</v>
      </c>
      <c r="I461" t="s">
        <v>28</v>
      </c>
      <c r="J461" t="s">
        <v>21</v>
      </c>
      <c r="K461" t="s">
        <v>70</v>
      </c>
      <c r="L461" t="s">
        <v>46</v>
      </c>
      <c r="M461" s="1">
        <v>44456</v>
      </c>
      <c r="N461" t="s">
        <v>24</v>
      </c>
      <c r="O461">
        <v>2020</v>
      </c>
      <c r="P461">
        <v>12</v>
      </c>
      <c r="Q461">
        <v>8</v>
      </c>
      <c r="R461">
        <v>2020</v>
      </c>
      <c r="S461" t="s">
        <v>432</v>
      </c>
      <c r="T461" s="1">
        <v>45500</v>
      </c>
      <c r="U461">
        <v>5</v>
      </c>
      <c r="V461">
        <v>4410</v>
      </c>
      <c r="W461" s="2">
        <f>Table2[[#This Row],[Profit]]/Table2[[#This Row],[Unit Price]]</f>
        <v>0.12380952380952381</v>
      </c>
    </row>
    <row r="462" spans="1:23" x14ac:dyDescent="0.25">
      <c r="A462">
        <v>461</v>
      </c>
      <c r="B462" t="s">
        <v>52</v>
      </c>
      <c r="C462" t="s">
        <v>34</v>
      </c>
      <c r="D462" t="s">
        <v>761</v>
      </c>
      <c r="E462">
        <v>550</v>
      </c>
      <c r="F462">
        <v>3</v>
      </c>
      <c r="G462">
        <v>0.13</v>
      </c>
      <c r="H462">
        <v>84</v>
      </c>
      <c r="I462" t="s">
        <v>28</v>
      </c>
      <c r="J462" t="s">
        <v>21</v>
      </c>
      <c r="K462" t="s">
        <v>40</v>
      </c>
      <c r="L462" t="s">
        <v>71</v>
      </c>
      <c r="M462" s="1">
        <v>44457</v>
      </c>
      <c r="N462" t="s">
        <v>43</v>
      </c>
      <c r="O462">
        <v>2020</v>
      </c>
      <c r="P462">
        <v>6</v>
      </c>
      <c r="Q462">
        <v>4</v>
      </c>
      <c r="R462">
        <v>2022</v>
      </c>
      <c r="S462" t="s">
        <v>332</v>
      </c>
      <c r="T462" s="1">
        <v>45586</v>
      </c>
      <c r="U462">
        <v>6</v>
      </c>
      <c r="V462">
        <v>1650</v>
      </c>
      <c r="W462" s="2">
        <f>Table2[[#This Row],[Profit]]/Table2[[#This Row],[Unit Price]]</f>
        <v>0.15272727272727274</v>
      </c>
    </row>
    <row r="463" spans="1:23" x14ac:dyDescent="0.25">
      <c r="A463">
        <v>462</v>
      </c>
      <c r="B463" t="s">
        <v>73</v>
      </c>
      <c r="C463" t="s">
        <v>34</v>
      </c>
      <c r="D463" t="s">
        <v>27</v>
      </c>
      <c r="E463">
        <v>397</v>
      </c>
      <c r="F463">
        <v>9</v>
      </c>
      <c r="G463">
        <v>0.43</v>
      </c>
      <c r="H463">
        <v>186</v>
      </c>
      <c r="I463" t="s">
        <v>20</v>
      </c>
      <c r="J463" t="s">
        <v>39</v>
      </c>
      <c r="K463" t="s">
        <v>70</v>
      </c>
      <c r="L463" t="s">
        <v>31</v>
      </c>
      <c r="M463" s="1">
        <v>44458</v>
      </c>
      <c r="N463" t="s">
        <v>43</v>
      </c>
      <c r="O463">
        <v>2021</v>
      </c>
      <c r="P463">
        <v>25</v>
      </c>
      <c r="Q463">
        <v>9</v>
      </c>
      <c r="R463">
        <v>2021</v>
      </c>
      <c r="S463" t="s">
        <v>211</v>
      </c>
      <c r="T463" s="1">
        <v>45630</v>
      </c>
      <c r="U463">
        <v>6</v>
      </c>
      <c r="V463">
        <v>3573</v>
      </c>
      <c r="W463" s="2">
        <f>Table2[[#This Row],[Profit]]/Table2[[#This Row],[Unit Price]]</f>
        <v>0.46851385390428213</v>
      </c>
    </row>
    <row r="464" spans="1:23" x14ac:dyDescent="0.25">
      <c r="A464">
        <v>463</v>
      </c>
      <c r="B464" t="s">
        <v>73</v>
      </c>
      <c r="C464" t="s">
        <v>53</v>
      </c>
      <c r="D464" t="s">
        <v>758</v>
      </c>
      <c r="E464">
        <v>641</v>
      </c>
      <c r="F464">
        <v>2</v>
      </c>
      <c r="G464">
        <v>0.39</v>
      </c>
      <c r="H464">
        <v>182</v>
      </c>
      <c r="I464" t="s">
        <v>28</v>
      </c>
      <c r="J464" t="s">
        <v>21</v>
      </c>
      <c r="K464" t="s">
        <v>40</v>
      </c>
      <c r="L464" t="s">
        <v>31</v>
      </c>
      <c r="M464" s="1">
        <v>44459</v>
      </c>
      <c r="N464" t="s">
        <v>43</v>
      </c>
      <c r="O464">
        <v>2022</v>
      </c>
      <c r="P464">
        <v>28</v>
      </c>
      <c r="Q464">
        <v>7</v>
      </c>
      <c r="R464">
        <v>2021</v>
      </c>
      <c r="S464" t="s">
        <v>433</v>
      </c>
      <c r="T464" s="1">
        <v>45293</v>
      </c>
      <c r="U464">
        <v>1</v>
      </c>
      <c r="V464">
        <v>1282</v>
      </c>
      <c r="W464" s="2">
        <f>Table2[[#This Row],[Profit]]/Table2[[#This Row],[Unit Price]]</f>
        <v>0.2839313572542902</v>
      </c>
    </row>
    <row r="465" spans="1:23" x14ac:dyDescent="0.25">
      <c r="A465">
        <v>464</v>
      </c>
      <c r="B465" t="s">
        <v>104</v>
      </c>
      <c r="C465" t="s">
        <v>53</v>
      </c>
      <c r="D465" t="s">
        <v>760</v>
      </c>
      <c r="E465">
        <v>196</v>
      </c>
      <c r="F465">
        <v>5</v>
      </c>
      <c r="G465">
        <v>0.31</v>
      </c>
      <c r="H465">
        <v>116</v>
      </c>
      <c r="I465" t="s">
        <v>20</v>
      </c>
      <c r="J465" t="s">
        <v>39</v>
      </c>
      <c r="K465" t="s">
        <v>70</v>
      </c>
      <c r="L465" t="s">
        <v>31</v>
      </c>
      <c r="M465" s="1">
        <v>44460</v>
      </c>
      <c r="N465" t="s">
        <v>24</v>
      </c>
      <c r="O465">
        <v>2020</v>
      </c>
      <c r="P465">
        <v>14</v>
      </c>
      <c r="Q465">
        <v>7</v>
      </c>
      <c r="R465">
        <v>2021</v>
      </c>
      <c r="S465" t="s">
        <v>434</v>
      </c>
      <c r="T465" s="1">
        <v>45608</v>
      </c>
      <c r="U465">
        <v>3</v>
      </c>
      <c r="V465">
        <v>980</v>
      </c>
      <c r="W465" s="2">
        <f>Table2[[#This Row],[Profit]]/Table2[[#This Row],[Unit Price]]</f>
        <v>0.59183673469387754</v>
      </c>
    </row>
    <row r="466" spans="1:23" x14ac:dyDescent="0.25">
      <c r="A466">
        <v>465</v>
      </c>
      <c r="B466" t="s">
        <v>37</v>
      </c>
      <c r="C466" t="s">
        <v>34</v>
      </c>
      <c r="D466" t="s">
        <v>758</v>
      </c>
      <c r="E466">
        <v>661</v>
      </c>
      <c r="F466">
        <v>1</v>
      </c>
      <c r="G466">
        <v>0.12</v>
      </c>
      <c r="H466">
        <v>190</v>
      </c>
      <c r="I466" t="s">
        <v>28</v>
      </c>
      <c r="J466" t="s">
        <v>29</v>
      </c>
      <c r="K466" t="s">
        <v>40</v>
      </c>
      <c r="L466" t="s">
        <v>31</v>
      </c>
      <c r="M466" s="1">
        <v>44461</v>
      </c>
      <c r="N466" t="s">
        <v>43</v>
      </c>
      <c r="O466">
        <v>2022</v>
      </c>
      <c r="P466">
        <v>27</v>
      </c>
      <c r="Q466">
        <v>8</v>
      </c>
      <c r="R466">
        <v>2020</v>
      </c>
      <c r="S466" t="s">
        <v>323</v>
      </c>
      <c r="T466" s="1">
        <v>45525</v>
      </c>
      <c r="U466">
        <v>3</v>
      </c>
      <c r="V466">
        <v>661</v>
      </c>
      <c r="W466" s="2">
        <f>Table2[[#This Row],[Profit]]/Table2[[#This Row],[Unit Price]]</f>
        <v>0.2874432677760968</v>
      </c>
    </row>
    <row r="467" spans="1:23" x14ac:dyDescent="0.25">
      <c r="A467">
        <v>466</v>
      </c>
      <c r="B467" t="s">
        <v>48</v>
      </c>
      <c r="C467" t="s">
        <v>56</v>
      </c>
      <c r="D467" t="s">
        <v>757</v>
      </c>
      <c r="E467">
        <v>800</v>
      </c>
      <c r="F467">
        <v>5</v>
      </c>
      <c r="G467">
        <v>0.48</v>
      </c>
      <c r="H467">
        <v>113</v>
      </c>
      <c r="I467" t="s">
        <v>20</v>
      </c>
      <c r="J467" t="s">
        <v>21</v>
      </c>
      <c r="K467" t="s">
        <v>30</v>
      </c>
      <c r="L467" t="s">
        <v>23</v>
      </c>
      <c r="M467" s="1">
        <v>44462</v>
      </c>
      <c r="N467" t="s">
        <v>24</v>
      </c>
      <c r="O467">
        <v>2021</v>
      </c>
      <c r="P467">
        <v>11</v>
      </c>
      <c r="Q467">
        <v>10</v>
      </c>
      <c r="R467">
        <v>2020</v>
      </c>
      <c r="S467" t="s">
        <v>435</v>
      </c>
      <c r="T467" s="1">
        <v>45643</v>
      </c>
      <c r="U467">
        <v>3</v>
      </c>
      <c r="V467">
        <v>4000</v>
      </c>
      <c r="W467" s="2">
        <f>Table2[[#This Row],[Profit]]/Table2[[#This Row],[Unit Price]]</f>
        <v>0.14124999999999999</v>
      </c>
    </row>
    <row r="468" spans="1:23" x14ac:dyDescent="0.25">
      <c r="A468">
        <v>467</v>
      </c>
      <c r="B468" t="s">
        <v>18</v>
      </c>
      <c r="C468" t="s">
        <v>34</v>
      </c>
      <c r="D468" t="s">
        <v>760</v>
      </c>
      <c r="E468">
        <v>920</v>
      </c>
      <c r="F468">
        <v>8</v>
      </c>
      <c r="G468">
        <v>0.34</v>
      </c>
      <c r="H468">
        <v>139</v>
      </c>
      <c r="I468" t="s">
        <v>28</v>
      </c>
      <c r="J468" t="s">
        <v>29</v>
      </c>
      <c r="K468" t="s">
        <v>40</v>
      </c>
      <c r="L468" t="s">
        <v>23</v>
      </c>
      <c r="M468" s="1">
        <v>44463</v>
      </c>
      <c r="N468" t="s">
        <v>43</v>
      </c>
      <c r="O468">
        <v>2021</v>
      </c>
      <c r="P468">
        <v>3</v>
      </c>
      <c r="Q468">
        <v>12</v>
      </c>
      <c r="R468">
        <v>2021</v>
      </c>
      <c r="S468" t="s">
        <v>436</v>
      </c>
      <c r="T468" s="1">
        <v>45423</v>
      </c>
      <c r="U468">
        <v>4</v>
      </c>
      <c r="V468">
        <v>7360</v>
      </c>
      <c r="W468" s="2">
        <f>Table2[[#This Row],[Profit]]/Table2[[#This Row],[Unit Price]]</f>
        <v>0.15108695652173912</v>
      </c>
    </row>
    <row r="469" spans="1:23" x14ac:dyDescent="0.25">
      <c r="A469">
        <v>468</v>
      </c>
      <c r="B469" t="s">
        <v>26</v>
      </c>
      <c r="C469" t="s">
        <v>59</v>
      </c>
      <c r="D469" t="s">
        <v>757</v>
      </c>
      <c r="E469">
        <v>637</v>
      </c>
      <c r="F469">
        <v>1</v>
      </c>
      <c r="G469">
        <v>0.27</v>
      </c>
      <c r="H469">
        <v>174</v>
      </c>
      <c r="I469" t="s">
        <v>20</v>
      </c>
      <c r="J469" t="s">
        <v>35</v>
      </c>
      <c r="K469" t="s">
        <v>22</v>
      </c>
      <c r="L469" t="s">
        <v>23</v>
      </c>
      <c r="M469" s="1">
        <v>44464</v>
      </c>
      <c r="N469" t="s">
        <v>43</v>
      </c>
      <c r="O469">
        <v>2021</v>
      </c>
      <c r="P469">
        <v>3</v>
      </c>
      <c r="Q469">
        <v>7</v>
      </c>
      <c r="R469">
        <v>2022</v>
      </c>
      <c r="S469" t="s">
        <v>318</v>
      </c>
      <c r="T469" s="1">
        <v>45305</v>
      </c>
      <c r="U469">
        <v>4</v>
      </c>
      <c r="V469">
        <v>637</v>
      </c>
      <c r="W469" s="2">
        <f>Table2[[#This Row],[Profit]]/Table2[[#This Row],[Unit Price]]</f>
        <v>0.27315541601255888</v>
      </c>
    </row>
    <row r="470" spans="1:23" x14ac:dyDescent="0.25">
      <c r="A470">
        <v>469</v>
      </c>
      <c r="B470" t="s">
        <v>104</v>
      </c>
      <c r="C470" t="s">
        <v>19</v>
      </c>
      <c r="D470" t="s">
        <v>757</v>
      </c>
      <c r="E470">
        <v>648</v>
      </c>
      <c r="F470">
        <v>2</v>
      </c>
      <c r="G470">
        <v>0.23</v>
      </c>
      <c r="H470">
        <v>74</v>
      </c>
      <c r="I470" t="s">
        <v>28</v>
      </c>
      <c r="J470" t="s">
        <v>29</v>
      </c>
      <c r="K470" t="s">
        <v>22</v>
      </c>
      <c r="L470" t="s">
        <v>31</v>
      </c>
      <c r="M470" s="1">
        <v>44465</v>
      </c>
      <c r="N470" t="s">
        <v>24</v>
      </c>
      <c r="O470">
        <v>2021</v>
      </c>
      <c r="P470">
        <v>10</v>
      </c>
      <c r="Q470">
        <v>7</v>
      </c>
      <c r="R470">
        <v>2022</v>
      </c>
      <c r="S470" t="s">
        <v>117</v>
      </c>
      <c r="T470" s="1">
        <v>45605</v>
      </c>
      <c r="U470">
        <v>3</v>
      </c>
      <c r="V470">
        <v>1296</v>
      </c>
      <c r="W470" s="2">
        <f>Table2[[#This Row],[Profit]]/Table2[[#This Row],[Unit Price]]</f>
        <v>0.11419753086419752</v>
      </c>
    </row>
    <row r="471" spans="1:23" x14ac:dyDescent="0.25">
      <c r="A471">
        <v>470</v>
      </c>
      <c r="B471" t="s">
        <v>50</v>
      </c>
      <c r="C471" t="s">
        <v>56</v>
      </c>
      <c r="D471" t="s">
        <v>761</v>
      </c>
      <c r="E471">
        <v>759</v>
      </c>
      <c r="F471">
        <v>5</v>
      </c>
      <c r="G471">
        <v>0.19</v>
      </c>
      <c r="H471">
        <v>83</v>
      </c>
      <c r="I471" t="s">
        <v>20</v>
      </c>
      <c r="J471" t="s">
        <v>21</v>
      </c>
      <c r="K471" t="s">
        <v>40</v>
      </c>
      <c r="L471" t="s">
        <v>31</v>
      </c>
      <c r="M471" s="1">
        <v>44466</v>
      </c>
      <c r="N471" t="s">
        <v>24</v>
      </c>
      <c r="O471">
        <v>2021</v>
      </c>
      <c r="P471">
        <v>1</v>
      </c>
      <c r="Q471">
        <v>4</v>
      </c>
      <c r="R471">
        <v>2022</v>
      </c>
      <c r="S471" t="s">
        <v>437</v>
      </c>
      <c r="T471" s="1">
        <v>45401</v>
      </c>
      <c r="U471">
        <v>3</v>
      </c>
      <c r="V471">
        <v>3795</v>
      </c>
      <c r="W471" s="2">
        <f>Table2[[#This Row],[Profit]]/Table2[[#This Row],[Unit Price]]</f>
        <v>0.10935441370223979</v>
      </c>
    </row>
    <row r="472" spans="1:23" x14ac:dyDescent="0.25">
      <c r="A472">
        <v>471</v>
      </c>
      <c r="B472" t="s">
        <v>58</v>
      </c>
      <c r="C472" t="s">
        <v>38</v>
      </c>
      <c r="D472" t="s">
        <v>27</v>
      </c>
      <c r="E472">
        <v>964</v>
      </c>
      <c r="F472">
        <v>1</v>
      </c>
      <c r="G472">
        <v>0.35</v>
      </c>
      <c r="H472">
        <v>94</v>
      </c>
      <c r="I472" t="s">
        <v>28</v>
      </c>
      <c r="J472" t="s">
        <v>35</v>
      </c>
      <c r="K472" t="s">
        <v>40</v>
      </c>
      <c r="L472" t="s">
        <v>31</v>
      </c>
      <c r="M472" s="1">
        <v>44467</v>
      </c>
      <c r="N472" t="s">
        <v>43</v>
      </c>
      <c r="O472">
        <v>2022</v>
      </c>
      <c r="P472">
        <v>2</v>
      </c>
      <c r="Q472">
        <v>12</v>
      </c>
      <c r="R472">
        <v>2022</v>
      </c>
      <c r="S472" t="s">
        <v>438</v>
      </c>
      <c r="T472" s="1">
        <v>45418</v>
      </c>
      <c r="U472">
        <v>5</v>
      </c>
      <c r="V472">
        <v>964</v>
      </c>
      <c r="W472" s="2">
        <f>Table2[[#This Row],[Profit]]/Table2[[#This Row],[Unit Price]]</f>
        <v>9.7510373443983403E-2</v>
      </c>
    </row>
    <row r="473" spans="1:23" x14ac:dyDescent="0.25">
      <c r="A473">
        <v>472</v>
      </c>
      <c r="B473" t="s">
        <v>65</v>
      </c>
      <c r="C473" t="s">
        <v>53</v>
      </c>
      <c r="D473" t="s">
        <v>758</v>
      </c>
      <c r="E473">
        <v>345</v>
      </c>
      <c r="F473">
        <v>1</v>
      </c>
      <c r="G473">
        <v>0.47</v>
      </c>
      <c r="H473">
        <v>106</v>
      </c>
      <c r="I473" t="s">
        <v>20</v>
      </c>
      <c r="J473" t="s">
        <v>35</v>
      </c>
      <c r="K473" t="s">
        <v>22</v>
      </c>
      <c r="L473" t="s">
        <v>31</v>
      </c>
      <c r="M473" s="1">
        <v>44468</v>
      </c>
      <c r="N473" t="s">
        <v>43</v>
      </c>
      <c r="O473">
        <v>2022</v>
      </c>
      <c r="P473">
        <v>14</v>
      </c>
      <c r="Q473">
        <v>8</v>
      </c>
      <c r="R473">
        <v>2020</v>
      </c>
      <c r="S473" t="s">
        <v>439</v>
      </c>
      <c r="T473" s="1">
        <v>45452</v>
      </c>
      <c r="U473">
        <v>1</v>
      </c>
      <c r="V473">
        <v>345</v>
      </c>
      <c r="W473" s="2">
        <f>Table2[[#This Row],[Profit]]/Table2[[#This Row],[Unit Price]]</f>
        <v>0.30724637681159422</v>
      </c>
    </row>
    <row r="474" spans="1:23" x14ac:dyDescent="0.25">
      <c r="A474">
        <v>473</v>
      </c>
      <c r="B474" t="s">
        <v>79</v>
      </c>
      <c r="C474" t="s">
        <v>38</v>
      </c>
      <c r="D474" t="s">
        <v>761</v>
      </c>
      <c r="E474">
        <v>703</v>
      </c>
      <c r="F474">
        <v>1</v>
      </c>
      <c r="G474">
        <v>0.24</v>
      </c>
      <c r="H474">
        <v>187</v>
      </c>
      <c r="I474" t="s">
        <v>28</v>
      </c>
      <c r="J474" t="s">
        <v>21</v>
      </c>
      <c r="K474" t="s">
        <v>22</v>
      </c>
      <c r="L474" t="s">
        <v>46</v>
      </c>
      <c r="M474" s="1">
        <v>44469</v>
      </c>
      <c r="N474" t="s">
        <v>24</v>
      </c>
      <c r="O474">
        <v>2022</v>
      </c>
      <c r="P474">
        <v>15</v>
      </c>
      <c r="Q474">
        <v>7</v>
      </c>
      <c r="R474">
        <v>2022</v>
      </c>
      <c r="S474" t="s">
        <v>440</v>
      </c>
      <c r="T474" s="1">
        <v>45405</v>
      </c>
      <c r="U474">
        <v>3</v>
      </c>
      <c r="V474">
        <v>703</v>
      </c>
      <c r="W474" s="2">
        <f>Table2[[#This Row],[Profit]]/Table2[[#This Row],[Unit Price]]</f>
        <v>0.26600284495021337</v>
      </c>
    </row>
    <row r="475" spans="1:23" x14ac:dyDescent="0.25">
      <c r="A475">
        <v>474</v>
      </c>
      <c r="B475" t="s">
        <v>26</v>
      </c>
      <c r="C475" t="s">
        <v>19</v>
      </c>
      <c r="D475" t="s">
        <v>759</v>
      </c>
      <c r="E475">
        <v>254</v>
      </c>
      <c r="F475">
        <v>4</v>
      </c>
      <c r="G475">
        <v>0.39</v>
      </c>
      <c r="H475">
        <v>182</v>
      </c>
      <c r="I475" t="s">
        <v>20</v>
      </c>
      <c r="J475" t="s">
        <v>39</v>
      </c>
      <c r="K475" t="s">
        <v>70</v>
      </c>
      <c r="L475" t="s">
        <v>71</v>
      </c>
      <c r="M475" s="1">
        <v>44470</v>
      </c>
      <c r="N475" t="s">
        <v>24</v>
      </c>
      <c r="O475">
        <v>2021</v>
      </c>
      <c r="P475">
        <v>29</v>
      </c>
      <c r="Q475">
        <v>2</v>
      </c>
      <c r="R475">
        <v>2022</v>
      </c>
      <c r="S475" t="s">
        <v>441</v>
      </c>
      <c r="T475" s="1">
        <v>45463</v>
      </c>
      <c r="U475">
        <v>2</v>
      </c>
      <c r="V475">
        <v>1016</v>
      </c>
      <c r="W475" s="2">
        <f>Table2[[#This Row],[Profit]]/Table2[[#This Row],[Unit Price]]</f>
        <v>0.71653543307086609</v>
      </c>
    </row>
    <row r="476" spans="1:23" x14ac:dyDescent="0.25">
      <c r="A476">
        <v>475</v>
      </c>
      <c r="B476" t="s">
        <v>75</v>
      </c>
      <c r="C476" t="s">
        <v>59</v>
      </c>
      <c r="D476" t="s">
        <v>27</v>
      </c>
      <c r="E476">
        <v>668</v>
      </c>
      <c r="F476">
        <v>9</v>
      </c>
      <c r="G476">
        <v>0.17</v>
      </c>
      <c r="H476">
        <v>125</v>
      </c>
      <c r="I476" t="s">
        <v>20</v>
      </c>
      <c r="J476" t="s">
        <v>35</v>
      </c>
      <c r="K476" t="s">
        <v>22</v>
      </c>
      <c r="L476" t="s">
        <v>71</v>
      </c>
      <c r="M476" s="1">
        <v>44471</v>
      </c>
      <c r="N476" t="s">
        <v>24</v>
      </c>
      <c r="O476">
        <v>2022</v>
      </c>
      <c r="P476">
        <v>8</v>
      </c>
      <c r="Q476">
        <v>7</v>
      </c>
      <c r="R476">
        <v>2022</v>
      </c>
      <c r="S476" t="s">
        <v>442</v>
      </c>
      <c r="T476" s="1">
        <v>45369</v>
      </c>
      <c r="U476">
        <v>1</v>
      </c>
      <c r="V476">
        <v>6012</v>
      </c>
      <c r="W476" s="2">
        <f>Table2[[#This Row],[Profit]]/Table2[[#This Row],[Unit Price]]</f>
        <v>0.18712574850299402</v>
      </c>
    </row>
    <row r="477" spans="1:23" x14ac:dyDescent="0.25">
      <c r="A477">
        <v>476</v>
      </c>
      <c r="B477" t="s">
        <v>33</v>
      </c>
      <c r="C477" t="s">
        <v>56</v>
      </c>
      <c r="D477" t="s">
        <v>27</v>
      </c>
      <c r="E477">
        <v>412</v>
      </c>
      <c r="F477">
        <v>7</v>
      </c>
      <c r="G477">
        <v>0.37</v>
      </c>
      <c r="H477">
        <v>154</v>
      </c>
      <c r="I477" t="s">
        <v>28</v>
      </c>
      <c r="J477" t="s">
        <v>21</v>
      </c>
      <c r="K477" t="s">
        <v>30</v>
      </c>
      <c r="L477" t="s">
        <v>23</v>
      </c>
      <c r="M477" s="1">
        <v>44472</v>
      </c>
      <c r="N477" t="s">
        <v>24</v>
      </c>
      <c r="O477">
        <v>2021</v>
      </c>
      <c r="P477">
        <v>2</v>
      </c>
      <c r="Q477">
        <v>1</v>
      </c>
      <c r="R477">
        <v>2020</v>
      </c>
      <c r="S477" t="s">
        <v>239</v>
      </c>
      <c r="T477" s="1">
        <v>45489</v>
      </c>
      <c r="U477">
        <v>6</v>
      </c>
      <c r="V477">
        <v>2884</v>
      </c>
      <c r="W477" s="2">
        <f>Table2[[#This Row],[Profit]]/Table2[[#This Row],[Unit Price]]</f>
        <v>0.37378640776699029</v>
      </c>
    </row>
    <row r="478" spans="1:23" x14ac:dyDescent="0.25">
      <c r="A478">
        <v>477</v>
      </c>
      <c r="B478" t="s">
        <v>98</v>
      </c>
      <c r="C478" t="s">
        <v>56</v>
      </c>
      <c r="D478" t="s">
        <v>758</v>
      </c>
      <c r="E478">
        <v>896</v>
      </c>
      <c r="F478">
        <v>3</v>
      </c>
      <c r="G478">
        <v>0.38</v>
      </c>
      <c r="H478">
        <v>76</v>
      </c>
      <c r="I478" t="s">
        <v>28</v>
      </c>
      <c r="J478" t="s">
        <v>21</v>
      </c>
      <c r="K478" t="s">
        <v>30</v>
      </c>
      <c r="L478" t="s">
        <v>46</v>
      </c>
      <c r="M478" s="1">
        <v>44473</v>
      </c>
      <c r="N478" t="s">
        <v>43</v>
      </c>
      <c r="O478">
        <v>2022</v>
      </c>
      <c r="P478">
        <v>19</v>
      </c>
      <c r="Q478">
        <v>7</v>
      </c>
      <c r="R478">
        <v>2020</v>
      </c>
      <c r="S478" t="s">
        <v>443</v>
      </c>
      <c r="T478" s="1">
        <v>45440</v>
      </c>
      <c r="U478">
        <v>2</v>
      </c>
      <c r="V478">
        <v>2688</v>
      </c>
      <c r="W478" s="2">
        <f>Table2[[#This Row],[Profit]]/Table2[[#This Row],[Unit Price]]</f>
        <v>8.4821428571428575E-2</v>
      </c>
    </row>
    <row r="479" spans="1:23" x14ac:dyDescent="0.25">
      <c r="A479">
        <v>478</v>
      </c>
      <c r="B479" t="s">
        <v>101</v>
      </c>
      <c r="C479" t="s">
        <v>56</v>
      </c>
      <c r="D479" t="s">
        <v>27</v>
      </c>
      <c r="E479">
        <v>566</v>
      </c>
      <c r="F479">
        <v>1</v>
      </c>
      <c r="G479">
        <v>0.32</v>
      </c>
      <c r="H479">
        <v>59</v>
      </c>
      <c r="I479" t="s">
        <v>28</v>
      </c>
      <c r="J479" t="s">
        <v>35</v>
      </c>
      <c r="K479" t="s">
        <v>22</v>
      </c>
      <c r="L479" t="s">
        <v>71</v>
      </c>
      <c r="M479" s="1">
        <v>44474</v>
      </c>
      <c r="N479" t="s">
        <v>24</v>
      </c>
      <c r="O479">
        <v>2021</v>
      </c>
      <c r="P479">
        <v>24</v>
      </c>
      <c r="Q479">
        <v>4</v>
      </c>
      <c r="R479">
        <v>2020</v>
      </c>
      <c r="S479" t="s">
        <v>444</v>
      </c>
      <c r="T479" s="1">
        <v>45462</v>
      </c>
      <c r="U479">
        <v>6</v>
      </c>
      <c r="V479">
        <v>566</v>
      </c>
      <c r="W479" s="2">
        <f>Table2[[#This Row],[Profit]]/Table2[[#This Row],[Unit Price]]</f>
        <v>0.10424028268551237</v>
      </c>
    </row>
    <row r="480" spans="1:23" x14ac:dyDescent="0.25">
      <c r="A480">
        <v>479</v>
      </c>
      <c r="B480" t="s">
        <v>73</v>
      </c>
      <c r="C480" t="s">
        <v>53</v>
      </c>
      <c r="D480" t="s">
        <v>758</v>
      </c>
      <c r="E480">
        <v>361</v>
      </c>
      <c r="F480">
        <v>7</v>
      </c>
      <c r="G480">
        <v>0.14000000000000001</v>
      </c>
      <c r="H480">
        <v>139</v>
      </c>
      <c r="I480" t="s">
        <v>20</v>
      </c>
      <c r="J480" t="s">
        <v>39</v>
      </c>
      <c r="K480" t="s">
        <v>70</v>
      </c>
      <c r="L480" t="s">
        <v>23</v>
      </c>
      <c r="M480" s="1">
        <v>44475</v>
      </c>
      <c r="N480" t="s">
        <v>43</v>
      </c>
      <c r="O480">
        <v>2022</v>
      </c>
      <c r="P480">
        <v>27</v>
      </c>
      <c r="Q480">
        <v>12</v>
      </c>
      <c r="R480">
        <v>2022</v>
      </c>
      <c r="S480" t="s">
        <v>445</v>
      </c>
      <c r="T480" s="1">
        <v>45415</v>
      </c>
      <c r="U480">
        <v>6</v>
      </c>
      <c r="V480">
        <v>2527</v>
      </c>
      <c r="W480" s="2">
        <f>Table2[[#This Row],[Profit]]/Table2[[#This Row],[Unit Price]]</f>
        <v>0.38504155124653738</v>
      </c>
    </row>
    <row r="481" spans="1:23" x14ac:dyDescent="0.25">
      <c r="A481">
        <v>480</v>
      </c>
      <c r="B481" t="s">
        <v>45</v>
      </c>
      <c r="C481" t="s">
        <v>38</v>
      </c>
      <c r="D481" t="s">
        <v>27</v>
      </c>
      <c r="E481">
        <v>697</v>
      </c>
      <c r="F481">
        <v>6</v>
      </c>
      <c r="G481">
        <v>0.13</v>
      </c>
      <c r="H481">
        <v>173</v>
      </c>
      <c r="I481" t="s">
        <v>28</v>
      </c>
      <c r="J481" t="s">
        <v>21</v>
      </c>
      <c r="K481" t="s">
        <v>40</v>
      </c>
      <c r="L481" t="s">
        <v>71</v>
      </c>
      <c r="M481" s="1">
        <v>44476</v>
      </c>
      <c r="N481" t="s">
        <v>24</v>
      </c>
      <c r="O481">
        <v>2022</v>
      </c>
      <c r="P481">
        <v>10</v>
      </c>
      <c r="Q481">
        <v>1</v>
      </c>
      <c r="R481">
        <v>2022</v>
      </c>
      <c r="S481" t="s">
        <v>272</v>
      </c>
      <c r="T481" s="1">
        <v>45542</v>
      </c>
      <c r="U481">
        <v>4</v>
      </c>
      <c r="V481">
        <v>4182</v>
      </c>
      <c r="W481" s="2">
        <f>Table2[[#This Row],[Profit]]/Table2[[#This Row],[Unit Price]]</f>
        <v>0.24820659971305595</v>
      </c>
    </row>
    <row r="482" spans="1:23" x14ac:dyDescent="0.25">
      <c r="A482">
        <v>481</v>
      </c>
      <c r="B482" t="s">
        <v>58</v>
      </c>
      <c r="C482" t="s">
        <v>19</v>
      </c>
      <c r="D482" t="s">
        <v>760</v>
      </c>
      <c r="E482">
        <v>390</v>
      </c>
      <c r="F482">
        <v>7</v>
      </c>
      <c r="G482">
        <v>0.34</v>
      </c>
      <c r="H482">
        <v>123</v>
      </c>
      <c r="I482" t="s">
        <v>28</v>
      </c>
      <c r="J482" t="s">
        <v>35</v>
      </c>
      <c r="K482" t="s">
        <v>70</v>
      </c>
      <c r="L482" t="s">
        <v>31</v>
      </c>
      <c r="M482" s="1">
        <v>44477</v>
      </c>
      <c r="N482" t="s">
        <v>43</v>
      </c>
      <c r="O482">
        <v>2020</v>
      </c>
      <c r="P482">
        <v>16</v>
      </c>
      <c r="Q482">
        <v>4</v>
      </c>
      <c r="R482">
        <v>2021</v>
      </c>
      <c r="S482" t="s">
        <v>358</v>
      </c>
      <c r="T482" s="1">
        <v>45431</v>
      </c>
      <c r="U482">
        <v>5</v>
      </c>
      <c r="V482">
        <v>2730</v>
      </c>
      <c r="W482" s="2">
        <f>Table2[[#This Row],[Profit]]/Table2[[#This Row],[Unit Price]]</f>
        <v>0.31538461538461537</v>
      </c>
    </row>
    <row r="483" spans="1:23" x14ac:dyDescent="0.25">
      <c r="A483">
        <v>482</v>
      </c>
      <c r="B483" t="s">
        <v>73</v>
      </c>
      <c r="C483" t="s">
        <v>59</v>
      </c>
      <c r="D483" t="s">
        <v>758</v>
      </c>
      <c r="E483">
        <v>997</v>
      </c>
      <c r="F483">
        <v>2</v>
      </c>
      <c r="G483">
        <v>0.49</v>
      </c>
      <c r="H483">
        <v>139</v>
      </c>
      <c r="I483" t="s">
        <v>20</v>
      </c>
      <c r="J483" t="s">
        <v>35</v>
      </c>
      <c r="K483" t="s">
        <v>40</v>
      </c>
      <c r="L483" t="s">
        <v>23</v>
      </c>
      <c r="M483" s="1">
        <v>44478</v>
      </c>
      <c r="N483" t="s">
        <v>43</v>
      </c>
      <c r="O483">
        <v>2020</v>
      </c>
      <c r="P483">
        <v>8</v>
      </c>
      <c r="Q483">
        <v>11</v>
      </c>
      <c r="R483">
        <v>2020</v>
      </c>
      <c r="S483" t="s">
        <v>283</v>
      </c>
      <c r="T483" s="1">
        <v>45298</v>
      </c>
      <c r="U483">
        <v>6</v>
      </c>
      <c r="V483">
        <v>1994</v>
      </c>
      <c r="W483" s="2">
        <f>Table2[[#This Row],[Profit]]/Table2[[#This Row],[Unit Price]]</f>
        <v>0.13941825476429287</v>
      </c>
    </row>
    <row r="484" spans="1:23" x14ac:dyDescent="0.25">
      <c r="A484">
        <v>483</v>
      </c>
      <c r="B484" t="s">
        <v>26</v>
      </c>
      <c r="C484" t="s">
        <v>38</v>
      </c>
      <c r="D484" t="s">
        <v>759</v>
      </c>
      <c r="E484">
        <v>705</v>
      </c>
      <c r="F484">
        <v>5</v>
      </c>
      <c r="G484">
        <v>0.36</v>
      </c>
      <c r="H484">
        <v>118</v>
      </c>
      <c r="I484" t="s">
        <v>20</v>
      </c>
      <c r="J484" t="s">
        <v>29</v>
      </c>
      <c r="K484" t="s">
        <v>22</v>
      </c>
      <c r="L484" t="s">
        <v>71</v>
      </c>
      <c r="M484" s="1">
        <v>44479</v>
      </c>
      <c r="N484" t="s">
        <v>43</v>
      </c>
      <c r="O484">
        <v>2020</v>
      </c>
      <c r="P484">
        <v>4</v>
      </c>
      <c r="Q484">
        <v>2</v>
      </c>
      <c r="R484">
        <v>2020</v>
      </c>
      <c r="S484" t="s">
        <v>446</v>
      </c>
      <c r="T484" s="1">
        <v>45485</v>
      </c>
      <c r="U484">
        <v>3</v>
      </c>
      <c r="V484">
        <v>3525</v>
      </c>
      <c r="W484" s="2">
        <f>Table2[[#This Row],[Profit]]/Table2[[#This Row],[Unit Price]]</f>
        <v>0.16737588652482269</v>
      </c>
    </row>
    <row r="485" spans="1:23" x14ac:dyDescent="0.25">
      <c r="A485">
        <v>484</v>
      </c>
      <c r="B485" t="s">
        <v>48</v>
      </c>
      <c r="C485" t="s">
        <v>34</v>
      </c>
      <c r="D485" t="s">
        <v>761</v>
      </c>
      <c r="E485">
        <v>849</v>
      </c>
      <c r="F485">
        <v>5</v>
      </c>
      <c r="G485">
        <v>0.19</v>
      </c>
      <c r="H485">
        <v>80</v>
      </c>
      <c r="I485" t="s">
        <v>28</v>
      </c>
      <c r="J485" t="s">
        <v>21</v>
      </c>
      <c r="K485" t="s">
        <v>30</v>
      </c>
      <c r="L485" t="s">
        <v>31</v>
      </c>
      <c r="M485" s="1">
        <v>44480</v>
      </c>
      <c r="N485" t="s">
        <v>43</v>
      </c>
      <c r="O485">
        <v>2021</v>
      </c>
      <c r="P485">
        <v>16</v>
      </c>
      <c r="Q485">
        <v>11</v>
      </c>
      <c r="R485">
        <v>2021</v>
      </c>
      <c r="S485" t="s">
        <v>291</v>
      </c>
      <c r="T485" s="1">
        <v>45427</v>
      </c>
      <c r="U485">
        <v>6</v>
      </c>
      <c r="V485">
        <v>4245</v>
      </c>
      <c r="W485" s="2">
        <f>Table2[[#This Row],[Profit]]/Table2[[#This Row],[Unit Price]]</f>
        <v>9.4228504122497059E-2</v>
      </c>
    </row>
    <row r="486" spans="1:23" x14ac:dyDescent="0.25">
      <c r="A486">
        <v>485</v>
      </c>
      <c r="B486" t="s">
        <v>58</v>
      </c>
      <c r="C486" t="s">
        <v>34</v>
      </c>
      <c r="D486" t="s">
        <v>27</v>
      </c>
      <c r="E486">
        <v>370</v>
      </c>
      <c r="F486">
        <v>3</v>
      </c>
      <c r="G486">
        <v>0.17</v>
      </c>
      <c r="H486">
        <v>97</v>
      </c>
      <c r="I486" t="s">
        <v>20</v>
      </c>
      <c r="J486" t="s">
        <v>21</v>
      </c>
      <c r="K486" t="s">
        <v>22</v>
      </c>
      <c r="L486" t="s">
        <v>46</v>
      </c>
      <c r="M486" s="1">
        <v>44481</v>
      </c>
      <c r="N486" t="s">
        <v>43</v>
      </c>
      <c r="O486">
        <v>2022</v>
      </c>
      <c r="P486">
        <v>26</v>
      </c>
      <c r="Q486">
        <v>2</v>
      </c>
      <c r="R486">
        <v>2021</v>
      </c>
      <c r="S486" t="s">
        <v>447</v>
      </c>
      <c r="T486" s="1">
        <v>45527</v>
      </c>
      <c r="U486">
        <v>4</v>
      </c>
      <c r="V486">
        <v>1110</v>
      </c>
      <c r="W486" s="2">
        <f>Table2[[#This Row],[Profit]]/Table2[[#This Row],[Unit Price]]</f>
        <v>0.26216216216216215</v>
      </c>
    </row>
    <row r="487" spans="1:23" x14ac:dyDescent="0.25">
      <c r="A487">
        <v>486</v>
      </c>
      <c r="B487" t="s">
        <v>101</v>
      </c>
      <c r="C487" t="s">
        <v>34</v>
      </c>
      <c r="D487" t="s">
        <v>761</v>
      </c>
      <c r="E487">
        <v>334</v>
      </c>
      <c r="F487">
        <v>3</v>
      </c>
      <c r="G487">
        <v>0.3</v>
      </c>
      <c r="H487">
        <v>167</v>
      </c>
      <c r="I487" t="s">
        <v>28</v>
      </c>
      <c r="J487" t="s">
        <v>21</v>
      </c>
      <c r="K487" t="s">
        <v>30</v>
      </c>
      <c r="L487" t="s">
        <v>31</v>
      </c>
      <c r="M487" s="1">
        <v>44482</v>
      </c>
      <c r="N487" t="s">
        <v>24</v>
      </c>
      <c r="O487">
        <v>2022</v>
      </c>
      <c r="P487">
        <v>9</v>
      </c>
      <c r="Q487">
        <v>4</v>
      </c>
      <c r="R487">
        <v>2022</v>
      </c>
      <c r="S487" t="s">
        <v>448</v>
      </c>
      <c r="T487" s="1">
        <v>45552</v>
      </c>
      <c r="U487">
        <v>1</v>
      </c>
      <c r="V487">
        <v>1002</v>
      </c>
      <c r="W487" s="2">
        <f>Table2[[#This Row],[Profit]]/Table2[[#This Row],[Unit Price]]</f>
        <v>0.5</v>
      </c>
    </row>
    <row r="488" spans="1:23" x14ac:dyDescent="0.25">
      <c r="A488">
        <v>487</v>
      </c>
      <c r="B488" t="s">
        <v>52</v>
      </c>
      <c r="C488" t="s">
        <v>19</v>
      </c>
      <c r="D488" t="s">
        <v>760</v>
      </c>
      <c r="E488">
        <v>642</v>
      </c>
      <c r="F488">
        <v>5</v>
      </c>
      <c r="G488">
        <v>0.21</v>
      </c>
      <c r="H488">
        <v>143</v>
      </c>
      <c r="I488" t="s">
        <v>28</v>
      </c>
      <c r="J488" t="s">
        <v>35</v>
      </c>
      <c r="K488" t="s">
        <v>70</v>
      </c>
      <c r="L488" t="s">
        <v>46</v>
      </c>
      <c r="M488" s="1">
        <v>44483</v>
      </c>
      <c r="N488" t="s">
        <v>24</v>
      </c>
      <c r="O488">
        <v>2020</v>
      </c>
      <c r="P488">
        <v>5</v>
      </c>
      <c r="Q488">
        <v>11</v>
      </c>
      <c r="R488">
        <v>2020</v>
      </c>
      <c r="S488" t="s">
        <v>449</v>
      </c>
      <c r="T488" s="1">
        <v>45364</v>
      </c>
      <c r="U488">
        <v>4</v>
      </c>
      <c r="V488">
        <v>3210</v>
      </c>
      <c r="W488" s="2">
        <f>Table2[[#This Row],[Profit]]/Table2[[#This Row],[Unit Price]]</f>
        <v>0.22274143302180685</v>
      </c>
    </row>
    <row r="489" spans="1:23" x14ac:dyDescent="0.25">
      <c r="A489">
        <v>488</v>
      </c>
      <c r="B489" t="s">
        <v>45</v>
      </c>
      <c r="C489" t="s">
        <v>56</v>
      </c>
      <c r="D489" t="s">
        <v>761</v>
      </c>
      <c r="E489">
        <v>538</v>
      </c>
      <c r="F489">
        <v>4</v>
      </c>
      <c r="G489">
        <v>0.16</v>
      </c>
      <c r="H489">
        <v>103</v>
      </c>
      <c r="I489" t="s">
        <v>20</v>
      </c>
      <c r="J489" t="s">
        <v>21</v>
      </c>
      <c r="K489" t="s">
        <v>70</v>
      </c>
      <c r="L489" t="s">
        <v>46</v>
      </c>
      <c r="M489" s="1">
        <v>44484</v>
      </c>
      <c r="N489" t="s">
        <v>24</v>
      </c>
      <c r="O489">
        <v>2020</v>
      </c>
      <c r="P489">
        <v>14</v>
      </c>
      <c r="Q489">
        <v>2</v>
      </c>
      <c r="R489">
        <v>2022</v>
      </c>
      <c r="S489" t="s">
        <v>173</v>
      </c>
      <c r="T489" s="1">
        <v>45323</v>
      </c>
      <c r="U489">
        <v>5</v>
      </c>
      <c r="V489">
        <v>2152</v>
      </c>
      <c r="W489" s="2">
        <f>Table2[[#This Row],[Profit]]/Table2[[#This Row],[Unit Price]]</f>
        <v>0.19144981412639406</v>
      </c>
    </row>
    <row r="490" spans="1:23" x14ac:dyDescent="0.25">
      <c r="A490">
        <v>489</v>
      </c>
      <c r="B490" t="s">
        <v>42</v>
      </c>
      <c r="C490" t="s">
        <v>59</v>
      </c>
      <c r="D490" t="s">
        <v>759</v>
      </c>
      <c r="E490">
        <v>895</v>
      </c>
      <c r="F490">
        <v>4</v>
      </c>
      <c r="G490">
        <v>0.38</v>
      </c>
      <c r="H490">
        <v>130</v>
      </c>
      <c r="I490" t="s">
        <v>20</v>
      </c>
      <c r="J490" t="s">
        <v>29</v>
      </c>
      <c r="K490" t="s">
        <v>22</v>
      </c>
      <c r="L490" t="s">
        <v>71</v>
      </c>
      <c r="M490" s="1">
        <v>44485</v>
      </c>
      <c r="N490" t="s">
        <v>24</v>
      </c>
      <c r="O490">
        <v>2020</v>
      </c>
      <c r="P490">
        <v>1</v>
      </c>
      <c r="Q490">
        <v>11</v>
      </c>
      <c r="R490">
        <v>2022</v>
      </c>
      <c r="S490" t="s">
        <v>412</v>
      </c>
      <c r="T490" s="1">
        <v>45340</v>
      </c>
      <c r="U490">
        <v>2</v>
      </c>
      <c r="V490">
        <v>3580</v>
      </c>
      <c r="W490" s="2">
        <f>Table2[[#This Row],[Profit]]/Table2[[#This Row],[Unit Price]]</f>
        <v>0.14525139664804471</v>
      </c>
    </row>
    <row r="491" spans="1:23" x14ac:dyDescent="0.25">
      <c r="A491">
        <v>490</v>
      </c>
      <c r="B491" t="s">
        <v>48</v>
      </c>
      <c r="C491" t="s">
        <v>38</v>
      </c>
      <c r="D491" t="s">
        <v>27</v>
      </c>
      <c r="E491">
        <v>491</v>
      </c>
      <c r="F491">
        <v>7</v>
      </c>
      <c r="G491">
        <v>0.12</v>
      </c>
      <c r="H491">
        <v>145</v>
      </c>
      <c r="I491" t="s">
        <v>20</v>
      </c>
      <c r="J491" t="s">
        <v>21</v>
      </c>
      <c r="K491" t="s">
        <v>70</v>
      </c>
      <c r="L491" t="s">
        <v>23</v>
      </c>
      <c r="M491" s="1">
        <v>44486</v>
      </c>
      <c r="N491" t="s">
        <v>43</v>
      </c>
      <c r="O491">
        <v>2022</v>
      </c>
      <c r="P491">
        <v>15</v>
      </c>
      <c r="Q491">
        <v>10</v>
      </c>
      <c r="R491">
        <v>2020</v>
      </c>
      <c r="S491" t="s">
        <v>450</v>
      </c>
      <c r="T491" s="1">
        <v>45383</v>
      </c>
      <c r="U491">
        <v>4</v>
      </c>
      <c r="V491">
        <v>3437</v>
      </c>
      <c r="W491" s="2">
        <f>Table2[[#This Row],[Profit]]/Table2[[#This Row],[Unit Price]]</f>
        <v>0.29531568228105909</v>
      </c>
    </row>
    <row r="492" spans="1:23" x14ac:dyDescent="0.25">
      <c r="A492">
        <v>491</v>
      </c>
      <c r="B492" t="s">
        <v>104</v>
      </c>
      <c r="C492" t="s">
        <v>53</v>
      </c>
      <c r="D492" t="s">
        <v>27</v>
      </c>
      <c r="E492">
        <v>449</v>
      </c>
      <c r="F492">
        <v>1</v>
      </c>
      <c r="G492">
        <v>0.49</v>
      </c>
      <c r="H492">
        <v>115</v>
      </c>
      <c r="I492" t="s">
        <v>28</v>
      </c>
      <c r="J492" t="s">
        <v>35</v>
      </c>
      <c r="K492" t="s">
        <v>70</v>
      </c>
      <c r="L492" t="s">
        <v>71</v>
      </c>
      <c r="M492" s="1">
        <v>44487</v>
      </c>
      <c r="N492" t="s">
        <v>43</v>
      </c>
      <c r="O492">
        <v>2022</v>
      </c>
      <c r="P492">
        <v>14</v>
      </c>
      <c r="Q492">
        <v>9</v>
      </c>
      <c r="R492">
        <v>2021</v>
      </c>
      <c r="S492" t="s">
        <v>373</v>
      </c>
      <c r="T492" s="1">
        <v>45319</v>
      </c>
      <c r="U492">
        <v>1</v>
      </c>
      <c r="V492">
        <v>449</v>
      </c>
      <c r="W492" s="2">
        <f>Table2[[#This Row],[Profit]]/Table2[[#This Row],[Unit Price]]</f>
        <v>0.25612472160356348</v>
      </c>
    </row>
    <row r="493" spans="1:23" x14ac:dyDescent="0.25">
      <c r="A493">
        <v>492</v>
      </c>
      <c r="B493" t="s">
        <v>52</v>
      </c>
      <c r="C493" t="s">
        <v>38</v>
      </c>
      <c r="D493" t="s">
        <v>761</v>
      </c>
      <c r="E493">
        <v>776</v>
      </c>
      <c r="F493">
        <v>9</v>
      </c>
      <c r="G493">
        <v>0.37</v>
      </c>
      <c r="H493">
        <v>91</v>
      </c>
      <c r="I493" t="s">
        <v>28</v>
      </c>
      <c r="J493" t="s">
        <v>39</v>
      </c>
      <c r="K493" t="s">
        <v>22</v>
      </c>
      <c r="L493" t="s">
        <v>46</v>
      </c>
      <c r="M493" s="1">
        <v>44488</v>
      </c>
      <c r="N493" t="s">
        <v>24</v>
      </c>
      <c r="O493">
        <v>2022</v>
      </c>
      <c r="P493">
        <v>15</v>
      </c>
      <c r="Q493">
        <v>11</v>
      </c>
      <c r="R493">
        <v>2020</v>
      </c>
      <c r="S493" t="s">
        <v>411</v>
      </c>
      <c r="T493" s="1">
        <v>45433</v>
      </c>
      <c r="U493">
        <v>1</v>
      </c>
      <c r="V493">
        <v>6984</v>
      </c>
      <c r="W493" s="2">
        <f>Table2[[#This Row],[Profit]]/Table2[[#This Row],[Unit Price]]</f>
        <v>0.1172680412371134</v>
      </c>
    </row>
    <row r="494" spans="1:23" x14ac:dyDescent="0.25">
      <c r="A494">
        <v>493</v>
      </c>
      <c r="B494" t="s">
        <v>65</v>
      </c>
      <c r="C494" t="s">
        <v>56</v>
      </c>
      <c r="D494" t="s">
        <v>761</v>
      </c>
      <c r="E494">
        <v>266</v>
      </c>
      <c r="F494">
        <v>6</v>
      </c>
      <c r="G494">
        <v>0.41</v>
      </c>
      <c r="H494">
        <v>92</v>
      </c>
      <c r="I494" t="s">
        <v>20</v>
      </c>
      <c r="J494" t="s">
        <v>35</v>
      </c>
      <c r="K494" t="s">
        <v>40</v>
      </c>
      <c r="L494" t="s">
        <v>46</v>
      </c>
      <c r="M494" s="1">
        <v>44489</v>
      </c>
      <c r="N494" t="s">
        <v>43</v>
      </c>
      <c r="O494">
        <v>2022</v>
      </c>
      <c r="P494">
        <v>6</v>
      </c>
      <c r="Q494">
        <v>1</v>
      </c>
      <c r="R494">
        <v>2020</v>
      </c>
      <c r="S494" t="s">
        <v>451</v>
      </c>
      <c r="T494" s="1">
        <v>45546</v>
      </c>
      <c r="U494">
        <v>3</v>
      </c>
      <c r="V494">
        <v>1596</v>
      </c>
      <c r="W494" s="2">
        <f>Table2[[#This Row],[Profit]]/Table2[[#This Row],[Unit Price]]</f>
        <v>0.34586466165413532</v>
      </c>
    </row>
    <row r="495" spans="1:23" x14ac:dyDescent="0.25">
      <c r="A495">
        <v>494</v>
      </c>
      <c r="B495" t="s">
        <v>69</v>
      </c>
      <c r="C495" t="s">
        <v>53</v>
      </c>
      <c r="D495" t="s">
        <v>761</v>
      </c>
      <c r="E495">
        <v>192</v>
      </c>
      <c r="F495">
        <v>6</v>
      </c>
      <c r="G495">
        <v>0.45</v>
      </c>
      <c r="H495">
        <v>51</v>
      </c>
      <c r="I495" t="s">
        <v>20</v>
      </c>
      <c r="J495" t="s">
        <v>39</v>
      </c>
      <c r="K495" t="s">
        <v>70</v>
      </c>
      <c r="L495" t="s">
        <v>23</v>
      </c>
      <c r="M495" s="1">
        <v>44490</v>
      </c>
      <c r="N495" t="s">
        <v>24</v>
      </c>
      <c r="O495">
        <v>2021</v>
      </c>
      <c r="P495">
        <v>21</v>
      </c>
      <c r="Q495">
        <v>4</v>
      </c>
      <c r="R495">
        <v>2020</v>
      </c>
      <c r="S495" t="s">
        <v>452</v>
      </c>
      <c r="T495" s="1">
        <v>45492</v>
      </c>
      <c r="U495">
        <v>4</v>
      </c>
      <c r="V495">
        <v>1152</v>
      </c>
      <c r="W495" s="2">
        <f>Table2[[#This Row],[Profit]]/Table2[[#This Row],[Unit Price]]</f>
        <v>0.265625</v>
      </c>
    </row>
    <row r="496" spans="1:23" x14ac:dyDescent="0.25">
      <c r="A496">
        <v>495</v>
      </c>
      <c r="B496" t="s">
        <v>55</v>
      </c>
      <c r="C496" t="s">
        <v>56</v>
      </c>
      <c r="D496" t="s">
        <v>757</v>
      </c>
      <c r="E496">
        <v>725</v>
      </c>
      <c r="F496">
        <v>3</v>
      </c>
      <c r="G496">
        <v>0.22</v>
      </c>
      <c r="H496">
        <v>55</v>
      </c>
      <c r="I496" t="s">
        <v>20</v>
      </c>
      <c r="J496" t="s">
        <v>29</v>
      </c>
      <c r="K496" t="s">
        <v>40</v>
      </c>
      <c r="L496" t="s">
        <v>23</v>
      </c>
      <c r="M496" s="1">
        <v>44491</v>
      </c>
      <c r="N496" t="s">
        <v>24</v>
      </c>
      <c r="O496">
        <v>2022</v>
      </c>
      <c r="P496">
        <v>5</v>
      </c>
      <c r="Q496">
        <v>8</v>
      </c>
      <c r="R496">
        <v>2022</v>
      </c>
      <c r="S496" t="s">
        <v>453</v>
      </c>
      <c r="T496" s="1">
        <v>45477</v>
      </c>
      <c r="U496">
        <v>1</v>
      </c>
      <c r="V496">
        <v>2175</v>
      </c>
      <c r="W496" s="2">
        <f>Table2[[#This Row],[Profit]]/Table2[[#This Row],[Unit Price]]</f>
        <v>7.586206896551724E-2</v>
      </c>
    </row>
    <row r="497" spans="1:23" x14ac:dyDescent="0.25">
      <c r="A497">
        <v>496</v>
      </c>
      <c r="B497" t="s">
        <v>52</v>
      </c>
      <c r="C497" t="s">
        <v>34</v>
      </c>
      <c r="D497" t="s">
        <v>27</v>
      </c>
      <c r="E497">
        <v>697</v>
      </c>
      <c r="F497">
        <v>1</v>
      </c>
      <c r="G497">
        <v>0.1</v>
      </c>
      <c r="H497">
        <v>192</v>
      </c>
      <c r="I497" t="s">
        <v>20</v>
      </c>
      <c r="J497" t="s">
        <v>29</v>
      </c>
      <c r="K497" t="s">
        <v>70</v>
      </c>
      <c r="L497" t="s">
        <v>31</v>
      </c>
      <c r="M497" s="1">
        <v>44492</v>
      </c>
      <c r="N497" t="s">
        <v>24</v>
      </c>
      <c r="O497">
        <v>2021</v>
      </c>
      <c r="P497">
        <v>12</v>
      </c>
      <c r="Q497">
        <v>4</v>
      </c>
      <c r="R497">
        <v>2020</v>
      </c>
      <c r="S497" t="s">
        <v>454</v>
      </c>
      <c r="T497" s="1">
        <v>45466</v>
      </c>
      <c r="U497">
        <v>1</v>
      </c>
      <c r="V497">
        <v>697</v>
      </c>
      <c r="W497" s="2">
        <f>Table2[[#This Row],[Profit]]/Table2[[#This Row],[Unit Price]]</f>
        <v>0.27546628407460544</v>
      </c>
    </row>
    <row r="498" spans="1:23" x14ac:dyDescent="0.25">
      <c r="A498">
        <v>497</v>
      </c>
      <c r="B498" t="s">
        <v>65</v>
      </c>
      <c r="C498" t="s">
        <v>56</v>
      </c>
      <c r="D498" t="s">
        <v>759</v>
      </c>
      <c r="E498">
        <v>315</v>
      </c>
      <c r="F498">
        <v>5</v>
      </c>
      <c r="G498">
        <v>0.33</v>
      </c>
      <c r="H498">
        <v>187</v>
      </c>
      <c r="I498" t="s">
        <v>20</v>
      </c>
      <c r="J498" t="s">
        <v>29</v>
      </c>
      <c r="K498" t="s">
        <v>40</v>
      </c>
      <c r="L498" t="s">
        <v>31</v>
      </c>
      <c r="M498" s="1">
        <v>44493</v>
      </c>
      <c r="N498" t="s">
        <v>24</v>
      </c>
      <c r="O498">
        <v>2020</v>
      </c>
      <c r="P498">
        <v>21</v>
      </c>
      <c r="Q498">
        <v>3</v>
      </c>
      <c r="R498">
        <v>2020</v>
      </c>
      <c r="S498" t="s">
        <v>455</v>
      </c>
      <c r="T498" s="1">
        <v>45433</v>
      </c>
      <c r="U498">
        <v>5</v>
      </c>
      <c r="V498">
        <v>1575</v>
      </c>
      <c r="W498" s="2">
        <f>Table2[[#This Row],[Profit]]/Table2[[#This Row],[Unit Price]]</f>
        <v>0.59365079365079365</v>
      </c>
    </row>
    <row r="499" spans="1:23" x14ac:dyDescent="0.25">
      <c r="A499">
        <v>498</v>
      </c>
      <c r="B499" t="s">
        <v>52</v>
      </c>
      <c r="C499" t="s">
        <v>34</v>
      </c>
      <c r="D499" t="s">
        <v>759</v>
      </c>
      <c r="E499">
        <v>521</v>
      </c>
      <c r="F499">
        <v>1</v>
      </c>
      <c r="G499">
        <v>0.15</v>
      </c>
      <c r="H499">
        <v>117</v>
      </c>
      <c r="I499" t="s">
        <v>20</v>
      </c>
      <c r="J499" t="s">
        <v>39</v>
      </c>
      <c r="K499" t="s">
        <v>22</v>
      </c>
      <c r="L499" t="s">
        <v>23</v>
      </c>
      <c r="M499" s="1">
        <v>44494</v>
      </c>
      <c r="N499" t="s">
        <v>24</v>
      </c>
      <c r="O499">
        <v>2020</v>
      </c>
      <c r="P499">
        <v>23</v>
      </c>
      <c r="Q499">
        <v>8</v>
      </c>
      <c r="R499">
        <v>2020</v>
      </c>
      <c r="S499" t="s">
        <v>157</v>
      </c>
      <c r="T499" s="1">
        <v>45412</v>
      </c>
      <c r="U499">
        <v>5</v>
      </c>
      <c r="V499">
        <v>521</v>
      </c>
      <c r="W499" s="2">
        <f>Table2[[#This Row],[Profit]]/Table2[[#This Row],[Unit Price]]</f>
        <v>0.22456813819577734</v>
      </c>
    </row>
    <row r="500" spans="1:23" x14ac:dyDescent="0.25">
      <c r="A500">
        <v>499</v>
      </c>
      <c r="B500" t="s">
        <v>42</v>
      </c>
      <c r="C500" t="s">
        <v>34</v>
      </c>
      <c r="D500" t="s">
        <v>760</v>
      </c>
      <c r="E500">
        <v>881</v>
      </c>
      <c r="F500">
        <v>6</v>
      </c>
      <c r="G500">
        <v>0.1</v>
      </c>
      <c r="H500">
        <v>80</v>
      </c>
      <c r="I500" t="s">
        <v>28</v>
      </c>
      <c r="J500" t="s">
        <v>39</v>
      </c>
      <c r="K500" t="s">
        <v>40</v>
      </c>
      <c r="L500" t="s">
        <v>23</v>
      </c>
      <c r="M500" s="1">
        <v>44495</v>
      </c>
      <c r="N500" t="s">
        <v>24</v>
      </c>
      <c r="O500">
        <v>2022</v>
      </c>
      <c r="P500">
        <v>10</v>
      </c>
      <c r="Q500">
        <v>1</v>
      </c>
      <c r="R500">
        <v>2021</v>
      </c>
      <c r="S500" t="s">
        <v>456</v>
      </c>
      <c r="T500" s="1">
        <v>45383</v>
      </c>
      <c r="U500">
        <v>2</v>
      </c>
      <c r="V500">
        <v>5286</v>
      </c>
      <c r="W500" s="2">
        <f>Table2[[#This Row],[Profit]]/Table2[[#This Row],[Unit Price]]</f>
        <v>9.0805902383654935E-2</v>
      </c>
    </row>
    <row r="501" spans="1:23" x14ac:dyDescent="0.25">
      <c r="A501">
        <v>500</v>
      </c>
      <c r="B501" t="s">
        <v>18</v>
      </c>
      <c r="C501" t="s">
        <v>59</v>
      </c>
      <c r="D501" t="s">
        <v>757</v>
      </c>
      <c r="E501">
        <v>209</v>
      </c>
      <c r="F501">
        <v>3</v>
      </c>
      <c r="G501">
        <v>0.45</v>
      </c>
      <c r="H501">
        <v>131</v>
      </c>
      <c r="I501" t="s">
        <v>20</v>
      </c>
      <c r="J501" t="s">
        <v>39</v>
      </c>
      <c r="K501" t="s">
        <v>70</v>
      </c>
      <c r="L501" t="s">
        <v>23</v>
      </c>
      <c r="M501" s="1">
        <v>44496</v>
      </c>
      <c r="N501" t="s">
        <v>24</v>
      </c>
      <c r="O501">
        <v>2021</v>
      </c>
      <c r="P501">
        <v>5</v>
      </c>
      <c r="Q501">
        <v>7</v>
      </c>
      <c r="R501">
        <v>2022</v>
      </c>
      <c r="S501" t="s">
        <v>54</v>
      </c>
      <c r="T501" s="1">
        <v>45517</v>
      </c>
      <c r="U501">
        <v>1</v>
      </c>
      <c r="V501">
        <v>627</v>
      </c>
      <c r="W501" s="2">
        <f>Table2[[#This Row],[Profit]]/Table2[[#This Row],[Unit Price]]</f>
        <v>0.62679425837320579</v>
      </c>
    </row>
    <row r="502" spans="1:23" x14ac:dyDescent="0.25">
      <c r="A502">
        <v>501</v>
      </c>
      <c r="B502" t="s">
        <v>33</v>
      </c>
      <c r="C502" t="s">
        <v>59</v>
      </c>
      <c r="D502" t="s">
        <v>760</v>
      </c>
      <c r="E502">
        <v>780</v>
      </c>
      <c r="F502">
        <v>4</v>
      </c>
      <c r="G502">
        <v>0.2</v>
      </c>
      <c r="H502">
        <v>188</v>
      </c>
      <c r="I502" t="s">
        <v>20</v>
      </c>
      <c r="J502" t="s">
        <v>35</v>
      </c>
      <c r="K502" t="s">
        <v>70</v>
      </c>
      <c r="L502" t="s">
        <v>23</v>
      </c>
      <c r="M502" s="1">
        <v>44497</v>
      </c>
      <c r="N502" t="s">
        <v>24</v>
      </c>
      <c r="O502">
        <v>2021</v>
      </c>
      <c r="P502">
        <v>24</v>
      </c>
      <c r="Q502">
        <v>2</v>
      </c>
      <c r="R502">
        <v>2022</v>
      </c>
      <c r="S502" t="s">
        <v>457</v>
      </c>
      <c r="T502" s="1">
        <v>45611</v>
      </c>
      <c r="U502">
        <v>6</v>
      </c>
      <c r="V502">
        <v>3120</v>
      </c>
      <c r="W502" s="2">
        <f>Table2[[#This Row],[Profit]]/Table2[[#This Row],[Unit Price]]</f>
        <v>0.24102564102564103</v>
      </c>
    </row>
    <row r="503" spans="1:23" x14ac:dyDescent="0.25">
      <c r="A503">
        <v>502</v>
      </c>
      <c r="B503" t="s">
        <v>48</v>
      </c>
      <c r="C503" t="s">
        <v>38</v>
      </c>
      <c r="D503" t="s">
        <v>760</v>
      </c>
      <c r="E503">
        <v>534</v>
      </c>
      <c r="F503">
        <v>3</v>
      </c>
      <c r="G503">
        <v>0.39</v>
      </c>
      <c r="H503">
        <v>97</v>
      </c>
      <c r="I503" t="s">
        <v>20</v>
      </c>
      <c r="J503" t="s">
        <v>21</v>
      </c>
      <c r="K503" t="s">
        <v>22</v>
      </c>
      <c r="L503" t="s">
        <v>46</v>
      </c>
      <c r="M503" s="1">
        <v>44498</v>
      </c>
      <c r="N503" t="s">
        <v>24</v>
      </c>
      <c r="O503">
        <v>2021</v>
      </c>
      <c r="P503">
        <v>25</v>
      </c>
      <c r="Q503">
        <v>6</v>
      </c>
      <c r="R503">
        <v>2021</v>
      </c>
      <c r="S503" t="s">
        <v>115</v>
      </c>
      <c r="T503" s="1">
        <v>45582</v>
      </c>
      <c r="U503">
        <v>3</v>
      </c>
      <c r="V503">
        <v>1602</v>
      </c>
      <c r="W503" s="2">
        <f>Table2[[#This Row],[Profit]]/Table2[[#This Row],[Unit Price]]</f>
        <v>0.18164794007490637</v>
      </c>
    </row>
    <row r="504" spans="1:23" x14ac:dyDescent="0.25">
      <c r="A504">
        <v>503</v>
      </c>
      <c r="B504" t="s">
        <v>79</v>
      </c>
      <c r="C504" t="s">
        <v>53</v>
      </c>
      <c r="D504" t="s">
        <v>27</v>
      </c>
      <c r="E504">
        <v>589</v>
      </c>
      <c r="F504">
        <v>9</v>
      </c>
      <c r="G504">
        <v>0.27</v>
      </c>
      <c r="H504">
        <v>184</v>
      </c>
      <c r="I504" t="s">
        <v>28</v>
      </c>
      <c r="J504" t="s">
        <v>21</v>
      </c>
      <c r="K504" t="s">
        <v>22</v>
      </c>
      <c r="L504" t="s">
        <v>23</v>
      </c>
      <c r="M504" s="1">
        <v>44499</v>
      </c>
      <c r="N504" t="s">
        <v>24</v>
      </c>
      <c r="O504">
        <v>2022</v>
      </c>
      <c r="P504">
        <v>17</v>
      </c>
      <c r="Q504">
        <v>12</v>
      </c>
      <c r="R504">
        <v>2021</v>
      </c>
      <c r="S504" t="s">
        <v>458</v>
      </c>
      <c r="T504" s="1">
        <v>45323</v>
      </c>
      <c r="U504">
        <v>1</v>
      </c>
      <c r="V504">
        <v>5301</v>
      </c>
      <c r="W504" s="2">
        <f>Table2[[#This Row],[Profit]]/Table2[[#This Row],[Unit Price]]</f>
        <v>0.31239388794567063</v>
      </c>
    </row>
    <row r="505" spans="1:23" x14ac:dyDescent="0.25">
      <c r="A505">
        <v>504</v>
      </c>
      <c r="B505" t="s">
        <v>104</v>
      </c>
      <c r="C505" t="s">
        <v>53</v>
      </c>
      <c r="D505" t="s">
        <v>760</v>
      </c>
      <c r="E505">
        <v>410</v>
      </c>
      <c r="F505">
        <v>1</v>
      </c>
      <c r="G505">
        <v>0.28000000000000003</v>
      </c>
      <c r="H505">
        <v>120</v>
      </c>
      <c r="I505" t="s">
        <v>20</v>
      </c>
      <c r="J505" t="s">
        <v>35</v>
      </c>
      <c r="K505" t="s">
        <v>30</v>
      </c>
      <c r="L505" t="s">
        <v>71</v>
      </c>
      <c r="M505" s="1">
        <v>44500</v>
      </c>
      <c r="N505" t="s">
        <v>43</v>
      </c>
      <c r="O505">
        <v>2020</v>
      </c>
      <c r="P505">
        <v>11</v>
      </c>
      <c r="Q505">
        <v>2</v>
      </c>
      <c r="R505">
        <v>2020</v>
      </c>
      <c r="S505" t="s">
        <v>459</v>
      </c>
      <c r="T505" s="1">
        <v>45472</v>
      </c>
      <c r="U505">
        <v>2</v>
      </c>
      <c r="V505">
        <v>410</v>
      </c>
      <c r="W505" s="2">
        <f>Table2[[#This Row],[Profit]]/Table2[[#This Row],[Unit Price]]</f>
        <v>0.29268292682926828</v>
      </c>
    </row>
    <row r="506" spans="1:23" x14ac:dyDescent="0.25">
      <c r="A506">
        <v>505</v>
      </c>
      <c r="B506" t="s">
        <v>75</v>
      </c>
      <c r="C506" t="s">
        <v>19</v>
      </c>
      <c r="D506" t="s">
        <v>758</v>
      </c>
      <c r="E506">
        <v>226</v>
      </c>
      <c r="F506">
        <v>7</v>
      </c>
      <c r="G506">
        <v>0.2</v>
      </c>
      <c r="H506">
        <v>71</v>
      </c>
      <c r="I506" t="s">
        <v>20</v>
      </c>
      <c r="J506" t="s">
        <v>29</v>
      </c>
      <c r="K506" t="s">
        <v>70</v>
      </c>
      <c r="L506" t="s">
        <v>46</v>
      </c>
      <c r="M506" s="1">
        <v>44501</v>
      </c>
      <c r="N506" t="s">
        <v>43</v>
      </c>
      <c r="O506">
        <v>2021</v>
      </c>
      <c r="P506">
        <v>9</v>
      </c>
      <c r="Q506">
        <v>9</v>
      </c>
      <c r="R506">
        <v>2020</v>
      </c>
      <c r="S506" t="s">
        <v>460</v>
      </c>
      <c r="T506" s="1">
        <v>45649</v>
      </c>
      <c r="U506">
        <v>4</v>
      </c>
      <c r="V506">
        <v>1582</v>
      </c>
      <c r="W506" s="2">
        <f>Table2[[#This Row],[Profit]]/Table2[[#This Row],[Unit Price]]</f>
        <v>0.31415929203539822</v>
      </c>
    </row>
    <row r="507" spans="1:23" x14ac:dyDescent="0.25">
      <c r="A507">
        <v>506</v>
      </c>
      <c r="B507" t="s">
        <v>50</v>
      </c>
      <c r="C507" t="s">
        <v>19</v>
      </c>
      <c r="D507" t="s">
        <v>757</v>
      </c>
      <c r="E507">
        <v>549</v>
      </c>
      <c r="F507">
        <v>1</v>
      </c>
      <c r="G507">
        <v>0.28999999999999998</v>
      </c>
      <c r="H507">
        <v>77</v>
      </c>
      <c r="I507" t="s">
        <v>28</v>
      </c>
      <c r="J507" t="s">
        <v>29</v>
      </c>
      <c r="K507" t="s">
        <v>22</v>
      </c>
      <c r="L507" t="s">
        <v>71</v>
      </c>
      <c r="M507" s="1">
        <v>44502</v>
      </c>
      <c r="N507" t="s">
        <v>24</v>
      </c>
      <c r="O507">
        <v>2022</v>
      </c>
      <c r="P507">
        <v>12</v>
      </c>
      <c r="Q507">
        <v>10</v>
      </c>
      <c r="R507">
        <v>2021</v>
      </c>
      <c r="S507" t="s">
        <v>461</v>
      </c>
      <c r="T507" s="1">
        <v>45369</v>
      </c>
      <c r="U507">
        <v>3</v>
      </c>
      <c r="V507">
        <v>549</v>
      </c>
      <c r="W507" s="2">
        <f>Table2[[#This Row],[Profit]]/Table2[[#This Row],[Unit Price]]</f>
        <v>0.14025500910746813</v>
      </c>
    </row>
    <row r="508" spans="1:23" x14ac:dyDescent="0.25">
      <c r="A508">
        <v>507</v>
      </c>
      <c r="B508" t="s">
        <v>98</v>
      </c>
      <c r="C508" t="s">
        <v>53</v>
      </c>
      <c r="D508" t="s">
        <v>27</v>
      </c>
      <c r="E508">
        <v>940</v>
      </c>
      <c r="F508">
        <v>2</v>
      </c>
      <c r="G508">
        <v>0.47</v>
      </c>
      <c r="H508">
        <v>194</v>
      </c>
      <c r="I508" t="s">
        <v>20</v>
      </c>
      <c r="J508" t="s">
        <v>21</v>
      </c>
      <c r="K508" t="s">
        <v>70</v>
      </c>
      <c r="L508" t="s">
        <v>71</v>
      </c>
      <c r="M508" s="1">
        <v>44503</v>
      </c>
      <c r="N508" t="s">
        <v>24</v>
      </c>
      <c r="O508">
        <v>2021</v>
      </c>
      <c r="P508">
        <v>2</v>
      </c>
      <c r="Q508">
        <v>8</v>
      </c>
      <c r="R508">
        <v>2020</v>
      </c>
      <c r="S508" t="s">
        <v>462</v>
      </c>
      <c r="T508" s="1">
        <v>45337</v>
      </c>
      <c r="U508">
        <v>3</v>
      </c>
      <c r="V508">
        <v>1880</v>
      </c>
      <c r="W508" s="2">
        <f>Table2[[#This Row],[Profit]]/Table2[[#This Row],[Unit Price]]</f>
        <v>0.20638297872340425</v>
      </c>
    </row>
    <row r="509" spans="1:23" x14ac:dyDescent="0.25">
      <c r="A509">
        <v>508</v>
      </c>
      <c r="B509" t="s">
        <v>79</v>
      </c>
      <c r="C509" t="s">
        <v>59</v>
      </c>
      <c r="D509" t="s">
        <v>758</v>
      </c>
      <c r="E509">
        <v>158</v>
      </c>
      <c r="F509">
        <v>4</v>
      </c>
      <c r="G509">
        <v>0.23</v>
      </c>
      <c r="H509">
        <v>88</v>
      </c>
      <c r="I509" t="s">
        <v>20</v>
      </c>
      <c r="J509" t="s">
        <v>21</v>
      </c>
      <c r="K509" t="s">
        <v>40</v>
      </c>
      <c r="L509" t="s">
        <v>23</v>
      </c>
      <c r="M509" s="1">
        <v>44504</v>
      </c>
      <c r="N509" t="s">
        <v>24</v>
      </c>
      <c r="O509">
        <v>2020</v>
      </c>
      <c r="P509">
        <v>9</v>
      </c>
      <c r="Q509">
        <v>4</v>
      </c>
      <c r="R509">
        <v>2020</v>
      </c>
      <c r="S509" t="s">
        <v>463</v>
      </c>
      <c r="T509" s="1">
        <v>45543</v>
      </c>
      <c r="U509">
        <v>1</v>
      </c>
      <c r="V509">
        <v>632</v>
      </c>
      <c r="W509" s="2">
        <f>Table2[[#This Row],[Profit]]/Table2[[#This Row],[Unit Price]]</f>
        <v>0.55696202531645567</v>
      </c>
    </row>
    <row r="510" spans="1:23" x14ac:dyDescent="0.25">
      <c r="A510">
        <v>509</v>
      </c>
      <c r="B510" t="s">
        <v>42</v>
      </c>
      <c r="C510" t="s">
        <v>34</v>
      </c>
      <c r="D510" t="s">
        <v>759</v>
      </c>
      <c r="E510">
        <v>203</v>
      </c>
      <c r="F510">
        <v>6</v>
      </c>
      <c r="G510">
        <v>0.13</v>
      </c>
      <c r="H510">
        <v>57</v>
      </c>
      <c r="I510" t="s">
        <v>20</v>
      </c>
      <c r="J510" t="s">
        <v>35</v>
      </c>
      <c r="K510" t="s">
        <v>22</v>
      </c>
      <c r="L510" t="s">
        <v>71</v>
      </c>
      <c r="M510" s="1">
        <v>44505</v>
      </c>
      <c r="N510" t="s">
        <v>43</v>
      </c>
      <c r="O510">
        <v>2021</v>
      </c>
      <c r="P510">
        <v>14</v>
      </c>
      <c r="Q510">
        <v>12</v>
      </c>
      <c r="R510">
        <v>2020</v>
      </c>
      <c r="S510" t="s">
        <v>287</v>
      </c>
      <c r="T510" s="1">
        <v>45372</v>
      </c>
      <c r="U510">
        <v>5</v>
      </c>
      <c r="V510">
        <v>1218</v>
      </c>
      <c r="W510" s="2">
        <f>Table2[[#This Row],[Profit]]/Table2[[#This Row],[Unit Price]]</f>
        <v>0.28078817733990147</v>
      </c>
    </row>
    <row r="511" spans="1:23" x14ac:dyDescent="0.25">
      <c r="A511">
        <v>510</v>
      </c>
      <c r="B511" t="s">
        <v>33</v>
      </c>
      <c r="C511" t="s">
        <v>19</v>
      </c>
      <c r="D511" t="s">
        <v>757</v>
      </c>
      <c r="E511">
        <v>976</v>
      </c>
      <c r="F511">
        <v>2</v>
      </c>
      <c r="G511">
        <v>0.46</v>
      </c>
      <c r="H511">
        <v>64</v>
      </c>
      <c r="I511" t="s">
        <v>28</v>
      </c>
      <c r="J511" t="s">
        <v>35</v>
      </c>
      <c r="K511" t="s">
        <v>40</v>
      </c>
      <c r="L511" t="s">
        <v>46</v>
      </c>
      <c r="M511" s="1">
        <v>44506</v>
      </c>
      <c r="N511" t="s">
        <v>43</v>
      </c>
      <c r="O511">
        <v>2020</v>
      </c>
      <c r="P511">
        <v>20</v>
      </c>
      <c r="Q511">
        <v>6</v>
      </c>
      <c r="R511">
        <v>2020</v>
      </c>
      <c r="S511" t="s">
        <v>464</v>
      </c>
      <c r="T511" s="1">
        <v>45311</v>
      </c>
      <c r="U511">
        <v>4</v>
      </c>
      <c r="V511">
        <v>1952</v>
      </c>
      <c r="W511" s="2">
        <f>Table2[[#This Row],[Profit]]/Table2[[#This Row],[Unit Price]]</f>
        <v>6.5573770491803282E-2</v>
      </c>
    </row>
    <row r="512" spans="1:23" x14ac:dyDescent="0.25">
      <c r="A512">
        <v>511</v>
      </c>
      <c r="B512" t="s">
        <v>69</v>
      </c>
      <c r="C512" t="s">
        <v>59</v>
      </c>
      <c r="D512" t="s">
        <v>759</v>
      </c>
      <c r="E512">
        <v>173</v>
      </c>
      <c r="F512">
        <v>3</v>
      </c>
      <c r="G512">
        <v>0.13</v>
      </c>
      <c r="H512">
        <v>87</v>
      </c>
      <c r="I512" t="s">
        <v>20</v>
      </c>
      <c r="J512" t="s">
        <v>21</v>
      </c>
      <c r="K512" t="s">
        <v>70</v>
      </c>
      <c r="L512" t="s">
        <v>23</v>
      </c>
      <c r="M512" s="1">
        <v>44507</v>
      </c>
      <c r="N512" t="s">
        <v>24</v>
      </c>
      <c r="O512">
        <v>2021</v>
      </c>
      <c r="P512">
        <v>23</v>
      </c>
      <c r="Q512">
        <v>7</v>
      </c>
      <c r="R512">
        <v>2022</v>
      </c>
      <c r="S512" t="s">
        <v>99</v>
      </c>
      <c r="T512" s="1">
        <v>45652</v>
      </c>
      <c r="U512">
        <v>6</v>
      </c>
      <c r="V512">
        <v>519</v>
      </c>
      <c r="W512" s="2">
        <f>Table2[[#This Row],[Profit]]/Table2[[#This Row],[Unit Price]]</f>
        <v>0.50289017341040465</v>
      </c>
    </row>
    <row r="513" spans="1:23" x14ac:dyDescent="0.25">
      <c r="A513">
        <v>512</v>
      </c>
      <c r="B513" t="s">
        <v>104</v>
      </c>
      <c r="C513" t="s">
        <v>34</v>
      </c>
      <c r="D513" t="s">
        <v>761</v>
      </c>
      <c r="E513">
        <v>661</v>
      </c>
      <c r="F513">
        <v>1</v>
      </c>
      <c r="G513">
        <v>0.45</v>
      </c>
      <c r="H513">
        <v>81</v>
      </c>
      <c r="I513" t="s">
        <v>20</v>
      </c>
      <c r="J513" t="s">
        <v>35</v>
      </c>
      <c r="K513" t="s">
        <v>40</v>
      </c>
      <c r="L513" t="s">
        <v>31</v>
      </c>
      <c r="M513" s="1">
        <v>44508</v>
      </c>
      <c r="N513" t="s">
        <v>24</v>
      </c>
      <c r="O513">
        <v>2020</v>
      </c>
      <c r="P513">
        <v>21</v>
      </c>
      <c r="Q513">
        <v>12</v>
      </c>
      <c r="R513">
        <v>2021</v>
      </c>
      <c r="S513" t="s">
        <v>465</v>
      </c>
      <c r="T513" s="1">
        <v>45468</v>
      </c>
      <c r="U513">
        <v>5</v>
      </c>
      <c r="V513">
        <v>661</v>
      </c>
      <c r="W513" s="2">
        <f>Table2[[#This Row],[Profit]]/Table2[[#This Row],[Unit Price]]</f>
        <v>0.12254160363086233</v>
      </c>
    </row>
    <row r="514" spans="1:23" x14ac:dyDescent="0.25">
      <c r="A514">
        <v>513</v>
      </c>
      <c r="B514" t="s">
        <v>26</v>
      </c>
      <c r="C514" t="s">
        <v>38</v>
      </c>
      <c r="D514" t="s">
        <v>759</v>
      </c>
      <c r="E514">
        <v>373</v>
      </c>
      <c r="F514">
        <v>6</v>
      </c>
      <c r="G514">
        <v>0.17</v>
      </c>
      <c r="H514">
        <v>122</v>
      </c>
      <c r="I514" t="s">
        <v>20</v>
      </c>
      <c r="J514" t="s">
        <v>21</v>
      </c>
      <c r="K514" t="s">
        <v>22</v>
      </c>
      <c r="L514" t="s">
        <v>23</v>
      </c>
      <c r="M514" s="1">
        <v>44509</v>
      </c>
      <c r="N514" t="s">
        <v>43</v>
      </c>
      <c r="O514">
        <v>2022</v>
      </c>
      <c r="P514">
        <v>21</v>
      </c>
      <c r="Q514">
        <v>4</v>
      </c>
      <c r="R514">
        <v>2021</v>
      </c>
      <c r="S514" t="s">
        <v>466</v>
      </c>
      <c r="T514" s="1">
        <v>45551</v>
      </c>
      <c r="U514">
        <v>4</v>
      </c>
      <c r="V514">
        <v>2238</v>
      </c>
      <c r="W514" s="2">
        <f>Table2[[#This Row],[Profit]]/Table2[[#This Row],[Unit Price]]</f>
        <v>0.32707774798927614</v>
      </c>
    </row>
    <row r="515" spans="1:23" x14ac:dyDescent="0.25">
      <c r="A515">
        <v>514</v>
      </c>
      <c r="B515" t="s">
        <v>37</v>
      </c>
      <c r="C515" t="s">
        <v>19</v>
      </c>
      <c r="D515" t="s">
        <v>27</v>
      </c>
      <c r="E515">
        <v>405</v>
      </c>
      <c r="F515">
        <v>7</v>
      </c>
      <c r="G515">
        <v>0.2</v>
      </c>
      <c r="H515">
        <v>121</v>
      </c>
      <c r="I515" t="s">
        <v>28</v>
      </c>
      <c r="J515" t="s">
        <v>29</v>
      </c>
      <c r="K515" t="s">
        <v>22</v>
      </c>
      <c r="L515" t="s">
        <v>31</v>
      </c>
      <c r="M515" s="1">
        <v>44510</v>
      </c>
      <c r="N515" t="s">
        <v>24</v>
      </c>
      <c r="O515">
        <v>2022</v>
      </c>
      <c r="P515">
        <v>3</v>
      </c>
      <c r="Q515">
        <v>6</v>
      </c>
      <c r="R515">
        <v>2022</v>
      </c>
      <c r="S515" t="s">
        <v>329</v>
      </c>
      <c r="T515" s="1">
        <v>45429</v>
      </c>
      <c r="U515">
        <v>1</v>
      </c>
      <c r="V515">
        <v>2835</v>
      </c>
      <c r="W515" s="2">
        <f>Table2[[#This Row],[Profit]]/Table2[[#This Row],[Unit Price]]</f>
        <v>0.29876543209876544</v>
      </c>
    </row>
    <row r="516" spans="1:23" x14ac:dyDescent="0.25">
      <c r="A516">
        <v>515</v>
      </c>
      <c r="B516" t="s">
        <v>65</v>
      </c>
      <c r="C516" t="s">
        <v>59</v>
      </c>
      <c r="D516" t="s">
        <v>758</v>
      </c>
      <c r="E516">
        <v>189</v>
      </c>
      <c r="F516">
        <v>2</v>
      </c>
      <c r="G516">
        <v>0.3</v>
      </c>
      <c r="H516">
        <v>137</v>
      </c>
      <c r="I516" t="s">
        <v>28</v>
      </c>
      <c r="J516" t="s">
        <v>35</v>
      </c>
      <c r="K516" t="s">
        <v>30</v>
      </c>
      <c r="L516" t="s">
        <v>46</v>
      </c>
      <c r="M516" s="1">
        <v>44511</v>
      </c>
      <c r="N516" t="s">
        <v>24</v>
      </c>
      <c r="O516">
        <v>2021</v>
      </c>
      <c r="P516">
        <v>13</v>
      </c>
      <c r="Q516">
        <v>3</v>
      </c>
      <c r="R516">
        <v>2021</v>
      </c>
      <c r="S516" t="s">
        <v>467</v>
      </c>
      <c r="T516" s="1">
        <v>45313</v>
      </c>
      <c r="U516">
        <v>2</v>
      </c>
      <c r="V516">
        <v>378</v>
      </c>
      <c r="W516" s="2">
        <f>Table2[[#This Row],[Profit]]/Table2[[#This Row],[Unit Price]]</f>
        <v>0.72486772486772488</v>
      </c>
    </row>
    <row r="517" spans="1:23" x14ac:dyDescent="0.25">
      <c r="A517">
        <v>516</v>
      </c>
      <c r="B517" t="s">
        <v>69</v>
      </c>
      <c r="C517" t="s">
        <v>53</v>
      </c>
      <c r="D517" t="s">
        <v>757</v>
      </c>
      <c r="E517">
        <v>571</v>
      </c>
      <c r="F517">
        <v>3</v>
      </c>
      <c r="G517">
        <v>0.38</v>
      </c>
      <c r="H517">
        <v>108</v>
      </c>
      <c r="I517" t="s">
        <v>20</v>
      </c>
      <c r="J517" t="s">
        <v>35</v>
      </c>
      <c r="K517" t="s">
        <v>40</v>
      </c>
      <c r="L517" t="s">
        <v>31</v>
      </c>
      <c r="M517" s="1">
        <v>44512</v>
      </c>
      <c r="N517" t="s">
        <v>24</v>
      </c>
      <c r="O517">
        <v>2020</v>
      </c>
      <c r="P517">
        <v>18</v>
      </c>
      <c r="Q517">
        <v>5</v>
      </c>
      <c r="R517">
        <v>2022</v>
      </c>
      <c r="S517" t="s">
        <v>468</v>
      </c>
      <c r="T517" s="1">
        <v>45607</v>
      </c>
      <c r="U517">
        <v>2</v>
      </c>
      <c r="V517">
        <v>1713</v>
      </c>
      <c r="W517" s="2">
        <f>Table2[[#This Row],[Profit]]/Table2[[#This Row],[Unit Price]]</f>
        <v>0.18914185639229422</v>
      </c>
    </row>
    <row r="518" spans="1:23" x14ac:dyDescent="0.25">
      <c r="A518">
        <v>517</v>
      </c>
      <c r="B518" t="s">
        <v>101</v>
      </c>
      <c r="C518" t="s">
        <v>59</v>
      </c>
      <c r="D518" t="s">
        <v>27</v>
      </c>
      <c r="E518">
        <v>349</v>
      </c>
      <c r="F518">
        <v>7</v>
      </c>
      <c r="G518">
        <v>0.18</v>
      </c>
      <c r="H518">
        <v>117</v>
      </c>
      <c r="I518" t="s">
        <v>20</v>
      </c>
      <c r="J518" t="s">
        <v>29</v>
      </c>
      <c r="K518" t="s">
        <v>22</v>
      </c>
      <c r="L518" t="s">
        <v>46</v>
      </c>
      <c r="M518" s="1">
        <v>44513</v>
      </c>
      <c r="N518" t="s">
        <v>43</v>
      </c>
      <c r="O518">
        <v>2022</v>
      </c>
      <c r="P518">
        <v>8</v>
      </c>
      <c r="Q518">
        <v>6</v>
      </c>
      <c r="R518">
        <v>2020</v>
      </c>
      <c r="S518" t="s">
        <v>469</v>
      </c>
      <c r="T518" s="1">
        <v>45495</v>
      </c>
      <c r="U518">
        <v>3</v>
      </c>
      <c r="V518">
        <v>2443</v>
      </c>
      <c r="W518" s="2">
        <f>Table2[[#This Row],[Profit]]/Table2[[#This Row],[Unit Price]]</f>
        <v>0.33524355300859598</v>
      </c>
    </row>
    <row r="519" spans="1:23" x14ac:dyDescent="0.25">
      <c r="A519">
        <v>518</v>
      </c>
      <c r="B519" t="s">
        <v>50</v>
      </c>
      <c r="C519" t="s">
        <v>38</v>
      </c>
      <c r="D519" t="s">
        <v>760</v>
      </c>
      <c r="E519">
        <v>215</v>
      </c>
      <c r="F519">
        <v>7</v>
      </c>
      <c r="G519">
        <v>0.18</v>
      </c>
      <c r="H519">
        <v>157</v>
      </c>
      <c r="I519" t="s">
        <v>20</v>
      </c>
      <c r="J519" t="s">
        <v>21</v>
      </c>
      <c r="K519" t="s">
        <v>40</v>
      </c>
      <c r="L519" t="s">
        <v>46</v>
      </c>
      <c r="M519" s="1">
        <v>44514</v>
      </c>
      <c r="N519" t="s">
        <v>24</v>
      </c>
      <c r="O519">
        <v>2021</v>
      </c>
      <c r="P519">
        <v>6</v>
      </c>
      <c r="Q519">
        <v>5</v>
      </c>
      <c r="R519">
        <v>2022</v>
      </c>
      <c r="S519" t="s">
        <v>304</v>
      </c>
      <c r="T519" s="1">
        <v>45579</v>
      </c>
      <c r="U519">
        <v>6</v>
      </c>
      <c r="V519">
        <v>1505</v>
      </c>
      <c r="W519" s="2">
        <f>Table2[[#This Row],[Profit]]/Table2[[#This Row],[Unit Price]]</f>
        <v>0.73023255813953492</v>
      </c>
    </row>
    <row r="520" spans="1:23" x14ac:dyDescent="0.25">
      <c r="A520">
        <v>519</v>
      </c>
      <c r="B520" t="s">
        <v>58</v>
      </c>
      <c r="C520" t="s">
        <v>19</v>
      </c>
      <c r="D520" t="s">
        <v>757</v>
      </c>
      <c r="E520">
        <v>814</v>
      </c>
      <c r="F520">
        <v>8</v>
      </c>
      <c r="G520">
        <v>0.27</v>
      </c>
      <c r="H520">
        <v>154</v>
      </c>
      <c r="I520" t="s">
        <v>20</v>
      </c>
      <c r="J520" t="s">
        <v>35</v>
      </c>
      <c r="K520" t="s">
        <v>22</v>
      </c>
      <c r="L520" t="s">
        <v>46</v>
      </c>
      <c r="M520" s="1">
        <v>44515</v>
      </c>
      <c r="N520" t="s">
        <v>43</v>
      </c>
      <c r="O520">
        <v>2022</v>
      </c>
      <c r="P520">
        <v>9</v>
      </c>
      <c r="Q520">
        <v>6</v>
      </c>
      <c r="R520">
        <v>2021</v>
      </c>
      <c r="S520" t="s">
        <v>470</v>
      </c>
      <c r="T520" s="1">
        <v>45547</v>
      </c>
      <c r="U520">
        <v>2</v>
      </c>
      <c r="V520">
        <v>6512</v>
      </c>
      <c r="W520" s="2">
        <f>Table2[[#This Row],[Profit]]/Table2[[#This Row],[Unit Price]]</f>
        <v>0.1891891891891892</v>
      </c>
    </row>
    <row r="521" spans="1:23" x14ac:dyDescent="0.25">
      <c r="A521">
        <v>520</v>
      </c>
      <c r="B521" t="s">
        <v>58</v>
      </c>
      <c r="C521" t="s">
        <v>34</v>
      </c>
      <c r="D521" t="s">
        <v>27</v>
      </c>
      <c r="E521">
        <v>958</v>
      </c>
      <c r="F521">
        <v>1</v>
      </c>
      <c r="G521">
        <v>0.27</v>
      </c>
      <c r="H521">
        <v>174</v>
      </c>
      <c r="I521" t="s">
        <v>28</v>
      </c>
      <c r="J521" t="s">
        <v>35</v>
      </c>
      <c r="K521" t="s">
        <v>30</v>
      </c>
      <c r="L521" t="s">
        <v>31</v>
      </c>
      <c r="M521" s="1">
        <v>44516</v>
      </c>
      <c r="N521" t="s">
        <v>24</v>
      </c>
      <c r="O521">
        <v>2020</v>
      </c>
      <c r="P521">
        <v>16</v>
      </c>
      <c r="Q521">
        <v>4</v>
      </c>
      <c r="R521">
        <v>2022</v>
      </c>
      <c r="S521" t="s">
        <v>471</v>
      </c>
      <c r="T521" s="1">
        <v>45571</v>
      </c>
      <c r="U521">
        <v>3</v>
      </c>
      <c r="V521">
        <v>958</v>
      </c>
      <c r="W521" s="2">
        <f>Table2[[#This Row],[Profit]]/Table2[[#This Row],[Unit Price]]</f>
        <v>0.18162839248434237</v>
      </c>
    </row>
    <row r="522" spans="1:23" x14ac:dyDescent="0.25">
      <c r="A522">
        <v>521</v>
      </c>
      <c r="B522" t="s">
        <v>50</v>
      </c>
      <c r="C522" t="s">
        <v>19</v>
      </c>
      <c r="D522" t="s">
        <v>757</v>
      </c>
      <c r="E522">
        <v>369</v>
      </c>
      <c r="F522">
        <v>6</v>
      </c>
      <c r="G522">
        <v>0.15</v>
      </c>
      <c r="H522">
        <v>103</v>
      </c>
      <c r="I522" t="s">
        <v>20</v>
      </c>
      <c r="J522" t="s">
        <v>39</v>
      </c>
      <c r="K522" t="s">
        <v>30</v>
      </c>
      <c r="L522" t="s">
        <v>71</v>
      </c>
      <c r="M522" s="1">
        <v>44517</v>
      </c>
      <c r="N522" t="s">
        <v>43</v>
      </c>
      <c r="O522">
        <v>2021</v>
      </c>
      <c r="P522">
        <v>4</v>
      </c>
      <c r="Q522">
        <v>12</v>
      </c>
      <c r="R522">
        <v>2020</v>
      </c>
      <c r="S522" t="s">
        <v>472</v>
      </c>
      <c r="T522" s="1">
        <v>45507</v>
      </c>
      <c r="U522">
        <v>1</v>
      </c>
      <c r="V522">
        <v>2214</v>
      </c>
      <c r="W522" s="2">
        <f>Table2[[#This Row],[Profit]]/Table2[[#This Row],[Unit Price]]</f>
        <v>0.2791327913279133</v>
      </c>
    </row>
    <row r="523" spans="1:23" x14ac:dyDescent="0.25">
      <c r="A523">
        <v>522</v>
      </c>
      <c r="B523" t="s">
        <v>58</v>
      </c>
      <c r="C523" t="s">
        <v>56</v>
      </c>
      <c r="D523" t="s">
        <v>757</v>
      </c>
      <c r="E523">
        <v>387</v>
      </c>
      <c r="F523">
        <v>5</v>
      </c>
      <c r="G523">
        <v>0.41</v>
      </c>
      <c r="H523">
        <v>86</v>
      </c>
      <c r="I523" t="s">
        <v>28</v>
      </c>
      <c r="J523" t="s">
        <v>21</v>
      </c>
      <c r="K523" t="s">
        <v>30</v>
      </c>
      <c r="L523" t="s">
        <v>46</v>
      </c>
      <c r="M523" s="1">
        <v>44518</v>
      </c>
      <c r="N523" t="s">
        <v>43</v>
      </c>
      <c r="O523">
        <v>2022</v>
      </c>
      <c r="P523">
        <v>19</v>
      </c>
      <c r="Q523">
        <v>8</v>
      </c>
      <c r="R523">
        <v>2020</v>
      </c>
      <c r="S523" t="s">
        <v>473</v>
      </c>
      <c r="T523" s="1">
        <v>45567</v>
      </c>
      <c r="U523">
        <v>5</v>
      </c>
      <c r="V523">
        <v>1935</v>
      </c>
      <c r="W523" s="2">
        <f>Table2[[#This Row],[Profit]]/Table2[[#This Row],[Unit Price]]</f>
        <v>0.22222222222222221</v>
      </c>
    </row>
    <row r="524" spans="1:23" x14ac:dyDescent="0.25">
      <c r="A524">
        <v>523</v>
      </c>
      <c r="B524" t="s">
        <v>104</v>
      </c>
      <c r="C524" t="s">
        <v>38</v>
      </c>
      <c r="D524" t="s">
        <v>27</v>
      </c>
      <c r="E524">
        <v>224</v>
      </c>
      <c r="F524">
        <v>8</v>
      </c>
      <c r="G524">
        <v>0.39</v>
      </c>
      <c r="H524">
        <v>159</v>
      </c>
      <c r="I524" t="s">
        <v>20</v>
      </c>
      <c r="J524" t="s">
        <v>35</v>
      </c>
      <c r="K524" t="s">
        <v>70</v>
      </c>
      <c r="L524" t="s">
        <v>23</v>
      </c>
      <c r="M524" s="1">
        <v>44519</v>
      </c>
      <c r="N524" t="s">
        <v>43</v>
      </c>
      <c r="O524">
        <v>2020</v>
      </c>
      <c r="P524">
        <v>24</v>
      </c>
      <c r="Q524">
        <v>6</v>
      </c>
      <c r="R524">
        <v>2021</v>
      </c>
      <c r="S524" t="s">
        <v>66</v>
      </c>
      <c r="T524" s="1">
        <v>45527</v>
      </c>
      <c r="U524">
        <v>5</v>
      </c>
      <c r="V524">
        <v>1792</v>
      </c>
      <c r="W524" s="2">
        <f>Table2[[#This Row],[Profit]]/Table2[[#This Row],[Unit Price]]</f>
        <v>0.7098214285714286</v>
      </c>
    </row>
    <row r="525" spans="1:23" x14ac:dyDescent="0.25">
      <c r="A525">
        <v>524</v>
      </c>
      <c r="B525" t="s">
        <v>58</v>
      </c>
      <c r="C525" t="s">
        <v>53</v>
      </c>
      <c r="D525" t="s">
        <v>759</v>
      </c>
      <c r="E525">
        <v>633</v>
      </c>
      <c r="F525">
        <v>5</v>
      </c>
      <c r="G525">
        <v>0.26</v>
      </c>
      <c r="H525">
        <v>81</v>
      </c>
      <c r="I525" t="s">
        <v>20</v>
      </c>
      <c r="J525" t="s">
        <v>35</v>
      </c>
      <c r="K525" t="s">
        <v>40</v>
      </c>
      <c r="L525" t="s">
        <v>23</v>
      </c>
      <c r="M525" s="1">
        <v>44520</v>
      </c>
      <c r="N525" t="s">
        <v>43</v>
      </c>
      <c r="O525">
        <v>2022</v>
      </c>
      <c r="P525">
        <v>29</v>
      </c>
      <c r="Q525">
        <v>3</v>
      </c>
      <c r="R525">
        <v>2021</v>
      </c>
      <c r="S525" t="s">
        <v>474</v>
      </c>
      <c r="T525" s="1">
        <v>45419</v>
      </c>
      <c r="U525">
        <v>3</v>
      </c>
      <c r="V525">
        <v>3165</v>
      </c>
      <c r="W525" s="2">
        <f>Table2[[#This Row],[Profit]]/Table2[[#This Row],[Unit Price]]</f>
        <v>0.12796208530805686</v>
      </c>
    </row>
    <row r="526" spans="1:23" x14ac:dyDescent="0.25">
      <c r="A526">
        <v>525</v>
      </c>
      <c r="B526" t="s">
        <v>69</v>
      </c>
      <c r="C526" t="s">
        <v>56</v>
      </c>
      <c r="D526" t="s">
        <v>759</v>
      </c>
      <c r="E526">
        <v>965</v>
      </c>
      <c r="F526">
        <v>7</v>
      </c>
      <c r="G526">
        <v>0.32</v>
      </c>
      <c r="H526">
        <v>164</v>
      </c>
      <c r="I526" t="s">
        <v>20</v>
      </c>
      <c r="J526" t="s">
        <v>29</v>
      </c>
      <c r="K526" t="s">
        <v>22</v>
      </c>
      <c r="L526" t="s">
        <v>71</v>
      </c>
      <c r="M526" s="1">
        <v>44521</v>
      </c>
      <c r="N526" t="s">
        <v>43</v>
      </c>
      <c r="O526">
        <v>2021</v>
      </c>
      <c r="P526">
        <v>30</v>
      </c>
      <c r="Q526">
        <v>5</v>
      </c>
      <c r="R526">
        <v>2022</v>
      </c>
      <c r="S526" t="s">
        <v>189</v>
      </c>
      <c r="T526" s="1">
        <v>45643</v>
      </c>
      <c r="U526">
        <v>3</v>
      </c>
      <c r="V526">
        <v>6755</v>
      </c>
      <c r="W526" s="2">
        <f>Table2[[#This Row],[Profit]]/Table2[[#This Row],[Unit Price]]</f>
        <v>0.16994818652849741</v>
      </c>
    </row>
    <row r="527" spans="1:23" x14ac:dyDescent="0.25">
      <c r="A527">
        <v>526</v>
      </c>
      <c r="B527" t="s">
        <v>69</v>
      </c>
      <c r="C527" t="s">
        <v>19</v>
      </c>
      <c r="D527" t="s">
        <v>27</v>
      </c>
      <c r="E527">
        <v>593</v>
      </c>
      <c r="F527">
        <v>7</v>
      </c>
      <c r="G527">
        <v>0.45</v>
      </c>
      <c r="H527">
        <v>136</v>
      </c>
      <c r="I527" t="s">
        <v>20</v>
      </c>
      <c r="J527" t="s">
        <v>21</v>
      </c>
      <c r="K527" t="s">
        <v>30</v>
      </c>
      <c r="L527" t="s">
        <v>23</v>
      </c>
      <c r="M527" s="1">
        <v>44522</v>
      </c>
      <c r="N527" t="s">
        <v>43</v>
      </c>
      <c r="O527">
        <v>2021</v>
      </c>
      <c r="P527">
        <v>15</v>
      </c>
      <c r="Q527">
        <v>9</v>
      </c>
      <c r="R527">
        <v>2020</v>
      </c>
      <c r="S527" t="s">
        <v>346</v>
      </c>
      <c r="T527" s="1">
        <v>45495</v>
      </c>
      <c r="U527">
        <v>5</v>
      </c>
      <c r="V527">
        <v>4151</v>
      </c>
      <c r="W527" s="2">
        <f>Table2[[#This Row],[Profit]]/Table2[[#This Row],[Unit Price]]</f>
        <v>0.22934232715008432</v>
      </c>
    </row>
    <row r="528" spans="1:23" x14ac:dyDescent="0.25">
      <c r="A528">
        <v>527</v>
      </c>
      <c r="B528" t="s">
        <v>73</v>
      </c>
      <c r="C528" t="s">
        <v>19</v>
      </c>
      <c r="D528" t="s">
        <v>757</v>
      </c>
      <c r="E528">
        <v>357</v>
      </c>
      <c r="F528">
        <v>9</v>
      </c>
      <c r="G528">
        <v>0.45</v>
      </c>
      <c r="H528">
        <v>53</v>
      </c>
      <c r="I528" t="s">
        <v>28</v>
      </c>
      <c r="J528" t="s">
        <v>21</v>
      </c>
      <c r="K528" t="s">
        <v>22</v>
      </c>
      <c r="L528" t="s">
        <v>31</v>
      </c>
      <c r="M528" s="1">
        <v>44523</v>
      </c>
      <c r="N528" t="s">
        <v>24</v>
      </c>
      <c r="O528">
        <v>2021</v>
      </c>
      <c r="P528">
        <v>12</v>
      </c>
      <c r="Q528">
        <v>2</v>
      </c>
      <c r="R528">
        <v>2022</v>
      </c>
      <c r="S528" t="s">
        <v>475</v>
      </c>
      <c r="T528" s="1">
        <v>45356</v>
      </c>
      <c r="U528">
        <v>6</v>
      </c>
      <c r="V528">
        <v>3213</v>
      </c>
      <c r="W528" s="2">
        <f>Table2[[#This Row],[Profit]]/Table2[[#This Row],[Unit Price]]</f>
        <v>0.1484593837535014</v>
      </c>
    </row>
    <row r="529" spans="1:23" x14ac:dyDescent="0.25">
      <c r="A529">
        <v>528</v>
      </c>
      <c r="B529" t="s">
        <v>48</v>
      </c>
      <c r="C529" t="s">
        <v>59</v>
      </c>
      <c r="D529" t="s">
        <v>759</v>
      </c>
      <c r="E529">
        <v>580</v>
      </c>
      <c r="F529">
        <v>7</v>
      </c>
      <c r="G529">
        <v>0.26</v>
      </c>
      <c r="H529">
        <v>158</v>
      </c>
      <c r="I529" t="s">
        <v>20</v>
      </c>
      <c r="J529" t="s">
        <v>21</v>
      </c>
      <c r="K529" t="s">
        <v>70</v>
      </c>
      <c r="L529" t="s">
        <v>46</v>
      </c>
      <c r="M529" s="1">
        <v>44524</v>
      </c>
      <c r="N529" t="s">
        <v>43</v>
      </c>
      <c r="O529">
        <v>2022</v>
      </c>
      <c r="P529">
        <v>5</v>
      </c>
      <c r="Q529">
        <v>10</v>
      </c>
      <c r="R529">
        <v>2021</v>
      </c>
      <c r="S529" t="s">
        <v>476</v>
      </c>
      <c r="T529" s="1">
        <v>45566</v>
      </c>
      <c r="U529">
        <v>4</v>
      </c>
      <c r="V529">
        <v>4060</v>
      </c>
      <c r="W529" s="2">
        <f>Table2[[#This Row],[Profit]]/Table2[[#This Row],[Unit Price]]</f>
        <v>0.27241379310344827</v>
      </c>
    </row>
    <row r="530" spans="1:23" x14ac:dyDescent="0.25">
      <c r="A530">
        <v>529</v>
      </c>
      <c r="B530" t="s">
        <v>55</v>
      </c>
      <c r="C530" t="s">
        <v>59</v>
      </c>
      <c r="D530" t="s">
        <v>758</v>
      </c>
      <c r="E530">
        <v>271</v>
      </c>
      <c r="F530">
        <v>1</v>
      </c>
      <c r="G530">
        <v>0.37</v>
      </c>
      <c r="H530">
        <v>50</v>
      </c>
      <c r="I530" t="s">
        <v>28</v>
      </c>
      <c r="J530" t="s">
        <v>35</v>
      </c>
      <c r="K530" t="s">
        <v>30</v>
      </c>
      <c r="L530" t="s">
        <v>23</v>
      </c>
      <c r="M530" s="1">
        <v>44525</v>
      </c>
      <c r="N530" t="s">
        <v>24</v>
      </c>
      <c r="O530">
        <v>2021</v>
      </c>
      <c r="P530">
        <v>1</v>
      </c>
      <c r="Q530">
        <v>4</v>
      </c>
      <c r="R530">
        <v>2022</v>
      </c>
      <c r="S530" t="s">
        <v>349</v>
      </c>
      <c r="T530" s="1">
        <v>45439</v>
      </c>
      <c r="U530">
        <v>3</v>
      </c>
      <c r="V530">
        <v>271</v>
      </c>
      <c r="W530" s="2">
        <f>Table2[[#This Row],[Profit]]/Table2[[#This Row],[Unit Price]]</f>
        <v>0.18450184501845018</v>
      </c>
    </row>
    <row r="531" spans="1:23" x14ac:dyDescent="0.25">
      <c r="A531">
        <v>530</v>
      </c>
      <c r="B531" t="s">
        <v>73</v>
      </c>
      <c r="C531" t="s">
        <v>56</v>
      </c>
      <c r="D531" t="s">
        <v>760</v>
      </c>
      <c r="E531">
        <v>795</v>
      </c>
      <c r="F531">
        <v>3</v>
      </c>
      <c r="G531">
        <v>0.42</v>
      </c>
      <c r="H531">
        <v>82</v>
      </c>
      <c r="I531" t="s">
        <v>20</v>
      </c>
      <c r="J531" t="s">
        <v>21</v>
      </c>
      <c r="K531" t="s">
        <v>22</v>
      </c>
      <c r="L531" t="s">
        <v>71</v>
      </c>
      <c r="M531" s="1">
        <v>44526</v>
      </c>
      <c r="N531" t="s">
        <v>24</v>
      </c>
      <c r="O531">
        <v>2021</v>
      </c>
      <c r="P531">
        <v>27</v>
      </c>
      <c r="Q531">
        <v>6</v>
      </c>
      <c r="R531">
        <v>2021</v>
      </c>
      <c r="S531" t="s">
        <v>123</v>
      </c>
      <c r="T531" s="1">
        <v>45640</v>
      </c>
      <c r="U531">
        <v>1</v>
      </c>
      <c r="V531">
        <v>2385</v>
      </c>
      <c r="W531" s="2">
        <f>Table2[[#This Row],[Profit]]/Table2[[#This Row],[Unit Price]]</f>
        <v>0.10314465408805032</v>
      </c>
    </row>
    <row r="532" spans="1:23" x14ac:dyDescent="0.25">
      <c r="A532">
        <v>531</v>
      </c>
      <c r="B532" t="s">
        <v>67</v>
      </c>
      <c r="C532" t="s">
        <v>38</v>
      </c>
      <c r="D532" t="s">
        <v>760</v>
      </c>
      <c r="E532">
        <v>938</v>
      </c>
      <c r="F532">
        <v>1</v>
      </c>
      <c r="G532">
        <v>0.12</v>
      </c>
      <c r="H532">
        <v>183</v>
      </c>
      <c r="I532" t="s">
        <v>20</v>
      </c>
      <c r="J532" t="s">
        <v>29</v>
      </c>
      <c r="K532" t="s">
        <v>30</v>
      </c>
      <c r="L532" t="s">
        <v>71</v>
      </c>
      <c r="M532" s="1">
        <v>44527</v>
      </c>
      <c r="N532" t="s">
        <v>24</v>
      </c>
      <c r="O532">
        <v>2020</v>
      </c>
      <c r="P532">
        <v>19</v>
      </c>
      <c r="Q532">
        <v>1</v>
      </c>
      <c r="R532">
        <v>2022</v>
      </c>
      <c r="S532" t="s">
        <v>105</v>
      </c>
      <c r="T532" s="1">
        <v>45377</v>
      </c>
      <c r="U532">
        <v>5</v>
      </c>
      <c r="V532">
        <v>938</v>
      </c>
      <c r="W532" s="2">
        <f>Table2[[#This Row],[Profit]]/Table2[[#This Row],[Unit Price]]</f>
        <v>0.19509594882729211</v>
      </c>
    </row>
    <row r="533" spans="1:23" x14ac:dyDescent="0.25">
      <c r="A533">
        <v>532</v>
      </c>
      <c r="B533" t="s">
        <v>37</v>
      </c>
      <c r="C533" t="s">
        <v>59</v>
      </c>
      <c r="D533" t="s">
        <v>758</v>
      </c>
      <c r="E533">
        <v>390</v>
      </c>
      <c r="F533">
        <v>1</v>
      </c>
      <c r="G533">
        <v>0.21</v>
      </c>
      <c r="H533">
        <v>57</v>
      </c>
      <c r="I533" t="s">
        <v>28</v>
      </c>
      <c r="J533" t="s">
        <v>39</v>
      </c>
      <c r="K533" t="s">
        <v>22</v>
      </c>
      <c r="L533" t="s">
        <v>23</v>
      </c>
      <c r="M533" s="1">
        <v>44528</v>
      </c>
      <c r="N533" t="s">
        <v>24</v>
      </c>
      <c r="O533">
        <v>2020</v>
      </c>
      <c r="P533">
        <v>6</v>
      </c>
      <c r="Q533">
        <v>3</v>
      </c>
      <c r="R533">
        <v>2021</v>
      </c>
      <c r="S533" t="s">
        <v>477</v>
      </c>
      <c r="T533" s="1">
        <v>45397</v>
      </c>
      <c r="U533">
        <v>3</v>
      </c>
      <c r="V533">
        <v>390</v>
      </c>
      <c r="W533" s="2">
        <f>Table2[[#This Row],[Profit]]/Table2[[#This Row],[Unit Price]]</f>
        <v>0.14615384615384616</v>
      </c>
    </row>
    <row r="534" spans="1:23" x14ac:dyDescent="0.25">
      <c r="A534">
        <v>533</v>
      </c>
      <c r="B534" t="s">
        <v>73</v>
      </c>
      <c r="C534" t="s">
        <v>59</v>
      </c>
      <c r="D534" t="s">
        <v>758</v>
      </c>
      <c r="E534">
        <v>658</v>
      </c>
      <c r="F534">
        <v>9</v>
      </c>
      <c r="G534">
        <v>0.28000000000000003</v>
      </c>
      <c r="H534">
        <v>193</v>
      </c>
      <c r="I534" t="s">
        <v>28</v>
      </c>
      <c r="J534" t="s">
        <v>39</v>
      </c>
      <c r="K534" t="s">
        <v>22</v>
      </c>
      <c r="L534" t="s">
        <v>23</v>
      </c>
      <c r="M534" s="1">
        <v>44529</v>
      </c>
      <c r="N534" t="s">
        <v>24</v>
      </c>
      <c r="O534">
        <v>2021</v>
      </c>
      <c r="P534">
        <v>13</v>
      </c>
      <c r="Q534">
        <v>1</v>
      </c>
      <c r="R534">
        <v>2020</v>
      </c>
      <c r="S534" t="s">
        <v>210</v>
      </c>
      <c r="T534" s="1">
        <v>45474</v>
      </c>
      <c r="U534">
        <v>3</v>
      </c>
      <c r="V534">
        <v>5922</v>
      </c>
      <c r="W534" s="2">
        <f>Table2[[#This Row],[Profit]]/Table2[[#This Row],[Unit Price]]</f>
        <v>0.29331306990881462</v>
      </c>
    </row>
    <row r="535" spans="1:23" x14ac:dyDescent="0.25">
      <c r="A535">
        <v>534</v>
      </c>
      <c r="B535" t="s">
        <v>50</v>
      </c>
      <c r="C535" t="s">
        <v>56</v>
      </c>
      <c r="D535" t="s">
        <v>758</v>
      </c>
      <c r="E535">
        <v>446</v>
      </c>
      <c r="F535">
        <v>5</v>
      </c>
      <c r="G535">
        <v>0.34</v>
      </c>
      <c r="H535">
        <v>159</v>
      </c>
      <c r="I535" t="s">
        <v>20</v>
      </c>
      <c r="J535" t="s">
        <v>35</v>
      </c>
      <c r="K535" t="s">
        <v>30</v>
      </c>
      <c r="L535" t="s">
        <v>71</v>
      </c>
      <c r="M535" s="1">
        <v>44530</v>
      </c>
      <c r="N535" t="s">
        <v>43</v>
      </c>
      <c r="O535">
        <v>2022</v>
      </c>
      <c r="P535">
        <v>4</v>
      </c>
      <c r="Q535">
        <v>2</v>
      </c>
      <c r="R535">
        <v>2021</v>
      </c>
      <c r="S535" t="s">
        <v>380</v>
      </c>
      <c r="T535" s="1">
        <v>45377</v>
      </c>
      <c r="U535">
        <v>5</v>
      </c>
      <c r="V535">
        <v>2230</v>
      </c>
      <c r="W535" s="2">
        <f>Table2[[#This Row],[Profit]]/Table2[[#This Row],[Unit Price]]</f>
        <v>0.35650224215246634</v>
      </c>
    </row>
    <row r="536" spans="1:23" x14ac:dyDescent="0.25">
      <c r="A536">
        <v>535</v>
      </c>
      <c r="B536" t="s">
        <v>75</v>
      </c>
      <c r="C536" t="s">
        <v>59</v>
      </c>
      <c r="D536" t="s">
        <v>757</v>
      </c>
      <c r="E536">
        <v>586</v>
      </c>
      <c r="F536">
        <v>1</v>
      </c>
      <c r="G536">
        <v>0.34</v>
      </c>
      <c r="H536">
        <v>125</v>
      </c>
      <c r="I536" t="s">
        <v>20</v>
      </c>
      <c r="J536" t="s">
        <v>21</v>
      </c>
      <c r="K536" t="s">
        <v>30</v>
      </c>
      <c r="L536" t="s">
        <v>71</v>
      </c>
      <c r="M536" s="1">
        <v>44531</v>
      </c>
      <c r="N536" t="s">
        <v>43</v>
      </c>
      <c r="O536">
        <v>2022</v>
      </c>
      <c r="P536">
        <v>22</v>
      </c>
      <c r="Q536">
        <v>5</v>
      </c>
      <c r="R536">
        <v>2022</v>
      </c>
      <c r="S536" t="s">
        <v>376</v>
      </c>
      <c r="T536" s="1">
        <v>45339</v>
      </c>
      <c r="U536">
        <v>1</v>
      </c>
      <c r="V536">
        <v>586</v>
      </c>
      <c r="W536" s="2">
        <f>Table2[[#This Row],[Profit]]/Table2[[#This Row],[Unit Price]]</f>
        <v>0.21331058020477817</v>
      </c>
    </row>
    <row r="537" spans="1:23" x14ac:dyDescent="0.25">
      <c r="A537">
        <v>536</v>
      </c>
      <c r="B537" t="s">
        <v>73</v>
      </c>
      <c r="C537" t="s">
        <v>56</v>
      </c>
      <c r="D537" t="s">
        <v>759</v>
      </c>
      <c r="E537">
        <v>757</v>
      </c>
      <c r="F537">
        <v>2</v>
      </c>
      <c r="G537">
        <v>0.1</v>
      </c>
      <c r="H537">
        <v>83</v>
      </c>
      <c r="I537" t="s">
        <v>28</v>
      </c>
      <c r="J537" t="s">
        <v>29</v>
      </c>
      <c r="K537" t="s">
        <v>70</v>
      </c>
      <c r="L537" t="s">
        <v>46</v>
      </c>
      <c r="M537" s="1">
        <v>44532</v>
      </c>
      <c r="N537" t="s">
        <v>43</v>
      </c>
      <c r="O537">
        <v>2022</v>
      </c>
      <c r="P537">
        <v>7</v>
      </c>
      <c r="Q537">
        <v>5</v>
      </c>
      <c r="R537">
        <v>2020</v>
      </c>
      <c r="S537" t="s">
        <v>478</v>
      </c>
      <c r="T537" s="1">
        <v>45617</v>
      </c>
      <c r="U537">
        <v>4</v>
      </c>
      <c r="V537">
        <v>1514</v>
      </c>
      <c r="W537" s="2">
        <f>Table2[[#This Row],[Profit]]/Table2[[#This Row],[Unit Price]]</f>
        <v>0.10964332892998679</v>
      </c>
    </row>
    <row r="538" spans="1:23" x14ac:dyDescent="0.25">
      <c r="A538">
        <v>537</v>
      </c>
      <c r="B538" t="s">
        <v>69</v>
      </c>
      <c r="C538" t="s">
        <v>34</v>
      </c>
      <c r="D538" t="s">
        <v>758</v>
      </c>
      <c r="E538">
        <v>980</v>
      </c>
      <c r="F538">
        <v>1</v>
      </c>
      <c r="G538">
        <v>0.18</v>
      </c>
      <c r="H538">
        <v>82</v>
      </c>
      <c r="I538" t="s">
        <v>28</v>
      </c>
      <c r="J538" t="s">
        <v>21</v>
      </c>
      <c r="K538" t="s">
        <v>70</v>
      </c>
      <c r="L538" t="s">
        <v>46</v>
      </c>
      <c r="M538" s="1">
        <v>44533</v>
      </c>
      <c r="N538" t="s">
        <v>43</v>
      </c>
      <c r="O538">
        <v>2020</v>
      </c>
      <c r="P538">
        <v>19</v>
      </c>
      <c r="Q538">
        <v>12</v>
      </c>
      <c r="R538">
        <v>2021</v>
      </c>
      <c r="S538" t="s">
        <v>41</v>
      </c>
      <c r="T538" s="1">
        <v>45481</v>
      </c>
      <c r="U538">
        <v>5</v>
      </c>
      <c r="V538">
        <v>980</v>
      </c>
      <c r="W538" s="2">
        <f>Table2[[#This Row],[Profit]]/Table2[[#This Row],[Unit Price]]</f>
        <v>8.3673469387755106E-2</v>
      </c>
    </row>
    <row r="539" spans="1:23" x14ac:dyDescent="0.25">
      <c r="A539">
        <v>538</v>
      </c>
      <c r="B539" t="s">
        <v>79</v>
      </c>
      <c r="C539" t="s">
        <v>56</v>
      </c>
      <c r="D539" t="s">
        <v>27</v>
      </c>
      <c r="E539">
        <v>368</v>
      </c>
      <c r="F539">
        <v>9</v>
      </c>
      <c r="G539">
        <v>0.33</v>
      </c>
      <c r="H539">
        <v>112</v>
      </c>
      <c r="I539" t="s">
        <v>28</v>
      </c>
      <c r="J539" t="s">
        <v>39</v>
      </c>
      <c r="K539" t="s">
        <v>22</v>
      </c>
      <c r="L539" t="s">
        <v>31</v>
      </c>
      <c r="M539" s="1">
        <v>44534</v>
      </c>
      <c r="N539" t="s">
        <v>24</v>
      </c>
      <c r="O539">
        <v>2021</v>
      </c>
      <c r="P539">
        <v>25</v>
      </c>
      <c r="Q539">
        <v>9</v>
      </c>
      <c r="R539">
        <v>2022</v>
      </c>
      <c r="S539" t="s">
        <v>204</v>
      </c>
      <c r="T539" s="1">
        <v>45456</v>
      </c>
      <c r="U539">
        <v>1</v>
      </c>
      <c r="V539">
        <v>3312</v>
      </c>
      <c r="W539" s="2">
        <f>Table2[[#This Row],[Profit]]/Table2[[#This Row],[Unit Price]]</f>
        <v>0.30434782608695654</v>
      </c>
    </row>
    <row r="540" spans="1:23" x14ac:dyDescent="0.25">
      <c r="A540">
        <v>539</v>
      </c>
      <c r="B540" t="s">
        <v>65</v>
      </c>
      <c r="C540" t="s">
        <v>59</v>
      </c>
      <c r="D540" t="s">
        <v>761</v>
      </c>
      <c r="E540">
        <v>664</v>
      </c>
      <c r="F540">
        <v>6</v>
      </c>
      <c r="G540">
        <v>0.11</v>
      </c>
      <c r="H540">
        <v>96</v>
      </c>
      <c r="I540" t="s">
        <v>28</v>
      </c>
      <c r="J540" t="s">
        <v>29</v>
      </c>
      <c r="K540" t="s">
        <v>30</v>
      </c>
      <c r="L540" t="s">
        <v>46</v>
      </c>
      <c r="M540" s="1">
        <v>44535</v>
      </c>
      <c r="N540" t="s">
        <v>43</v>
      </c>
      <c r="O540">
        <v>2022</v>
      </c>
      <c r="P540">
        <v>21</v>
      </c>
      <c r="Q540">
        <v>2</v>
      </c>
      <c r="R540">
        <v>2022</v>
      </c>
      <c r="S540" t="s">
        <v>197</v>
      </c>
      <c r="T540" s="1">
        <v>45399</v>
      </c>
      <c r="U540">
        <v>4</v>
      </c>
      <c r="V540">
        <v>3984</v>
      </c>
      <c r="W540" s="2">
        <f>Table2[[#This Row],[Profit]]/Table2[[#This Row],[Unit Price]]</f>
        <v>0.14457831325301204</v>
      </c>
    </row>
    <row r="541" spans="1:23" x14ac:dyDescent="0.25">
      <c r="A541">
        <v>540</v>
      </c>
      <c r="B541" t="s">
        <v>69</v>
      </c>
      <c r="C541" t="s">
        <v>38</v>
      </c>
      <c r="D541" t="s">
        <v>760</v>
      </c>
      <c r="E541">
        <v>915</v>
      </c>
      <c r="F541">
        <v>3</v>
      </c>
      <c r="G541">
        <v>0.39</v>
      </c>
      <c r="H541">
        <v>116</v>
      </c>
      <c r="I541" t="s">
        <v>20</v>
      </c>
      <c r="J541" t="s">
        <v>21</v>
      </c>
      <c r="K541" t="s">
        <v>30</v>
      </c>
      <c r="L541" t="s">
        <v>71</v>
      </c>
      <c r="M541" s="1">
        <v>44536</v>
      </c>
      <c r="N541" t="s">
        <v>24</v>
      </c>
      <c r="O541">
        <v>2022</v>
      </c>
      <c r="P541">
        <v>12</v>
      </c>
      <c r="Q541">
        <v>8</v>
      </c>
      <c r="R541">
        <v>2021</v>
      </c>
      <c r="S541" t="s">
        <v>479</v>
      </c>
      <c r="T541" s="1">
        <v>45300</v>
      </c>
      <c r="U541">
        <v>5</v>
      </c>
      <c r="V541">
        <v>2745</v>
      </c>
      <c r="W541" s="2">
        <f>Table2[[#This Row],[Profit]]/Table2[[#This Row],[Unit Price]]</f>
        <v>0.126775956284153</v>
      </c>
    </row>
    <row r="542" spans="1:23" x14ac:dyDescent="0.25">
      <c r="A542">
        <v>541</v>
      </c>
      <c r="B542" t="s">
        <v>42</v>
      </c>
      <c r="C542" t="s">
        <v>53</v>
      </c>
      <c r="D542" t="s">
        <v>760</v>
      </c>
      <c r="E542">
        <v>472</v>
      </c>
      <c r="F542">
        <v>9</v>
      </c>
      <c r="G542">
        <v>0.48</v>
      </c>
      <c r="H542">
        <v>106</v>
      </c>
      <c r="I542" t="s">
        <v>28</v>
      </c>
      <c r="J542" t="s">
        <v>39</v>
      </c>
      <c r="K542" t="s">
        <v>30</v>
      </c>
      <c r="L542" t="s">
        <v>31</v>
      </c>
      <c r="M542" s="1">
        <v>44537</v>
      </c>
      <c r="N542" t="s">
        <v>24</v>
      </c>
      <c r="O542">
        <v>2021</v>
      </c>
      <c r="P542">
        <v>11</v>
      </c>
      <c r="Q542">
        <v>4</v>
      </c>
      <c r="R542">
        <v>2021</v>
      </c>
      <c r="S542" t="s">
        <v>113</v>
      </c>
      <c r="T542" s="1">
        <v>45357</v>
      </c>
      <c r="U542">
        <v>5</v>
      </c>
      <c r="V542">
        <v>4248</v>
      </c>
      <c r="W542" s="2">
        <f>Table2[[#This Row],[Profit]]/Table2[[#This Row],[Unit Price]]</f>
        <v>0.22457627118644069</v>
      </c>
    </row>
    <row r="543" spans="1:23" x14ac:dyDescent="0.25">
      <c r="A543">
        <v>542</v>
      </c>
      <c r="B543" t="s">
        <v>69</v>
      </c>
      <c r="C543" t="s">
        <v>53</v>
      </c>
      <c r="D543" t="s">
        <v>758</v>
      </c>
      <c r="E543">
        <v>980</v>
      </c>
      <c r="F543">
        <v>1</v>
      </c>
      <c r="G543">
        <v>0.48</v>
      </c>
      <c r="H543">
        <v>81</v>
      </c>
      <c r="I543" t="s">
        <v>28</v>
      </c>
      <c r="J543" t="s">
        <v>29</v>
      </c>
      <c r="K543" t="s">
        <v>40</v>
      </c>
      <c r="L543" t="s">
        <v>23</v>
      </c>
      <c r="M543" s="1">
        <v>44538</v>
      </c>
      <c r="N543" t="s">
        <v>24</v>
      </c>
      <c r="O543">
        <v>2022</v>
      </c>
      <c r="P543">
        <v>12</v>
      </c>
      <c r="Q543">
        <v>11</v>
      </c>
      <c r="R543">
        <v>2020</v>
      </c>
      <c r="S543" t="s">
        <v>480</v>
      </c>
      <c r="T543" s="1">
        <v>45646</v>
      </c>
      <c r="U543">
        <v>3</v>
      </c>
      <c r="V543">
        <v>980</v>
      </c>
      <c r="W543" s="2">
        <f>Table2[[#This Row],[Profit]]/Table2[[#This Row],[Unit Price]]</f>
        <v>8.2653061224489802E-2</v>
      </c>
    </row>
    <row r="544" spans="1:23" x14ac:dyDescent="0.25">
      <c r="A544">
        <v>543</v>
      </c>
      <c r="B544" t="s">
        <v>58</v>
      </c>
      <c r="C544" t="s">
        <v>56</v>
      </c>
      <c r="D544" t="s">
        <v>759</v>
      </c>
      <c r="E544">
        <v>765</v>
      </c>
      <c r="F544">
        <v>6</v>
      </c>
      <c r="G544">
        <v>0.27</v>
      </c>
      <c r="H544">
        <v>130</v>
      </c>
      <c r="I544" t="s">
        <v>20</v>
      </c>
      <c r="J544" t="s">
        <v>29</v>
      </c>
      <c r="K544" t="s">
        <v>30</v>
      </c>
      <c r="L544" t="s">
        <v>23</v>
      </c>
      <c r="M544" s="1">
        <v>44539</v>
      </c>
      <c r="N544" t="s">
        <v>43</v>
      </c>
      <c r="O544">
        <v>2022</v>
      </c>
      <c r="P544">
        <v>21</v>
      </c>
      <c r="Q544">
        <v>8</v>
      </c>
      <c r="R544">
        <v>2021</v>
      </c>
      <c r="S544" t="s">
        <v>481</v>
      </c>
      <c r="T544" s="1">
        <v>45361</v>
      </c>
      <c r="U544">
        <v>2</v>
      </c>
      <c r="V544">
        <v>4590</v>
      </c>
      <c r="W544" s="2">
        <f>Table2[[#This Row],[Profit]]/Table2[[#This Row],[Unit Price]]</f>
        <v>0.16993464052287582</v>
      </c>
    </row>
    <row r="545" spans="1:23" x14ac:dyDescent="0.25">
      <c r="A545">
        <v>544</v>
      </c>
      <c r="B545" t="s">
        <v>18</v>
      </c>
      <c r="C545" t="s">
        <v>38</v>
      </c>
      <c r="D545" t="s">
        <v>758</v>
      </c>
      <c r="E545">
        <v>932</v>
      </c>
      <c r="F545">
        <v>1</v>
      </c>
      <c r="G545">
        <v>0.28999999999999998</v>
      </c>
      <c r="H545">
        <v>60</v>
      </c>
      <c r="I545" t="s">
        <v>20</v>
      </c>
      <c r="J545" t="s">
        <v>21</v>
      </c>
      <c r="K545" t="s">
        <v>30</v>
      </c>
      <c r="L545" t="s">
        <v>23</v>
      </c>
      <c r="M545" s="1">
        <v>44540</v>
      </c>
      <c r="N545" t="s">
        <v>43</v>
      </c>
      <c r="O545">
        <v>2021</v>
      </c>
      <c r="P545">
        <v>13</v>
      </c>
      <c r="Q545">
        <v>5</v>
      </c>
      <c r="R545">
        <v>2021</v>
      </c>
      <c r="S545" t="s">
        <v>328</v>
      </c>
      <c r="T545" s="1">
        <v>45305</v>
      </c>
      <c r="U545">
        <v>5</v>
      </c>
      <c r="V545">
        <v>932</v>
      </c>
      <c r="W545" s="2">
        <f>Table2[[#This Row],[Profit]]/Table2[[#This Row],[Unit Price]]</f>
        <v>6.4377682403433473E-2</v>
      </c>
    </row>
    <row r="546" spans="1:23" x14ac:dyDescent="0.25">
      <c r="A546">
        <v>545</v>
      </c>
      <c r="B546" t="s">
        <v>98</v>
      </c>
      <c r="C546" t="s">
        <v>53</v>
      </c>
      <c r="D546" t="s">
        <v>27</v>
      </c>
      <c r="E546">
        <v>416</v>
      </c>
      <c r="F546">
        <v>9</v>
      </c>
      <c r="G546">
        <v>0.35</v>
      </c>
      <c r="H546">
        <v>72</v>
      </c>
      <c r="I546" t="s">
        <v>20</v>
      </c>
      <c r="J546" t="s">
        <v>29</v>
      </c>
      <c r="K546" t="s">
        <v>22</v>
      </c>
      <c r="L546" t="s">
        <v>71</v>
      </c>
      <c r="M546" s="1">
        <v>44541</v>
      </c>
      <c r="N546" t="s">
        <v>24</v>
      </c>
      <c r="O546">
        <v>2020</v>
      </c>
      <c r="P546">
        <v>21</v>
      </c>
      <c r="Q546">
        <v>3</v>
      </c>
      <c r="R546">
        <v>2021</v>
      </c>
      <c r="S546" t="s">
        <v>482</v>
      </c>
      <c r="T546" s="1">
        <v>45587</v>
      </c>
      <c r="U546">
        <v>3</v>
      </c>
      <c r="V546">
        <v>3744</v>
      </c>
      <c r="W546" s="2">
        <f>Table2[[#This Row],[Profit]]/Table2[[#This Row],[Unit Price]]</f>
        <v>0.17307692307692307</v>
      </c>
    </row>
    <row r="547" spans="1:23" x14ac:dyDescent="0.25">
      <c r="A547">
        <v>546</v>
      </c>
      <c r="B547" t="s">
        <v>65</v>
      </c>
      <c r="C547" t="s">
        <v>38</v>
      </c>
      <c r="D547" t="s">
        <v>758</v>
      </c>
      <c r="E547">
        <v>258</v>
      </c>
      <c r="F547">
        <v>6</v>
      </c>
      <c r="G547">
        <v>0.15</v>
      </c>
      <c r="H547">
        <v>192</v>
      </c>
      <c r="I547" t="s">
        <v>28</v>
      </c>
      <c r="J547" t="s">
        <v>39</v>
      </c>
      <c r="K547" t="s">
        <v>22</v>
      </c>
      <c r="L547" t="s">
        <v>31</v>
      </c>
      <c r="M547" s="1">
        <v>44542</v>
      </c>
      <c r="N547" t="s">
        <v>24</v>
      </c>
      <c r="O547">
        <v>2020</v>
      </c>
      <c r="P547">
        <v>30</v>
      </c>
      <c r="Q547">
        <v>12</v>
      </c>
      <c r="R547">
        <v>2022</v>
      </c>
      <c r="S547" t="s">
        <v>483</v>
      </c>
      <c r="T547" s="1">
        <v>45349</v>
      </c>
      <c r="U547">
        <v>6</v>
      </c>
      <c r="V547">
        <v>1548</v>
      </c>
      <c r="W547" s="2">
        <f>Table2[[#This Row],[Profit]]/Table2[[#This Row],[Unit Price]]</f>
        <v>0.7441860465116279</v>
      </c>
    </row>
    <row r="548" spans="1:23" x14ac:dyDescent="0.25">
      <c r="A548">
        <v>547</v>
      </c>
      <c r="B548" t="s">
        <v>75</v>
      </c>
      <c r="C548" t="s">
        <v>53</v>
      </c>
      <c r="D548" t="s">
        <v>757</v>
      </c>
      <c r="E548">
        <v>333</v>
      </c>
      <c r="F548">
        <v>7</v>
      </c>
      <c r="G548">
        <v>0.31</v>
      </c>
      <c r="H548">
        <v>117</v>
      </c>
      <c r="I548" t="s">
        <v>20</v>
      </c>
      <c r="J548" t="s">
        <v>29</v>
      </c>
      <c r="K548" t="s">
        <v>40</v>
      </c>
      <c r="L548" t="s">
        <v>46</v>
      </c>
      <c r="M548" s="1">
        <v>44543</v>
      </c>
      <c r="N548" t="s">
        <v>43</v>
      </c>
      <c r="O548">
        <v>2020</v>
      </c>
      <c r="P548">
        <v>22</v>
      </c>
      <c r="Q548">
        <v>2</v>
      </c>
      <c r="R548">
        <v>2020</v>
      </c>
      <c r="S548" t="s">
        <v>484</v>
      </c>
      <c r="T548" s="1">
        <v>45392</v>
      </c>
      <c r="U548">
        <v>4</v>
      </c>
      <c r="V548">
        <v>2331</v>
      </c>
      <c r="W548" s="2">
        <f>Table2[[#This Row],[Profit]]/Table2[[#This Row],[Unit Price]]</f>
        <v>0.35135135135135137</v>
      </c>
    </row>
    <row r="549" spans="1:23" x14ac:dyDescent="0.25">
      <c r="A549">
        <v>548</v>
      </c>
      <c r="B549" t="s">
        <v>45</v>
      </c>
      <c r="C549" t="s">
        <v>59</v>
      </c>
      <c r="D549" t="s">
        <v>758</v>
      </c>
      <c r="E549">
        <v>851</v>
      </c>
      <c r="F549">
        <v>5</v>
      </c>
      <c r="G549">
        <v>0.44</v>
      </c>
      <c r="H549">
        <v>156</v>
      </c>
      <c r="I549" t="s">
        <v>28</v>
      </c>
      <c r="J549" t="s">
        <v>39</v>
      </c>
      <c r="K549" t="s">
        <v>22</v>
      </c>
      <c r="L549" t="s">
        <v>23</v>
      </c>
      <c r="M549" s="1">
        <v>44544</v>
      </c>
      <c r="N549" t="s">
        <v>24</v>
      </c>
      <c r="O549">
        <v>2022</v>
      </c>
      <c r="P549">
        <v>25</v>
      </c>
      <c r="Q549">
        <v>7</v>
      </c>
      <c r="R549">
        <v>2020</v>
      </c>
      <c r="S549" t="s">
        <v>464</v>
      </c>
      <c r="T549" s="1">
        <v>45503</v>
      </c>
      <c r="U549">
        <v>5</v>
      </c>
      <c r="V549">
        <v>4255</v>
      </c>
      <c r="W549" s="2">
        <f>Table2[[#This Row],[Profit]]/Table2[[#This Row],[Unit Price]]</f>
        <v>0.18331374853113983</v>
      </c>
    </row>
    <row r="550" spans="1:23" x14ac:dyDescent="0.25">
      <c r="A550">
        <v>549</v>
      </c>
      <c r="B550" t="s">
        <v>73</v>
      </c>
      <c r="C550" t="s">
        <v>34</v>
      </c>
      <c r="D550" t="s">
        <v>757</v>
      </c>
      <c r="E550">
        <v>200</v>
      </c>
      <c r="F550">
        <v>5</v>
      </c>
      <c r="G550">
        <v>0.43</v>
      </c>
      <c r="H550">
        <v>98</v>
      </c>
      <c r="I550" t="s">
        <v>20</v>
      </c>
      <c r="J550" t="s">
        <v>21</v>
      </c>
      <c r="K550" t="s">
        <v>40</v>
      </c>
      <c r="L550" t="s">
        <v>23</v>
      </c>
      <c r="M550" s="1">
        <v>44545</v>
      </c>
      <c r="N550" t="s">
        <v>24</v>
      </c>
      <c r="O550">
        <v>2020</v>
      </c>
      <c r="P550">
        <v>15</v>
      </c>
      <c r="Q550">
        <v>1</v>
      </c>
      <c r="R550">
        <v>2022</v>
      </c>
      <c r="S550" t="s">
        <v>485</v>
      </c>
      <c r="T550" s="1">
        <v>45466</v>
      </c>
      <c r="U550">
        <v>5</v>
      </c>
      <c r="V550">
        <v>1000</v>
      </c>
      <c r="W550" s="2">
        <f>Table2[[#This Row],[Profit]]/Table2[[#This Row],[Unit Price]]</f>
        <v>0.49</v>
      </c>
    </row>
    <row r="551" spans="1:23" x14ac:dyDescent="0.25">
      <c r="A551">
        <v>550</v>
      </c>
      <c r="B551" t="s">
        <v>69</v>
      </c>
      <c r="C551" t="s">
        <v>34</v>
      </c>
      <c r="D551" t="s">
        <v>759</v>
      </c>
      <c r="E551">
        <v>714</v>
      </c>
      <c r="F551">
        <v>3</v>
      </c>
      <c r="G551">
        <v>0.48</v>
      </c>
      <c r="H551">
        <v>156</v>
      </c>
      <c r="I551" t="s">
        <v>28</v>
      </c>
      <c r="J551" t="s">
        <v>21</v>
      </c>
      <c r="K551" t="s">
        <v>30</v>
      </c>
      <c r="L551" t="s">
        <v>71</v>
      </c>
      <c r="M551" s="1">
        <v>44546</v>
      </c>
      <c r="N551" t="s">
        <v>43</v>
      </c>
      <c r="O551">
        <v>2022</v>
      </c>
      <c r="P551">
        <v>1</v>
      </c>
      <c r="Q551">
        <v>7</v>
      </c>
      <c r="R551">
        <v>2021</v>
      </c>
      <c r="S551" t="s">
        <v>486</v>
      </c>
      <c r="T551" s="1">
        <v>45300</v>
      </c>
      <c r="U551">
        <v>4</v>
      </c>
      <c r="V551">
        <v>2142</v>
      </c>
      <c r="W551" s="2">
        <f>Table2[[#This Row],[Profit]]/Table2[[#This Row],[Unit Price]]</f>
        <v>0.21848739495798319</v>
      </c>
    </row>
    <row r="552" spans="1:23" x14ac:dyDescent="0.25">
      <c r="A552">
        <v>551</v>
      </c>
      <c r="B552" t="s">
        <v>26</v>
      </c>
      <c r="C552" t="s">
        <v>59</v>
      </c>
      <c r="D552" t="s">
        <v>761</v>
      </c>
      <c r="E552">
        <v>960</v>
      </c>
      <c r="F552">
        <v>5</v>
      </c>
      <c r="G552">
        <v>0.37</v>
      </c>
      <c r="H552">
        <v>108</v>
      </c>
      <c r="I552" t="s">
        <v>28</v>
      </c>
      <c r="J552" t="s">
        <v>39</v>
      </c>
      <c r="K552" t="s">
        <v>40</v>
      </c>
      <c r="L552" t="s">
        <v>46</v>
      </c>
      <c r="M552" s="1">
        <v>44547</v>
      </c>
      <c r="N552" t="s">
        <v>43</v>
      </c>
      <c r="O552">
        <v>2020</v>
      </c>
      <c r="P552">
        <v>16</v>
      </c>
      <c r="Q552">
        <v>12</v>
      </c>
      <c r="R552">
        <v>2022</v>
      </c>
      <c r="S552" t="s">
        <v>166</v>
      </c>
      <c r="T552" s="1">
        <v>45510</v>
      </c>
      <c r="U552">
        <v>4</v>
      </c>
      <c r="V552">
        <v>4800</v>
      </c>
      <c r="W552" s="2">
        <f>Table2[[#This Row],[Profit]]/Table2[[#This Row],[Unit Price]]</f>
        <v>0.1125</v>
      </c>
    </row>
    <row r="553" spans="1:23" x14ac:dyDescent="0.25">
      <c r="A553">
        <v>552</v>
      </c>
      <c r="B553" t="s">
        <v>98</v>
      </c>
      <c r="C553" t="s">
        <v>38</v>
      </c>
      <c r="D553" t="s">
        <v>759</v>
      </c>
      <c r="E553">
        <v>590</v>
      </c>
      <c r="F553">
        <v>1</v>
      </c>
      <c r="G553">
        <v>0.47</v>
      </c>
      <c r="H553">
        <v>95</v>
      </c>
      <c r="I553" t="s">
        <v>20</v>
      </c>
      <c r="J553" t="s">
        <v>29</v>
      </c>
      <c r="K553" t="s">
        <v>40</v>
      </c>
      <c r="L553" t="s">
        <v>31</v>
      </c>
      <c r="M553" s="1">
        <v>44548</v>
      </c>
      <c r="N553" t="s">
        <v>43</v>
      </c>
      <c r="O553">
        <v>2020</v>
      </c>
      <c r="P553">
        <v>11</v>
      </c>
      <c r="Q553">
        <v>6</v>
      </c>
      <c r="R553">
        <v>2022</v>
      </c>
      <c r="S553" t="s">
        <v>487</v>
      </c>
      <c r="T553" s="1">
        <v>45594</v>
      </c>
      <c r="U553">
        <v>3</v>
      </c>
      <c r="V553">
        <v>590</v>
      </c>
      <c r="W553" s="2">
        <f>Table2[[#This Row],[Profit]]/Table2[[#This Row],[Unit Price]]</f>
        <v>0.16101694915254236</v>
      </c>
    </row>
    <row r="554" spans="1:23" x14ac:dyDescent="0.25">
      <c r="A554">
        <v>553</v>
      </c>
      <c r="B554" t="s">
        <v>37</v>
      </c>
      <c r="C554" t="s">
        <v>34</v>
      </c>
      <c r="D554" t="s">
        <v>27</v>
      </c>
      <c r="E554">
        <v>827</v>
      </c>
      <c r="F554">
        <v>9</v>
      </c>
      <c r="G554">
        <v>0.14000000000000001</v>
      </c>
      <c r="H554">
        <v>171</v>
      </c>
      <c r="I554" t="s">
        <v>28</v>
      </c>
      <c r="J554" t="s">
        <v>21</v>
      </c>
      <c r="K554" t="s">
        <v>40</v>
      </c>
      <c r="L554" t="s">
        <v>31</v>
      </c>
      <c r="M554" s="1">
        <v>44549</v>
      </c>
      <c r="N554" t="s">
        <v>43</v>
      </c>
      <c r="O554">
        <v>2020</v>
      </c>
      <c r="P554">
        <v>22</v>
      </c>
      <c r="Q554">
        <v>2</v>
      </c>
      <c r="R554">
        <v>2021</v>
      </c>
      <c r="S554" t="s">
        <v>488</v>
      </c>
      <c r="T554" s="1">
        <v>45615</v>
      </c>
      <c r="U554">
        <v>1</v>
      </c>
      <c r="V554">
        <v>7443</v>
      </c>
      <c r="W554" s="2">
        <f>Table2[[#This Row],[Profit]]/Table2[[#This Row],[Unit Price]]</f>
        <v>0.20677146311970979</v>
      </c>
    </row>
    <row r="555" spans="1:23" x14ac:dyDescent="0.25">
      <c r="A555">
        <v>554</v>
      </c>
      <c r="B555" t="s">
        <v>98</v>
      </c>
      <c r="C555" t="s">
        <v>56</v>
      </c>
      <c r="D555" t="s">
        <v>759</v>
      </c>
      <c r="E555">
        <v>691</v>
      </c>
      <c r="F555">
        <v>2</v>
      </c>
      <c r="G555">
        <v>0.28999999999999998</v>
      </c>
      <c r="H555">
        <v>147</v>
      </c>
      <c r="I555" t="s">
        <v>28</v>
      </c>
      <c r="J555" t="s">
        <v>39</v>
      </c>
      <c r="K555" t="s">
        <v>22</v>
      </c>
      <c r="L555" t="s">
        <v>46</v>
      </c>
      <c r="M555" s="1">
        <v>44550</v>
      </c>
      <c r="N555" t="s">
        <v>43</v>
      </c>
      <c r="O555">
        <v>2021</v>
      </c>
      <c r="P555">
        <v>23</v>
      </c>
      <c r="Q555">
        <v>10</v>
      </c>
      <c r="R555">
        <v>2022</v>
      </c>
      <c r="S555" t="s">
        <v>274</v>
      </c>
      <c r="T555" s="1">
        <v>45594</v>
      </c>
      <c r="U555">
        <v>3</v>
      </c>
      <c r="V555">
        <v>1382</v>
      </c>
      <c r="W555" s="2">
        <f>Table2[[#This Row],[Profit]]/Table2[[#This Row],[Unit Price]]</f>
        <v>0.21273516642547033</v>
      </c>
    </row>
    <row r="556" spans="1:23" x14ac:dyDescent="0.25">
      <c r="A556">
        <v>555</v>
      </c>
      <c r="B556" t="s">
        <v>52</v>
      </c>
      <c r="C556" t="s">
        <v>34</v>
      </c>
      <c r="D556" t="s">
        <v>757</v>
      </c>
      <c r="E556">
        <v>522</v>
      </c>
      <c r="F556">
        <v>8</v>
      </c>
      <c r="G556">
        <v>0.43</v>
      </c>
      <c r="H556">
        <v>198</v>
      </c>
      <c r="I556" t="s">
        <v>20</v>
      </c>
      <c r="J556" t="s">
        <v>29</v>
      </c>
      <c r="K556" t="s">
        <v>70</v>
      </c>
      <c r="L556" t="s">
        <v>31</v>
      </c>
      <c r="M556" s="1">
        <v>44551</v>
      </c>
      <c r="N556" t="s">
        <v>43</v>
      </c>
      <c r="O556">
        <v>2022</v>
      </c>
      <c r="P556">
        <v>19</v>
      </c>
      <c r="Q556">
        <v>8</v>
      </c>
      <c r="R556">
        <v>2021</v>
      </c>
      <c r="S556" t="s">
        <v>346</v>
      </c>
      <c r="T556" s="1">
        <v>45296</v>
      </c>
      <c r="U556">
        <v>6</v>
      </c>
      <c r="V556">
        <v>4176</v>
      </c>
      <c r="W556" s="2">
        <f>Table2[[#This Row],[Profit]]/Table2[[#This Row],[Unit Price]]</f>
        <v>0.37931034482758619</v>
      </c>
    </row>
    <row r="557" spans="1:23" x14ac:dyDescent="0.25">
      <c r="A557">
        <v>556</v>
      </c>
      <c r="B557" t="s">
        <v>37</v>
      </c>
      <c r="C557" t="s">
        <v>53</v>
      </c>
      <c r="D557" t="s">
        <v>759</v>
      </c>
      <c r="E557">
        <v>458</v>
      </c>
      <c r="F557">
        <v>5</v>
      </c>
      <c r="G557">
        <v>0.31</v>
      </c>
      <c r="H557">
        <v>148</v>
      </c>
      <c r="I557" t="s">
        <v>20</v>
      </c>
      <c r="J557" t="s">
        <v>39</v>
      </c>
      <c r="K557" t="s">
        <v>40</v>
      </c>
      <c r="L557" t="s">
        <v>31</v>
      </c>
      <c r="M557" s="1">
        <v>44552</v>
      </c>
      <c r="N557" t="s">
        <v>43</v>
      </c>
      <c r="O557">
        <v>2022</v>
      </c>
      <c r="P557">
        <v>28</v>
      </c>
      <c r="Q557">
        <v>11</v>
      </c>
      <c r="R557">
        <v>2022</v>
      </c>
      <c r="S557" t="s">
        <v>44</v>
      </c>
      <c r="T557" s="1">
        <v>45485</v>
      </c>
      <c r="U557">
        <v>3</v>
      </c>
      <c r="V557">
        <v>2290</v>
      </c>
      <c r="W557" s="2">
        <f>Table2[[#This Row],[Profit]]/Table2[[#This Row],[Unit Price]]</f>
        <v>0.32314410480349343</v>
      </c>
    </row>
    <row r="558" spans="1:23" x14ac:dyDescent="0.25">
      <c r="A558">
        <v>557</v>
      </c>
      <c r="B558" t="s">
        <v>65</v>
      </c>
      <c r="C558" t="s">
        <v>59</v>
      </c>
      <c r="D558" t="s">
        <v>757</v>
      </c>
      <c r="E558">
        <v>916</v>
      </c>
      <c r="F558">
        <v>2</v>
      </c>
      <c r="G558">
        <v>0.14000000000000001</v>
      </c>
      <c r="H558">
        <v>104</v>
      </c>
      <c r="I558" t="s">
        <v>20</v>
      </c>
      <c r="J558" t="s">
        <v>21</v>
      </c>
      <c r="K558" t="s">
        <v>70</v>
      </c>
      <c r="L558" t="s">
        <v>71</v>
      </c>
      <c r="M558" s="1">
        <v>44553</v>
      </c>
      <c r="N558" t="s">
        <v>43</v>
      </c>
      <c r="O558">
        <v>2022</v>
      </c>
      <c r="P558">
        <v>23</v>
      </c>
      <c r="Q558">
        <v>7</v>
      </c>
      <c r="R558">
        <v>2020</v>
      </c>
      <c r="S558" t="s">
        <v>489</v>
      </c>
      <c r="T558" s="1">
        <v>45653</v>
      </c>
      <c r="U558">
        <v>2</v>
      </c>
      <c r="V558">
        <v>1832</v>
      </c>
      <c r="W558" s="2">
        <f>Table2[[#This Row],[Profit]]/Table2[[#This Row],[Unit Price]]</f>
        <v>0.11353711790393013</v>
      </c>
    </row>
    <row r="559" spans="1:23" x14ac:dyDescent="0.25">
      <c r="A559">
        <v>558</v>
      </c>
      <c r="B559" t="s">
        <v>52</v>
      </c>
      <c r="C559" t="s">
        <v>19</v>
      </c>
      <c r="D559" t="s">
        <v>27</v>
      </c>
      <c r="E559">
        <v>363</v>
      </c>
      <c r="F559">
        <v>1</v>
      </c>
      <c r="G559">
        <v>0.35</v>
      </c>
      <c r="H559">
        <v>146</v>
      </c>
      <c r="I559" t="s">
        <v>28</v>
      </c>
      <c r="J559" t="s">
        <v>39</v>
      </c>
      <c r="K559" t="s">
        <v>70</v>
      </c>
      <c r="L559" t="s">
        <v>46</v>
      </c>
      <c r="M559" s="1">
        <v>44554</v>
      </c>
      <c r="N559" t="s">
        <v>43</v>
      </c>
      <c r="O559">
        <v>2022</v>
      </c>
      <c r="P559">
        <v>10</v>
      </c>
      <c r="Q559">
        <v>8</v>
      </c>
      <c r="R559">
        <v>2022</v>
      </c>
      <c r="S559" t="s">
        <v>490</v>
      </c>
      <c r="T559" s="1">
        <v>45631</v>
      </c>
      <c r="U559">
        <v>4</v>
      </c>
      <c r="V559">
        <v>363</v>
      </c>
      <c r="W559" s="2">
        <f>Table2[[#This Row],[Profit]]/Table2[[#This Row],[Unit Price]]</f>
        <v>0.40220385674931131</v>
      </c>
    </row>
    <row r="560" spans="1:23" x14ac:dyDescent="0.25">
      <c r="A560">
        <v>559</v>
      </c>
      <c r="B560" t="s">
        <v>69</v>
      </c>
      <c r="C560" t="s">
        <v>53</v>
      </c>
      <c r="D560" t="s">
        <v>757</v>
      </c>
      <c r="E560">
        <v>649</v>
      </c>
      <c r="F560">
        <v>6</v>
      </c>
      <c r="G560">
        <v>0.17</v>
      </c>
      <c r="H560">
        <v>147</v>
      </c>
      <c r="I560" t="s">
        <v>20</v>
      </c>
      <c r="J560" t="s">
        <v>29</v>
      </c>
      <c r="K560" t="s">
        <v>70</v>
      </c>
      <c r="L560" t="s">
        <v>23</v>
      </c>
      <c r="M560" s="1">
        <v>44555</v>
      </c>
      <c r="N560" t="s">
        <v>43</v>
      </c>
      <c r="O560">
        <v>2020</v>
      </c>
      <c r="P560">
        <v>19</v>
      </c>
      <c r="Q560">
        <v>2</v>
      </c>
      <c r="R560">
        <v>2022</v>
      </c>
      <c r="S560" t="s">
        <v>491</v>
      </c>
      <c r="T560" s="1">
        <v>45297</v>
      </c>
      <c r="U560">
        <v>2</v>
      </c>
      <c r="V560">
        <v>3894</v>
      </c>
      <c r="W560" s="2">
        <f>Table2[[#This Row],[Profit]]/Table2[[#This Row],[Unit Price]]</f>
        <v>0.22650231124807396</v>
      </c>
    </row>
    <row r="561" spans="1:23" x14ac:dyDescent="0.25">
      <c r="A561">
        <v>560</v>
      </c>
      <c r="B561" t="s">
        <v>55</v>
      </c>
      <c r="C561" t="s">
        <v>53</v>
      </c>
      <c r="D561" t="s">
        <v>758</v>
      </c>
      <c r="E561">
        <v>342</v>
      </c>
      <c r="F561">
        <v>2</v>
      </c>
      <c r="G561">
        <v>0.46</v>
      </c>
      <c r="H561">
        <v>98</v>
      </c>
      <c r="I561" t="s">
        <v>28</v>
      </c>
      <c r="J561" t="s">
        <v>29</v>
      </c>
      <c r="K561" t="s">
        <v>70</v>
      </c>
      <c r="L561" t="s">
        <v>46</v>
      </c>
      <c r="M561" s="1">
        <v>44556</v>
      </c>
      <c r="N561" t="s">
        <v>43</v>
      </c>
      <c r="O561">
        <v>2020</v>
      </c>
      <c r="P561">
        <v>8</v>
      </c>
      <c r="Q561">
        <v>3</v>
      </c>
      <c r="R561">
        <v>2022</v>
      </c>
      <c r="S561" t="s">
        <v>492</v>
      </c>
      <c r="T561" s="1">
        <v>45327</v>
      </c>
      <c r="U561">
        <v>6</v>
      </c>
      <c r="V561">
        <v>684</v>
      </c>
      <c r="W561" s="2">
        <f>Table2[[#This Row],[Profit]]/Table2[[#This Row],[Unit Price]]</f>
        <v>0.28654970760233917</v>
      </c>
    </row>
    <row r="562" spans="1:23" x14ac:dyDescent="0.25">
      <c r="A562">
        <v>561</v>
      </c>
      <c r="B562" t="s">
        <v>67</v>
      </c>
      <c r="C562" t="s">
        <v>56</v>
      </c>
      <c r="D562" t="s">
        <v>759</v>
      </c>
      <c r="E562">
        <v>934</v>
      </c>
      <c r="F562">
        <v>9</v>
      </c>
      <c r="G562">
        <v>0.41</v>
      </c>
      <c r="H562">
        <v>135</v>
      </c>
      <c r="I562" t="s">
        <v>20</v>
      </c>
      <c r="J562" t="s">
        <v>29</v>
      </c>
      <c r="K562" t="s">
        <v>22</v>
      </c>
      <c r="L562" t="s">
        <v>71</v>
      </c>
      <c r="M562" s="1">
        <v>44557</v>
      </c>
      <c r="N562" t="s">
        <v>24</v>
      </c>
      <c r="O562">
        <v>2020</v>
      </c>
      <c r="P562">
        <v>9</v>
      </c>
      <c r="Q562">
        <v>4</v>
      </c>
      <c r="R562">
        <v>2021</v>
      </c>
      <c r="S562" t="s">
        <v>493</v>
      </c>
      <c r="T562" s="1">
        <v>45512</v>
      </c>
      <c r="U562">
        <v>1</v>
      </c>
      <c r="V562">
        <v>8406</v>
      </c>
      <c r="W562" s="2">
        <f>Table2[[#This Row],[Profit]]/Table2[[#This Row],[Unit Price]]</f>
        <v>0.14453961456102785</v>
      </c>
    </row>
    <row r="563" spans="1:23" x14ac:dyDescent="0.25">
      <c r="A563">
        <v>562</v>
      </c>
      <c r="B563" t="s">
        <v>69</v>
      </c>
      <c r="C563" t="s">
        <v>19</v>
      </c>
      <c r="D563" t="s">
        <v>760</v>
      </c>
      <c r="E563">
        <v>177</v>
      </c>
      <c r="F563">
        <v>2</v>
      </c>
      <c r="G563">
        <v>0.12</v>
      </c>
      <c r="H563">
        <v>178</v>
      </c>
      <c r="I563" t="s">
        <v>20</v>
      </c>
      <c r="J563" t="s">
        <v>21</v>
      </c>
      <c r="K563" t="s">
        <v>70</v>
      </c>
      <c r="L563" t="s">
        <v>31</v>
      </c>
      <c r="M563" s="1">
        <v>44558</v>
      </c>
      <c r="N563" t="s">
        <v>24</v>
      </c>
      <c r="O563">
        <v>2021</v>
      </c>
      <c r="P563">
        <v>14</v>
      </c>
      <c r="Q563">
        <v>8</v>
      </c>
      <c r="R563">
        <v>2020</v>
      </c>
      <c r="S563" t="s">
        <v>229</v>
      </c>
      <c r="T563" s="1">
        <v>45468</v>
      </c>
      <c r="U563">
        <v>1</v>
      </c>
      <c r="V563">
        <v>354</v>
      </c>
      <c r="W563" s="2">
        <f>Table2[[#This Row],[Profit]]/Table2[[#This Row],[Unit Price]]</f>
        <v>1.0056497175141244</v>
      </c>
    </row>
    <row r="564" spans="1:23" x14ac:dyDescent="0.25">
      <c r="A564">
        <v>563</v>
      </c>
      <c r="B564" t="s">
        <v>37</v>
      </c>
      <c r="C564" t="s">
        <v>56</v>
      </c>
      <c r="D564" t="s">
        <v>758</v>
      </c>
      <c r="E564">
        <v>376</v>
      </c>
      <c r="F564">
        <v>7</v>
      </c>
      <c r="G564">
        <v>0.35</v>
      </c>
      <c r="H564">
        <v>72</v>
      </c>
      <c r="I564" t="s">
        <v>28</v>
      </c>
      <c r="J564" t="s">
        <v>35</v>
      </c>
      <c r="K564" t="s">
        <v>40</v>
      </c>
      <c r="L564" t="s">
        <v>46</v>
      </c>
      <c r="M564" s="1">
        <v>44559</v>
      </c>
      <c r="N564" t="s">
        <v>43</v>
      </c>
      <c r="O564">
        <v>2022</v>
      </c>
      <c r="P564">
        <v>1</v>
      </c>
      <c r="Q564">
        <v>7</v>
      </c>
      <c r="R564">
        <v>2021</v>
      </c>
      <c r="S564" t="s">
        <v>210</v>
      </c>
      <c r="T564" s="1">
        <v>45464</v>
      </c>
      <c r="U564">
        <v>3</v>
      </c>
      <c r="V564">
        <v>2632</v>
      </c>
      <c r="W564" s="2">
        <f>Table2[[#This Row],[Profit]]/Table2[[#This Row],[Unit Price]]</f>
        <v>0.19148936170212766</v>
      </c>
    </row>
    <row r="565" spans="1:23" x14ac:dyDescent="0.25">
      <c r="A565">
        <v>564</v>
      </c>
      <c r="B565" t="s">
        <v>69</v>
      </c>
      <c r="C565" t="s">
        <v>59</v>
      </c>
      <c r="D565" t="s">
        <v>761</v>
      </c>
      <c r="E565">
        <v>914</v>
      </c>
      <c r="F565">
        <v>1</v>
      </c>
      <c r="G565">
        <v>0.22</v>
      </c>
      <c r="H565">
        <v>113</v>
      </c>
      <c r="I565" t="s">
        <v>28</v>
      </c>
      <c r="J565" t="s">
        <v>21</v>
      </c>
      <c r="K565" t="s">
        <v>40</v>
      </c>
      <c r="L565" t="s">
        <v>23</v>
      </c>
      <c r="M565" s="1">
        <v>44560</v>
      </c>
      <c r="N565" t="s">
        <v>24</v>
      </c>
      <c r="O565">
        <v>2020</v>
      </c>
      <c r="P565">
        <v>2</v>
      </c>
      <c r="Q565">
        <v>3</v>
      </c>
      <c r="R565">
        <v>2022</v>
      </c>
      <c r="S565" t="s">
        <v>494</v>
      </c>
      <c r="T565" s="1">
        <v>45385</v>
      </c>
      <c r="U565">
        <v>5</v>
      </c>
      <c r="V565">
        <v>914</v>
      </c>
      <c r="W565" s="2">
        <f>Table2[[#This Row],[Profit]]/Table2[[#This Row],[Unit Price]]</f>
        <v>0.12363238512035012</v>
      </c>
    </row>
    <row r="566" spans="1:23" x14ac:dyDescent="0.25">
      <c r="A566">
        <v>565</v>
      </c>
      <c r="B566" t="s">
        <v>75</v>
      </c>
      <c r="C566" t="s">
        <v>19</v>
      </c>
      <c r="D566" t="s">
        <v>757</v>
      </c>
      <c r="E566">
        <v>577</v>
      </c>
      <c r="F566">
        <v>1</v>
      </c>
      <c r="G566">
        <v>0.15</v>
      </c>
      <c r="H566">
        <v>131</v>
      </c>
      <c r="I566" t="s">
        <v>28</v>
      </c>
      <c r="J566" t="s">
        <v>39</v>
      </c>
      <c r="K566" t="s">
        <v>22</v>
      </c>
      <c r="L566" t="s">
        <v>23</v>
      </c>
      <c r="M566" s="1">
        <v>44561</v>
      </c>
      <c r="N566" t="s">
        <v>24</v>
      </c>
      <c r="O566">
        <v>2022</v>
      </c>
      <c r="P566">
        <v>26</v>
      </c>
      <c r="Q566">
        <v>8</v>
      </c>
      <c r="R566">
        <v>2022</v>
      </c>
      <c r="S566" t="s">
        <v>166</v>
      </c>
      <c r="T566" s="1">
        <v>45362</v>
      </c>
      <c r="U566">
        <v>6</v>
      </c>
      <c r="V566">
        <v>577</v>
      </c>
      <c r="W566" s="2">
        <f>Table2[[#This Row],[Profit]]/Table2[[#This Row],[Unit Price]]</f>
        <v>0.22703639514731369</v>
      </c>
    </row>
    <row r="567" spans="1:23" x14ac:dyDescent="0.25">
      <c r="A567">
        <v>566</v>
      </c>
      <c r="B567" t="s">
        <v>55</v>
      </c>
      <c r="C567" t="s">
        <v>38</v>
      </c>
      <c r="D567" t="s">
        <v>761</v>
      </c>
      <c r="E567">
        <v>388</v>
      </c>
      <c r="F567">
        <v>3</v>
      </c>
      <c r="G567">
        <v>0.45</v>
      </c>
      <c r="H567">
        <v>87</v>
      </c>
      <c r="I567" t="s">
        <v>20</v>
      </c>
      <c r="J567" t="s">
        <v>21</v>
      </c>
      <c r="K567" t="s">
        <v>22</v>
      </c>
      <c r="L567" t="s">
        <v>46</v>
      </c>
      <c r="M567" s="1">
        <v>44562</v>
      </c>
      <c r="N567" t="s">
        <v>24</v>
      </c>
      <c r="O567">
        <v>2021</v>
      </c>
      <c r="P567">
        <v>23</v>
      </c>
      <c r="Q567">
        <v>10</v>
      </c>
      <c r="R567">
        <v>2022</v>
      </c>
      <c r="S567" t="s">
        <v>495</v>
      </c>
      <c r="T567" s="1">
        <v>45361</v>
      </c>
      <c r="U567">
        <v>4</v>
      </c>
      <c r="V567">
        <v>1164</v>
      </c>
      <c r="W567" s="2">
        <f>Table2[[#This Row],[Profit]]/Table2[[#This Row],[Unit Price]]</f>
        <v>0.22422680412371135</v>
      </c>
    </row>
    <row r="568" spans="1:23" x14ac:dyDescent="0.25">
      <c r="A568">
        <v>567</v>
      </c>
      <c r="B568" t="s">
        <v>67</v>
      </c>
      <c r="C568" t="s">
        <v>59</v>
      </c>
      <c r="D568" t="s">
        <v>761</v>
      </c>
      <c r="E568">
        <v>920</v>
      </c>
      <c r="F568">
        <v>1</v>
      </c>
      <c r="G568">
        <v>0.4</v>
      </c>
      <c r="H568">
        <v>174</v>
      </c>
      <c r="I568" t="s">
        <v>20</v>
      </c>
      <c r="J568" t="s">
        <v>29</v>
      </c>
      <c r="K568" t="s">
        <v>40</v>
      </c>
      <c r="L568" t="s">
        <v>31</v>
      </c>
      <c r="M568" s="1">
        <v>44563</v>
      </c>
      <c r="N568" t="s">
        <v>24</v>
      </c>
      <c r="O568">
        <v>2020</v>
      </c>
      <c r="P568">
        <v>26</v>
      </c>
      <c r="Q568">
        <v>8</v>
      </c>
      <c r="R568">
        <v>2021</v>
      </c>
      <c r="S568" t="s">
        <v>216</v>
      </c>
      <c r="T568" s="1">
        <v>45512</v>
      </c>
      <c r="U568">
        <v>1</v>
      </c>
      <c r="V568">
        <v>920</v>
      </c>
      <c r="W568" s="2">
        <f>Table2[[#This Row],[Profit]]/Table2[[#This Row],[Unit Price]]</f>
        <v>0.18913043478260869</v>
      </c>
    </row>
    <row r="569" spans="1:23" x14ac:dyDescent="0.25">
      <c r="A569">
        <v>568</v>
      </c>
      <c r="B569" t="s">
        <v>42</v>
      </c>
      <c r="C569" t="s">
        <v>34</v>
      </c>
      <c r="D569" t="s">
        <v>761</v>
      </c>
      <c r="E569">
        <v>539</v>
      </c>
      <c r="F569">
        <v>8</v>
      </c>
      <c r="G569">
        <v>0.19</v>
      </c>
      <c r="H569">
        <v>95</v>
      </c>
      <c r="I569" t="s">
        <v>20</v>
      </c>
      <c r="J569" t="s">
        <v>35</v>
      </c>
      <c r="K569" t="s">
        <v>40</v>
      </c>
      <c r="L569" t="s">
        <v>71</v>
      </c>
      <c r="M569" s="1">
        <v>44564</v>
      </c>
      <c r="N569" t="s">
        <v>24</v>
      </c>
      <c r="O569">
        <v>2020</v>
      </c>
      <c r="P569">
        <v>25</v>
      </c>
      <c r="Q569">
        <v>8</v>
      </c>
      <c r="R569">
        <v>2021</v>
      </c>
      <c r="S569" t="s">
        <v>496</v>
      </c>
      <c r="T569" s="1">
        <v>45626</v>
      </c>
      <c r="U569">
        <v>5</v>
      </c>
      <c r="V569">
        <v>4312</v>
      </c>
      <c r="W569" s="2">
        <f>Table2[[#This Row],[Profit]]/Table2[[#This Row],[Unit Price]]</f>
        <v>0.17625231910946196</v>
      </c>
    </row>
    <row r="570" spans="1:23" x14ac:dyDescent="0.25">
      <c r="A570">
        <v>569</v>
      </c>
      <c r="B570" t="s">
        <v>52</v>
      </c>
      <c r="C570" t="s">
        <v>53</v>
      </c>
      <c r="D570" t="s">
        <v>758</v>
      </c>
      <c r="E570">
        <v>503</v>
      </c>
      <c r="F570">
        <v>3</v>
      </c>
      <c r="G570">
        <v>0.27</v>
      </c>
      <c r="H570">
        <v>97</v>
      </c>
      <c r="I570" t="s">
        <v>28</v>
      </c>
      <c r="J570" t="s">
        <v>29</v>
      </c>
      <c r="K570" t="s">
        <v>40</v>
      </c>
      <c r="L570" t="s">
        <v>23</v>
      </c>
      <c r="M570" s="1">
        <v>44565</v>
      </c>
      <c r="N570" t="s">
        <v>43</v>
      </c>
      <c r="O570">
        <v>2022</v>
      </c>
      <c r="P570">
        <v>20</v>
      </c>
      <c r="Q570">
        <v>8</v>
      </c>
      <c r="R570">
        <v>2022</v>
      </c>
      <c r="S570" t="s">
        <v>497</v>
      </c>
      <c r="T570" s="1">
        <v>45409</v>
      </c>
      <c r="U570">
        <v>5</v>
      </c>
      <c r="V570">
        <v>1509</v>
      </c>
      <c r="W570" s="2">
        <f>Table2[[#This Row],[Profit]]/Table2[[#This Row],[Unit Price]]</f>
        <v>0.19284294234592445</v>
      </c>
    </row>
    <row r="571" spans="1:23" x14ac:dyDescent="0.25">
      <c r="A571">
        <v>570</v>
      </c>
      <c r="B571" t="s">
        <v>42</v>
      </c>
      <c r="C571" t="s">
        <v>34</v>
      </c>
      <c r="D571" t="s">
        <v>758</v>
      </c>
      <c r="E571">
        <v>540</v>
      </c>
      <c r="F571">
        <v>8</v>
      </c>
      <c r="G571">
        <v>0.39</v>
      </c>
      <c r="H571">
        <v>58</v>
      </c>
      <c r="I571" t="s">
        <v>20</v>
      </c>
      <c r="J571" t="s">
        <v>21</v>
      </c>
      <c r="K571" t="s">
        <v>40</v>
      </c>
      <c r="L571" t="s">
        <v>46</v>
      </c>
      <c r="M571" s="1">
        <v>44566</v>
      </c>
      <c r="N571" t="s">
        <v>24</v>
      </c>
      <c r="O571">
        <v>2021</v>
      </c>
      <c r="P571">
        <v>25</v>
      </c>
      <c r="Q571">
        <v>12</v>
      </c>
      <c r="R571">
        <v>2022</v>
      </c>
      <c r="S571" t="s">
        <v>498</v>
      </c>
      <c r="T571" s="1">
        <v>45605</v>
      </c>
      <c r="U571">
        <v>2</v>
      </c>
      <c r="V571">
        <v>4320</v>
      </c>
      <c r="W571" s="2">
        <f>Table2[[#This Row],[Profit]]/Table2[[#This Row],[Unit Price]]</f>
        <v>0.10740740740740741</v>
      </c>
    </row>
    <row r="572" spans="1:23" x14ac:dyDescent="0.25">
      <c r="A572">
        <v>571</v>
      </c>
      <c r="B572" t="s">
        <v>65</v>
      </c>
      <c r="C572" t="s">
        <v>59</v>
      </c>
      <c r="D572" t="s">
        <v>758</v>
      </c>
      <c r="E572">
        <v>634</v>
      </c>
      <c r="F572">
        <v>6</v>
      </c>
      <c r="G572">
        <v>0.21</v>
      </c>
      <c r="H572">
        <v>91</v>
      </c>
      <c r="I572" t="s">
        <v>20</v>
      </c>
      <c r="J572" t="s">
        <v>29</v>
      </c>
      <c r="K572" t="s">
        <v>70</v>
      </c>
      <c r="L572" t="s">
        <v>23</v>
      </c>
      <c r="M572" s="1">
        <v>44567</v>
      </c>
      <c r="N572" t="s">
        <v>43</v>
      </c>
      <c r="O572">
        <v>2021</v>
      </c>
      <c r="P572">
        <v>12</v>
      </c>
      <c r="Q572">
        <v>3</v>
      </c>
      <c r="R572">
        <v>2022</v>
      </c>
      <c r="S572" t="s">
        <v>499</v>
      </c>
      <c r="T572" s="1">
        <v>45488</v>
      </c>
      <c r="U572">
        <v>6</v>
      </c>
      <c r="V572">
        <v>3804</v>
      </c>
      <c r="W572" s="2">
        <f>Table2[[#This Row],[Profit]]/Table2[[#This Row],[Unit Price]]</f>
        <v>0.14353312302839116</v>
      </c>
    </row>
    <row r="573" spans="1:23" x14ac:dyDescent="0.25">
      <c r="A573">
        <v>572</v>
      </c>
      <c r="B573" t="s">
        <v>67</v>
      </c>
      <c r="C573" t="s">
        <v>56</v>
      </c>
      <c r="D573" t="s">
        <v>758</v>
      </c>
      <c r="E573">
        <v>186</v>
      </c>
      <c r="F573">
        <v>5</v>
      </c>
      <c r="G573">
        <v>0.44</v>
      </c>
      <c r="H573">
        <v>135</v>
      </c>
      <c r="I573" t="s">
        <v>28</v>
      </c>
      <c r="J573" t="s">
        <v>35</v>
      </c>
      <c r="K573" t="s">
        <v>40</v>
      </c>
      <c r="L573" t="s">
        <v>31</v>
      </c>
      <c r="M573" s="1">
        <v>44568</v>
      </c>
      <c r="N573" t="s">
        <v>43</v>
      </c>
      <c r="O573">
        <v>2022</v>
      </c>
      <c r="P573">
        <v>27</v>
      </c>
      <c r="Q573">
        <v>7</v>
      </c>
      <c r="R573">
        <v>2022</v>
      </c>
      <c r="S573" t="s">
        <v>500</v>
      </c>
      <c r="T573" s="1">
        <v>45408</v>
      </c>
      <c r="U573">
        <v>1</v>
      </c>
      <c r="V573">
        <v>930</v>
      </c>
      <c r="W573" s="2">
        <f>Table2[[#This Row],[Profit]]/Table2[[#This Row],[Unit Price]]</f>
        <v>0.72580645161290325</v>
      </c>
    </row>
    <row r="574" spans="1:23" x14ac:dyDescent="0.25">
      <c r="A574">
        <v>573</v>
      </c>
      <c r="B574" t="s">
        <v>45</v>
      </c>
      <c r="C574" t="s">
        <v>38</v>
      </c>
      <c r="D574" t="s">
        <v>757</v>
      </c>
      <c r="E574">
        <v>592</v>
      </c>
      <c r="F574">
        <v>1</v>
      </c>
      <c r="G574">
        <v>0.43</v>
      </c>
      <c r="H574">
        <v>151</v>
      </c>
      <c r="I574" t="s">
        <v>20</v>
      </c>
      <c r="J574" t="s">
        <v>35</v>
      </c>
      <c r="K574" t="s">
        <v>40</v>
      </c>
      <c r="L574" t="s">
        <v>71</v>
      </c>
      <c r="M574" s="1">
        <v>44569</v>
      </c>
      <c r="N574" t="s">
        <v>43</v>
      </c>
      <c r="O574">
        <v>2020</v>
      </c>
      <c r="P574">
        <v>1</v>
      </c>
      <c r="Q574">
        <v>10</v>
      </c>
      <c r="R574">
        <v>2020</v>
      </c>
      <c r="S574" t="s">
        <v>501</v>
      </c>
      <c r="T574" s="1">
        <v>45603</v>
      </c>
      <c r="U574">
        <v>6</v>
      </c>
      <c r="V574">
        <v>592</v>
      </c>
      <c r="W574" s="2">
        <f>Table2[[#This Row],[Profit]]/Table2[[#This Row],[Unit Price]]</f>
        <v>0.25506756756756754</v>
      </c>
    </row>
    <row r="575" spans="1:23" x14ac:dyDescent="0.25">
      <c r="A575">
        <v>574</v>
      </c>
      <c r="B575" t="s">
        <v>101</v>
      </c>
      <c r="C575" t="s">
        <v>53</v>
      </c>
      <c r="D575" t="s">
        <v>759</v>
      </c>
      <c r="E575">
        <v>329</v>
      </c>
      <c r="F575">
        <v>8</v>
      </c>
      <c r="G575">
        <v>0.38</v>
      </c>
      <c r="H575">
        <v>146</v>
      </c>
      <c r="I575" t="s">
        <v>28</v>
      </c>
      <c r="J575" t="s">
        <v>21</v>
      </c>
      <c r="K575" t="s">
        <v>30</v>
      </c>
      <c r="L575" t="s">
        <v>31</v>
      </c>
      <c r="M575" s="1">
        <v>44570</v>
      </c>
      <c r="N575" t="s">
        <v>43</v>
      </c>
      <c r="O575">
        <v>2022</v>
      </c>
      <c r="P575">
        <v>10</v>
      </c>
      <c r="Q575">
        <v>8</v>
      </c>
      <c r="R575">
        <v>2021</v>
      </c>
      <c r="S575" t="s">
        <v>502</v>
      </c>
      <c r="T575" s="1">
        <v>45582</v>
      </c>
      <c r="U575">
        <v>4</v>
      </c>
      <c r="V575">
        <v>2632</v>
      </c>
      <c r="W575" s="2">
        <f>Table2[[#This Row],[Profit]]/Table2[[#This Row],[Unit Price]]</f>
        <v>0.44376899696048633</v>
      </c>
    </row>
    <row r="576" spans="1:23" x14ac:dyDescent="0.25">
      <c r="A576">
        <v>575</v>
      </c>
      <c r="B576" t="s">
        <v>65</v>
      </c>
      <c r="C576" t="s">
        <v>53</v>
      </c>
      <c r="D576" t="s">
        <v>759</v>
      </c>
      <c r="E576">
        <v>672</v>
      </c>
      <c r="F576">
        <v>9</v>
      </c>
      <c r="G576">
        <v>0.32</v>
      </c>
      <c r="H576">
        <v>67</v>
      </c>
      <c r="I576" t="s">
        <v>20</v>
      </c>
      <c r="J576" t="s">
        <v>35</v>
      </c>
      <c r="K576" t="s">
        <v>70</v>
      </c>
      <c r="L576" t="s">
        <v>31</v>
      </c>
      <c r="M576" s="1">
        <v>44571</v>
      </c>
      <c r="N576" t="s">
        <v>24</v>
      </c>
      <c r="O576">
        <v>2021</v>
      </c>
      <c r="P576">
        <v>4</v>
      </c>
      <c r="Q576">
        <v>5</v>
      </c>
      <c r="R576">
        <v>2022</v>
      </c>
      <c r="S576" t="s">
        <v>503</v>
      </c>
      <c r="T576" s="1">
        <v>45520</v>
      </c>
      <c r="U576">
        <v>5</v>
      </c>
      <c r="V576">
        <v>6048</v>
      </c>
      <c r="W576" s="2">
        <f>Table2[[#This Row],[Profit]]/Table2[[#This Row],[Unit Price]]</f>
        <v>9.9702380952380959E-2</v>
      </c>
    </row>
    <row r="577" spans="1:23" x14ac:dyDescent="0.25">
      <c r="A577">
        <v>576</v>
      </c>
      <c r="B577" t="s">
        <v>79</v>
      </c>
      <c r="C577" t="s">
        <v>19</v>
      </c>
      <c r="D577" t="s">
        <v>758</v>
      </c>
      <c r="E577">
        <v>774</v>
      </c>
      <c r="F577">
        <v>2</v>
      </c>
      <c r="G577">
        <v>0.35</v>
      </c>
      <c r="H577">
        <v>76</v>
      </c>
      <c r="I577" t="s">
        <v>20</v>
      </c>
      <c r="J577" t="s">
        <v>39</v>
      </c>
      <c r="K577" t="s">
        <v>30</v>
      </c>
      <c r="L577" t="s">
        <v>31</v>
      </c>
      <c r="M577" s="1">
        <v>44572</v>
      </c>
      <c r="N577" t="s">
        <v>24</v>
      </c>
      <c r="O577">
        <v>2020</v>
      </c>
      <c r="P577">
        <v>18</v>
      </c>
      <c r="Q577">
        <v>8</v>
      </c>
      <c r="R577">
        <v>2020</v>
      </c>
      <c r="S577" t="s">
        <v>307</v>
      </c>
      <c r="T577" s="1">
        <v>45393</v>
      </c>
      <c r="U577">
        <v>1</v>
      </c>
      <c r="V577">
        <v>1548</v>
      </c>
      <c r="W577" s="2">
        <f>Table2[[#This Row],[Profit]]/Table2[[#This Row],[Unit Price]]</f>
        <v>9.8191214470284241E-2</v>
      </c>
    </row>
    <row r="578" spans="1:23" x14ac:dyDescent="0.25">
      <c r="A578">
        <v>577</v>
      </c>
      <c r="B578" t="s">
        <v>42</v>
      </c>
      <c r="C578" t="s">
        <v>38</v>
      </c>
      <c r="D578" t="s">
        <v>760</v>
      </c>
      <c r="E578">
        <v>673</v>
      </c>
      <c r="F578">
        <v>4</v>
      </c>
      <c r="G578">
        <v>0.37</v>
      </c>
      <c r="H578">
        <v>55</v>
      </c>
      <c r="I578" t="s">
        <v>28</v>
      </c>
      <c r="J578" t="s">
        <v>21</v>
      </c>
      <c r="K578" t="s">
        <v>30</v>
      </c>
      <c r="L578" t="s">
        <v>31</v>
      </c>
      <c r="M578" s="1">
        <v>44573</v>
      </c>
      <c r="N578" t="s">
        <v>24</v>
      </c>
      <c r="O578">
        <v>2022</v>
      </c>
      <c r="P578">
        <v>6</v>
      </c>
      <c r="Q578">
        <v>5</v>
      </c>
      <c r="R578">
        <v>2020</v>
      </c>
      <c r="S578" t="s">
        <v>504</v>
      </c>
      <c r="T578" s="1">
        <v>45600</v>
      </c>
      <c r="U578">
        <v>5</v>
      </c>
      <c r="V578">
        <v>2692</v>
      </c>
      <c r="W578" s="2">
        <f>Table2[[#This Row],[Profit]]/Table2[[#This Row],[Unit Price]]</f>
        <v>8.1723625557206539E-2</v>
      </c>
    </row>
    <row r="579" spans="1:23" x14ac:dyDescent="0.25">
      <c r="A579">
        <v>578</v>
      </c>
      <c r="B579" t="s">
        <v>67</v>
      </c>
      <c r="C579" t="s">
        <v>34</v>
      </c>
      <c r="D579" t="s">
        <v>759</v>
      </c>
      <c r="E579">
        <v>138</v>
      </c>
      <c r="F579">
        <v>3</v>
      </c>
      <c r="G579">
        <v>0.27</v>
      </c>
      <c r="H579">
        <v>106</v>
      </c>
      <c r="I579" t="s">
        <v>20</v>
      </c>
      <c r="J579" t="s">
        <v>39</v>
      </c>
      <c r="K579" t="s">
        <v>70</v>
      </c>
      <c r="L579" t="s">
        <v>23</v>
      </c>
      <c r="M579" s="1">
        <v>44574</v>
      </c>
      <c r="N579" t="s">
        <v>24</v>
      </c>
      <c r="O579">
        <v>2021</v>
      </c>
      <c r="P579">
        <v>30</v>
      </c>
      <c r="Q579">
        <v>1</v>
      </c>
      <c r="R579">
        <v>2020</v>
      </c>
      <c r="S579" t="s">
        <v>217</v>
      </c>
      <c r="T579" s="1">
        <v>45405</v>
      </c>
      <c r="U579">
        <v>4</v>
      </c>
      <c r="V579">
        <v>414</v>
      </c>
      <c r="W579" s="2">
        <f>Table2[[#This Row],[Profit]]/Table2[[#This Row],[Unit Price]]</f>
        <v>0.76811594202898548</v>
      </c>
    </row>
    <row r="580" spans="1:23" x14ac:dyDescent="0.25">
      <c r="A580">
        <v>579</v>
      </c>
      <c r="B580" t="s">
        <v>18</v>
      </c>
      <c r="C580" t="s">
        <v>38</v>
      </c>
      <c r="D580" t="s">
        <v>757</v>
      </c>
      <c r="E580">
        <v>825</v>
      </c>
      <c r="F580">
        <v>3</v>
      </c>
      <c r="G580">
        <v>0.43</v>
      </c>
      <c r="H580">
        <v>123</v>
      </c>
      <c r="I580" t="s">
        <v>20</v>
      </c>
      <c r="J580" t="s">
        <v>21</v>
      </c>
      <c r="K580" t="s">
        <v>70</v>
      </c>
      <c r="L580" t="s">
        <v>31</v>
      </c>
      <c r="M580" s="1">
        <v>44575</v>
      </c>
      <c r="N580" t="s">
        <v>43</v>
      </c>
      <c r="O580">
        <v>2021</v>
      </c>
      <c r="P580">
        <v>10</v>
      </c>
      <c r="Q580">
        <v>12</v>
      </c>
      <c r="R580">
        <v>2020</v>
      </c>
      <c r="S580" t="s">
        <v>505</v>
      </c>
      <c r="T580" s="1">
        <v>45617</v>
      </c>
      <c r="U580">
        <v>4</v>
      </c>
      <c r="V580">
        <v>2475</v>
      </c>
      <c r="W580" s="2">
        <f>Table2[[#This Row],[Profit]]/Table2[[#This Row],[Unit Price]]</f>
        <v>0.14909090909090908</v>
      </c>
    </row>
    <row r="581" spans="1:23" x14ac:dyDescent="0.25">
      <c r="A581">
        <v>580</v>
      </c>
      <c r="B581" t="s">
        <v>65</v>
      </c>
      <c r="C581" t="s">
        <v>59</v>
      </c>
      <c r="D581" t="s">
        <v>757</v>
      </c>
      <c r="E581">
        <v>788</v>
      </c>
      <c r="F581">
        <v>6</v>
      </c>
      <c r="G581">
        <v>0.43</v>
      </c>
      <c r="H581">
        <v>93</v>
      </c>
      <c r="I581" t="s">
        <v>28</v>
      </c>
      <c r="J581" t="s">
        <v>29</v>
      </c>
      <c r="K581" t="s">
        <v>70</v>
      </c>
      <c r="L581" t="s">
        <v>31</v>
      </c>
      <c r="M581" s="1">
        <v>44576</v>
      </c>
      <c r="N581" t="s">
        <v>43</v>
      </c>
      <c r="O581">
        <v>2022</v>
      </c>
      <c r="P581">
        <v>23</v>
      </c>
      <c r="Q581">
        <v>9</v>
      </c>
      <c r="R581">
        <v>2021</v>
      </c>
      <c r="S581" t="s">
        <v>25</v>
      </c>
      <c r="T581" s="1">
        <v>45592</v>
      </c>
      <c r="U581">
        <v>2</v>
      </c>
      <c r="V581">
        <v>4728</v>
      </c>
      <c r="W581" s="2">
        <f>Table2[[#This Row],[Profit]]/Table2[[#This Row],[Unit Price]]</f>
        <v>0.11802030456852793</v>
      </c>
    </row>
    <row r="582" spans="1:23" x14ac:dyDescent="0.25">
      <c r="A582">
        <v>581</v>
      </c>
      <c r="B582" t="s">
        <v>33</v>
      </c>
      <c r="C582" t="s">
        <v>59</v>
      </c>
      <c r="D582" t="s">
        <v>759</v>
      </c>
      <c r="E582">
        <v>518</v>
      </c>
      <c r="F582">
        <v>8</v>
      </c>
      <c r="G582">
        <v>0.35</v>
      </c>
      <c r="H582">
        <v>199</v>
      </c>
      <c r="I582" t="s">
        <v>20</v>
      </c>
      <c r="J582" t="s">
        <v>35</v>
      </c>
      <c r="K582" t="s">
        <v>70</v>
      </c>
      <c r="L582" t="s">
        <v>71</v>
      </c>
      <c r="M582" s="1">
        <v>44577</v>
      </c>
      <c r="N582" t="s">
        <v>24</v>
      </c>
      <c r="O582">
        <v>2020</v>
      </c>
      <c r="P582">
        <v>17</v>
      </c>
      <c r="Q582">
        <v>7</v>
      </c>
      <c r="R582">
        <v>2021</v>
      </c>
      <c r="S582" t="s">
        <v>506</v>
      </c>
      <c r="T582" s="1">
        <v>45362</v>
      </c>
      <c r="U582">
        <v>1</v>
      </c>
      <c r="V582">
        <v>4144</v>
      </c>
      <c r="W582" s="2">
        <f>Table2[[#This Row],[Profit]]/Table2[[#This Row],[Unit Price]]</f>
        <v>0.38416988416988418</v>
      </c>
    </row>
    <row r="583" spans="1:23" x14ac:dyDescent="0.25">
      <c r="A583">
        <v>582</v>
      </c>
      <c r="B583" t="s">
        <v>104</v>
      </c>
      <c r="C583" t="s">
        <v>59</v>
      </c>
      <c r="D583" t="s">
        <v>757</v>
      </c>
      <c r="E583">
        <v>805</v>
      </c>
      <c r="F583">
        <v>2</v>
      </c>
      <c r="G583">
        <v>0.3</v>
      </c>
      <c r="H583">
        <v>113</v>
      </c>
      <c r="I583" t="s">
        <v>28</v>
      </c>
      <c r="J583" t="s">
        <v>29</v>
      </c>
      <c r="K583" t="s">
        <v>30</v>
      </c>
      <c r="L583" t="s">
        <v>46</v>
      </c>
      <c r="M583" s="1">
        <v>44578</v>
      </c>
      <c r="N583" t="s">
        <v>24</v>
      </c>
      <c r="O583">
        <v>2022</v>
      </c>
      <c r="P583">
        <v>13</v>
      </c>
      <c r="Q583">
        <v>7</v>
      </c>
      <c r="R583">
        <v>2021</v>
      </c>
      <c r="S583" t="s">
        <v>213</v>
      </c>
      <c r="T583" s="1">
        <v>45371</v>
      </c>
      <c r="U583">
        <v>5</v>
      </c>
      <c r="V583">
        <v>1610</v>
      </c>
      <c r="W583" s="2">
        <f>Table2[[#This Row],[Profit]]/Table2[[#This Row],[Unit Price]]</f>
        <v>0.14037267080745341</v>
      </c>
    </row>
    <row r="584" spans="1:23" x14ac:dyDescent="0.25">
      <c r="A584">
        <v>583</v>
      </c>
      <c r="B584" t="s">
        <v>50</v>
      </c>
      <c r="C584" t="s">
        <v>59</v>
      </c>
      <c r="D584" t="s">
        <v>757</v>
      </c>
      <c r="E584">
        <v>282</v>
      </c>
      <c r="F584">
        <v>6</v>
      </c>
      <c r="G584">
        <v>0.17</v>
      </c>
      <c r="H584">
        <v>193</v>
      </c>
      <c r="I584" t="s">
        <v>28</v>
      </c>
      <c r="J584" t="s">
        <v>29</v>
      </c>
      <c r="K584" t="s">
        <v>30</v>
      </c>
      <c r="L584" t="s">
        <v>71</v>
      </c>
      <c r="M584" s="1">
        <v>44579</v>
      </c>
      <c r="N584" t="s">
        <v>24</v>
      </c>
      <c r="O584">
        <v>2022</v>
      </c>
      <c r="P584">
        <v>10</v>
      </c>
      <c r="Q584">
        <v>10</v>
      </c>
      <c r="R584">
        <v>2022</v>
      </c>
      <c r="S584" t="s">
        <v>307</v>
      </c>
      <c r="T584" s="1">
        <v>45370</v>
      </c>
      <c r="U584">
        <v>5</v>
      </c>
      <c r="V584">
        <v>1692</v>
      </c>
      <c r="W584" s="2">
        <f>Table2[[#This Row],[Profit]]/Table2[[#This Row],[Unit Price]]</f>
        <v>0.68439716312056742</v>
      </c>
    </row>
    <row r="585" spans="1:23" x14ac:dyDescent="0.25">
      <c r="A585">
        <v>584</v>
      </c>
      <c r="B585" t="s">
        <v>65</v>
      </c>
      <c r="C585" t="s">
        <v>56</v>
      </c>
      <c r="D585" t="s">
        <v>27</v>
      </c>
      <c r="E585">
        <v>977</v>
      </c>
      <c r="F585">
        <v>4</v>
      </c>
      <c r="G585">
        <v>0.1</v>
      </c>
      <c r="H585">
        <v>164</v>
      </c>
      <c r="I585" t="s">
        <v>20</v>
      </c>
      <c r="J585" t="s">
        <v>29</v>
      </c>
      <c r="K585" t="s">
        <v>70</v>
      </c>
      <c r="L585" t="s">
        <v>46</v>
      </c>
      <c r="M585" s="1">
        <v>44580</v>
      </c>
      <c r="N585" t="s">
        <v>43</v>
      </c>
      <c r="O585">
        <v>2021</v>
      </c>
      <c r="P585">
        <v>30</v>
      </c>
      <c r="Q585">
        <v>6</v>
      </c>
      <c r="R585">
        <v>2022</v>
      </c>
      <c r="S585" t="s">
        <v>353</v>
      </c>
      <c r="T585" s="1">
        <v>45451</v>
      </c>
      <c r="U585">
        <v>1</v>
      </c>
      <c r="V585">
        <v>3908</v>
      </c>
      <c r="W585" s="2">
        <f>Table2[[#This Row],[Profit]]/Table2[[#This Row],[Unit Price]]</f>
        <v>0.16786079836233367</v>
      </c>
    </row>
    <row r="586" spans="1:23" x14ac:dyDescent="0.25">
      <c r="A586">
        <v>585</v>
      </c>
      <c r="B586" t="s">
        <v>52</v>
      </c>
      <c r="C586" t="s">
        <v>38</v>
      </c>
      <c r="D586" t="s">
        <v>757</v>
      </c>
      <c r="E586">
        <v>338</v>
      </c>
      <c r="F586">
        <v>6</v>
      </c>
      <c r="G586">
        <v>0.22</v>
      </c>
      <c r="H586">
        <v>112</v>
      </c>
      <c r="I586" t="s">
        <v>20</v>
      </c>
      <c r="J586" t="s">
        <v>35</v>
      </c>
      <c r="K586" t="s">
        <v>30</v>
      </c>
      <c r="L586" t="s">
        <v>23</v>
      </c>
      <c r="M586" s="1">
        <v>44581</v>
      </c>
      <c r="N586" t="s">
        <v>43</v>
      </c>
      <c r="O586">
        <v>2020</v>
      </c>
      <c r="P586">
        <v>22</v>
      </c>
      <c r="Q586">
        <v>4</v>
      </c>
      <c r="R586">
        <v>2021</v>
      </c>
      <c r="S586" t="s">
        <v>507</v>
      </c>
      <c r="T586" s="1">
        <v>45411</v>
      </c>
      <c r="U586">
        <v>2</v>
      </c>
      <c r="V586">
        <v>2028</v>
      </c>
      <c r="W586" s="2">
        <f>Table2[[#This Row],[Profit]]/Table2[[#This Row],[Unit Price]]</f>
        <v>0.33136094674556216</v>
      </c>
    </row>
    <row r="587" spans="1:23" x14ac:dyDescent="0.25">
      <c r="A587">
        <v>586</v>
      </c>
      <c r="B587" t="s">
        <v>101</v>
      </c>
      <c r="C587" t="s">
        <v>59</v>
      </c>
      <c r="D587" t="s">
        <v>759</v>
      </c>
      <c r="E587">
        <v>245</v>
      </c>
      <c r="F587">
        <v>7</v>
      </c>
      <c r="G587">
        <v>0.17</v>
      </c>
      <c r="H587">
        <v>191</v>
      </c>
      <c r="I587" t="s">
        <v>28</v>
      </c>
      <c r="J587" t="s">
        <v>21</v>
      </c>
      <c r="K587" t="s">
        <v>22</v>
      </c>
      <c r="L587" t="s">
        <v>23</v>
      </c>
      <c r="M587" s="1">
        <v>44582</v>
      </c>
      <c r="N587" t="s">
        <v>24</v>
      </c>
      <c r="O587">
        <v>2020</v>
      </c>
      <c r="P587">
        <v>21</v>
      </c>
      <c r="Q587">
        <v>11</v>
      </c>
      <c r="R587">
        <v>2021</v>
      </c>
      <c r="S587" t="s">
        <v>508</v>
      </c>
      <c r="T587" s="1">
        <v>45634</v>
      </c>
      <c r="U587">
        <v>5</v>
      </c>
      <c r="V587">
        <v>1715</v>
      </c>
      <c r="W587" s="2">
        <f>Table2[[#This Row],[Profit]]/Table2[[#This Row],[Unit Price]]</f>
        <v>0.7795918367346939</v>
      </c>
    </row>
    <row r="588" spans="1:23" x14ac:dyDescent="0.25">
      <c r="A588">
        <v>587</v>
      </c>
      <c r="B588" t="s">
        <v>48</v>
      </c>
      <c r="C588" t="s">
        <v>56</v>
      </c>
      <c r="D588" t="s">
        <v>759</v>
      </c>
      <c r="E588">
        <v>664</v>
      </c>
      <c r="F588">
        <v>4</v>
      </c>
      <c r="G588">
        <v>0.33</v>
      </c>
      <c r="H588">
        <v>62</v>
      </c>
      <c r="I588" t="s">
        <v>20</v>
      </c>
      <c r="J588" t="s">
        <v>35</v>
      </c>
      <c r="K588" t="s">
        <v>40</v>
      </c>
      <c r="L588" t="s">
        <v>46</v>
      </c>
      <c r="M588" s="1">
        <v>44583</v>
      </c>
      <c r="N588" t="s">
        <v>43</v>
      </c>
      <c r="O588">
        <v>2022</v>
      </c>
      <c r="P588">
        <v>14</v>
      </c>
      <c r="Q588">
        <v>1</v>
      </c>
      <c r="R588">
        <v>2022</v>
      </c>
      <c r="S588" t="s">
        <v>426</v>
      </c>
      <c r="T588" s="1">
        <v>45312</v>
      </c>
      <c r="U588">
        <v>4</v>
      </c>
      <c r="V588">
        <v>2656</v>
      </c>
      <c r="W588" s="2">
        <f>Table2[[#This Row],[Profit]]/Table2[[#This Row],[Unit Price]]</f>
        <v>9.337349397590361E-2</v>
      </c>
    </row>
    <row r="589" spans="1:23" x14ac:dyDescent="0.25">
      <c r="A589">
        <v>588</v>
      </c>
      <c r="B589" t="s">
        <v>65</v>
      </c>
      <c r="C589" t="s">
        <v>38</v>
      </c>
      <c r="D589" t="s">
        <v>761</v>
      </c>
      <c r="E589">
        <v>390</v>
      </c>
      <c r="F589">
        <v>7</v>
      </c>
      <c r="G589">
        <v>0.48</v>
      </c>
      <c r="H589">
        <v>180</v>
      </c>
      <c r="I589" t="s">
        <v>20</v>
      </c>
      <c r="J589" t="s">
        <v>35</v>
      </c>
      <c r="K589" t="s">
        <v>22</v>
      </c>
      <c r="L589" t="s">
        <v>31</v>
      </c>
      <c r="M589" s="1">
        <v>44584</v>
      </c>
      <c r="N589" t="s">
        <v>24</v>
      </c>
      <c r="O589">
        <v>2021</v>
      </c>
      <c r="P589">
        <v>25</v>
      </c>
      <c r="Q589">
        <v>2</v>
      </c>
      <c r="R589">
        <v>2021</v>
      </c>
      <c r="S589" t="s">
        <v>509</v>
      </c>
      <c r="T589" s="1">
        <v>45524</v>
      </c>
      <c r="U589">
        <v>6</v>
      </c>
      <c r="V589">
        <v>2730</v>
      </c>
      <c r="W589" s="2">
        <f>Table2[[#This Row],[Profit]]/Table2[[#This Row],[Unit Price]]</f>
        <v>0.46153846153846156</v>
      </c>
    </row>
    <row r="590" spans="1:23" x14ac:dyDescent="0.25">
      <c r="A590">
        <v>589</v>
      </c>
      <c r="B590" t="s">
        <v>33</v>
      </c>
      <c r="C590" t="s">
        <v>56</v>
      </c>
      <c r="D590" t="s">
        <v>761</v>
      </c>
      <c r="E590">
        <v>241</v>
      </c>
      <c r="F590">
        <v>8</v>
      </c>
      <c r="G590">
        <v>0.12</v>
      </c>
      <c r="H590">
        <v>134</v>
      </c>
      <c r="I590" t="s">
        <v>28</v>
      </c>
      <c r="J590" t="s">
        <v>39</v>
      </c>
      <c r="K590" t="s">
        <v>70</v>
      </c>
      <c r="L590" t="s">
        <v>46</v>
      </c>
      <c r="M590" s="1">
        <v>44585</v>
      </c>
      <c r="N590" t="s">
        <v>24</v>
      </c>
      <c r="O590">
        <v>2020</v>
      </c>
      <c r="P590">
        <v>7</v>
      </c>
      <c r="Q590">
        <v>8</v>
      </c>
      <c r="R590">
        <v>2021</v>
      </c>
      <c r="S590" t="s">
        <v>149</v>
      </c>
      <c r="T590" s="1">
        <v>45496</v>
      </c>
      <c r="U590">
        <v>5</v>
      </c>
      <c r="V590">
        <v>1928</v>
      </c>
      <c r="W590" s="2">
        <f>Table2[[#This Row],[Profit]]/Table2[[#This Row],[Unit Price]]</f>
        <v>0.55601659751037347</v>
      </c>
    </row>
    <row r="591" spans="1:23" x14ac:dyDescent="0.25">
      <c r="A591">
        <v>590</v>
      </c>
      <c r="B591" t="s">
        <v>18</v>
      </c>
      <c r="C591" t="s">
        <v>19</v>
      </c>
      <c r="D591" t="s">
        <v>760</v>
      </c>
      <c r="E591">
        <v>117</v>
      </c>
      <c r="F591">
        <v>6</v>
      </c>
      <c r="G591">
        <v>0.19</v>
      </c>
      <c r="H591">
        <v>112</v>
      </c>
      <c r="I591" t="s">
        <v>20</v>
      </c>
      <c r="J591" t="s">
        <v>39</v>
      </c>
      <c r="K591" t="s">
        <v>22</v>
      </c>
      <c r="L591" t="s">
        <v>71</v>
      </c>
      <c r="M591" s="1">
        <v>44586</v>
      </c>
      <c r="N591" t="s">
        <v>43</v>
      </c>
      <c r="O591">
        <v>2020</v>
      </c>
      <c r="P591">
        <v>24</v>
      </c>
      <c r="Q591">
        <v>7</v>
      </c>
      <c r="R591">
        <v>2021</v>
      </c>
      <c r="S591" t="s">
        <v>510</v>
      </c>
      <c r="T591" s="1">
        <v>45493</v>
      </c>
      <c r="U591">
        <v>6</v>
      </c>
      <c r="V591">
        <v>702</v>
      </c>
      <c r="W591" s="2">
        <f>Table2[[#This Row],[Profit]]/Table2[[#This Row],[Unit Price]]</f>
        <v>0.95726495726495731</v>
      </c>
    </row>
    <row r="592" spans="1:23" x14ac:dyDescent="0.25">
      <c r="A592">
        <v>591</v>
      </c>
      <c r="B592" t="s">
        <v>48</v>
      </c>
      <c r="C592" t="s">
        <v>19</v>
      </c>
      <c r="D592" t="s">
        <v>758</v>
      </c>
      <c r="E592">
        <v>899</v>
      </c>
      <c r="F592">
        <v>7</v>
      </c>
      <c r="G592">
        <v>0.4</v>
      </c>
      <c r="H592">
        <v>50</v>
      </c>
      <c r="I592" t="s">
        <v>20</v>
      </c>
      <c r="J592" t="s">
        <v>35</v>
      </c>
      <c r="K592" t="s">
        <v>40</v>
      </c>
      <c r="L592" t="s">
        <v>71</v>
      </c>
      <c r="M592" s="1">
        <v>44587</v>
      </c>
      <c r="N592" t="s">
        <v>43</v>
      </c>
      <c r="O592">
        <v>2022</v>
      </c>
      <c r="P592">
        <v>4</v>
      </c>
      <c r="Q592">
        <v>3</v>
      </c>
      <c r="R592">
        <v>2021</v>
      </c>
      <c r="S592" t="s">
        <v>211</v>
      </c>
      <c r="T592" s="1">
        <v>45628</v>
      </c>
      <c r="U592">
        <v>6</v>
      </c>
      <c r="V592">
        <v>6293</v>
      </c>
      <c r="W592" s="2">
        <f>Table2[[#This Row],[Profit]]/Table2[[#This Row],[Unit Price]]</f>
        <v>5.5617352614015569E-2</v>
      </c>
    </row>
    <row r="593" spans="1:23" x14ac:dyDescent="0.25">
      <c r="A593">
        <v>592</v>
      </c>
      <c r="B593" t="s">
        <v>52</v>
      </c>
      <c r="C593" t="s">
        <v>34</v>
      </c>
      <c r="D593" t="s">
        <v>759</v>
      </c>
      <c r="E593">
        <v>633</v>
      </c>
      <c r="F593">
        <v>6</v>
      </c>
      <c r="G593">
        <v>0.36</v>
      </c>
      <c r="H593">
        <v>69</v>
      </c>
      <c r="I593" t="s">
        <v>28</v>
      </c>
      <c r="J593" t="s">
        <v>21</v>
      </c>
      <c r="K593" t="s">
        <v>40</v>
      </c>
      <c r="L593" t="s">
        <v>71</v>
      </c>
      <c r="M593" s="1">
        <v>44588</v>
      </c>
      <c r="N593" t="s">
        <v>43</v>
      </c>
      <c r="O593">
        <v>2020</v>
      </c>
      <c r="P593">
        <v>29</v>
      </c>
      <c r="Q593">
        <v>6</v>
      </c>
      <c r="R593">
        <v>2022</v>
      </c>
      <c r="S593" t="s">
        <v>511</v>
      </c>
      <c r="T593" s="1">
        <v>45373</v>
      </c>
      <c r="U593">
        <v>5</v>
      </c>
      <c r="V593">
        <v>3798</v>
      </c>
      <c r="W593" s="2">
        <f>Table2[[#This Row],[Profit]]/Table2[[#This Row],[Unit Price]]</f>
        <v>0.10900473933649289</v>
      </c>
    </row>
    <row r="594" spans="1:23" x14ac:dyDescent="0.25">
      <c r="A594">
        <v>593</v>
      </c>
      <c r="B594" t="s">
        <v>55</v>
      </c>
      <c r="C594" t="s">
        <v>59</v>
      </c>
      <c r="D594" t="s">
        <v>757</v>
      </c>
      <c r="E594">
        <v>326</v>
      </c>
      <c r="F594">
        <v>8</v>
      </c>
      <c r="G594">
        <v>0.22</v>
      </c>
      <c r="H594">
        <v>136</v>
      </c>
      <c r="I594" t="s">
        <v>28</v>
      </c>
      <c r="J594" t="s">
        <v>35</v>
      </c>
      <c r="K594" t="s">
        <v>22</v>
      </c>
      <c r="L594" t="s">
        <v>31</v>
      </c>
      <c r="M594" s="1">
        <v>44589</v>
      </c>
      <c r="N594" t="s">
        <v>43</v>
      </c>
      <c r="O594">
        <v>2021</v>
      </c>
      <c r="P594">
        <v>6</v>
      </c>
      <c r="Q594">
        <v>12</v>
      </c>
      <c r="R594">
        <v>2020</v>
      </c>
      <c r="S594" t="s">
        <v>232</v>
      </c>
      <c r="T594" s="1">
        <v>45629</v>
      </c>
      <c r="U594">
        <v>4</v>
      </c>
      <c r="V594">
        <v>2608</v>
      </c>
      <c r="W594" s="2">
        <f>Table2[[#This Row],[Profit]]/Table2[[#This Row],[Unit Price]]</f>
        <v>0.41717791411042943</v>
      </c>
    </row>
    <row r="595" spans="1:23" x14ac:dyDescent="0.25">
      <c r="A595">
        <v>594</v>
      </c>
      <c r="B595" t="s">
        <v>45</v>
      </c>
      <c r="C595" t="s">
        <v>56</v>
      </c>
      <c r="D595" t="s">
        <v>761</v>
      </c>
      <c r="E595">
        <v>721</v>
      </c>
      <c r="F595">
        <v>6</v>
      </c>
      <c r="G595">
        <v>0.28000000000000003</v>
      </c>
      <c r="H595">
        <v>69</v>
      </c>
      <c r="I595" t="s">
        <v>28</v>
      </c>
      <c r="J595" t="s">
        <v>35</v>
      </c>
      <c r="K595" t="s">
        <v>22</v>
      </c>
      <c r="L595" t="s">
        <v>71</v>
      </c>
      <c r="M595" s="1">
        <v>44590</v>
      </c>
      <c r="N595" t="s">
        <v>43</v>
      </c>
      <c r="O595">
        <v>2021</v>
      </c>
      <c r="P595">
        <v>7</v>
      </c>
      <c r="Q595">
        <v>4</v>
      </c>
      <c r="R595">
        <v>2020</v>
      </c>
      <c r="S595" t="s">
        <v>411</v>
      </c>
      <c r="T595" s="1">
        <v>45541</v>
      </c>
      <c r="U595">
        <v>4</v>
      </c>
      <c r="V595">
        <v>4326</v>
      </c>
      <c r="W595" s="2">
        <f>Table2[[#This Row],[Profit]]/Table2[[#This Row],[Unit Price]]</f>
        <v>9.5700416088765602E-2</v>
      </c>
    </row>
    <row r="596" spans="1:23" x14ac:dyDescent="0.25">
      <c r="A596">
        <v>595</v>
      </c>
      <c r="B596" t="s">
        <v>37</v>
      </c>
      <c r="C596" t="s">
        <v>19</v>
      </c>
      <c r="D596" t="s">
        <v>761</v>
      </c>
      <c r="E596">
        <v>741</v>
      </c>
      <c r="F596">
        <v>4</v>
      </c>
      <c r="G596">
        <v>0.49</v>
      </c>
      <c r="H596">
        <v>173</v>
      </c>
      <c r="I596" t="s">
        <v>28</v>
      </c>
      <c r="J596" t="s">
        <v>21</v>
      </c>
      <c r="K596" t="s">
        <v>40</v>
      </c>
      <c r="L596" t="s">
        <v>23</v>
      </c>
      <c r="M596" s="1">
        <v>44591</v>
      </c>
      <c r="N596" t="s">
        <v>43</v>
      </c>
      <c r="O596">
        <v>2022</v>
      </c>
      <c r="P596">
        <v>4</v>
      </c>
      <c r="Q596">
        <v>1</v>
      </c>
      <c r="R596">
        <v>2020</v>
      </c>
      <c r="S596" t="s">
        <v>456</v>
      </c>
      <c r="T596" s="1">
        <v>45296</v>
      </c>
      <c r="U596">
        <v>6</v>
      </c>
      <c r="V596">
        <v>2964</v>
      </c>
      <c r="W596" s="2">
        <f>Table2[[#This Row],[Profit]]/Table2[[#This Row],[Unit Price]]</f>
        <v>0.23346828609986506</v>
      </c>
    </row>
    <row r="597" spans="1:23" x14ac:dyDescent="0.25">
      <c r="A597">
        <v>596</v>
      </c>
      <c r="B597" t="s">
        <v>79</v>
      </c>
      <c r="C597" t="s">
        <v>59</v>
      </c>
      <c r="D597" t="s">
        <v>760</v>
      </c>
      <c r="E597">
        <v>681</v>
      </c>
      <c r="F597">
        <v>4</v>
      </c>
      <c r="G597">
        <v>0.39</v>
      </c>
      <c r="H597">
        <v>179</v>
      </c>
      <c r="I597" t="s">
        <v>28</v>
      </c>
      <c r="J597" t="s">
        <v>39</v>
      </c>
      <c r="K597" t="s">
        <v>40</v>
      </c>
      <c r="L597" t="s">
        <v>46</v>
      </c>
      <c r="M597" s="1">
        <v>44592</v>
      </c>
      <c r="N597" t="s">
        <v>43</v>
      </c>
      <c r="O597">
        <v>2020</v>
      </c>
      <c r="P597">
        <v>5</v>
      </c>
      <c r="Q597">
        <v>10</v>
      </c>
      <c r="R597">
        <v>2020</v>
      </c>
      <c r="S597" t="s">
        <v>512</v>
      </c>
      <c r="T597" s="1">
        <v>45446</v>
      </c>
      <c r="U597">
        <v>1</v>
      </c>
      <c r="V597">
        <v>2724</v>
      </c>
      <c r="W597" s="2">
        <f>Table2[[#This Row],[Profit]]/Table2[[#This Row],[Unit Price]]</f>
        <v>0.26284875183553597</v>
      </c>
    </row>
    <row r="598" spans="1:23" x14ac:dyDescent="0.25">
      <c r="A598">
        <v>597</v>
      </c>
      <c r="B598" t="s">
        <v>18</v>
      </c>
      <c r="C598" t="s">
        <v>19</v>
      </c>
      <c r="D598" t="s">
        <v>27</v>
      </c>
      <c r="E598">
        <v>342</v>
      </c>
      <c r="F598">
        <v>5</v>
      </c>
      <c r="G598">
        <v>0.48</v>
      </c>
      <c r="H598">
        <v>80</v>
      </c>
      <c r="I598" t="s">
        <v>20</v>
      </c>
      <c r="J598" t="s">
        <v>39</v>
      </c>
      <c r="K598" t="s">
        <v>40</v>
      </c>
      <c r="L598" t="s">
        <v>46</v>
      </c>
      <c r="M598" s="1">
        <v>44593</v>
      </c>
      <c r="N598" t="s">
        <v>43</v>
      </c>
      <c r="O598">
        <v>2022</v>
      </c>
      <c r="P598">
        <v>6</v>
      </c>
      <c r="Q598">
        <v>2</v>
      </c>
      <c r="R598">
        <v>2022</v>
      </c>
      <c r="S598" t="s">
        <v>249</v>
      </c>
      <c r="T598" s="1">
        <v>45588</v>
      </c>
      <c r="U598">
        <v>6</v>
      </c>
      <c r="V598">
        <v>1710</v>
      </c>
      <c r="W598" s="2">
        <f>Table2[[#This Row],[Profit]]/Table2[[#This Row],[Unit Price]]</f>
        <v>0.23391812865497075</v>
      </c>
    </row>
    <row r="599" spans="1:23" x14ac:dyDescent="0.25">
      <c r="A599">
        <v>598</v>
      </c>
      <c r="B599" t="s">
        <v>69</v>
      </c>
      <c r="C599" t="s">
        <v>19</v>
      </c>
      <c r="D599" t="s">
        <v>761</v>
      </c>
      <c r="E599">
        <v>266</v>
      </c>
      <c r="F599">
        <v>1</v>
      </c>
      <c r="G599">
        <v>0.16</v>
      </c>
      <c r="H599">
        <v>165</v>
      </c>
      <c r="I599" t="s">
        <v>28</v>
      </c>
      <c r="J599" t="s">
        <v>29</v>
      </c>
      <c r="K599" t="s">
        <v>70</v>
      </c>
      <c r="L599" t="s">
        <v>23</v>
      </c>
      <c r="M599" s="1">
        <v>44594</v>
      </c>
      <c r="N599" t="s">
        <v>43</v>
      </c>
      <c r="O599">
        <v>2021</v>
      </c>
      <c r="P599">
        <v>26</v>
      </c>
      <c r="Q599">
        <v>6</v>
      </c>
      <c r="R599">
        <v>2022</v>
      </c>
      <c r="S599" t="s">
        <v>513</v>
      </c>
      <c r="T599" s="1">
        <v>45470</v>
      </c>
      <c r="U599">
        <v>2</v>
      </c>
      <c r="V599">
        <v>266</v>
      </c>
      <c r="W599" s="2">
        <f>Table2[[#This Row],[Profit]]/Table2[[#This Row],[Unit Price]]</f>
        <v>0.62030075187969924</v>
      </c>
    </row>
    <row r="600" spans="1:23" x14ac:dyDescent="0.25">
      <c r="A600">
        <v>599</v>
      </c>
      <c r="B600" t="s">
        <v>73</v>
      </c>
      <c r="C600" t="s">
        <v>34</v>
      </c>
      <c r="D600" t="s">
        <v>760</v>
      </c>
      <c r="E600">
        <v>931</v>
      </c>
      <c r="F600">
        <v>2</v>
      </c>
      <c r="G600">
        <v>0.12</v>
      </c>
      <c r="H600">
        <v>75</v>
      </c>
      <c r="I600" t="s">
        <v>28</v>
      </c>
      <c r="J600" t="s">
        <v>35</v>
      </c>
      <c r="K600" t="s">
        <v>40</v>
      </c>
      <c r="L600" t="s">
        <v>31</v>
      </c>
      <c r="M600" s="1">
        <v>44595</v>
      </c>
      <c r="N600" t="s">
        <v>43</v>
      </c>
      <c r="O600">
        <v>2020</v>
      </c>
      <c r="P600">
        <v>5</v>
      </c>
      <c r="Q600">
        <v>4</v>
      </c>
      <c r="R600">
        <v>2021</v>
      </c>
      <c r="S600" t="s">
        <v>514</v>
      </c>
      <c r="T600" s="1">
        <v>45517</v>
      </c>
      <c r="U600">
        <v>6</v>
      </c>
      <c r="V600">
        <v>1862</v>
      </c>
      <c r="W600" s="2">
        <f>Table2[[#This Row],[Profit]]/Table2[[#This Row],[Unit Price]]</f>
        <v>8.0558539205155752E-2</v>
      </c>
    </row>
    <row r="601" spans="1:23" x14ac:dyDescent="0.25">
      <c r="A601">
        <v>600</v>
      </c>
      <c r="B601" t="s">
        <v>79</v>
      </c>
      <c r="C601" t="s">
        <v>56</v>
      </c>
      <c r="D601" t="s">
        <v>757</v>
      </c>
      <c r="E601">
        <v>259</v>
      </c>
      <c r="F601">
        <v>4</v>
      </c>
      <c r="G601">
        <v>0.23</v>
      </c>
      <c r="H601">
        <v>99</v>
      </c>
      <c r="I601" t="s">
        <v>20</v>
      </c>
      <c r="J601" t="s">
        <v>35</v>
      </c>
      <c r="K601" t="s">
        <v>70</v>
      </c>
      <c r="L601" t="s">
        <v>31</v>
      </c>
      <c r="M601" s="1">
        <v>44596</v>
      </c>
      <c r="N601" t="s">
        <v>24</v>
      </c>
      <c r="O601">
        <v>2022</v>
      </c>
      <c r="P601">
        <v>25</v>
      </c>
      <c r="Q601">
        <v>8</v>
      </c>
      <c r="R601">
        <v>2022</v>
      </c>
      <c r="S601" t="s">
        <v>376</v>
      </c>
      <c r="T601" s="1">
        <v>45453</v>
      </c>
      <c r="U601">
        <v>2</v>
      </c>
      <c r="V601">
        <v>1036</v>
      </c>
      <c r="W601" s="2">
        <f>Table2[[#This Row],[Profit]]/Table2[[#This Row],[Unit Price]]</f>
        <v>0.38223938223938225</v>
      </c>
    </row>
    <row r="602" spans="1:23" x14ac:dyDescent="0.25">
      <c r="A602">
        <v>601</v>
      </c>
      <c r="B602" t="s">
        <v>73</v>
      </c>
      <c r="C602" t="s">
        <v>56</v>
      </c>
      <c r="D602" t="s">
        <v>759</v>
      </c>
      <c r="E602">
        <v>960</v>
      </c>
      <c r="F602">
        <v>4</v>
      </c>
      <c r="G602">
        <v>0.26</v>
      </c>
      <c r="H602">
        <v>67</v>
      </c>
      <c r="I602" t="s">
        <v>28</v>
      </c>
      <c r="J602" t="s">
        <v>39</v>
      </c>
      <c r="K602" t="s">
        <v>22</v>
      </c>
      <c r="L602" t="s">
        <v>46</v>
      </c>
      <c r="M602" s="1">
        <v>44597</v>
      </c>
      <c r="N602" t="s">
        <v>24</v>
      </c>
      <c r="O602">
        <v>2020</v>
      </c>
      <c r="P602">
        <v>16</v>
      </c>
      <c r="Q602">
        <v>10</v>
      </c>
      <c r="R602">
        <v>2020</v>
      </c>
      <c r="S602" t="s">
        <v>515</v>
      </c>
      <c r="T602" s="1">
        <v>45644</v>
      </c>
      <c r="U602">
        <v>4</v>
      </c>
      <c r="V602">
        <v>3840</v>
      </c>
      <c r="W602" s="2">
        <f>Table2[[#This Row],[Profit]]/Table2[[#This Row],[Unit Price]]</f>
        <v>6.9791666666666669E-2</v>
      </c>
    </row>
    <row r="603" spans="1:23" x14ac:dyDescent="0.25">
      <c r="A603">
        <v>602</v>
      </c>
      <c r="B603" t="s">
        <v>52</v>
      </c>
      <c r="C603" t="s">
        <v>38</v>
      </c>
      <c r="D603" t="s">
        <v>760</v>
      </c>
      <c r="E603">
        <v>202</v>
      </c>
      <c r="F603">
        <v>4</v>
      </c>
      <c r="G603">
        <v>0.41</v>
      </c>
      <c r="H603">
        <v>130</v>
      </c>
      <c r="I603" t="s">
        <v>20</v>
      </c>
      <c r="J603" t="s">
        <v>39</v>
      </c>
      <c r="K603" t="s">
        <v>22</v>
      </c>
      <c r="L603" t="s">
        <v>31</v>
      </c>
      <c r="M603" s="1">
        <v>44598</v>
      </c>
      <c r="N603" t="s">
        <v>24</v>
      </c>
      <c r="O603">
        <v>2020</v>
      </c>
      <c r="P603">
        <v>2</v>
      </c>
      <c r="Q603">
        <v>7</v>
      </c>
      <c r="R603">
        <v>2020</v>
      </c>
      <c r="S603" t="s">
        <v>516</v>
      </c>
      <c r="T603" s="1">
        <v>45650</v>
      </c>
      <c r="U603">
        <v>3</v>
      </c>
      <c r="V603">
        <v>808</v>
      </c>
      <c r="W603" s="2">
        <f>Table2[[#This Row],[Profit]]/Table2[[#This Row],[Unit Price]]</f>
        <v>0.64356435643564358</v>
      </c>
    </row>
    <row r="604" spans="1:23" x14ac:dyDescent="0.25">
      <c r="A604">
        <v>603</v>
      </c>
      <c r="B604" t="s">
        <v>50</v>
      </c>
      <c r="C604" t="s">
        <v>38</v>
      </c>
      <c r="D604" t="s">
        <v>757</v>
      </c>
      <c r="E604">
        <v>862</v>
      </c>
      <c r="F604">
        <v>9</v>
      </c>
      <c r="G604">
        <v>0.18</v>
      </c>
      <c r="H604">
        <v>65</v>
      </c>
      <c r="I604" t="s">
        <v>20</v>
      </c>
      <c r="J604" t="s">
        <v>29</v>
      </c>
      <c r="K604" t="s">
        <v>30</v>
      </c>
      <c r="L604" t="s">
        <v>46</v>
      </c>
      <c r="M604" s="1">
        <v>44599</v>
      </c>
      <c r="N604" t="s">
        <v>24</v>
      </c>
      <c r="O604">
        <v>2021</v>
      </c>
      <c r="P604">
        <v>23</v>
      </c>
      <c r="Q604">
        <v>5</v>
      </c>
      <c r="R604">
        <v>2020</v>
      </c>
      <c r="S604" t="s">
        <v>201</v>
      </c>
      <c r="T604" s="1">
        <v>45299</v>
      </c>
      <c r="U604">
        <v>5</v>
      </c>
      <c r="V604">
        <v>7758</v>
      </c>
      <c r="W604" s="2">
        <f>Table2[[#This Row],[Profit]]/Table2[[#This Row],[Unit Price]]</f>
        <v>7.5406032482598612E-2</v>
      </c>
    </row>
    <row r="605" spans="1:23" x14ac:dyDescent="0.25">
      <c r="A605">
        <v>604</v>
      </c>
      <c r="B605" t="s">
        <v>67</v>
      </c>
      <c r="C605" t="s">
        <v>19</v>
      </c>
      <c r="D605" t="s">
        <v>27</v>
      </c>
      <c r="E605">
        <v>214</v>
      </c>
      <c r="F605">
        <v>9</v>
      </c>
      <c r="G605">
        <v>0.49</v>
      </c>
      <c r="H605">
        <v>75</v>
      </c>
      <c r="I605" t="s">
        <v>28</v>
      </c>
      <c r="J605" t="s">
        <v>35</v>
      </c>
      <c r="K605" t="s">
        <v>30</v>
      </c>
      <c r="L605" t="s">
        <v>31</v>
      </c>
      <c r="M605" s="1">
        <v>44600</v>
      </c>
      <c r="N605" t="s">
        <v>43</v>
      </c>
      <c r="O605">
        <v>2022</v>
      </c>
      <c r="P605">
        <v>2</v>
      </c>
      <c r="Q605">
        <v>11</v>
      </c>
      <c r="R605">
        <v>2021</v>
      </c>
      <c r="S605" t="s">
        <v>447</v>
      </c>
      <c r="T605" s="1">
        <v>45388</v>
      </c>
      <c r="U605">
        <v>2</v>
      </c>
      <c r="V605">
        <v>1926</v>
      </c>
      <c r="W605" s="2">
        <f>Table2[[#This Row],[Profit]]/Table2[[#This Row],[Unit Price]]</f>
        <v>0.35046728971962615</v>
      </c>
    </row>
    <row r="606" spans="1:23" x14ac:dyDescent="0.25">
      <c r="A606">
        <v>605</v>
      </c>
      <c r="B606" t="s">
        <v>45</v>
      </c>
      <c r="C606" t="s">
        <v>59</v>
      </c>
      <c r="D606" t="s">
        <v>761</v>
      </c>
      <c r="E606">
        <v>340</v>
      </c>
      <c r="F606">
        <v>4</v>
      </c>
      <c r="G606">
        <v>0.41</v>
      </c>
      <c r="H606">
        <v>129</v>
      </c>
      <c r="I606" t="s">
        <v>20</v>
      </c>
      <c r="J606" t="s">
        <v>39</v>
      </c>
      <c r="K606" t="s">
        <v>40</v>
      </c>
      <c r="L606" t="s">
        <v>46</v>
      </c>
      <c r="M606" s="1">
        <v>44601</v>
      </c>
      <c r="N606" t="s">
        <v>24</v>
      </c>
      <c r="O606">
        <v>2020</v>
      </c>
      <c r="P606">
        <v>8</v>
      </c>
      <c r="Q606">
        <v>9</v>
      </c>
      <c r="R606">
        <v>2021</v>
      </c>
      <c r="S606" t="s">
        <v>517</v>
      </c>
      <c r="T606" s="1">
        <v>45580</v>
      </c>
      <c r="U606">
        <v>6</v>
      </c>
      <c r="V606">
        <v>1360</v>
      </c>
      <c r="W606" s="2">
        <f>Table2[[#This Row],[Profit]]/Table2[[#This Row],[Unit Price]]</f>
        <v>0.37941176470588234</v>
      </c>
    </row>
    <row r="607" spans="1:23" x14ac:dyDescent="0.25">
      <c r="A607">
        <v>606</v>
      </c>
      <c r="B607" t="s">
        <v>67</v>
      </c>
      <c r="C607" t="s">
        <v>38</v>
      </c>
      <c r="D607" t="s">
        <v>760</v>
      </c>
      <c r="E607">
        <v>936</v>
      </c>
      <c r="F607">
        <v>9</v>
      </c>
      <c r="G607">
        <v>0.35</v>
      </c>
      <c r="H607">
        <v>107</v>
      </c>
      <c r="I607" t="s">
        <v>20</v>
      </c>
      <c r="J607" t="s">
        <v>21</v>
      </c>
      <c r="K607" t="s">
        <v>22</v>
      </c>
      <c r="L607" t="s">
        <v>71</v>
      </c>
      <c r="M607" s="1">
        <v>44602</v>
      </c>
      <c r="N607" t="s">
        <v>43</v>
      </c>
      <c r="O607">
        <v>2022</v>
      </c>
      <c r="P607">
        <v>15</v>
      </c>
      <c r="Q607">
        <v>12</v>
      </c>
      <c r="R607">
        <v>2022</v>
      </c>
      <c r="S607" t="s">
        <v>437</v>
      </c>
      <c r="T607" s="1">
        <v>45529</v>
      </c>
      <c r="U607">
        <v>3</v>
      </c>
      <c r="V607">
        <v>8424</v>
      </c>
      <c r="W607" s="2">
        <f>Table2[[#This Row],[Profit]]/Table2[[#This Row],[Unit Price]]</f>
        <v>0.11431623931623931</v>
      </c>
    </row>
    <row r="608" spans="1:23" x14ac:dyDescent="0.25">
      <c r="A608">
        <v>607</v>
      </c>
      <c r="B608" t="s">
        <v>65</v>
      </c>
      <c r="C608" t="s">
        <v>56</v>
      </c>
      <c r="D608" t="s">
        <v>757</v>
      </c>
      <c r="E608">
        <v>521</v>
      </c>
      <c r="F608">
        <v>5</v>
      </c>
      <c r="G608">
        <v>0.28000000000000003</v>
      </c>
      <c r="H608">
        <v>77</v>
      </c>
      <c r="I608" t="s">
        <v>28</v>
      </c>
      <c r="J608" t="s">
        <v>35</v>
      </c>
      <c r="K608" t="s">
        <v>30</v>
      </c>
      <c r="L608" t="s">
        <v>23</v>
      </c>
      <c r="M608" s="1">
        <v>44603</v>
      </c>
      <c r="N608" t="s">
        <v>43</v>
      </c>
      <c r="O608">
        <v>2022</v>
      </c>
      <c r="P608">
        <v>30</v>
      </c>
      <c r="Q608">
        <v>12</v>
      </c>
      <c r="R608">
        <v>2020</v>
      </c>
      <c r="S608" t="s">
        <v>518</v>
      </c>
      <c r="T608" s="1">
        <v>45353</v>
      </c>
      <c r="U608">
        <v>5</v>
      </c>
      <c r="V608">
        <v>2605</v>
      </c>
      <c r="W608" s="2">
        <f>Table2[[#This Row],[Profit]]/Table2[[#This Row],[Unit Price]]</f>
        <v>0.14779270633397312</v>
      </c>
    </row>
    <row r="609" spans="1:23" x14ac:dyDescent="0.25">
      <c r="A609">
        <v>608</v>
      </c>
      <c r="B609" t="s">
        <v>37</v>
      </c>
      <c r="C609" t="s">
        <v>38</v>
      </c>
      <c r="D609" t="s">
        <v>758</v>
      </c>
      <c r="E609">
        <v>679</v>
      </c>
      <c r="F609">
        <v>1</v>
      </c>
      <c r="G609">
        <v>0.28999999999999998</v>
      </c>
      <c r="H609">
        <v>60</v>
      </c>
      <c r="I609" t="s">
        <v>28</v>
      </c>
      <c r="J609" t="s">
        <v>39</v>
      </c>
      <c r="K609" t="s">
        <v>22</v>
      </c>
      <c r="L609" t="s">
        <v>71</v>
      </c>
      <c r="M609" s="1">
        <v>44604</v>
      </c>
      <c r="N609" t="s">
        <v>24</v>
      </c>
      <c r="O609">
        <v>2022</v>
      </c>
      <c r="P609">
        <v>27</v>
      </c>
      <c r="Q609">
        <v>3</v>
      </c>
      <c r="R609">
        <v>2021</v>
      </c>
      <c r="S609" t="s">
        <v>414</v>
      </c>
      <c r="T609" s="1">
        <v>45545</v>
      </c>
      <c r="U609">
        <v>1</v>
      </c>
      <c r="V609">
        <v>679</v>
      </c>
      <c r="W609" s="2">
        <f>Table2[[#This Row],[Profit]]/Table2[[#This Row],[Unit Price]]</f>
        <v>8.8365243004418267E-2</v>
      </c>
    </row>
    <row r="610" spans="1:23" x14ac:dyDescent="0.25">
      <c r="A610">
        <v>609</v>
      </c>
      <c r="B610" t="s">
        <v>98</v>
      </c>
      <c r="C610" t="s">
        <v>34</v>
      </c>
      <c r="D610" t="s">
        <v>759</v>
      </c>
      <c r="E610">
        <v>154</v>
      </c>
      <c r="F610">
        <v>7</v>
      </c>
      <c r="G610">
        <v>0.38</v>
      </c>
      <c r="H610">
        <v>58</v>
      </c>
      <c r="I610" t="s">
        <v>28</v>
      </c>
      <c r="J610" t="s">
        <v>21</v>
      </c>
      <c r="K610" t="s">
        <v>70</v>
      </c>
      <c r="L610" t="s">
        <v>71</v>
      </c>
      <c r="M610" s="1">
        <v>44605</v>
      </c>
      <c r="N610" t="s">
        <v>43</v>
      </c>
      <c r="O610">
        <v>2020</v>
      </c>
      <c r="P610">
        <v>25</v>
      </c>
      <c r="Q610">
        <v>10</v>
      </c>
      <c r="R610">
        <v>2022</v>
      </c>
      <c r="S610" t="s">
        <v>362</v>
      </c>
      <c r="T610" s="1">
        <v>45594</v>
      </c>
      <c r="U610">
        <v>1</v>
      </c>
      <c r="V610">
        <v>1078</v>
      </c>
      <c r="W610" s="2">
        <f>Table2[[#This Row],[Profit]]/Table2[[#This Row],[Unit Price]]</f>
        <v>0.37662337662337664</v>
      </c>
    </row>
    <row r="611" spans="1:23" x14ac:dyDescent="0.25">
      <c r="A611">
        <v>610</v>
      </c>
      <c r="B611" t="s">
        <v>98</v>
      </c>
      <c r="C611" t="s">
        <v>56</v>
      </c>
      <c r="D611" t="s">
        <v>757</v>
      </c>
      <c r="E611">
        <v>121</v>
      </c>
      <c r="F611">
        <v>9</v>
      </c>
      <c r="G611">
        <v>0.11</v>
      </c>
      <c r="H611">
        <v>198</v>
      </c>
      <c r="I611" t="s">
        <v>20</v>
      </c>
      <c r="J611" t="s">
        <v>29</v>
      </c>
      <c r="K611" t="s">
        <v>70</v>
      </c>
      <c r="L611" t="s">
        <v>23</v>
      </c>
      <c r="M611" s="1">
        <v>44606</v>
      </c>
      <c r="N611" t="s">
        <v>43</v>
      </c>
      <c r="O611">
        <v>2022</v>
      </c>
      <c r="P611">
        <v>27</v>
      </c>
      <c r="Q611">
        <v>11</v>
      </c>
      <c r="R611">
        <v>2022</v>
      </c>
      <c r="S611" t="s">
        <v>519</v>
      </c>
      <c r="T611" s="1">
        <v>45635</v>
      </c>
      <c r="U611">
        <v>5</v>
      </c>
      <c r="V611">
        <v>1089</v>
      </c>
      <c r="W611" s="2">
        <f>Table2[[#This Row],[Profit]]/Table2[[#This Row],[Unit Price]]</f>
        <v>1.6363636363636365</v>
      </c>
    </row>
    <row r="612" spans="1:23" x14ac:dyDescent="0.25">
      <c r="A612">
        <v>611</v>
      </c>
      <c r="B612" t="s">
        <v>42</v>
      </c>
      <c r="C612" t="s">
        <v>34</v>
      </c>
      <c r="D612" t="s">
        <v>758</v>
      </c>
      <c r="E612">
        <v>249</v>
      </c>
      <c r="F612">
        <v>7</v>
      </c>
      <c r="G612">
        <v>0.36</v>
      </c>
      <c r="H612">
        <v>139</v>
      </c>
      <c r="I612" t="s">
        <v>28</v>
      </c>
      <c r="J612" t="s">
        <v>35</v>
      </c>
      <c r="K612" t="s">
        <v>22</v>
      </c>
      <c r="L612" t="s">
        <v>71</v>
      </c>
      <c r="M612" s="1">
        <v>44607</v>
      </c>
      <c r="N612" t="s">
        <v>43</v>
      </c>
      <c r="O612">
        <v>2021</v>
      </c>
      <c r="P612">
        <v>12</v>
      </c>
      <c r="Q612">
        <v>11</v>
      </c>
      <c r="R612">
        <v>2020</v>
      </c>
      <c r="S612" t="s">
        <v>520</v>
      </c>
      <c r="T612" s="1">
        <v>45646</v>
      </c>
      <c r="U612">
        <v>2</v>
      </c>
      <c r="V612">
        <v>1743</v>
      </c>
      <c r="W612" s="2">
        <f>Table2[[#This Row],[Profit]]/Table2[[#This Row],[Unit Price]]</f>
        <v>0.55823293172690758</v>
      </c>
    </row>
    <row r="613" spans="1:23" x14ac:dyDescent="0.25">
      <c r="A613">
        <v>612</v>
      </c>
      <c r="B613" t="s">
        <v>79</v>
      </c>
      <c r="C613" t="s">
        <v>59</v>
      </c>
      <c r="D613" t="s">
        <v>759</v>
      </c>
      <c r="E613">
        <v>413</v>
      </c>
      <c r="F613">
        <v>4</v>
      </c>
      <c r="G613">
        <v>0.4</v>
      </c>
      <c r="H613">
        <v>106</v>
      </c>
      <c r="I613" t="s">
        <v>20</v>
      </c>
      <c r="J613" t="s">
        <v>21</v>
      </c>
      <c r="K613" t="s">
        <v>40</v>
      </c>
      <c r="L613" t="s">
        <v>46</v>
      </c>
      <c r="M613" s="1">
        <v>44608</v>
      </c>
      <c r="N613" t="s">
        <v>24</v>
      </c>
      <c r="O613">
        <v>2022</v>
      </c>
      <c r="P613">
        <v>6</v>
      </c>
      <c r="Q613">
        <v>7</v>
      </c>
      <c r="R613">
        <v>2022</v>
      </c>
      <c r="S613" t="s">
        <v>521</v>
      </c>
      <c r="T613" s="1">
        <v>45624</v>
      </c>
      <c r="U613">
        <v>2</v>
      </c>
      <c r="V613">
        <v>1652</v>
      </c>
      <c r="W613" s="2">
        <f>Table2[[#This Row],[Profit]]/Table2[[#This Row],[Unit Price]]</f>
        <v>0.2566585956416465</v>
      </c>
    </row>
    <row r="614" spans="1:23" x14ac:dyDescent="0.25">
      <c r="A614">
        <v>613</v>
      </c>
      <c r="B614" t="s">
        <v>98</v>
      </c>
      <c r="C614" t="s">
        <v>38</v>
      </c>
      <c r="D614" t="s">
        <v>761</v>
      </c>
      <c r="E614">
        <v>422</v>
      </c>
      <c r="F614">
        <v>9</v>
      </c>
      <c r="G614">
        <v>0.31</v>
      </c>
      <c r="H614">
        <v>187</v>
      </c>
      <c r="I614" t="s">
        <v>28</v>
      </c>
      <c r="J614" t="s">
        <v>29</v>
      </c>
      <c r="K614" t="s">
        <v>30</v>
      </c>
      <c r="L614" t="s">
        <v>46</v>
      </c>
      <c r="M614" s="1">
        <v>44609</v>
      </c>
      <c r="N614" t="s">
        <v>43</v>
      </c>
      <c r="O614">
        <v>2022</v>
      </c>
      <c r="P614">
        <v>4</v>
      </c>
      <c r="Q614">
        <v>2</v>
      </c>
      <c r="R614">
        <v>2021</v>
      </c>
      <c r="S614" t="s">
        <v>522</v>
      </c>
      <c r="T614" s="1">
        <v>45323</v>
      </c>
      <c r="U614">
        <v>2</v>
      </c>
      <c r="V614">
        <v>3798</v>
      </c>
      <c r="W614" s="2">
        <f>Table2[[#This Row],[Profit]]/Table2[[#This Row],[Unit Price]]</f>
        <v>0.44312796208530808</v>
      </c>
    </row>
    <row r="615" spans="1:23" x14ac:dyDescent="0.25">
      <c r="A615">
        <v>614</v>
      </c>
      <c r="B615" t="s">
        <v>52</v>
      </c>
      <c r="C615" t="s">
        <v>19</v>
      </c>
      <c r="D615" t="s">
        <v>759</v>
      </c>
      <c r="E615">
        <v>832</v>
      </c>
      <c r="F615">
        <v>3</v>
      </c>
      <c r="G615">
        <v>0.21</v>
      </c>
      <c r="H615">
        <v>160</v>
      </c>
      <c r="I615" t="s">
        <v>28</v>
      </c>
      <c r="J615" t="s">
        <v>21</v>
      </c>
      <c r="K615" t="s">
        <v>40</v>
      </c>
      <c r="L615" t="s">
        <v>46</v>
      </c>
      <c r="M615" s="1">
        <v>44610</v>
      </c>
      <c r="N615" t="s">
        <v>24</v>
      </c>
      <c r="O615">
        <v>2020</v>
      </c>
      <c r="P615">
        <v>26</v>
      </c>
      <c r="Q615">
        <v>3</v>
      </c>
      <c r="R615">
        <v>2021</v>
      </c>
      <c r="S615" t="s">
        <v>523</v>
      </c>
      <c r="T615" s="1">
        <v>45550</v>
      </c>
      <c r="U615">
        <v>1</v>
      </c>
      <c r="V615">
        <v>2496</v>
      </c>
      <c r="W615" s="2">
        <f>Table2[[#This Row],[Profit]]/Table2[[#This Row],[Unit Price]]</f>
        <v>0.19230769230769232</v>
      </c>
    </row>
    <row r="616" spans="1:23" x14ac:dyDescent="0.25">
      <c r="A616">
        <v>615</v>
      </c>
      <c r="B616" t="s">
        <v>79</v>
      </c>
      <c r="C616" t="s">
        <v>59</v>
      </c>
      <c r="D616" t="s">
        <v>759</v>
      </c>
      <c r="E616">
        <v>915</v>
      </c>
      <c r="F616">
        <v>9</v>
      </c>
      <c r="G616">
        <v>0.45</v>
      </c>
      <c r="H616">
        <v>145</v>
      </c>
      <c r="I616" t="s">
        <v>28</v>
      </c>
      <c r="J616" t="s">
        <v>39</v>
      </c>
      <c r="K616" t="s">
        <v>30</v>
      </c>
      <c r="L616" t="s">
        <v>46</v>
      </c>
      <c r="M616" s="1">
        <v>44611</v>
      </c>
      <c r="N616" t="s">
        <v>43</v>
      </c>
      <c r="O616">
        <v>2020</v>
      </c>
      <c r="P616">
        <v>1</v>
      </c>
      <c r="Q616">
        <v>8</v>
      </c>
      <c r="R616">
        <v>2021</v>
      </c>
      <c r="S616" t="s">
        <v>293</v>
      </c>
      <c r="T616" s="1">
        <v>45561</v>
      </c>
      <c r="U616">
        <v>6</v>
      </c>
      <c r="V616">
        <v>8235</v>
      </c>
      <c r="W616" s="2">
        <f>Table2[[#This Row],[Profit]]/Table2[[#This Row],[Unit Price]]</f>
        <v>0.15846994535519127</v>
      </c>
    </row>
    <row r="617" spans="1:23" x14ac:dyDescent="0.25">
      <c r="A617">
        <v>616</v>
      </c>
      <c r="B617" t="s">
        <v>104</v>
      </c>
      <c r="C617" t="s">
        <v>38</v>
      </c>
      <c r="D617" t="s">
        <v>758</v>
      </c>
      <c r="E617">
        <v>132</v>
      </c>
      <c r="F617">
        <v>9</v>
      </c>
      <c r="G617">
        <v>0.44</v>
      </c>
      <c r="H617">
        <v>187</v>
      </c>
      <c r="I617" t="s">
        <v>28</v>
      </c>
      <c r="J617" t="s">
        <v>35</v>
      </c>
      <c r="K617" t="s">
        <v>22</v>
      </c>
      <c r="L617" t="s">
        <v>31</v>
      </c>
      <c r="M617" s="1">
        <v>44612</v>
      </c>
      <c r="N617" t="s">
        <v>24</v>
      </c>
      <c r="O617">
        <v>2020</v>
      </c>
      <c r="P617">
        <v>5</v>
      </c>
      <c r="Q617">
        <v>7</v>
      </c>
      <c r="R617">
        <v>2020</v>
      </c>
      <c r="S617" t="s">
        <v>226</v>
      </c>
      <c r="T617" s="1">
        <v>45452</v>
      </c>
      <c r="U617">
        <v>2</v>
      </c>
      <c r="V617">
        <v>1188</v>
      </c>
      <c r="W617" s="2">
        <f>Table2[[#This Row],[Profit]]/Table2[[#This Row],[Unit Price]]</f>
        <v>1.4166666666666667</v>
      </c>
    </row>
    <row r="618" spans="1:23" x14ac:dyDescent="0.25">
      <c r="A618">
        <v>617</v>
      </c>
      <c r="B618" t="s">
        <v>58</v>
      </c>
      <c r="C618" t="s">
        <v>38</v>
      </c>
      <c r="D618" t="s">
        <v>760</v>
      </c>
      <c r="E618">
        <v>329</v>
      </c>
      <c r="F618">
        <v>9</v>
      </c>
      <c r="G618">
        <v>0.1</v>
      </c>
      <c r="H618">
        <v>66</v>
      </c>
      <c r="I618" t="s">
        <v>20</v>
      </c>
      <c r="J618" t="s">
        <v>39</v>
      </c>
      <c r="K618" t="s">
        <v>22</v>
      </c>
      <c r="L618" t="s">
        <v>46</v>
      </c>
      <c r="M618" s="1">
        <v>44613</v>
      </c>
      <c r="N618" t="s">
        <v>24</v>
      </c>
      <c r="O618">
        <v>2021</v>
      </c>
      <c r="P618">
        <v>1</v>
      </c>
      <c r="Q618">
        <v>5</v>
      </c>
      <c r="R618">
        <v>2020</v>
      </c>
      <c r="S618" t="s">
        <v>524</v>
      </c>
      <c r="T618" s="1">
        <v>45422</v>
      </c>
      <c r="U618">
        <v>5</v>
      </c>
      <c r="V618">
        <v>2961</v>
      </c>
      <c r="W618" s="2">
        <f>Table2[[#This Row],[Profit]]/Table2[[#This Row],[Unit Price]]</f>
        <v>0.20060790273556231</v>
      </c>
    </row>
    <row r="619" spans="1:23" x14ac:dyDescent="0.25">
      <c r="A619">
        <v>618</v>
      </c>
      <c r="B619" t="s">
        <v>48</v>
      </c>
      <c r="C619" t="s">
        <v>59</v>
      </c>
      <c r="D619" t="s">
        <v>761</v>
      </c>
      <c r="E619">
        <v>773</v>
      </c>
      <c r="F619">
        <v>3</v>
      </c>
      <c r="G619">
        <v>0.34</v>
      </c>
      <c r="H619">
        <v>153</v>
      </c>
      <c r="I619" t="s">
        <v>28</v>
      </c>
      <c r="J619" t="s">
        <v>39</v>
      </c>
      <c r="K619" t="s">
        <v>40</v>
      </c>
      <c r="L619" t="s">
        <v>71</v>
      </c>
      <c r="M619" s="1">
        <v>44614</v>
      </c>
      <c r="N619" t="s">
        <v>43</v>
      </c>
      <c r="O619">
        <v>2020</v>
      </c>
      <c r="P619">
        <v>25</v>
      </c>
      <c r="Q619">
        <v>3</v>
      </c>
      <c r="R619">
        <v>2021</v>
      </c>
      <c r="S619" t="s">
        <v>525</v>
      </c>
      <c r="T619" s="1">
        <v>45378</v>
      </c>
      <c r="U619">
        <v>5</v>
      </c>
      <c r="V619">
        <v>2319</v>
      </c>
      <c r="W619" s="2">
        <f>Table2[[#This Row],[Profit]]/Table2[[#This Row],[Unit Price]]</f>
        <v>0.19793014230271669</v>
      </c>
    </row>
    <row r="620" spans="1:23" x14ac:dyDescent="0.25">
      <c r="A620">
        <v>619</v>
      </c>
      <c r="B620" t="s">
        <v>104</v>
      </c>
      <c r="C620" t="s">
        <v>34</v>
      </c>
      <c r="D620" t="s">
        <v>758</v>
      </c>
      <c r="E620">
        <v>327</v>
      </c>
      <c r="F620">
        <v>6</v>
      </c>
      <c r="G620">
        <v>0.42</v>
      </c>
      <c r="H620">
        <v>63</v>
      </c>
      <c r="I620" t="s">
        <v>28</v>
      </c>
      <c r="J620" t="s">
        <v>39</v>
      </c>
      <c r="K620" t="s">
        <v>30</v>
      </c>
      <c r="L620" t="s">
        <v>31</v>
      </c>
      <c r="M620" s="1">
        <v>44615</v>
      </c>
      <c r="N620" t="s">
        <v>24</v>
      </c>
      <c r="O620">
        <v>2020</v>
      </c>
      <c r="P620">
        <v>7</v>
      </c>
      <c r="Q620">
        <v>12</v>
      </c>
      <c r="R620">
        <v>2022</v>
      </c>
      <c r="S620" t="s">
        <v>152</v>
      </c>
      <c r="T620" s="1">
        <v>45419</v>
      </c>
      <c r="U620">
        <v>1</v>
      </c>
      <c r="V620">
        <v>1962</v>
      </c>
      <c r="W620" s="2">
        <f>Table2[[#This Row],[Profit]]/Table2[[#This Row],[Unit Price]]</f>
        <v>0.19266055045871561</v>
      </c>
    </row>
    <row r="621" spans="1:23" x14ac:dyDescent="0.25">
      <c r="A621">
        <v>620</v>
      </c>
      <c r="B621" t="s">
        <v>18</v>
      </c>
      <c r="C621" t="s">
        <v>59</v>
      </c>
      <c r="D621" t="s">
        <v>758</v>
      </c>
      <c r="E621">
        <v>715</v>
      </c>
      <c r="F621">
        <v>7</v>
      </c>
      <c r="G621">
        <v>0.14000000000000001</v>
      </c>
      <c r="H621">
        <v>162</v>
      </c>
      <c r="I621" t="s">
        <v>20</v>
      </c>
      <c r="J621" t="s">
        <v>21</v>
      </c>
      <c r="K621" t="s">
        <v>70</v>
      </c>
      <c r="L621" t="s">
        <v>71</v>
      </c>
      <c r="M621" s="1">
        <v>44616</v>
      </c>
      <c r="N621" t="s">
        <v>43</v>
      </c>
      <c r="O621">
        <v>2021</v>
      </c>
      <c r="P621">
        <v>5</v>
      </c>
      <c r="Q621">
        <v>3</v>
      </c>
      <c r="R621">
        <v>2022</v>
      </c>
      <c r="S621" t="s">
        <v>82</v>
      </c>
      <c r="T621" s="1">
        <v>45395</v>
      </c>
      <c r="U621">
        <v>5</v>
      </c>
      <c r="V621">
        <v>5005</v>
      </c>
      <c r="W621" s="2">
        <f>Table2[[#This Row],[Profit]]/Table2[[#This Row],[Unit Price]]</f>
        <v>0.22657342657342658</v>
      </c>
    </row>
    <row r="622" spans="1:23" x14ac:dyDescent="0.25">
      <c r="A622">
        <v>621</v>
      </c>
      <c r="B622" t="s">
        <v>48</v>
      </c>
      <c r="C622" t="s">
        <v>19</v>
      </c>
      <c r="D622" t="s">
        <v>757</v>
      </c>
      <c r="E622">
        <v>245</v>
      </c>
      <c r="F622">
        <v>6</v>
      </c>
      <c r="G622">
        <v>0.39</v>
      </c>
      <c r="H622">
        <v>90</v>
      </c>
      <c r="I622" t="s">
        <v>20</v>
      </c>
      <c r="J622" t="s">
        <v>21</v>
      </c>
      <c r="K622" t="s">
        <v>40</v>
      </c>
      <c r="L622" t="s">
        <v>31</v>
      </c>
      <c r="M622" s="1">
        <v>44617</v>
      </c>
      <c r="N622" t="s">
        <v>43</v>
      </c>
      <c r="O622">
        <v>2021</v>
      </c>
      <c r="P622">
        <v>1</v>
      </c>
      <c r="Q622">
        <v>8</v>
      </c>
      <c r="R622">
        <v>2020</v>
      </c>
      <c r="S622" t="s">
        <v>303</v>
      </c>
      <c r="T622" s="1">
        <v>45371</v>
      </c>
      <c r="U622">
        <v>6</v>
      </c>
      <c r="V622">
        <v>1470</v>
      </c>
      <c r="W622" s="2">
        <f>Table2[[#This Row],[Profit]]/Table2[[#This Row],[Unit Price]]</f>
        <v>0.36734693877551022</v>
      </c>
    </row>
    <row r="623" spans="1:23" x14ac:dyDescent="0.25">
      <c r="A623">
        <v>622</v>
      </c>
      <c r="B623" t="s">
        <v>55</v>
      </c>
      <c r="C623" t="s">
        <v>56</v>
      </c>
      <c r="D623" t="s">
        <v>757</v>
      </c>
      <c r="E623">
        <v>711</v>
      </c>
      <c r="F623">
        <v>9</v>
      </c>
      <c r="G623">
        <v>0.28000000000000003</v>
      </c>
      <c r="H623">
        <v>147</v>
      </c>
      <c r="I623" t="s">
        <v>20</v>
      </c>
      <c r="J623" t="s">
        <v>21</v>
      </c>
      <c r="K623" t="s">
        <v>40</v>
      </c>
      <c r="L623" t="s">
        <v>31</v>
      </c>
      <c r="M623" s="1">
        <v>44618</v>
      </c>
      <c r="N623" t="s">
        <v>43</v>
      </c>
      <c r="O623">
        <v>2022</v>
      </c>
      <c r="P623">
        <v>12</v>
      </c>
      <c r="Q623">
        <v>2</v>
      </c>
      <c r="R623">
        <v>2020</v>
      </c>
      <c r="S623" t="s">
        <v>413</v>
      </c>
      <c r="T623" s="1">
        <v>45435</v>
      </c>
      <c r="U623">
        <v>4</v>
      </c>
      <c r="V623">
        <v>6399</v>
      </c>
      <c r="W623" s="2">
        <f>Table2[[#This Row],[Profit]]/Table2[[#This Row],[Unit Price]]</f>
        <v>0.20675105485232068</v>
      </c>
    </row>
    <row r="624" spans="1:23" x14ac:dyDescent="0.25">
      <c r="A624">
        <v>623</v>
      </c>
      <c r="B624" t="s">
        <v>55</v>
      </c>
      <c r="C624" t="s">
        <v>34</v>
      </c>
      <c r="D624" t="s">
        <v>27</v>
      </c>
      <c r="E624">
        <v>698</v>
      </c>
      <c r="F624">
        <v>6</v>
      </c>
      <c r="G624">
        <v>0.47</v>
      </c>
      <c r="H624">
        <v>161</v>
      </c>
      <c r="I624" t="s">
        <v>20</v>
      </c>
      <c r="J624" t="s">
        <v>21</v>
      </c>
      <c r="K624" t="s">
        <v>30</v>
      </c>
      <c r="L624" t="s">
        <v>71</v>
      </c>
      <c r="M624" s="1">
        <v>44619</v>
      </c>
      <c r="N624" t="s">
        <v>24</v>
      </c>
      <c r="O624">
        <v>2022</v>
      </c>
      <c r="P624">
        <v>25</v>
      </c>
      <c r="Q624">
        <v>3</v>
      </c>
      <c r="R624">
        <v>2022</v>
      </c>
      <c r="S624" t="s">
        <v>94</v>
      </c>
      <c r="T624" s="1">
        <v>45406</v>
      </c>
      <c r="U624">
        <v>4</v>
      </c>
      <c r="V624">
        <v>4188</v>
      </c>
      <c r="W624" s="2">
        <f>Table2[[#This Row],[Profit]]/Table2[[#This Row],[Unit Price]]</f>
        <v>0.23065902578796563</v>
      </c>
    </row>
    <row r="625" spans="1:23" x14ac:dyDescent="0.25">
      <c r="A625">
        <v>624</v>
      </c>
      <c r="B625" t="s">
        <v>48</v>
      </c>
      <c r="C625" t="s">
        <v>38</v>
      </c>
      <c r="D625" t="s">
        <v>758</v>
      </c>
      <c r="E625">
        <v>361</v>
      </c>
      <c r="F625">
        <v>9</v>
      </c>
      <c r="G625">
        <v>0.49</v>
      </c>
      <c r="H625">
        <v>157</v>
      </c>
      <c r="I625" t="s">
        <v>28</v>
      </c>
      <c r="J625" t="s">
        <v>21</v>
      </c>
      <c r="K625" t="s">
        <v>40</v>
      </c>
      <c r="L625" t="s">
        <v>23</v>
      </c>
      <c r="M625" s="1">
        <v>44620</v>
      </c>
      <c r="N625" t="s">
        <v>24</v>
      </c>
      <c r="O625">
        <v>2022</v>
      </c>
      <c r="P625">
        <v>28</v>
      </c>
      <c r="Q625">
        <v>8</v>
      </c>
      <c r="R625">
        <v>2020</v>
      </c>
      <c r="S625" t="s">
        <v>526</v>
      </c>
      <c r="T625" s="1">
        <v>45362</v>
      </c>
      <c r="U625">
        <v>4</v>
      </c>
      <c r="V625">
        <v>3249</v>
      </c>
      <c r="W625" s="2">
        <f>Table2[[#This Row],[Profit]]/Table2[[#This Row],[Unit Price]]</f>
        <v>0.43490304709141275</v>
      </c>
    </row>
    <row r="626" spans="1:23" x14ac:dyDescent="0.25">
      <c r="A626">
        <v>625</v>
      </c>
      <c r="B626" t="s">
        <v>98</v>
      </c>
      <c r="C626" t="s">
        <v>34</v>
      </c>
      <c r="D626" t="s">
        <v>758</v>
      </c>
      <c r="E626">
        <v>749</v>
      </c>
      <c r="F626">
        <v>3</v>
      </c>
      <c r="G626">
        <v>0.12</v>
      </c>
      <c r="H626">
        <v>197</v>
      </c>
      <c r="I626" t="s">
        <v>28</v>
      </c>
      <c r="J626" t="s">
        <v>29</v>
      </c>
      <c r="K626" t="s">
        <v>30</v>
      </c>
      <c r="L626" t="s">
        <v>46</v>
      </c>
      <c r="M626" s="1">
        <v>44621</v>
      </c>
      <c r="N626" t="s">
        <v>24</v>
      </c>
      <c r="O626">
        <v>2022</v>
      </c>
      <c r="P626">
        <v>20</v>
      </c>
      <c r="Q626">
        <v>10</v>
      </c>
      <c r="R626">
        <v>2020</v>
      </c>
      <c r="S626" t="s">
        <v>527</v>
      </c>
      <c r="T626" s="1">
        <v>45533</v>
      </c>
      <c r="U626">
        <v>1</v>
      </c>
      <c r="V626">
        <v>2247</v>
      </c>
      <c r="W626" s="2">
        <f>Table2[[#This Row],[Profit]]/Table2[[#This Row],[Unit Price]]</f>
        <v>0.26301735647530039</v>
      </c>
    </row>
    <row r="627" spans="1:23" x14ac:dyDescent="0.25">
      <c r="A627">
        <v>626</v>
      </c>
      <c r="B627" t="s">
        <v>18</v>
      </c>
      <c r="C627" t="s">
        <v>59</v>
      </c>
      <c r="D627" t="s">
        <v>27</v>
      </c>
      <c r="E627">
        <v>218</v>
      </c>
      <c r="F627">
        <v>1</v>
      </c>
      <c r="G627">
        <v>0.43</v>
      </c>
      <c r="H627">
        <v>172</v>
      </c>
      <c r="I627" t="s">
        <v>20</v>
      </c>
      <c r="J627" t="s">
        <v>35</v>
      </c>
      <c r="K627" t="s">
        <v>40</v>
      </c>
      <c r="L627" t="s">
        <v>23</v>
      </c>
      <c r="M627" s="1">
        <v>44622</v>
      </c>
      <c r="N627" t="s">
        <v>43</v>
      </c>
      <c r="O627">
        <v>2020</v>
      </c>
      <c r="P627">
        <v>21</v>
      </c>
      <c r="Q627">
        <v>1</v>
      </c>
      <c r="R627">
        <v>2022</v>
      </c>
      <c r="S627" t="s">
        <v>528</v>
      </c>
      <c r="T627" s="1">
        <v>45398</v>
      </c>
      <c r="U627">
        <v>5</v>
      </c>
      <c r="V627">
        <v>218</v>
      </c>
      <c r="W627" s="2">
        <f>Table2[[#This Row],[Profit]]/Table2[[#This Row],[Unit Price]]</f>
        <v>0.78899082568807344</v>
      </c>
    </row>
    <row r="628" spans="1:23" x14ac:dyDescent="0.25">
      <c r="A628">
        <v>627</v>
      </c>
      <c r="B628" t="s">
        <v>75</v>
      </c>
      <c r="C628" t="s">
        <v>59</v>
      </c>
      <c r="D628" t="s">
        <v>758</v>
      </c>
      <c r="E628">
        <v>421</v>
      </c>
      <c r="F628">
        <v>3</v>
      </c>
      <c r="G628">
        <v>0.35</v>
      </c>
      <c r="H628">
        <v>190</v>
      </c>
      <c r="I628" t="s">
        <v>28</v>
      </c>
      <c r="J628" t="s">
        <v>39</v>
      </c>
      <c r="K628" t="s">
        <v>40</v>
      </c>
      <c r="L628" t="s">
        <v>71</v>
      </c>
      <c r="M628" s="1">
        <v>44623</v>
      </c>
      <c r="N628" t="s">
        <v>24</v>
      </c>
      <c r="O628">
        <v>2020</v>
      </c>
      <c r="P628">
        <v>18</v>
      </c>
      <c r="Q628">
        <v>3</v>
      </c>
      <c r="R628">
        <v>2020</v>
      </c>
      <c r="S628" t="s">
        <v>406</v>
      </c>
      <c r="T628" s="1">
        <v>45417</v>
      </c>
      <c r="U628">
        <v>2</v>
      </c>
      <c r="V628">
        <v>1263</v>
      </c>
      <c r="W628" s="2">
        <f>Table2[[#This Row],[Profit]]/Table2[[#This Row],[Unit Price]]</f>
        <v>0.45130641330166271</v>
      </c>
    </row>
    <row r="629" spans="1:23" x14ac:dyDescent="0.25">
      <c r="A629">
        <v>628</v>
      </c>
      <c r="B629" t="s">
        <v>42</v>
      </c>
      <c r="C629" t="s">
        <v>38</v>
      </c>
      <c r="D629" t="s">
        <v>758</v>
      </c>
      <c r="E629">
        <v>801</v>
      </c>
      <c r="F629">
        <v>1</v>
      </c>
      <c r="G629">
        <v>0.37</v>
      </c>
      <c r="H629">
        <v>59</v>
      </c>
      <c r="I629" t="s">
        <v>20</v>
      </c>
      <c r="J629" t="s">
        <v>39</v>
      </c>
      <c r="K629" t="s">
        <v>22</v>
      </c>
      <c r="L629" t="s">
        <v>71</v>
      </c>
      <c r="M629" s="1">
        <v>44624</v>
      </c>
      <c r="N629" t="s">
        <v>24</v>
      </c>
      <c r="O629">
        <v>2022</v>
      </c>
      <c r="P629">
        <v>28</v>
      </c>
      <c r="Q629">
        <v>10</v>
      </c>
      <c r="R629">
        <v>2021</v>
      </c>
      <c r="S629" t="s">
        <v>167</v>
      </c>
      <c r="T629" s="1">
        <v>45468</v>
      </c>
      <c r="U629">
        <v>2</v>
      </c>
      <c r="V629">
        <v>801</v>
      </c>
      <c r="W629" s="2">
        <f>Table2[[#This Row],[Profit]]/Table2[[#This Row],[Unit Price]]</f>
        <v>7.365792759051186E-2</v>
      </c>
    </row>
    <row r="630" spans="1:23" x14ac:dyDescent="0.25">
      <c r="A630">
        <v>629</v>
      </c>
      <c r="B630" t="s">
        <v>69</v>
      </c>
      <c r="C630" t="s">
        <v>59</v>
      </c>
      <c r="D630" t="s">
        <v>27</v>
      </c>
      <c r="E630">
        <v>335</v>
      </c>
      <c r="F630">
        <v>3</v>
      </c>
      <c r="G630">
        <v>0.32</v>
      </c>
      <c r="H630">
        <v>91</v>
      </c>
      <c r="I630" t="s">
        <v>28</v>
      </c>
      <c r="J630" t="s">
        <v>29</v>
      </c>
      <c r="K630" t="s">
        <v>40</v>
      </c>
      <c r="L630" t="s">
        <v>31</v>
      </c>
      <c r="M630" s="1">
        <v>44625</v>
      </c>
      <c r="N630" t="s">
        <v>24</v>
      </c>
      <c r="O630">
        <v>2022</v>
      </c>
      <c r="P630">
        <v>11</v>
      </c>
      <c r="Q630">
        <v>12</v>
      </c>
      <c r="R630">
        <v>2020</v>
      </c>
      <c r="S630" t="s">
        <v>529</v>
      </c>
      <c r="T630" s="1">
        <v>45344</v>
      </c>
      <c r="U630">
        <v>2</v>
      </c>
      <c r="V630">
        <v>1005</v>
      </c>
      <c r="W630" s="2">
        <f>Table2[[#This Row],[Profit]]/Table2[[#This Row],[Unit Price]]</f>
        <v>0.27164179104477609</v>
      </c>
    </row>
    <row r="631" spans="1:23" x14ac:dyDescent="0.25">
      <c r="A631">
        <v>630</v>
      </c>
      <c r="B631" t="s">
        <v>45</v>
      </c>
      <c r="C631" t="s">
        <v>53</v>
      </c>
      <c r="D631" t="s">
        <v>27</v>
      </c>
      <c r="E631">
        <v>233</v>
      </c>
      <c r="F631">
        <v>1</v>
      </c>
      <c r="G631">
        <v>0.16</v>
      </c>
      <c r="H631">
        <v>66</v>
      </c>
      <c r="I631" t="s">
        <v>20</v>
      </c>
      <c r="J631" t="s">
        <v>21</v>
      </c>
      <c r="K631" t="s">
        <v>22</v>
      </c>
      <c r="L631" t="s">
        <v>46</v>
      </c>
      <c r="M631" s="1">
        <v>44626</v>
      </c>
      <c r="N631" t="s">
        <v>24</v>
      </c>
      <c r="O631">
        <v>2020</v>
      </c>
      <c r="P631">
        <v>21</v>
      </c>
      <c r="Q631">
        <v>12</v>
      </c>
      <c r="R631">
        <v>2020</v>
      </c>
      <c r="S631" t="s">
        <v>530</v>
      </c>
      <c r="T631" s="1">
        <v>45336</v>
      </c>
      <c r="U631">
        <v>3</v>
      </c>
      <c r="V631">
        <v>233</v>
      </c>
      <c r="W631" s="2">
        <f>Table2[[#This Row],[Profit]]/Table2[[#This Row],[Unit Price]]</f>
        <v>0.2832618025751073</v>
      </c>
    </row>
    <row r="632" spans="1:23" x14ac:dyDescent="0.25">
      <c r="A632">
        <v>631</v>
      </c>
      <c r="B632" t="s">
        <v>33</v>
      </c>
      <c r="C632" t="s">
        <v>19</v>
      </c>
      <c r="D632" t="s">
        <v>27</v>
      </c>
      <c r="E632">
        <v>334</v>
      </c>
      <c r="F632">
        <v>9</v>
      </c>
      <c r="G632">
        <v>0.39</v>
      </c>
      <c r="H632">
        <v>85</v>
      </c>
      <c r="I632" t="s">
        <v>20</v>
      </c>
      <c r="J632" t="s">
        <v>21</v>
      </c>
      <c r="K632" t="s">
        <v>22</v>
      </c>
      <c r="L632" t="s">
        <v>71</v>
      </c>
      <c r="M632" s="1">
        <v>44627</v>
      </c>
      <c r="N632" t="s">
        <v>24</v>
      </c>
      <c r="O632">
        <v>2022</v>
      </c>
      <c r="P632">
        <v>2</v>
      </c>
      <c r="Q632">
        <v>8</v>
      </c>
      <c r="R632">
        <v>2022</v>
      </c>
      <c r="S632" t="s">
        <v>531</v>
      </c>
      <c r="T632" s="1">
        <v>45376</v>
      </c>
      <c r="U632">
        <v>6</v>
      </c>
      <c r="V632">
        <v>3006</v>
      </c>
      <c r="W632" s="2">
        <f>Table2[[#This Row],[Profit]]/Table2[[#This Row],[Unit Price]]</f>
        <v>0.25449101796407186</v>
      </c>
    </row>
    <row r="633" spans="1:23" x14ac:dyDescent="0.25">
      <c r="A633">
        <v>632</v>
      </c>
      <c r="B633" t="s">
        <v>42</v>
      </c>
      <c r="C633" t="s">
        <v>59</v>
      </c>
      <c r="D633" t="s">
        <v>759</v>
      </c>
      <c r="E633">
        <v>296</v>
      </c>
      <c r="F633">
        <v>1</v>
      </c>
      <c r="G633">
        <v>0.42</v>
      </c>
      <c r="H633">
        <v>119</v>
      </c>
      <c r="I633" t="s">
        <v>28</v>
      </c>
      <c r="J633" t="s">
        <v>35</v>
      </c>
      <c r="K633" t="s">
        <v>30</v>
      </c>
      <c r="L633" t="s">
        <v>23</v>
      </c>
      <c r="M633" s="1">
        <v>44628</v>
      </c>
      <c r="N633" t="s">
        <v>43</v>
      </c>
      <c r="O633">
        <v>2020</v>
      </c>
      <c r="P633">
        <v>4</v>
      </c>
      <c r="Q633">
        <v>8</v>
      </c>
      <c r="R633">
        <v>2021</v>
      </c>
      <c r="S633" t="s">
        <v>532</v>
      </c>
      <c r="T633" s="1">
        <v>45380</v>
      </c>
      <c r="U633">
        <v>2</v>
      </c>
      <c r="V633">
        <v>296</v>
      </c>
      <c r="W633" s="2">
        <f>Table2[[#This Row],[Profit]]/Table2[[#This Row],[Unit Price]]</f>
        <v>0.40202702702702703</v>
      </c>
    </row>
    <row r="634" spans="1:23" x14ac:dyDescent="0.25">
      <c r="A634">
        <v>633</v>
      </c>
      <c r="B634" t="s">
        <v>37</v>
      </c>
      <c r="C634" t="s">
        <v>53</v>
      </c>
      <c r="D634" t="s">
        <v>757</v>
      </c>
      <c r="E634">
        <v>747</v>
      </c>
      <c r="F634">
        <v>5</v>
      </c>
      <c r="G634">
        <v>0.49</v>
      </c>
      <c r="H634">
        <v>85</v>
      </c>
      <c r="I634" t="s">
        <v>28</v>
      </c>
      <c r="J634" t="s">
        <v>39</v>
      </c>
      <c r="K634" t="s">
        <v>70</v>
      </c>
      <c r="L634" t="s">
        <v>46</v>
      </c>
      <c r="M634" s="1">
        <v>44629</v>
      </c>
      <c r="N634" t="s">
        <v>24</v>
      </c>
      <c r="O634">
        <v>2020</v>
      </c>
      <c r="P634">
        <v>15</v>
      </c>
      <c r="Q634">
        <v>10</v>
      </c>
      <c r="R634">
        <v>2022</v>
      </c>
      <c r="S634" t="s">
        <v>533</v>
      </c>
      <c r="T634" s="1">
        <v>45474</v>
      </c>
      <c r="U634">
        <v>3</v>
      </c>
      <c r="V634">
        <v>3735</v>
      </c>
      <c r="W634" s="2">
        <f>Table2[[#This Row],[Profit]]/Table2[[#This Row],[Unit Price]]</f>
        <v>0.11378848728246319</v>
      </c>
    </row>
    <row r="635" spans="1:23" x14ac:dyDescent="0.25">
      <c r="A635">
        <v>634</v>
      </c>
      <c r="B635" t="s">
        <v>52</v>
      </c>
      <c r="C635" t="s">
        <v>34</v>
      </c>
      <c r="D635" t="s">
        <v>27</v>
      </c>
      <c r="E635">
        <v>119</v>
      </c>
      <c r="F635">
        <v>5</v>
      </c>
      <c r="G635">
        <v>0.33</v>
      </c>
      <c r="H635">
        <v>143</v>
      </c>
      <c r="I635" t="s">
        <v>28</v>
      </c>
      <c r="J635" t="s">
        <v>39</v>
      </c>
      <c r="K635" t="s">
        <v>22</v>
      </c>
      <c r="L635" t="s">
        <v>71</v>
      </c>
      <c r="M635" s="1">
        <v>44630</v>
      </c>
      <c r="N635" t="s">
        <v>43</v>
      </c>
      <c r="O635">
        <v>2020</v>
      </c>
      <c r="P635">
        <v>11</v>
      </c>
      <c r="Q635">
        <v>11</v>
      </c>
      <c r="R635">
        <v>2020</v>
      </c>
      <c r="S635" t="s">
        <v>534</v>
      </c>
      <c r="T635" s="1">
        <v>45437</v>
      </c>
      <c r="U635">
        <v>2</v>
      </c>
      <c r="V635">
        <v>595</v>
      </c>
      <c r="W635" s="2">
        <f>Table2[[#This Row],[Profit]]/Table2[[#This Row],[Unit Price]]</f>
        <v>1.2016806722689075</v>
      </c>
    </row>
    <row r="636" spans="1:23" x14ac:dyDescent="0.25">
      <c r="A636">
        <v>635</v>
      </c>
      <c r="B636" t="s">
        <v>52</v>
      </c>
      <c r="C636" t="s">
        <v>19</v>
      </c>
      <c r="D636" t="s">
        <v>759</v>
      </c>
      <c r="E636">
        <v>919</v>
      </c>
      <c r="F636">
        <v>4</v>
      </c>
      <c r="G636">
        <v>0.47</v>
      </c>
      <c r="H636">
        <v>99</v>
      </c>
      <c r="I636" t="s">
        <v>20</v>
      </c>
      <c r="J636" t="s">
        <v>21</v>
      </c>
      <c r="K636" t="s">
        <v>30</v>
      </c>
      <c r="L636" t="s">
        <v>71</v>
      </c>
      <c r="M636" s="1">
        <v>44631</v>
      </c>
      <c r="N636" t="s">
        <v>24</v>
      </c>
      <c r="O636">
        <v>2020</v>
      </c>
      <c r="P636">
        <v>5</v>
      </c>
      <c r="Q636">
        <v>5</v>
      </c>
      <c r="R636">
        <v>2021</v>
      </c>
      <c r="S636" t="s">
        <v>535</v>
      </c>
      <c r="T636" s="1">
        <v>45478</v>
      </c>
      <c r="U636">
        <v>5</v>
      </c>
      <c r="V636">
        <v>3676</v>
      </c>
      <c r="W636" s="2">
        <f>Table2[[#This Row],[Profit]]/Table2[[#This Row],[Unit Price]]</f>
        <v>0.10772578890097932</v>
      </c>
    </row>
    <row r="637" spans="1:23" x14ac:dyDescent="0.25">
      <c r="A637">
        <v>636</v>
      </c>
      <c r="B637" t="s">
        <v>75</v>
      </c>
      <c r="C637" t="s">
        <v>53</v>
      </c>
      <c r="D637" t="s">
        <v>761</v>
      </c>
      <c r="E637">
        <v>859</v>
      </c>
      <c r="F637">
        <v>6</v>
      </c>
      <c r="G637">
        <v>0.2</v>
      </c>
      <c r="H637">
        <v>82</v>
      </c>
      <c r="I637" t="s">
        <v>28</v>
      </c>
      <c r="J637" t="s">
        <v>35</v>
      </c>
      <c r="K637" t="s">
        <v>70</v>
      </c>
      <c r="L637" t="s">
        <v>23</v>
      </c>
      <c r="M637" s="1">
        <v>44632</v>
      </c>
      <c r="N637" t="s">
        <v>43</v>
      </c>
      <c r="O637">
        <v>2021</v>
      </c>
      <c r="P637">
        <v>17</v>
      </c>
      <c r="Q637">
        <v>3</v>
      </c>
      <c r="R637">
        <v>2022</v>
      </c>
      <c r="S637" t="s">
        <v>524</v>
      </c>
      <c r="T637" s="1">
        <v>45623</v>
      </c>
      <c r="U637">
        <v>5</v>
      </c>
      <c r="V637">
        <v>5154</v>
      </c>
      <c r="W637" s="2">
        <f>Table2[[#This Row],[Profit]]/Table2[[#This Row],[Unit Price]]</f>
        <v>9.5459837019790453E-2</v>
      </c>
    </row>
    <row r="638" spans="1:23" x14ac:dyDescent="0.25">
      <c r="A638">
        <v>637</v>
      </c>
      <c r="B638" t="s">
        <v>52</v>
      </c>
      <c r="C638" t="s">
        <v>34</v>
      </c>
      <c r="D638" t="s">
        <v>757</v>
      </c>
      <c r="E638">
        <v>753</v>
      </c>
      <c r="F638">
        <v>3</v>
      </c>
      <c r="G638">
        <v>0.19</v>
      </c>
      <c r="H638">
        <v>126</v>
      </c>
      <c r="I638" t="s">
        <v>28</v>
      </c>
      <c r="J638" t="s">
        <v>35</v>
      </c>
      <c r="K638" t="s">
        <v>22</v>
      </c>
      <c r="L638" t="s">
        <v>23</v>
      </c>
      <c r="M638" s="1">
        <v>44633</v>
      </c>
      <c r="N638" t="s">
        <v>24</v>
      </c>
      <c r="O638">
        <v>2021</v>
      </c>
      <c r="P638">
        <v>4</v>
      </c>
      <c r="Q638">
        <v>2</v>
      </c>
      <c r="R638">
        <v>2020</v>
      </c>
      <c r="S638" t="s">
        <v>536</v>
      </c>
      <c r="T638" s="1">
        <v>45296</v>
      </c>
      <c r="U638">
        <v>3</v>
      </c>
      <c r="V638">
        <v>2259</v>
      </c>
      <c r="W638" s="2">
        <f>Table2[[#This Row],[Profit]]/Table2[[#This Row],[Unit Price]]</f>
        <v>0.16733067729083664</v>
      </c>
    </row>
    <row r="639" spans="1:23" x14ac:dyDescent="0.25">
      <c r="A639">
        <v>638</v>
      </c>
      <c r="B639" t="s">
        <v>45</v>
      </c>
      <c r="C639" t="s">
        <v>56</v>
      </c>
      <c r="D639" t="s">
        <v>27</v>
      </c>
      <c r="E639">
        <v>111</v>
      </c>
      <c r="F639">
        <v>5</v>
      </c>
      <c r="G639">
        <v>0.11</v>
      </c>
      <c r="H639">
        <v>157</v>
      </c>
      <c r="I639" t="s">
        <v>20</v>
      </c>
      <c r="J639" t="s">
        <v>29</v>
      </c>
      <c r="K639" t="s">
        <v>40</v>
      </c>
      <c r="L639" t="s">
        <v>23</v>
      </c>
      <c r="M639" s="1">
        <v>44634</v>
      </c>
      <c r="N639" t="s">
        <v>43</v>
      </c>
      <c r="O639">
        <v>2022</v>
      </c>
      <c r="P639">
        <v>23</v>
      </c>
      <c r="Q639">
        <v>6</v>
      </c>
      <c r="R639">
        <v>2020</v>
      </c>
      <c r="S639" t="s">
        <v>414</v>
      </c>
      <c r="T639" s="1">
        <v>45313</v>
      </c>
      <c r="U639">
        <v>5</v>
      </c>
      <c r="V639">
        <v>555</v>
      </c>
      <c r="W639" s="2">
        <f>Table2[[#This Row],[Profit]]/Table2[[#This Row],[Unit Price]]</f>
        <v>1.4144144144144144</v>
      </c>
    </row>
    <row r="640" spans="1:23" x14ac:dyDescent="0.25">
      <c r="A640">
        <v>639</v>
      </c>
      <c r="B640" t="s">
        <v>98</v>
      </c>
      <c r="C640" t="s">
        <v>56</v>
      </c>
      <c r="D640" t="s">
        <v>761</v>
      </c>
      <c r="E640">
        <v>955</v>
      </c>
      <c r="F640">
        <v>1</v>
      </c>
      <c r="G640">
        <v>0.1</v>
      </c>
      <c r="H640">
        <v>95</v>
      </c>
      <c r="I640" t="s">
        <v>20</v>
      </c>
      <c r="J640" t="s">
        <v>39</v>
      </c>
      <c r="K640" t="s">
        <v>30</v>
      </c>
      <c r="L640" t="s">
        <v>23</v>
      </c>
      <c r="M640" s="1">
        <v>44635</v>
      </c>
      <c r="N640" t="s">
        <v>24</v>
      </c>
      <c r="O640">
        <v>2021</v>
      </c>
      <c r="P640">
        <v>6</v>
      </c>
      <c r="Q640">
        <v>8</v>
      </c>
      <c r="R640">
        <v>2022</v>
      </c>
      <c r="S640" t="s">
        <v>537</v>
      </c>
      <c r="T640" s="1">
        <v>45377</v>
      </c>
      <c r="U640">
        <v>4</v>
      </c>
      <c r="V640">
        <v>955</v>
      </c>
      <c r="W640" s="2">
        <f>Table2[[#This Row],[Profit]]/Table2[[#This Row],[Unit Price]]</f>
        <v>9.947643979057591E-2</v>
      </c>
    </row>
    <row r="641" spans="1:23" x14ac:dyDescent="0.25">
      <c r="A641">
        <v>640</v>
      </c>
      <c r="B641" t="s">
        <v>52</v>
      </c>
      <c r="C641" t="s">
        <v>19</v>
      </c>
      <c r="D641" t="s">
        <v>758</v>
      </c>
      <c r="E641">
        <v>458</v>
      </c>
      <c r="F641">
        <v>6</v>
      </c>
      <c r="G641">
        <v>0.13</v>
      </c>
      <c r="H641">
        <v>54</v>
      </c>
      <c r="I641" t="s">
        <v>28</v>
      </c>
      <c r="J641" t="s">
        <v>29</v>
      </c>
      <c r="K641" t="s">
        <v>30</v>
      </c>
      <c r="L641" t="s">
        <v>71</v>
      </c>
      <c r="M641" s="1">
        <v>44636</v>
      </c>
      <c r="N641" t="s">
        <v>24</v>
      </c>
      <c r="O641">
        <v>2021</v>
      </c>
      <c r="P641">
        <v>25</v>
      </c>
      <c r="Q641">
        <v>2</v>
      </c>
      <c r="R641">
        <v>2021</v>
      </c>
      <c r="S641" t="s">
        <v>347</v>
      </c>
      <c r="T641" s="1">
        <v>45313</v>
      </c>
      <c r="U641">
        <v>6</v>
      </c>
      <c r="V641">
        <v>2748</v>
      </c>
      <c r="W641" s="2">
        <f>Table2[[#This Row],[Profit]]/Table2[[#This Row],[Unit Price]]</f>
        <v>0.11790393013100436</v>
      </c>
    </row>
    <row r="642" spans="1:23" x14ac:dyDescent="0.25">
      <c r="A642">
        <v>641</v>
      </c>
      <c r="B642" t="s">
        <v>37</v>
      </c>
      <c r="C642" t="s">
        <v>53</v>
      </c>
      <c r="D642" t="s">
        <v>758</v>
      </c>
      <c r="E642">
        <v>666</v>
      </c>
      <c r="F642">
        <v>6</v>
      </c>
      <c r="G642">
        <v>0.35</v>
      </c>
      <c r="H642">
        <v>173</v>
      </c>
      <c r="I642" t="s">
        <v>28</v>
      </c>
      <c r="J642" t="s">
        <v>21</v>
      </c>
      <c r="K642" t="s">
        <v>30</v>
      </c>
      <c r="L642" t="s">
        <v>71</v>
      </c>
      <c r="M642" s="1">
        <v>44637</v>
      </c>
      <c r="N642" t="s">
        <v>43</v>
      </c>
      <c r="O642">
        <v>2020</v>
      </c>
      <c r="P642">
        <v>5</v>
      </c>
      <c r="Q642">
        <v>7</v>
      </c>
      <c r="R642">
        <v>2021</v>
      </c>
      <c r="S642" t="s">
        <v>538</v>
      </c>
      <c r="T642" s="1">
        <v>45342</v>
      </c>
      <c r="U642">
        <v>5</v>
      </c>
      <c r="V642">
        <v>3996</v>
      </c>
      <c r="W642" s="2">
        <f>Table2[[#This Row],[Profit]]/Table2[[#This Row],[Unit Price]]</f>
        <v>0.25975975975975973</v>
      </c>
    </row>
    <row r="643" spans="1:23" x14ac:dyDescent="0.25">
      <c r="A643">
        <v>642</v>
      </c>
      <c r="B643" t="s">
        <v>18</v>
      </c>
      <c r="C643" t="s">
        <v>53</v>
      </c>
      <c r="D643" t="s">
        <v>757</v>
      </c>
      <c r="E643">
        <v>281</v>
      </c>
      <c r="F643">
        <v>8</v>
      </c>
      <c r="G643">
        <v>0.22</v>
      </c>
      <c r="H643">
        <v>55</v>
      </c>
      <c r="I643" t="s">
        <v>28</v>
      </c>
      <c r="J643" t="s">
        <v>29</v>
      </c>
      <c r="K643" t="s">
        <v>22</v>
      </c>
      <c r="L643" t="s">
        <v>31</v>
      </c>
      <c r="M643" s="1">
        <v>44638</v>
      </c>
      <c r="N643" t="s">
        <v>43</v>
      </c>
      <c r="O643">
        <v>2020</v>
      </c>
      <c r="P643">
        <v>20</v>
      </c>
      <c r="Q643">
        <v>9</v>
      </c>
      <c r="R643">
        <v>2020</v>
      </c>
      <c r="S643" t="s">
        <v>81</v>
      </c>
      <c r="T643" s="1">
        <v>45568</v>
      </c>
      <c r="U643">
        <v>3</v>
      </c>
      <c r="V643">
        <v>2248</v>
      </c>
      <c r="W643" s="2">
        <f>Table2[[#This Row],[Profit]]/Table2[[#This Row],[Unit Price]]</f>
        <v>0.19572953736654805</v>
      </c>
    </row>
    <row r="644" spans="1:23" x14ac:dyDescent="0.25">
      <c r="A644">
        <v>643</v>
      </c>
      <c r="B644" t="s">
        <v>50</v>
      </c>
      <c r="C644" t="s">
        <v>34</v>
      </c>
      <c r="D644" t="s">
        <v>760</v>
      </c>
      <c r="E644">
        <v>687</v>
      </c>
      <c r="F644">
        <v>8</v>
      </c>
      <c r="G644">
        <v>0.13</v>
      </c>
      <c r="H644">
        <v>139</v>
      </c>
      <c r="I644" t="s">
        <v>28</v>
      </c>
      <c r="J644" t="s">
        <v>35</v>
      </c>
      <c r="K644" t="s">
        <v>70</v>
      </c>
      <c r="L644" t="s">
        <v>46</v>
      </c>
      <c r="M644" s="1">
        <v>44639</v>
      </c>
      <c r="N644" t="s">
        <v>43</v>
      </c>
      <c r="O644">
        <v>2020</v>
      </c>
      <c r="P644">
        <v>23</v>
      </c>
      <c r="Q644">
        <v>1</v>
      </c>
      <c r="R644">
        <v>2021</v>
      </c>
      <c r="S644" t="s">
        <v>539</v>
      </c>
      <c r="T644" s="1">
        <v>45521</v>
      </c>
      <c r="U644">
        <v>5</v>
      </c>
      <c r="V644">
        <v>5496</v>
      </c>
      <c r="W644" s="2">
        <f>Table2[[#This Row],[Profit]]/Table2[[#This Row],[Unit Price]]</f>
        <v>0.20232896652110627</v>
      </c>
    </row>
    <row r="645" spans="1:23" x14ac:dyDescent="0.25">
      <c r="A645">
        <v>644</v>
      </c>
      <c r="B645" t="s">
        <v>73</v>
      </c>
      <c r="C645" t="s">
        <v>56</v>
      </c>
      <c r="D645" t="s">
        <v>757</v>
      </c>
      <c r="E645">
        <v>396</v>
      </c>
      <c r="F645">
        <v>2</v>
      </c>
      <c r="G645">
        <v>0.44</v>
      </c>
      <c r="H645">
        <v>139</v>
      </c>
      <c r="I645" t="s">
        <v>28</v>
      </c>
      <c r="J645" t="s">
        <v>21</v>
      </c>
      <c r="K645" t="s">
        <v>70</v>
      </c>
      <c r="L645" t="s">
        <v>46</v>
      </c>
      <c r="M645" s="1">
        <v>44640</v>
      </c>
      <c r="N645" t="s">
        <v>24</v>
      </c>
      <c r="O645">
        <v>2022</v>
      </c>
      <c r="P645">
        <v>29</v>
      </c>
      <c r="Q645">
        <v>11</v>
      </c>
      <c r="R645">
        <v>2020</v>
      </c>
      <c r="S645" t="s">
        <v>540</v>
      </c>
      <c r="T645" s="1">
        <v>45526</v>
      </c>
      <c r="U645">
        <v>5</v>
      </c>
      <c r="V645">
        <v>792</v>
      </c>
      <c r="W645" s="2">
        <f>Table2[[#This Row],[Profit]]/Table2[[#This Row],[Unit Price]]</f>
        <v>0.35101010101010099</v>
      </c>
    </row>
    <row r="646" spans="1:23" x14ac:dyDescent="0.25">
      <c r="A646">
        <v>645</v>
      </c>
      <c r="B646" t="s">
        <v>33</v>
      </c>
      <c r="C646" t="s">
        <v>56</v>
      </c>
      <c r="D646" t="s">
        <v>759</v>
      </c>
      <c r="E646">
        <v>707</v>
      </c>
      <c r="F646">
        <v>3</v>
      </c>
      <c r="G646">
        <v>0.37</v>
      </c>
      <c r="H646">
        <v>103</v>
      </c>
      <c r="I646" t="s">
        <v>28</v>
      </c>
      <c r="J646" t="s">
        <v>29</v>
      </c>
      <c r="K646" t="s">
        <v>40</v>
      </c>
      <c r="L646" t="s">
        <v>46</v>
      </c>
      <c r="M646" s="1">
        <v>44641</v>
      </c>
      <c r="N646" t="s">
        <v>43</v>
      </c>
      <c r="O646">
        <v>2021</v>
      </c>
      <c r="P646">
        <v>2</v>
      </c>
      <c r="Q646">
        <v>8</v>
      </c>
      <c r="R646">
        <v>2021</v>
      </c>
      <c r="S646" t="s">
        <v>541</v>
      </c>
      <c r="T646" s="1">
        <v>45510</v>
      </c>
      <c r="U646">
        <v>3</v>
      </c>
      <c r="V646">
        <v>2121</v>
      </c>
      <c r="W646" s="2">
        <f>Table2[[#This Row],[Profit]]/Table2[[#This Row],[Unit Price]]</f>
        <v>0.14568599717114569</v>
      </c>
    </row>
    <row r="647" spans="1:23" x14ac:dyDescent="0.25">
      <c r="A647">
        <v>646</v>
      </c>
      <c r="B647" t="s">
        <v>98</v>
      </c>
      <c r="C647" t="s">
        <v>59</v>
      </c>
      <c r="D647" t="s">
        <v>758</v>
      </c>
      <c r="E647">
        <v>615</v>
      </c>
      <c r="F647">
        <v>9</v>
      </c>
      <c r="G647">
        <v>0.11</v>
      </c>
      <c r="H647">
        <v>53</v>
      </c>
      <c r="I647" t="s">
        <v>20</v>
      </c>
      <c r="J647" t="s">
        <v>21</v>
      </c>
      <c r="K647" t="s">
        <v>22</v>
      </c>
      <c r="L647" t="s">
        <v>23</v>
      </c>
      <c r="M647" s="1">
        <v>44642</v>
      </c>
      <c r="N647" t="s">
        <v>24</v>
      </c>
      <c r="O647">
        <v>2022</v>
      </c>
      <c r="P647">
        <v>9</v>
      </c>
      <c r="Q647">
        <v>11</v>
      </c>
      <c r="R647">
        <v>2020</v>
      </c>
      <c r="S647" t="s">
        <v>402</v>
      </c>
      <c r="T647" s="1">
        <v>45631</v>
      </c>
      <c r="U647">
        <v>1</v>
      </c>
      <c r="V647">
        <v>5535</v>
      </c>
      <c r="W647" s="2">
        <f>Table2[[#This Row],[Profit]]/Table2[[#This Row],[Unit Price]]</f>
        <v>8.6178861788617889E-2</v>
      </c>
    </row>
    <row r="648" spans="1:23" x14ac:dyDescent="0.25">
      <c r="A648">
        <v>647</v>
      </c>
      <c r="B648" t="s">
        <v>37</v>
      </c>
      <c r="C648" t="s">
        <v>38</v>
      </c>
      <c r="D648" t="s">
        <v>761</v>
      </c>
      <c r="E648">
        <v>603</v>
      </c>
      <c r="F648">
        <v>8</v>
      </c>
      <c r="G648">
        <v>0.18</v>
      </c>
      <c r="H648">
        <v>94</v>
      </c>
      <c r="I648" t="s">
        <v>28</v>
      </c>
      <c r="J648" t="s">
        <v>39</v>
      </c>
      <c r="K648" t="s">
        <v>40</v>
      </c>
      <c r="L648" t="s">
        <v>71</v>
      </c>
      <c r="M648" s="1">
        <v>44643</v>
      </c>
      <c r="N648" t="s">
        <v>24</v>
      </c>
      <c r="O648">
        <v>2022</v>
      </c>
      <c r="P648">
        <v>7</v>
      </c>
      <c r="Q648">
        <v>12</v>
      </c>
      <c r="R648">
        <v>2020</v>
      </c>
      <c r="S648" t="s">
        <v>542</v>
      </c>
      <c r="T648" s="1">
        <v>45500</v>
      </c>
      <c r="U648">
        <v>3</v>
      </c>
      <c r="V648">
        <v>4824</v>
      </c>
      <c r="W648" s="2">
        <f>Table2[[#This Row],[Profit]]/Table2[[#This Row],[Unit Price]]</f>
        <v>0.1558872305140962</v>
      </c>
    </row>
    <row r="649" spans="1:23" x14ac:dyDescent="0.25">
      <c r="A649">
        <v>648</v>
      </c>
      <c r="B649" t="s">
        <v>58</v>
      </c>
      <c r="C649" t="s">
        <v>38</v>
      </c>
      <c r="D649" t="s">
        <v>761</v>
      </c>
      <c r="E649">
        <v>801</v>
      </c>
      <c r="F649">
        <v>9</v>
      </c>
      <c r="G649">
        <v>0.48</v>
      </c>
      <c r="H649">
        <v>77</v>
      </c>
      <c r="I649" t="s">
        <v>20</v>
      </c>
      <c r="J649" t="s">
        <v>39</v>
      </c>
      <c r="K649" t="s">
        <v>30</v>
      </c>
      <c r="L649" t="s">
        <v>71</v>
      </c>
      <c r="M649" s="1">
        <v>44644</v>
      </c>
      <c r="N649" t="s">
        <v>24</v>
      </c>
      <c r="O649">
        <v>2020</v>
      </c>
      <c r="P649">
        <v>9</v>
      </c>
      <c r="Q649">
        <v>9</v>
      </c>
      <c r="R649">
        <v>2020</v>
      </c>
      <c r="S649" t="s">
        <v>543</v>
      </c>
      <c r="T649" s="1">
        <v>45398</v>
      </c>
      <c r="U649">
        <v>5</v>
      </c>
      <c r="V649">
        <v>7209</v>
      </c>
      <c r="W649" s="2">
        <f>Table2[[#This Row],[Profit]]/Table2[[#This Row],[Unit Price]]</f>
        <v>9.612983770287141E-2</v>
      </c>
    </row>
    <row r="650" spans="1:23" x14ac:dyDescent="0.25">
      <c r="A650">
        <v>649</v>
      </c>
      <c r="B650" t="s">
        <v>37</v>
      </c>
      <c r="C650" t="s">
        <v>38</v>
      </c>
      <c r="D650" t="s">
        <v>758</v>
      </c>
      <c r="E650">
        <v>230</v>
      </c>
      <c r="F650">
        <v>2</v>
      </c>
      <c r="G650">
        <v>0.43</v>
      </c>
      <c r="H650">
        <v>139</v>
      </c>
      <c r="I650" t="s">
        <v>20</v>
      </c>
      <c r="J650" t="s">
        <v>39</v>
      </c>
      <c r="K650" t="s">
        <v>70</v>
      </c>
      <c r="L650" t="s">
        <v>23</v>
      </c>
      <c r="M650" s="1">
        <v>44645</v>
      </c>
      <c r="N650" t="s">
        <v>24</v>
      </c>
      <c r="O650">
        <v>2022</v>
      </c>
      <c r="P650">
        <v>11</v>
      </c>
      <c r="Q650">
        <v>9</v>
      </c>
      <c r="R650">
        <v>2020</v>
      </c>
      <c r="S650" t="s">
        <v>544</v>
      </c>
      <c r="T650" s="1">
        <v>45547</v>
      </c>
      <c r="U650">
        <v>6</v>
      </c>
      <c r="V650">
        <v>460</v>
      </c>
      <c r="W650" s="2">
        <f>Table2[[#This Row],[Profit]]/Table2[[#This Row],[Unit Price]]</f>
        <v>0.60434782608695647</v>
      </c>
    </row>
    <row r="651" spans="1:23" x14ac:dyDescent="0.25">
      <c r="A651">
        <v>650</v>
      </c>
      <c r="B651" t="s">
        <v>58</v>
      </c>
      <c r="C651" t="s">
        <v>53</v>
      </c>
      <c r="D651" t="s">
        <v>27</v>
      </c>
      <c r="E651">
        <v>358</v>
      </c>
      <c r="F651">
        <v>4</v>
      </c>
      <c r="G651">
        <v>0.41</v>
      </c>
      <c r="H651">
        <v>94</v>
      </c>
      <c r="I651" t="s">
        <v>28</v>
      </c>
      <c r="J651" t="s">
        <v>35</v>
      </c>
      <c r="K651" t="s">
        <v>30</v>
      </c>
      <c r="L651" t="s">
        <v>23</v>
      </c>
      <c r="M651" s="1">
        <v>44646</v>
      </c>
      <c r="N651" t="s">
        <v>43</v>
      </c>
      <c r="O651">
        <v>2020</v>
      </c>
      <c r="P651">
        <v>5</v>
      </c>
      <c r="Q651">
        <v>4</v>
      </c>
      <c r="R651">
        <v>2020</v>
      </c>
      <c r="S651" t="s">
        <v>545</v>
      </c>
      <c r="T651" s="1">
        <v>45591</v>
      </c>
      <c r="U651">
        <v>1</v>
      </c>
      <c r="V651">
        <v>1432</v>
      </c>
      <c r="W651" s="2">
        <f>Table2[[#This Row],[Profit]]/Table2[[#This Row],[Unit Price]]</f>
        <v>0.26256983240223464</v>
      </c>
    </row>
    <row r="652" spans="1:23" x14ac:dyDescent="0.25">
      <c r="A652">
        <v>651</v>
      </c>
      <c r="B652" t="s">
        <v>50</v>
      </c>
      <c r="C652" t="s">
        <v>38</v>
      </c>
      <c r="D652" t="s">
        <v>759</v>
      </c>
      <c r="E652">
        <v>381</v>
      </c>
      <c r="F652">
        <v>3</v>
      </c>
      <c r="G652">
        <v>0.39</v>
      </c>
      <c r="H652">
        <v>140</v>
      </c>
      <c r="I652" t="s">
        <v>20</v>
      </c>
      <c r="J652" t="s">
        <v>35</v>
      </c>
      <c r="K652" t="s">
        <v>40</v>
      </c>
      <c r="L652" t="s">
        <v>71</v>
      </c>
      <c r="M652" s="1">
        <v>44647</v>
      </c>
      <c r="N652" t="s">
        <v>43</v>
      </c>
      <c r="O652">
        <v>2021</v>
      </c>
      <c r="P652">
        <v>16</v>
      </c>
      <c r="Q652">
        <v>8</v>
      </c>
      <c r="R652">
        <v>2022</v>
      </c>
      <c r="S652" t="s">
        <v>262</v>
      </c>
      <c r="T652" s="1">
        <v>45450</v>
      </c>
      <c r="U652">
        <v>6</v>
      </c>
      <c r="V652">
        <v>1143</v>
      </c>
      <c r="W652" s="2">
        <f>Table2[[#This Row],[Profit]]/Table2[[#This Row],[Unit Price]]</f>
        <v>0.36745406824146981</v>
      </c>
    </row>
    <row r="653" spans="1:23" x14ac:dyDescent="0.25">
      <c r="A653">
        <v>652</v>
      </c>
      <c r="B653" t="s">
        <v>104</v>
      </c>
      <c r="C653" t="s">
        <v>19</v>
      </c>
      <c r="D653" t="s">
        <v>760</v>
      </c>
      <c r="E653">
        <v>914</v>
      </c>
      <c r="F653">
        <v>9</v>
      </c>
      <c r="G653">
        <v>0.23</v>
      </c>
      <c r="H653">
        <v>134</v>
      </c>
      <c r="I653" t="s">
        <v>28</v>
      </c>
      <c r="J653" t="s">
        <v>39</v>
      </c>
      <c r="K653" t="s">
        <v>30</v>
      </c>
      <c r="L653" t="s">
        <v>71</v>
      </c>
      <c r="M653" s="1">
        <v>44648</v>
      </c>
      <c r="N653" t="s">
        <v>24</v>
      </c>
      <c r="O653">
        <v>2022</v>
      </c>
      <c r="P653">
        <v>29</v>
      </c>
      <c r="Q653">
        <v>2</v>
      </c>
      <c r="R653">
        <v>2021</v>
      </c>
      <c r="S653" t="s">
        <v>546</v>
      </c>
      <c r="T653" s="1">
        <v>45526</v>
      </c>
      <c r="U653">
        <v>3</v>
      </c>
      <c r="V653">
        <v>8226</v>
      </c>
      <c r="W653" s="2">
        <f>Table2[[#This Row],[Profit]]/Table2[[#This Row],[Unit Price]]</f>
        <v>0.14660831509846828</v>
      </c>
    </row>
    <row r="654" spans="1:23" x14ac:dyDescent="0.25">
      <c r="A654">
        <v>653</v>
      </c>
      <c r="B654" t="s">
        <v>52</v>
      </c>
      <c r="C654" t="s">
        <v>56</v>
      </c>
      <c r="D654" t="s">
        <v>759</v>
      </c>
      <c r="E654">
        <v>489</v>
      </c>
      <c r="F654">
        <v>8</v>
      </c>
      <c r="G654">
        <v>0.24</v>
      </c>
      <c r="H654">
        <v>62</v>
      </c>
      <c r="I654" t="s">
        <v>20</v>
      </c>
      <c r="J654" t="s">
        <v>39</v>
      </c>
      <c r="K654" t="s">
        <v>30</v>
      </c>
      <c r="L654" t="s">
        <v>46</v>
      </c>
      <c r="M654" s="1">
        <v>44649</v>
      </c>
      <c r="N654" t="s">
        <v>43</v>
      </c>
      <c r="O654">
        <v>2022</v>
      </c>
      <c r="P654">
        <v>10</v>
      </c>
      <c r="Q654">
        <v>6</v>
      </c>
      <c r="R654">
        <v>2022</v>
      </c>
      <c r="S654" t="s">
        <v>547</v>
      </c>
      <c r="T654" s="1">
        <v>45641</v>
      </c>
      <c r="U654">
        <v>2</v>
      </c>
      <c r="V654">
        <v>3912</v>
      </c>
      <c r="W654" s="2">
        <f>Table2[[#This Row],[Profit]]/Table2[[#This Row],[Unit Price]]</f>
        <v>0.12678936605316973</v>
      </c>
    </row>
    <row r="655" spans="1:23" x14ac:dyDescent="0.25">
      <c r="A655">
        <v>654</v>
      </c>
      <c r="B655" t="s">
        <v>52</v>
      </c>
      <c r="C655" t="s">
        <v>19</v>
      </c>
      <c r="D655" t="s">
        <v>759</v>
      </c>
      <c r="E655">
        <v>116</v>
      </c>
      <c r="F655">
        <v>2</v>
      </c>
      <c r="G655">
        <v>0.38</v>
      </c>
      <c r="H655">
        <v>131</v>
      </c>
      <c r="I655" t="s">
        <v>20</v>
      </c>
      <c r="J655" t="s">
        <v>35</v>
      </c>
      <c r="K655" t="s">
        <v>70</v>
      </c>
      <c r="L655" t="s">
        <v>46</v>
      </c>
      <c r="M655" s="1">
        <v>44650</v>
      </c>
      <c r="N655" t="s">
        <v>24</v>
      </c>
      <c r="O655">
        <v>2021</v>
      </c>
      <c r="P655">
        <v>7</v>
      </c>
      <c r="Q655">
        <v>5</v>
      </c>
      <c r="R655">
        <v>2021</v>
      </c>
      <c r="S655" t="s">
        <v>364</v>
      </c>
      <c r="T655" s="1">
        <v>45515</v>
      </c>
      <c r="U655">
        <v>4</v>
      </c>
      <c r="V655">
        <v>232</v>
      </c>
      <c r="W655" s="2">
        <f>Table2[[#This Row],[Profit]]/Table2[[#This Row],[Unit Price]]</f>
        <v>1.1293103448275863</v>
      </c>
    </row>
    <row r="656" spans="1:23" x14ac:dyDescent="0.25">
      <c r="A656">
        <v>655</v>
      </c>
      <c r="B656" t="s">
        <v>58</v>
      </c>
      <c r="C656" t="s">
        <v>38</v>
      </c>
      <c r="D656" t="s">
        <v>759</v>
      </c>
      <c r="E656">
        <v>214</v>
      </c>
      <c r="F656">
        <v>7</v>
      </c>
      <c r="G656">
        <v>0.26</v>
      </c>
      <c r="H656">
        <v>143</v>
      </c>
      <c r="I656" t="s">
        <v>28</v>
      </c>
      <c r="J656" t="s">
        <v>21</v>
      </c>
      <c r="K656" t="s">
        <v>70</v>
      </c>
      <c r="L656" t="s">
        <v>71</v>
      </c>
      <c r="M656" s="1">
        <v>44651</v>
      </c>
      <c r="N656" t="s">
        <v>43</v>
      </c>
      <c r="O656">
        <v>2022</v>
      </c>
      <c r="P656">
        <v>24</v>
      </c>
      <c r="Q656">
        <v>12</v>
      </c>
      <c r="R656">
        <v>2020</v>
      </c>
      <c r="S656" t="s">
        <v>380</v>
      </c>
      <c r="T656" s="1">
        <v>45562</v>
      </c>
      <c r="U656">
        <v>3</v>
      </c>
      <c r="V656">
        <v>1498</v>
      </c>
      <c r="W656" s="2">
        <f>Table2[[#This Row],[Profit]]/Table2[[#This Row],[Unit Price]]</f>
        <v>0.66822429906542058</v>
      </c>
    </row>
    <row r="657" spans="1:23" x14ac:dyDescent="0.25">
      <c r="A657">
        <v>656</v>
      </c>
      <c r="B657" t="s">
        <v>101</v>
      </c>
      <c r="C657" t="s">
        <v>19</v>
      </c>
      <c r="D657" t="s">
        <v>759</v>
      </c>
      <c r="E657">
        <v>236</v>
      </c>
      <c r="F657">
        <v>1</v>
      </c>
      <c r="G657">
        <v>0.45</v>
      </c>
      <c r="H657">
        <v>123</v>
      </c>
      <c r="I657" t="s">
        <v>28</v>
      </c>
      <c r="J657" t="s">
        <v>21</v>
      </c>
      <c r="K657" t="s">
        <v>70</v>
      </c>
      <c r="L657" t="s">
        <v>71</v>
      </c>
      <c r="M657" s="1">
        <v>44652</v>
      </c>
      <c r="N657" t="s">
        <v>24</v>
      </c>
      <c r="O657">
        <v>2021</v>
      </c>
      <c r="P657">
        <v>27</v>
      </c>
      <c r="Q657">
        <v>7</v>
      </c>
      <c r="R657">
        <v>2021</v>
      </c>
      <c r="S657" t="s">
        <v>548</v>
      </c>
      <c r="T657" s="1">
        <v>45483</v>
      </c>
      <c r="U657">
        <v>5</v>
      </c>
      <c r="V657">
        <v>236</v>
      </c>
      <c r="W657" s="2">
        <f>Table2[[#This Row],[Profit]]/Table2[[#This Row],[Unit Price]]</f>
        <v>0.52118644067796616</v>
      </c>
    </row>
    <row r="658" spans="1:23" x14ac:dyDescent="0.25">
      <c r="A658">
        <v>657</v>
      </c>
      <c r="B658" t="s">
        <v>33</v>
      </c>
      <c r="C658" t="s">
        <v>59</v>
      </c>
      <c r="D658" t="s">
        <v>760</v>
      </c>
      <c r="E658">
        <v>821</v>
      </c>
      <c r="F658">
        <v>9</v>
      </c>
      <c r="G658">
        <v>0.34</v>
      </c>
      <c r="H658">
        <v>149</v>
      </c>
      <c r="I658" t="s">
        <v>28</v>
      </c>
      <c r="J658" t="s">
        <v>39</v>
      </c>
      <c r="K658" t="s">
        <v>70</v>
      </c>
      <c r="L658" t="s">
        <v>71</v>
      </c>
      <c r="M658" s="1">
        <v>44653</v>
      </c>
      <c r="N658" t="s">
        <v>43</v>
      </c>
      <c r="O658">
        <v>2020</v>
      </c>
      <c r="P658">
        <v>21</v>
      </c>
      <c r="Q658">
        <v>5</v>
      </c>
      <c r="R658">
        <v>2022</v>
      </c>
      <c r="S658" t="s">
        <v>169</v>
      </c>
      <c r="T658" s="1">
        <v>45437</v>
      </c>
      <c r="U658">
        <v>1</v>
      </c>
      <c r="V658">
        <v>7389</v>
      </c>
      <c r="W658" s="2">
        <f>Table2[[#This Row],[Profit]]/Table2[[#This Row],[Unit Price]]</f>
        <v>0.18148599269183921</v>
      </c>
    </row>
    <row r="659" spans="1:23" x14ac:dyDescent="0.25">
      <c r="A659">
        <v>658</v>
      </c>
      <c r="B659" t="s">
        <v>55</v>
      </c>
      <c r="C659" t="s">
        <v>56</v>
      </c>
      <c r="D659" t="s">
        <v>759</v>
      </c>
      <c r="E659">
        <v>220</v>
      </c>
      <c r="F659">
        <v>5</v>
      </c>
      <c r="G659">
        <v>0.16</v>
      </c>
      <c r="H659">
        <v>69</v>
      </c>
      <c r="I659" t="s">
        <v>28</v>
      </c>
      <c r="J659" t="s">
        <v>39</v>
      </c>
      <c r="K659" t="s">
        <v>22</v>
      </c>
      <c r="L659" t="s">
        <v>23</v>
      </c>
      <c r="M659" s="1">
        <v>44654</v>
      </c>
      <c r="N659" t="s">
        <v>24</v>
      </c>
      <c r="O659">
        <v>2020</v>
      </c>
      <c r="P659">
        <v>29</v>
      </c>
      <c r="Q659">
        <v>4</v>
      </c>
      <c r="R659">
        <v>2020</v>
      </c>
      <c r="S659" t="s">
        <v>265</v>
      </c>
      <c r="T659" s="1">
        <v>45438</v>
      </c>
      <c r="U659">
        <v>1</v>
      </c>
      <c r="V659">
        <v>1100</v>
      </c>
      <c r="W659" s="2">
        <f>Table2[[#This Row],[Profit]]/Table2[[#This Row],[Unit Price]]</f>
        <v>0.31363636363636366</v>
      </c>
    </row>
    <row r="660" spans="1:23" x14ac:dyDescent="0.25">
      <c r="A660">
        <v>659</v>
      </c>
      <c r="B660" t="s">
        <v>73</v>
      </c>
      <c r="C660" t="s">
        <v>19</v>
      </c>
      <c r="D660" t="s">
        <v>760</v>
      </c>
      <c r="E660">
        <v>470</v>
      </c>
      <c r="F660">
        <v>7</v>
      </c>
      <c r="G660">
        <v>0.28000000000000003</v>
      </c>
      <c r="H660">
        <v>198</v>
      </c>
      <c r="I660" t="s">
        <v>20</v>
      </c>
      <c r="J660" t="s">
        <v>29</v>
      </c>
      <c r="K660" t="s">
        <v>30</v>
      </c>
      <c r="L660" t="s">
        <v>23</v>
      </c>
      <c r="M660" s="1">
        <v>44655</v>
      </c>
      <c r="N660" t="s">
        <v>43</v>
      </c>
      <c r="O660">
        <v>2021</v>
      </c>
      <c r="P660">
        <v>12</v>
      </c>
      <c r="Q660">
        <v>1</v>
      </c>
      <c r="R660">
        <v>2022</v>
      </c>
      <c r="S660" t="s">
        <v>549</v>
      </c>
      <c r="T660" s="1">
        <v>45314</v>
      </c>
      <c r="U660">
        <v>6</v>
      </c>
      <c r="V660">
        <v>3290</v>
      </c>
      <c r="W660" s="2">
        <f>Table2[[#This Row],[Profit]]/Table2[[#This Row],[Unit Price]]</f>
        <v>0.42127659574468085</v>
      </c>
    </row>
    <row r="661" spans="1:23" x14ac:dyDescent="0.25">
      <c r="A661">
        <v>660</v>
      </c>
      <c r="B661" t="s">
        <v>48</v>
      </c>
      <c r="C661" t="s">
        <v>56</v>
      </c>
      <c r="D661" t="s">
        <v>757</v>
      </c>
      <c r="E661">
        <v>704</v>
      </c>
      <c r="F661">
        <v>7</v>
      </c>
      <c r="G661">
        <v>0.43</v>
      </c>
      <c r="H661">
        <v>177</v>
      </c>
      <c r="I661" t="s">
        <v>28</v>
      </c>
      <c r="J661" t="s">
        <v>35</v>
      </c>
      <c r="K661" t="s">
        <v>40</v>
      </c>
      <c r="L661" t="s">
        <v>31</v>
      </c>
      <c r="M661" s="1">
        <v>44656</v>
      </c>
      <c r="N661" t="s">
        <v>43</v>
      </c>
      <c r="O661">
        <v>2022</v>
      </c>
      <c r="P661">
        <v>20</v>
      </c>
      <c r="Q661">
        <v>6</v>
      </c>
      <c r="R661">
        <v>2022</v>
      </c>
      <c r="S661" t="s">
        <v>287</v>
      </c>
      <c r="T661" s="1">
        <v>45600</v>
      </c>
      <c r="U661">
        <v>6</v>
      </c>
      <c r="V661">
        <v>4928</v>
      </c>
      <c r="W661" s="2">
        <f>Table2[[#This Row],[Profit]]/Table2[[#This Row],[Unit Price]]</f>
        <v>0.25142045454545453</v>
      </c>
    </row>
    <row r="662" spans="1:23" x14ac:dyDescent="0.25">
      <c r="A662">
        <v>661</v>
      </c>
      <c r="B662" t="s">
        <v>104</v>
      </c>
      <c r="C662" t="s">
        <v>59</v>
      </c>
      <c r="D662" t="s">
        <v>761</v>
      </c>
      <c r="E662">
        <v>690</v>
      </c>
      <c r="F662">
        <v>2</v>
      </c>
      <c r="G662">
        <v>0.18</v>
      </c>
      <c r="H662">
        <v>87</v>
      </c>
      <c r="I662" t="s">
        <v>20</v>
      </c>
      <c r="J662" t="s">
        <v>21</v>
      </c>
      <c r="K662" t="s">
        <v>22</v>
      </c>
      <c r="L662" t="s">
        <v>23</v>
      </c>
      <c r="M662" s="1">
        <v>44657</v>
      </c>
      <c r="N662" t="s">
        <v>24</v>
      </c>
      <c r="O662">
        <v>2021</v>
      </c>
      <c r="P662">
        <v>21</v>
      </c>
      <c r="Q662">
        <v>6</v>
      </c>
      <c r="R662">
        <v>2021</v>
      </c>
      <c r="S662" t="s">
        <v>302</v>
      </c>
      <c r="T662" s="1">
        <v>45392</v>
      </c>
      <c r="U662">
        <v>1</v>
      </c>
      <c r="V662">
        <v>1380</v>
      </c>
      <c r="W662" s="2">
        <f>Table2[[#This Row],[Profit]]/Table2[[#This Row],[Unit Price]]</f>
        <v>0.12608695652173912</v>
      </c>
    </row>
    <row r="663" spans="1:23" x14ac:dyDescent="0.25">
      <c r="A663">
        <v>662</v>
      </c>
      <c r="B663" t="s">
        <v>42</v>
      </c>
      <c r="C663" t="s">
        <v>38</v>
      </c>
      <c r="D663" t="s">
        <v>759</v>
      </c>
      <c r="E663">
        <v>540</v>
      </c>
      <c r="F663">
        <v>4</v>
      </c>
      <c r="G663">
        <v>0.24</v>
      </c>
      <c r="H663">
        <v>61</v>
      </c>
      <c r="I663" t="s">
        <v>28</v>
      </c>
      <c r="J663" t="s">
        <v>35</v>
      </c>
      <c r="K663" t="s">
        <v>30</v>
      </c>
      <c r="L663" t="s">
        <v>31</v>
      </c>
      <c r="M663" s="1">
        <v>44658</v>
      </c>
      <c r="N663" t="s">
        <v>24</v>
      </c>
      <c r="O663">
        <v>2022</v>
      </c>
      <c r="P663">
        <v>24</v>
      </c>
      <c r="Q663">
        <v>5</v>
      </c>
      <c r="R663">
        <v>2022</v>
      </c>
      <c r="S663" t="s">
        <v>213</v>
      </c>
      <c r="T663" s="1">
        <v>45314</v>
      </c>
      <c r="U663">
        <v>1</v>
      </c>
      <c r="V663">
        <v>2160</v>
      </c>
      <c r="W663" s="2">
        <f>Table2[[#This Row],[Profit]]/Table2[[#This Row],[Unit Price]]</f>
        <v>0.11296296296296296</v>
      </c>
    </row>
    <row r="664" spans="1:23" x14ac:dyDescent="0.25">
      <c r="A664">
        <v>663</v>
      </c>
      <c r="B664" t="s">
        <v>18</v>
      </c>
      <c r="C664" t="s">
        <v>34</v>
      </c>
      <c r="D664" t="s">
        <v>27</v>
      </c>
      <c r="E664">
        <v>618</v>
      </c>
      <c r="F664">
        <v>1</v>
      </c>
      <c r="G664">
        <v>0.28000000000000003</v>
      </c>
      <c r="H664">
        <v>196</v>
      </c>
      <c r="I664" t="s">
        <v>28</v>
      </c>
      <c r="J664" t="s">
        <v>39</v>
      </c>
      <c r="K664" t="s">
        <v>40</v>
      </c>
      <c r="L664" t="s">
        <v>71</v>
      </c>
      <c r="M664" s="1">
        <v>44659</v>
      </c>
      <c r="N664" t="s">
        <v>24</v>
      </c>
      <c r="O664">
        <v>2020</v>
      </c>
      <c r="P664">
        <v>11</v>
      </c>
      <c r="Q664">
        <v>11</v>
      </c>
      <c r="R664">
        <v>2022</v>
      </c>
      <c r="S664" t="s">
        <v>114</v>
      </c>
      <c r="T664" s="1">
        <v>45439</v>
      </c>
      <c r="U664">
        <v>1</v>
      </c>
      <c r="V664">
        <v>618</v>
      </c>
      <c r="W664" s="2">
        <f>Table2[[#This Row],[Profit]]/Table2[[#This Row],[Unit Price]]</f>
        <v>0.31715210355987056</v>
      </c>
    </row>
    <row r="665" spans="1:23" x14ac:dyDescent="0.25">
      <c r="A665">
        <v>664</v>
      </c>
      <c r="B665" t="s">
        <v>26</v>
      </c>
      <c r="C665" t="s">
        <v>34</v>
      </c>
      <c r="D665" t="s">
        <v>760</v>
      </c>
      <c r="E665">
        <v>689</v>
      </c>
      <c r="F665">
        <v>8</v>
      </c>
      <c r="G665">
        <v>0.49</v>
      </c>
      <c r="H665">
        <v>169</v>
      </c>
      <c r="I665" t="s">
        <v>28</v>
      </c>
      <c r="J665" t="s">
        <v>29</v>
      </c>
      <c r="K665" t="s">
        <v>70</v>
      </c>
      <c r="L665" t="s">
        <v>71</v>
      </c>
      <c r="M665" s="1">
        <v>44660</v>
      </c>
      <c r="N665" t="s">
        <v>24</v>
      </c>
      <c r="O665">
        <v>2022</v>
      </c>
      <c r="P665">
        <v>9</v>
      </c>
      <c r="Q665">
        <v>4</v>
      </c>
      <c r="R665">
        <v>2020</v>
      </c>
      <c r="S665" t="s">
        <v>550</v>
      </c>
      <c r="T665" s="1">
        <v>45446</v>
      </c>
      <c r="U665">
        <v>4</v>
      </c>
      <c r="V665">
        <v>5512</v>
      </c>
      <c r="W665" s="2">
        <f>Table2[[#This Row],[Profit]]/Table2[[#This Row],[Unit Price]]</f>
        <v>0.24528301886792453</v>
      </c>
    </row>
    <row r="666" spans="1:23" x14ac:dyDescent="0.25">
      <c r="A666">
        <v>665</v>
      </c>
      <c r="B666" t="s">
        <v>42</v>
      </c>
      <c r="C666" t="s">
        <v>34</v>
      </c>
      <c r="D666" t="s">
        <v>761</v>
      </c>
      <c r="E666">
        <v>668</v>
      </c>
      <c r="F666">
        <v>2</v>
      </c>
      <c r="G666">
        <v>0.34</v>
      </c>
      <c r="H666">
        <v>84</v>
      </c>
      <c r="I666" t="s">
        <v>28</v>
      </c>
      <c r="J666" t="s">
        <v>35</v>
      </c>
      <c r="K666" t="s">
        <v>70</v>
      </c>
      <c r="L666" t="s">
        <v>46</v>
      </c>
      <c r="M666" s="1">
        <v>44661</v>
      </c>
      <c r="N666" t="s">
        <v>43</v>
      </c>
      <c r="O666">
        <v>2022</v>
      </c>
      <c r="P666">
        <v>9</v>
      </c>
      <c r="Q666">
        <v>11</v>
      </c>
      <c r="R666">
        <v>2022</v>
      </c>
      <c r="S666" t="s">
        <v>551</v>
      </c>
      <c r="T666" s="1">
        <v>45559</v>
      </c>
      <c r="U666">
        <v>1</v>
      </c>
      <c r="V666">
        <v>1336</v>
      </c>
      <c r="W666" s="2">
        <f>Table2[[#This Row],[Profit]]/Table2[[#This Row],[Unit Price]]</f>
        <v>0.12574850299401197</v>
      </c>
    </row>
    <row r="667" spans="1:23" x14ac:dyDescent="0.25">
      <c r="A667">
        <v>666</v>
      </c>
      <c r="B667" t="s">
        <v>18</v>
      </c>
      <c r="C667" t="s">
        <v>19</v>
      </c>
      <c r="D667" t="s">
        <v>761</v>
      </c>
      <c r="E667">
        <v>871</v>
      </c>
      <c r="F667">
        <v>8</v>
      </c>
      <c r="G667">
        <v>0.22</v>
      </c>
      <c r="H667">
        <v>104</v>
      </c>
      <c r="I667" t="s">
        <v>20</v>
      </c>
      <c r="J667" t="s">
        <v>21</v>
      </c>
      <c r="K667" t="s">
        <v>22</v>
      </c>
      <c r="L667" t="s">
        <v>23</v>
      </c>
      <c r="M667" s="1">
        <v>44662</v>
      </c>
      <c r="N667" t="s">
        <v>24</v>
      </c>
      <c r="O667">
        <v>2022</v>
      </c>
      <c r="P667">
        <v>14</v>
      </c>
      <c r="Q667">
        <v>7</v>
      </c>
      <c r="R667">
        <v>2020</v>
      </c>
      <c r="S667" t="s">
        <v>396</v>
      </c>
      <c r="T667" s="1">
        <v>45294</v>
      </c>
      <c r="U667">
        <v>3</v>
      </c>
      <c r="V667">
        <v>6968</v>
      </c>
      <c r="W667" s="2">
        <f>Table2[[#This Row],[Profit]]/Table2[[#This Row],[Unit Price]]</f>
        <v>0.11940298507462686</v>
      </c>
    </row>
    <row r="668" spans="1:23" x14ac:dyDescent="0.25">
      <c r="A668">
        <v>667</v>
      </c>
      <c r="B668" t="s">
        <v>69</v>
      </c>
      <c r="C668" t="s">
        <v>19</v>
      </c>
      <c r="D668" t="s">
        <v>760</v>
      </c>
      <c r="E668">
        <v>592</v>
      </c>
      <c r="F668">
        <v>2</v>
      </c>
      <c r="G668">
        <v>0.19</v>
      </c>
      <c r="H668">
        <v>132</v>
      </c>
      <c r="I668" t="s">
        <v>28</v>
      </c>
      <c r="J668" t="s">
        <v>35</v>
      </c>
      <c r="K668" t="s">
        <v>70</v>
      </c>
      <c r="L668" t="s">
        <v>23</v>
      </c>
      <c r="M668" s="1">
        <v>44663</v>
      </c>
      <c r="N668" t="s">
        <v>43</v>
      </c>
      <c r="O668">
        <v>2021</v>
      </c>
      <c r="P668">
        <v>20</v>
      </c>
      <c r="Q668">
        <v>1</v>
      </c>
      <c r="R668">
        <v>2022</v>
      </c>
      <c r="S668" t="s">
        <v>429</v>
      </c>
      <c r="T668" s="1">
        <v>45513</v>
      </c>
      <c r="U668">
        <v>4</v>
      </c>
      <c r="V668">
        <v>1184</v>
      </c>
      <c r="W668" s="2">
        <f>Table2[[#This Row],[Profit]]/Table2[[#This Row],[Unit Price]]</f>
        <v>0.22297297297297297</v>
      </c>
    </row>
    <row r="669" spans="1:23" x14ac:dyDescent="0.25">
      <c r="A669">
        <v>668</v>
      </c>
      <c r="B669" t="s">
        <v>58</v>
      </c>
      <c r="C669" t="s">
        <v>19</v>
      </c>
      <c r="D669" t="s">
        <v>761</v>
      </c>
      <c r="E669">
        <v>415</v>
      </c>
      <c r="F669">
        <v>6</v>
      </c>
      <c r="G669">
        <v>0.43</v>
      </c>
      <c r="H669">
        <v>156</v>
      </c>
      <c r="I669" t="s">
        <v>20</v>
      </c>
      <c r="J669" t="s">
        <v>35</v>
      </c>
      <c r="K669" t="s">
        <v>40</v>
      </c>
      <c r="L669" t="s">
        <v>71</v>
      </c>
      <c r="M669" s="1">
        <v>44664</v>
      </c>
      <c r="N669" t="s">
        <v>43</v>
      </c>
      <c r="O669">
        <v>2022</v>
      </c>
      <c r="P669">
        <v>27</v>
      </c>
      <c r="Q669">
        <v>9</v>
      </c>
      <c r="R669">
        <v>2021</v>
      </c>
      <c r="S669" t="s">
        <v>552</v>
      </c>
      <c r="T669" s="1">
        <v>45334</v>
      </c>
      <c r="U669">
        <v>2</v>
      </c>
      <c r="V669">
        <v>2490</v>
      </c>
      <c r="W669" s="2">
        <f>Table2[[#This Row],[Profit]]/Table2[[#This Row],[Unit Price]]</f>
        <v>0.37590361445783133</v>
      </c>
    </row>
    <row r="670" spans="1:23" x14ac:dyDescent="0.25">
      <c r="A670">
        <v>669</v>
      </c>
      <c r="B670" t="s">
        <v>42</v>
      </c>
      <c r="C670" t="s">
        <v>56</v>
      </c>
      <c r="D670" t="s">
        <v>759</v>
      </c>
      <c r="E670">
        <v>714</v>
      </c>
      <c r="F670">
        <v>6</v>
      </c>
      <c r="G670">
        <v>0.43</v>
      </c>
      <c r="H670">
        <v>187</v>
      </c>
      <c r="I670" t="s">
        <v>20</v>
      </c>
      <c r="J670" t="s">
        <v>29</v>
      </c>
      <c r="K670" t="s">
        <v>30</v>
      </c>
      <c r="L670" t="s">
        <v>46</v>
      </c>
      <c r="M670" s="1">
        <v>44665</v>
      </c>
      <c r="N670" t="s">
        <v>24</v>
      </c>
      <c r="O670">
        <v>2020</v>
      </c>
      <c r="P670">
        <v>20</v>
      </c>
      <c r="Q670">
        <v>8</v>
      </c>
      <c r="R670">
        <v>2021</v>
      </c>
      <c r="S670" t="s">
        <v>553</v>
      </c>
      <c r="T670" s="1">
        <v>45305</v>
      </c>
      <c r="U670">
        <v>5</v>
      </c>
      <c r="V670">
        <v>4284</v>
      </c>
      <c r="W670" s="2">
        <f>Table2[[#This Row],[Profit]]/Table2[[#This Row],[Unit Price]]</f>
        <v>0.26190476190476192</v>
      </c>
    </row>
    <row r="671" spans="1:23" x14ac:dyDescent="0.25">
      <c r="A671">
        <v>670</v>
      </c>
      <c r="B671" t="s">
        <v>98</v>
      </c>
      <c r="C671" t="s">
        <v>53</v>
      </c>
      <c r="D671" t="s">
        <v>27</v>
      </c>
      <c r="E671">
        <v>467</v>
      </c>
      <c r="F671">
        <v>7</v>
      </c>
      <c r="G671">
        <v>0.34</v>
      </c>
      <c r="H671">
        <v>77</v>
      </c>
      <c r="I671" t="s">
        <v>20</v>
      </c>
      <c r="J671" t="s">
        <v>29</v>
      </c>
      <c r="K671" t="s">
        <v>22</v>
      </c>
      <c r="L671" t="s">
        <v>46</v>
      </c>
      <c r="M671" s="1">
        <v>44666</v>
      </c>
      <c r="N671" t="s">
        <v>43</v>
      </c>
      <c r="O671">
        <v>2020</v>
      </c>
      <c r="P671">
        <v>5</v>
      </c>
      <c r="Q671">
        <v>11</v>
      </c>
      <c r="R671">
        <v>2020</v>
      </c>
      <c r="S671" t="s">
        <v>554</v>
      </c>
      <c r="T671" s="1">
        <v>45294</v>
      </c>
      <c r="U671">
        <v>1</v>
      </c>
      <c r="V671">
        <v>3269</v>
      </c>
      <c r="W671" s="2">
        <f>Table2[[#This Row],[Profit]]/Table2[[#This Row],[Unit Price]]</f>
        <v>0.16488222698072805</v>
      </c>
    </row>
    <row r="672" spans="1:23" x14ac:dyDescent="0.25">
      <c r="A672">
        <v>671</v>
      </c>
      <c r="B672" t="s">
        <v>58</v>
      </c>
      <c r="C672" t="s">
        <v>56</v>
      </c>
      <c r="D672" t="s">
        <v>761</v>
      </c>
      <c r="E672">
        <v>104</v>
      </c>
      <c r="F672">
        <v>8</v>
      </c>
      <c r="G672">
        <v>0.25</v>
      </c>
      <c r="H672">
        <v>73</v>
      </c>
      <c r="I672" t="s">
        <v>28</v>
      </c>
      <c r="J672" t="s">
        <v>21</v>
      </c>
      <c r="K672" t="s">
        <v>22</v>
      </c>
      <c r="L672" t="s">
        <v>71</v>
      </c>
      <c r="M672" s="1">
        <v>44667</v>
      </c>
      <c r="N672" t="s">
        <v>24</v>
      </c>
      <c r="O672">
        <v>2022</v>
      </c>
      <c r="P672">
        <v>28</v>
      </c>
      <c r="Q672">
        <v>12</v>
      </c>
      <c r="R672">
        <v>2021</v>
      </c>
      <c r="S672" t="s">
        <v>359</v>
      </c>
      <c r="T672" s="1">
        <v>45326</v>
      </c>
      <c r="U672">
        <v>4</v>
      </c>
      <c r="V672">
        <v>832</v>
      </c>
      <c r="W672" s="2">
        <f>Table2[[#This Row],[Profit]]/Table2[[#This Row],[Unit Price]]</f>
        <v>0.70192307692307687</v>
      </c>
    </row>
    <row r="673" spans="1:23" x14ac:dyDescent="0.25">
      <c r="A673">
        <v>672</v>
      </c>
      <c r="B673" t="s">
        <v>58</v>
      </c>
      <c r="C673" t="s">
        <v>34</v>
      </c>
      <c r="D673" t="s">
        <v>761</v>
      </c>
      <c r="E673">
        <v>100</v>
      </c>
      <c r="F673">
        <v>8</v>
      </c>
      <c r="G673">
        <v>0.49</v>
      </c>
      <c r="H673">
        <v>51</v>
      </c>
      <c r="I673" t="s">
        <v>20</v>
      </c>
      <c r="J673" t="s">
        <v>29</v>
      </c>
      <c r="K673" t="s">
        <v>30</v>
      </c>
      <c r="L673" t="s">
        <v>46</v>
      </c>
      <c r="M673" s="1">
        <v>44668</v>
      </c>
      <c r="N673" t="s">
        <v>43</v>
      </c>
      <c r="O673">
        <v>2022</v>
      </c>
      <c r="P673">
        <v>8</v>
      </c>
      <c r="Q673">
        <v>5</v>
      </c>
      <c r="R673">
        <v>2022</v>
      </c>
      <c r="S673" t="s">
        <v>555</v>
      </c>
      <c r="T673" s="1">
        <v>45545</v>
      </c>
      <c r="U673">
        <v>5</v>
      </c>
      <c r="V673">
        <v>800</v>
      </c>
      <c r="W673" s="2">
        <f>Table2[[#This Row],[Profit]]/Table2[[#This Row],[Unit Price]]</f>
        <v>0.51</v>
      </c>
    </row>
    <row r="674" spans="1:23" x14ac:dyDescent="0.25">
      <c r="A674">
        <v>673</v>
      </c>
      <c r="B674" t="s">
        <v>58</v>
      </c>
      <c r="C674" t="s">
        <v>53</v>
      </c>
      <c r="D674" t="s">
        <v>27</v>
      </c>
      <c r="E674">
        <v>815</v>
      </c>
      <c r="F674">
        <v>9</v>
      </c>
      <c r="G674">
        <v>0.16</v>
      </c>
      <c r="H674">
        <v>197</v>
      </c>
      <c r="I674" t="s">
        <v>20</v>
      </c>
      <c r="J674" t="s">
        <v>21</v>
      </c>
      <c r="K674" t="s">
        <v>70</v>
      </c>
      <c r="L674" t="s">
        <v>71</v>
      </c>
      <c r="M674" s="1">
        <v>44669</v>
      </c>
      <c r="N674" t="s">
        <v>43</v>
      </c>
      <c r="O674">
        <v>2020</v>
      </c>
      <c r="P674">
        <v>7</v>
      </c>
      <c r="Q674">
        <v>11</v>
      </c>
      <c r="R674">
        <v>2022</v>
      </c>
      <c r="S674" t="s">
        <v>229</v>
      </c>
      <c r="T674" s="1">
        <v>45408</v>
      </c>
      <c r="U674">
        <v>1</v>
      </c>
      <c r="V674">
        <v>7335</v>
      </c>
      <c r="W674" s="2">
        <f>Table2[[#This Row],[Profit]]/Table2[[#This Row],[Unit Price]]</f>
        <v>0.24171779141104294</v>
      </c>
    </row>
    <row r="675" spans="1:23" x14ac:dyDescent="0.25">
      <c r="A675">
        <v>674</v>
      </c>
      <c r="B675" t="s">
        <v>58</v>
      </c>
      <c r="C675" t="s">
        <v>59</v>
      </c>
      <c r="D675" t="s">
        <v>759</v>
      </c>
      <c r="E675">
        <v>234</v>
      </c>
      <c r="F675">
        <v>5</v>
      </c>
      <c r="G675">
        <v>0.27</v>
      </c>
      <c r="H675">
        <v>172</v>
      </c>
      <c r="I675" t="s">
        <v>20</v>
      </c>
      <c r="J675" t="s">
        <v>35</v>
      </c>
      <c r="K675" t="s">
        <v>22</v>
      </c>
      <c r="L675" t="s">
        <v>71</v>
      </c>
      <c r="M675" s="1">
        <v>44670</v>
      </c>
      <c r="N675" t="s">
        <v>24</v>
      </c>
      <c r="O675">
        <v>2021</v>
      </c>
      <c r="P675">
        <v>25</v>
      </c>
      <c r="Q675">
        <v>3</v>
      </c>
      <c r="R675">
        <v>2021</v>
      </c>
      <c r="S675" t="s">
        <v>366</v>
      </c>
      <c r="T675" s="1">
        <v>45409</v>
      </c>
      <c r="U675">
        <v>5</v>
      </c>
      <c r="V675">
        <v>1170</v>
      </c>
      <c r="W675" s="2">
        <f>Table2[[#This Row],[Profit]]/Table2[[#This Row],[Unit Price]]</f>
        <v>0.7350427350427351</v>
      </c>
    </row>
    <row r="676" spans="1:23" x14ac:dyDescent="0.25">
      <c r="A676">
        <v>675</v>
      </c>
      <c r="B676" t="s">
        <v>101</v>
      </c>
      <c r="C676" t="s">
        <v>53</v>
      </c>
      <c r="D676" t="s">
        <v>27</v>
      </c>
      <c r="E676">
        <v>983</v>
      </c>
      <c r="F676">
        <v>6</v>
      </c>
      <c r="G676">
        <v>0.18</v>
      </c>
      <c r="H676">
        <v>56</v>
      </c>
      <c r="I676" t="s">
        <v>28</v>
      </c>
      <c r="J676" t="s">
        <v>21</v>
      </c>
      <c r="K676" t="s">
        <v>70</v>
      </c>
      <c r="L676" t="s">
        <v>46</v>
      </c>
      <c r="M676" s="1">
        <v>44671</v>
      </c>
      <c r="N676" t="s">
        <v>43</v>
      </c>
      <c r="O676">
        <v>2020</v>
      </c>
      <c r="P676">
        <v>19</v>
      </c>
      <c r="Q676">
        <v>7</v>
      </c>
      <c r="R676">
        <v>2021</v>
      </c>
      <c r="S676" t="s">
        <v>522</v>
      </c>
      <c r="T676" s="1">
        <v>45610</v>
      </c>
      <c r="U676">
        <v>3</v>
      </c>
      <c r="V676">
        <v>5898</v>
      </c>
      <c r="W676" s="2">
        <f>Table2[[#This Row],[Profit]]/Table2[[#This Row],[Unit Price]]</f>
        <v>5.6968463886063074E-2</v>
      </c>
    </row>
    <row r="677" spans="1:23" x14ac:dyDescent="0.25">
      <c r="A677">
        <v>676</v>
      </c>
      <c r="B677" t="s">
        <v>52</v>
      </c>
      <c r="C677" t="s">
        <v>59</v>
      </c>
      <c r="D677" t="s">
        <v>760</v>
      </c>
      <c r="E677">
        <v>760</v>
      </c>
      <c r="F677">
        <v>9</v>
      </c>
      <c r="G677">
        <v>0.11</v>
      </c>
      <c r="H677">
        <v>78</v>
      </c>
      <c r="I677" t="s">
        <v>28</v>
      </c>
      <c r="J677" t="s">
        <v>35</v>
      </c>
      <c r="K677" t="s">
        <v>30</v>
      </c>
      <c r="L677" t="s">
        <v>23</v>
      </c>
      <c r="M677" s="1">
        <v>44672</v>
      </c>
      <c r="N677" t="s">
        <v>43</v>
      </c>
      <c r="O677">
        <v>2020</v>
      </c>
      <c r="P677">
        <v>23</v>
      </c>
      <c r="Q677">
        <v>3</v>
      </c>
      <c r="R677">
        <v>2022</v>
      </c>
      <c r="S677" t="s">
        <v>556</v>
      </c>
      <c r="T677" s="1">
        <v>45514</v>
      </c>
      <c r="U677">
        <v>5</v>
      </c>
      <c r="V677">
        <v>6840</v>
      </c>
      <c r="W677" s="2">
        <f>Table2[[#This Row],[Profit]]/Table2[[#This Row],[Unit Price]]</f>
        <v>0.10263157894736842</v>
      </c>
    </row>
    <row r="678" spans="1:23" x14ac:dyDescent="0.25">
      <c r="A678">
        <v>677</v>
      </c>
      <c r="B678" t="s">
        <v>52</v>
      </c>
      <c r="C678" t="s">
        <v>19</v>
      </c>
      <c r="D678" t="s">
        <v>761</v>
      </c>
      <c r="E678">
        <v>604</v>
      </c>
      <c r="F678">
        <v>7</v>
      </c>
      <c r="G678">
        <v>0.17</v>
      </c>
      <c r="H678">
        <v>142</v>
      </c>
      <c r="I678" t="s">
        <v>28</v>
      </c>
      <c r="J678" t="s">
        <v>21</v>
      </c>
      <c r="K678" t="s">
        <v>40</v>
      </c>
      <c r="L678" t="s">
        <v>71</v>
      </c>
      <c r="M678" s="1">
        <v>44673</v>
      </c>
      <c r="N678" t="s">
        <v>24</v>
      </c>
      <c r="O678">
        <v>2020</v>
      </c>
      <c r="P678">
        <v>17</v>
      </c>
      <c r="Q678">
        <v>10</v>
      </c>
      <c r="R678">
        <v>2021</v>
      </c>
      <c r="S678" t="s">
        <v>208</v>
      </c>
      <c r="T678" s="1">
        <v>45573</v>
      </c>
      <c r="U678">
        <v>6</v>
      </c>
      <c r="V678">
        <v>4228</v>
      </c>
      <c r="W678" s="2">
        <f>Table2[[#This Row],[Profit]]/Table2[[#This Row],[Unit Price]]</f>
        <v>0.23509933774834438</v>
      </c>
    </row>
    <row r="679" spans="1:23" x14ac:dyDescent="0.25">
      <c r="A679">
        <v>678</v>
      </c>
      <c r="B679" t="s">
        <v>52</v>
      </c>
      <c r="C679" t="s">
        <v>34</v>
      </c>
      <c r="D679" t="s">
        <v>759</v>
      </c>
      <c r="E679">
        <v>810</v>
      </c>
      <c r="F679">
        <v>9</v>
      </c>
      <c r="G679">
        <v>0.3</v>
      </c>
      <c r="H679">
        <v>145</v>
      </c>
      <c r="I679" t="s">
        <v>28</v>
      </c>
      <c r="J679" t="s">
        <v>29</v>
      </c>
      <c r="K679" t="s">
        <v>40</v>
      </c>
      <c r="L679" t="s">
        <v>23</v>
      </c>
      <c r="M679" s="1">
        <v>44674</v>
      </c>
      <c r="N679" t="s">
        <v>24</v>
      </c>
      <c r="O679">
        <v>2020</v>
      </c>
      <c r="P679">
        <v>12</v>
      </c>
      <c r="Q679">
        <v>1</v>
      </c>
      <c r="R679">
        <v>2022</v>
      </c>
      <c r="S679" t="s">
        <v>557</v>
      </c>
      <c r="T679" s="1">
        <v>45334</v>
      </c>
      <c r="U679">
        <v>3</v>
      </c>
      <c r="V679">
        <v>7290</v>
      </c>
      <c r="W679" s="2">
        <f>Table2[[#This Row],[Profit]]/Table2[[#This Row],[Unit Price]]</f>
        <v>0.17901234567901234</v>
      </c>
    </row>
    <row r="680" spans="1:23" x14ac:dyDescent="0.25">
      <c r="A680">
        <v>679</v>
      </c>
      <c r="B680" t="s">
        <v>50</v>
      </c>
      <c r="C680" t="s">
        <v>19</v>
      </c>
      <c r="D680" t="s">
        <v>759</v>
      </c>
      <c r="E680">
        <v>932</v>
      </c>
      <c r="F680">
        <v>6</v>
      </c>
      <c r="G680">
        <v>0.18</v>
      </c>
      <c r="H680">
        <v>130</v>
      </c>
      <c r="I680" t="s">
        <v>20</v>
      </c>
      <c r="J680" t="s">
        <v>29</v>
      </c>
      <c r="K680" t="s">
        <v>40</v>
      </c>
      <c r="L680" t="s">
        <v>31</v>
      </c>
      <c r="M680" s="1">
        <v>44675</v>
      </c>
      <c r="N680" t="s">
        <v>24</v>
      </c>
      <c r="O680">
        <v>2020</v>
      </c>
      <c r="P680">
        <v>27</v>
      </c>
      <c r="Q680">
        <v>12</v>
      </c>
      <c r="R680">
        <v>2021</v>
      </c>
      <c r="S680" t="s">
        <v>558</v>
      </c>
      <c r="T680" s="1">
        <v>45337</v>
      </c>
      <c r="U680">
        <v>3</v>
      </c>
      <c r="V680">
        <v>5592</v>
      </c>
      <c r="W680" s="2">
        <f>Table2[[#This Row],[Profit]]/Table2[[#This Row],[Unit Price]]</f>
        <v>0.13948497854077252</v>
      </c>
    </row>
    <row r="681" spans="1:23" x14ac:dyDescent="0.25">
      <c r="A681">
        <v>680</v>
      </c>
      <c r="B681" t="s">
        <v>104</v>
      </c>
      <c r="C681" t="s">
        <v>56</v>
      </c>
      <c r="D681" t="s">
        <v>759</v>
      </c>
      <c r="E681">
        <v>423</v>
      </c>
      <c r="F681">
        <v>9</v>
      </c>
      <c r="G681">
        <v>0.1</v>
      </c>
      <c r="H681">
        <v>99</v>
      </c>
      <c r="I681" t="s">
        <v>20</v>
      </c>
      <c r="J681" t="s">
        <v>29</v>
      </c>
      <c r="K681" t="s">
        <v>40</v>
      </c>
      <c r="L681" t="s">
        <v>71</v>
      </c>
      <c r="M681" s="1">
        <v>44676</v>
      </c>
      <c r="N681" t="s">
        <v>43</v>
      </c>
      <c r="O681">
        <v>2021</v>
      </c>
      <c r="P681">
        <v>15</v>
      </c>
      <c r="Q681">
        <v>9</v>
      </c>
      <c r="R681">
        <v>2022</v>
      </c>
      <c r="S681" t="s">
        <v>559</v>
      </c>
      <c r="T681" s="1">
        <v>45359</v>
      </c>
      <c r="U681">
        <v>2</v>
      </c>
      <c r="V681">
        <v>3807</v>
      </c>
      <c r="W681" s="2">
        <f>Table2[[#This Row],[Profit]]/Table2[[#This Row],[Unit Price]]</f>
        <v>0.23404255319148937</v>
      </c>
    </row>
    <row r="682" spans="1:23" x14ac:dyDescent="0.25">
      <c r="A682">
        <v>681</v>
      </c>
      <c r="B682" t="s">
        <v>18</v>
      </c>
      <c r="C682" t="s">
        <v>38</v>
      </c>
      <c r="D682" t="s">
        <v>757</v>
      </c>
      <c r="E682">
        <v>223</v>
      </c>
      <c r="F682">
        <v>9</v>
      </c>
      <c r="G682">
        <v>0.12</v>
      </c>
      <c r="H682">
        <v>151</v>
      </c>
      <c r="I682" t="s">
        <v>20</v>
      </c>
      <c r="J682" t="s">
        <v>21</v>
      </c>
      <c r="K682" t="s">
        <v>30</v>
      </c>
      <c r="L682" t="s">
        <v>46</v>
      </c>
      <c r="M682" s="1">
        <v>44677</v>
      </c>
      <c r="N682" t="s">
        <v>43</v>
      </c>
      <c r="O682">
        <v>2020</v>
      </c>
      <c r="P682">
        <v>22</v>
      </c>
      <c r="Q682">
        <v>4</v>
      </c>
      <c r="R682">
        <v>2020</v>
      </c>
      <c r="S682" t="s">
        <v>560</v>
      </c>
      <c r="T682" s="1">
        <v>45367</v>
      </c>
      <c r="U682">
        <v>1</v>
      </c>
      <c r="V682">
        <v>2007</v>
      </c>
      <c r="W682" s="2">
        <f>Table2[[#This Row],[Profit]]/Table2[[#This Row],[Unit Price]]</f>
        <v>0.67713004484304928</v>
      </c>
    </row>
    <row r="683" spans="1:23" x14ac:dyDescent="0.25">
      <c r="A683">
        <v>682</v>
      </c>
      <c r="B683" t="s">
        <v>48</v>
      </c>
      <c r="C683" t="s">
        <v>19</v>
      </c>
      <c r="D683" t="s">
        <v>759</v>
      </c>
      <c r="E683">
        <v>169</v>
      </c>
      <c r="F683">
        <v>5</v>
      </c>
      <c r="G683">
        <v>0.42</v>
      </c>
      <c r="H683">
        <v>161</v>
      </c>
      <c r="I683" t="s">
        <v>28</v>
      </c>
      <c r="J683" t="s">
        <v>21</v>
      </c>
      <c r="K683" t="s">
        <v>70</v>
      </c>
      <c r="L683" t="s">
        <v>46</v>
      </c>
      <c r="M683" s="1">
        <v>44678</v>
      </c>
      <c r="N683" t="s">
        <v>43</v>
      </c>
      <c r="O683">
        <v>2021</v>
      </c>
      <c r="P683">
        <v>15</v>
      </c>
      <c r="Q683">
        <v>11</v>
      </c>
      <c r="R683">
        <v>2021</v>
      </c>
      <c r="S683" t="s">
        <v>561</v>
      </c>
      <c r="T683" s="1">
        <v>45416</v>
      </c>
      <c r="U683">
        <v>6</v>
      </c>
      <c r="V683">
        <v>845</v>
      </c>
      <c r="W683" s="2">
        <f>Table2[[#This Row],[Profit]]/Table2[[#This Row],[Unit Price]]</f>
        <v>0.9526627218934911</v>
      </c>
    </row>
    <row r="684" spans="1:23" x14ac:dyDescent="0.25">
      <c r="A684">
        <v>683</v>
      </c>
      <c r="B684" t="s">
        <v>50</v>
      </c>
      <c r="C684" t="s">
        <v>19</v>
      </c>
      <c r="D684" t="s">
        <v>758</v>
      </c>
      <c r="E684">
        <v>467</v>
      </c>
      <c r="F684">
        <v>6</v>
      </c>
      <c r="G684">
        <v>0.32</v>
      </c>
      <c r="H684">
        <v>153</v>
      </c>
      <c r="I684" t="s">
        <v>28</v>
      </c>
      <c r="J684" t="s">
        <v>21</v>
      </c>
      <c r="K684" t="s">
        <v>22</v>
      </c>
      <c r="L684" t="s">
        <v>71</v>
      </c>
      <c r="M684" s="1">
        <v>44679</v>
      </c>
      <c r="N684" t="s">
        <v>24</v>
      </c>
      <c r="O684">
        <v>2021</v>
      </c>
      <c r="P684">
        <v>20</v>
      </c>
      <c r="Q684">
        <v>1</v>
      </c>
      <c r="R684">
        <v>2022</v>
      </c>
      <c r="S684" t="s">
        <v>562</v>
      </c>
      <c r="T684" s="1">
        <v>45314</v>
      </c>
      <c r="U684">
        <v>6</v>
      </c>
      <c r="V684">
        <v>2802</v>
      </c>
      <c r="W684" s="2">
        <f>Table2[[#This Row],[Profit]]/Table2[[#This Row],[Unit Price]]</f>
        <v>0.32762312633832974</v>
      </c>
    </row>
    <row r="685" spans="1:23" x14ac:dyDescent="0.25">
      <c r="A685">
        <v>684</v>
      </c>
      <c r="B685" t="s">
        <v>75</v>
      </c>
      <c r="C685" t="s">
        <v>53</v>
      </c>
      <c r="D685" t="s">
        <v>758</v>
      </c>
      <c r="E685">
        <v>161</v>
      </c>
      <c r="F685">
        <v>3</v>
      </c>
      <c r="G685">
        <v>0.2</v>
      </c>
      <c r="H685">
        <v>150</v>
      </c>
      <c r="I685" t="s">
        <v>28</v>
      </c>
      <c r="J685" t="s">
        <v>39</v>
      </c>
      <c r="K685" t="s">
        <v>40</v>
      </c>
      <c r="L685" t="s">
        <v>31</v>
      </c>
      <c r="M685" s="1">
        <v>44680</v>
      </c>
      <c r="N685" t="s">
        <v>43</v>
      </c>
      <c r="O685">
        <v>2021</v>
      </c>
      <c r="P685">
        <v>24</v>
      </c>
      <c r="Q685">
        <v>8</v>
      </c>
      <c r="R685">
        <v>2020</v>
      </c>
      <c r="S685" t="s">
        <v>563</v>
      </c>
      <c r="T685" s="1">
        <v>45473</v>
      </c>
      <c r="U685">
        <v>5</v>
      </c>
      <c r="V685">
        <v>483</v>
      </c>
      <c r="W685" s="2">
        <f>Table2[[#This Row],[Profit]]/Table2[[#This Row],[Unit Price]]</f>
        <v>0.93167701863354035</v>
      </c>
    </row>
    <row r="686" spans="1:23" x14ac:dyDescent="0.25">
      <c r="A686">
        <v>685</v>
      </c>
      <c r="B686" t="s">
        <v>69</v>
      </c>
      <c r="C686" t="s">
        <v>59</v>
      </c>
      <c r="D686" t="s">
        <v>760</v>
      </c>
      <c r="E686">
        <v>395</v>
      </c>
      <c r="F686">
        <v>2</v>
      </c>
      <c r="G686">
        <v>0.4</v>
      </c>
      <c r="H686">
        <v>81</v>
      </c>
      <c r="I686" t="s">
        <v>28</v>
      </c>
      <c r="J686" t="s">
        <v>21</v>
      </c>
      <c r="K686" t="s">
        <v>70</v>
      </c>
      <c r="L686" t="s">
        <v>23</v>
      </c>
      <c r="M686" s="1">
        <v>44681</v>
      </c>
      <c r="N686" t="s">
        <v>43</v>
      </c>
      <c r="O686">
        <v>2021</v>
      </c>
      <c r="P686">
        <v>26</v>
      </c>
      <c r="Q686">
        <v>11</v>
      </c>
      <c r="R686">
        <v>2020</v>
      </c>
      <c r="S686" t="s">
        <v>444</v>
      </c>
      <c r="T686" s="1">
        <v>45440</v>
      </c>
      <c r="U686">
        <v>1</v>
      </c>
      <c r="V686">
        <v>790</v>
      </c>
      <c r="W686" s="2">
        <f>Table2[[#This Row],[Profit]]/Table2[[#This Row],[Unit Price]]</f>
        <v>0.20506329113924052</v>
      </c>
    </row>
    <row r="687" spans="1:23" x14ac:dyDescent="0.25">
      <c r="A687">
        <v>686</v>
      </c>
      <c r="B687" t="s">
        <v>101</v>
      </c>
      <c r="C687" t="s">
        <v>34</v>
      </c>
      <c r="D687" t="s">
        <v>757</v>
      </c>
      <c r="E687">
        <v>415</v>
      </c>
      <c r="F687">
        <v>2</v>
      </c>
      <c r="G687">
        <v>0.18</v>
      </c>
      <c r="H687">
        <v>115</v>
      </c>
      <c r="I687" t="s">
        <v>28</v>
      </c>
      <c r="J687" t="s">
        <v>21</v>
      </c>
      <c r="K687" t="s">
        <v>70</v>
      </c>
      <c r="L687" t="s">
        <v>31</v>
      </c>
      <c r="M687" s="1">
        <v>44682</v>
      </c>
      <c r="N687" t="s">
        <v>43</v>
      </c>
      <c r="O687">
        <v>2020</v>
      </c>
      <c r="P687">
        <v>13</v>
      </c>
      <c r="Q687">
        <v>1</v>
      </c>
      <c r="R687">
        <v>2021</v>
      </c>
      <c r="S687" t="s">
        <v>216</v>
      </c>
      <c r="T687" s="1">
        <v>45426</v>
      </c>
      <c r="U687">
        <v>3</v>
      </c>
      <c r="V687">
        <v>830</v>
      </c>
      <c r="W687" s="2">
        <f>Table2[[#This Row],[Profit]]/Table2[[#This Row],[Unit Price]]</f>
        <v>0.27710843373493976</v>
      </c>
    </row>
    <row r="688" spans="1:23" x14ac:dyDescent="0.25">
      <c r="A688">
        <v>687</v>
      </c>
      <c r="B688" t="s">
        <v>42</v>
      </c>
      <c r="C688" t="s">
        <v>19</v>
      </c>
      <c r="D688" t="s">
        <v>757</v>
      </c>
      <c r="E688">
        <v>308</v>
      </c>
      <c r="F688">
        <v>8</v>
      </c>
      <c r="G688">
        <v>0.31</v>
      </c>
      <c r="H688">
        <v>84</v>
      </c>
      <c r="I688" t="s">
        <v>20</v>
      </c>
      <c r="J688" t="s">
        <v>29</v>
      </c>
      <c r="K688" t="s">
        <v>70</v>
      </c>
      <c r="L688" t="s">
        <v>31</v>
      </c>
      <c r="M688" s="1">
        <v>44683</v>
      </c>
      <c r="N688" t="s">
        <v>24</v>
      </c>
      <c r="O688">
        <v>2020</v>
      </c>
      <c r="P688">
        <v>13</v>
      </c>
      <c r="Q688">
        <v>11</v>
      </c>
      <c r="R688">
        <v>2022</v>
      </c>
      <c r="S688" t="s">
        <v>564</v>
      </c>
      <c r="T688" s="1">
        <v>45568</v>
      </c>
      <c r="U688">
        <v>1</v>
      </c>
      <c r="V688">
        <v>2464</v>
      </c>
      <c r="W688" s="2">
        <f>Table2[[#This Row],[Profit]]/Table2[[#This Row],[Unit Price]]</f>
        <v>0.27272727272727271</v>
      </c>
    </row>
    <row r="689" spans="1:23" x14ac:dyDescent="0.25">
      <c r="A689">
        <v>688</v>
      </c>
      <c r="B689" t="s">
        <v>101</v>
      </c>
      <c r="C689" t="s">
        <v>19</v>
      </c>
      <c r="D689" t="s">
        <v>27</v>
      </c>
      <c r="E689">
        <v>573</v>
      </c>
      <c r="F689">
        <v>8</v>
      </c>
      <c r="G689">
        <v>0.13</v>
      </c>
      <c r="H689">
        <v>175</v>
      </c>
      <c r="I689" t="s">
        <v>28</v>
      </c>
      <c r="J689" t="s">
        <v>35</v>
      </c>
      <c r="K689" t="s">
        <v>40</v>
      </c>
      <c r="L689" t="s">
        <v>71</v>
      </c>
      <c r="M689" s="1">
        <v>44684</v>
      </c>
      <c r="N689" t="s">
        <v>24</v>
      </c>
      <c r="O689">
        <v>2021</v>
      </c>
      <c r="P689">
        <v>29</v>
      </c>
      <c r="Q689">
        <v>2</v>
      </c>
      <c r="R689">
        <v>2022</v>
      </c>
      <c r="S689" t="s">
        <v>263</v>
      </c>
      <c r="T689" s="1">
        <v>45376</v>
      </c>
      <c r="U689">
        <v>3</v>
      </c>
      <c r="V689">
        <v>4584</v>
      </c>
      <c r="W689" s="2">
        <f>Table2[[#This Row],[Profit]]/Table2[[#This Row],[Unit Price]]</f>
        <v>0.30541012216404889</v>
      </c>
    </row>
    <row r="690" spans="1:23" x14ac:dyDescent="0.25">
      <c r="A690">
        <v>689</v>
      </c>
      <c r="B690" t="s">
        <v>26</v>
      </c>
      <c r="C690" t="s">
        <v>59</v>
      </c>
      <c r="D690" t="s">
        <v>759</v>
      </c>
      <c r="E690">
        <v>605</v>
      </c>
      <c r="F690">
        <v>1</v>
      </c>
      <c r="G690">
        <v>0.15</v>
      </c>
      <c r="H690">
        <v>150</v>
      </c>
      <c r="I690" t="s">
        <v>28</v>
      </c>
      <c r="J690" t="s">
        <v>21</v>
      </c>
      <c r="K690" t="s">
        <v>30</v>
      </c>
      <c r="L690" t="s">
        <v>23</v>
      </c>
      <c r="M690" s="1">
        <v>44685</v>
      </c>
      <c r="N690" t="s">
        <v>24</v>
      </c>
      <c r="O690">
        <v>2022</v>
      </c>
      <c r="P690">
        <v>15</v>
      </c>
      <c r="Q690">
        <v>8</v>
      </c>
      <c r="R690">
        <v>2022</v>
      </c>
      <c r="S690" t="s">
        <v>345</v>
      </c>
      <c r="T690" s="1">
        <v>45645</v>
      </c>
      <c r="U690">
        <v>1</v>
      </c>
      <c r="V690">
        <v>605</v>
      </c>
      <c r="W690" s="2">
        <f>Table2[[#This Row],[Profit]]/Table2[[#This Row],[Unit Price]]</f>
        <v>0.24793388429752067</v>
      </c>
    </row>
    <row r="691" spans="1:23" x14ac:dyDescent="0.25">
      <c r="A691">
        <v>690</v>
      </c>
      <c r="B691" t="s">
        <v>18</v>
      </c>
      <c r="C691" t="s">
        <v>56</v>
      </c>
      <c r="D691" t="s">
        <v>758</v>
      </c>
      <c r="E691">
        <v>383</v>
      </c>
      <c r="F691">
        <v>7</v>
      </c>
      <c r="G691">
        <v>0.37</v>
      </c>
      <c r="H691">
        <v>92</v>
      </c>
      <c r="I691" t="s">
        <v>20</v>
      </c>
      <c r="J691" t="s">
        <v>29</v>
      </c>
      <c r="K691" t="s">
        <v>30</v>
      </c>
      <c r="L691" t="s">
        <v>71</v>
      </c>
      <c r="M691" s="1">
        <v>44686</v>
      </c>
      <c r="N691" t="s">
        <v>24</v>
      </c>
      <c r="O691">
        <v>2020</v>
      </c>
      <c r="P691">
        <v>3</v>
      </c>
      <c r="Q691">
        <v>12</v>
      </c>
      <c r="R691">
        <v>2020</v>
      </c>
      <c r="S691" t="s">
        <v>565</v>
      </c>
      <c r="T691" s="1">
        <v>45606</v>
      </c>
      <c r="U691">
        <v>4</v>
      </c>
      <c r="V691">
        <v>2681</v>
      </c>
      <c r="W691" s="2">
        <f>Table2[[#This Row],[Profit]]/Table2[[#This Row],[Unit Price]]</f>
        <v>0.24020887728459531</v>
      </c>
    </row>
    <row r="692" spans="1:23" x14ac:dyDescent="0.25">
      <c r="A692">
        <v>691</v>
      </c>
      <c r="B692" t="s">
        <v>26</v>
      </c>
      <c r="C692" t="s">
        <v>56</v>
      </c>
      <c r="D692" t="s">
        <v>757</v>
      </c>
      <c r="E692">
        <v>303</v>
      </c>
      <c r="F692">
        <v>4</v>
      </c>
      <c r="G692">
        <v>0.36</v>
      </c>
      <c r="H692">
        <v>50</v>
      </c>
      <c r="I692" t="s">
        <v>20</v>
      </c>
      <c r="J692" t="s">
        <v>29</v>
      </c>
      <c r="K692" t="s">
        <v>22</v>
      </c>
      <c r="L692" t="s">
        <v>71</v>
      </c>
      <c r="M692" s="1">
        <v>44687</v>
      </c>
      <c r="N692" t="s">
        <v>43</v>
      </c>
      <c r="O692">
        <v>2022</v>
      </c>
      <c r="P692">
        <v>12</v>
      </c>
      <c r="Q692">
        <v>6</v>
      </c>
      <c r="R692">
        <v>2022</v>
      </c>
      <c r="S692" t="s">
        <v>566</v>
      </c>
      <c r="T692" s="1">
        <v>45352</v>
      </c>
      <c r="U692">
        <v>3</v>
      </c>
      <c r="V692">
        <v>1212</v>
      </c>
      <c r="W692" s="2">
        <f>Table2[[#This Row],[Profit]]/Table2[[#This Row],[Unit Price]]</f>
        <v>0.16501650165016502</v>
      </c>
    </row>
    <row r="693" spans="1:23" x14ac:dyDescent="0.25">
      <c r="A693">
        <v>692</v>
      </c>
      <c r="B693" t="s">
        <v>18</v>
      </c>
      <c r="C693" t="s">
        <v>53</v>
      </c>
      <c r="D693" t="s">
        <v>758</v>
      </c>
      <c r="E693">
        <v>389</v>
      </c>
      <c r="F693">
        <v>3</v>
      </c>
      <c r="G693">
        <v>0.22</v>
      </c>
      <c r="H693">
        <v>116</v>
      </c>
      <c r="I693" t="s">
        <v>28</v>
      </c>
      <c r="J693" t="s">
        <v>39</v>
      </c>
      <c r="K693" t="s">
        <v>22</v>
      </c>
      <c r="L693" t="s">
        <v>46</v>
      </c>
      <c r="M693" s="1">
        <v>44688</v>
      </c>
      <c r="N693" t="s">
        <v>43</v>
      </c>
      <c r="O693">
        <v>2021</v>
      </c>
      <c r="P693">
        <v>11</v>
      </c>
      <c r="Q693">
        <v>10</v>
      </c>
      <c r="R693">
        <v>2022</v>
      </c>
      <c r="S693" t="s">
        <v>567</v>
      </c>
      <c r="T693" s="1">
        <v>45547</v>
      </c>
      <c r="U693">
        <v>1</v>
      </c>
      <c r="V693">
        <v>1167</v>
      </c>
      <c r="W693" s="2">
        <f>Table2[[#This Row],[Profit]]/Table2[[#This Row],[Unit Price]]</f>
        <v>0.29820051413881749</v>
      </c>
    </row>
    <row r="694" spans="1:23" x14ac:dyDescent="0.25">
      <c r="A694">
        <v>693</v>
      </c>
      <c r="B694" t="s">
        <v>52</v>
      </c>
      <c r="C694" t="s">
        <v>59</v>
      </c>
      <c r="D694" t="s">
        <v>758</v>
      </c>
      <c r="E694">
        <v>381</v>
      </c>
      <c r="F694">
        <v>2</v>
      </c>
      <c r="G694">
        <v>0.1</v>
      </c>
      <c r="H694">
        <v>116</v>
      </c>
      <c r="I694" t="s">
        <v>28</v>
      </c>
      <c r="J694" t="s">
        <v>21</v>
      </c>
      <c r="K694" t="s">
        <v>40</v>
      </c>
      <c r="L694" t="s">
        <v>23</v>
      </c>
      <c r="M694" s="1">
        <v>44689</v>
      </c>
      <c r="N694" t="s">
        <v>43</v>
      </c>
      <c r="O694">
        <v>2021</v>
      </c>
      <c r="P694">
        <v>17</v>
      </c>
      <c r="Q694">
        <v>2</v>
      </c>
      <c r="R694">
        <v>2022</v>
      </c>
      <c r="S694" t="s">
        <v>568</v>
      </c>
      <c r="T694" s="1">
        <v>45627</v>
      </c>
      <c r="U694">
        <v>2</v>
      </c>
      <c r="V694">
        <v>762</v>
      </c>
      <c r="W694" s="2">
        <f>Table2[[#This Row],[Profit]]/Table2[[#This Row],[Unit Price]]</f>
        <v>0.30446194225721784</v>
      </c>
    </row>
    <row r="695" spans="1:23" x14ac:dyDescent="0.25">
      <c r="A695">
        <v>694</v>
      </c>
      <c r="B695" t="s">
        <v>73</v>
      </c>
      <c r="C695" t="s">
        <v>19</v>
      </c>
      <c r="D695" t="s">
        <v>759</v>
      </c>
      <c r="E695">
        <v>792</v>
      </c>
      <c r="F695">
        <v>2</v>
      </c>
      <c r="G695">
        <v>0.13</v>
      </c>
      <c r="H695">
        <v>95</v>
      </c>
      <c r="I695" t="s">
        <v>20</v>
      </c>
      <c r="J695" t="s">
        <v>21</v>
      </c>
      <c r="K695" t="s">
        <v>70</v>
      </c>
      <c r="L695" t="s">
        <v>71</v>
      </c>
      <c r="M695" s="1">
        <v>44690</v>
      </c>
      <c r="N695" t="s">
        <v>24</v>
      </c>
      <c r="O695">
        <v>2020</v>
      </c>
      <c r="P695">
        <v>10</v>
      </c>
      <c r="Q695">
        <v>10</v>
      </c>
      <c r="R695">
        <v>2020</v>
      </c>
      <c r="S695" t="s">
        <v>549</v>
      </c>
      <c r="T695" s="1">
        <v>45595</v>
      </c>
      <c r="U695">
        <v>2</v>
      </c>
      <c r="V695">
        <v>1584</v>
      </c>
      <c r="W695" s="2">
        <f>Table2[[#This Row],[Profit]]/Table2[[#This Row],[Unit Price]]</f>
        <v>0.11994949494949494</v>
      </c>
    </row>
    <row r="696" spans="1:23" x14ac:dyDescent="0.25">
      <c r="A696">
        <v>695</v>
      </c>
      <c r="B696" t="s">
        <v>18</v>
      </c>
      <c r="C696" t="s">
        <v>56</v>
      </c>
      <c r="D696" t="s">
        <v>758</v>
      </c>
      <c r="E696">
        <v>788</v>
      </c>
      <c r="F696">
        <v>1</v>
      </c>
      <c r="G696">
        <v>0.42</v>
      </c>
      <c r="H696">
        <v>62</v>
      </c>
      <c r="I696" t="s">
        <v>28</v>
      </c>
      <c r="J696" t="s">
        <v>35</v>
      </c>
      <c r="K696" t="s">
        <v>70</v>
      </c>
      <c r="L696" t="s">
        <v>46</v>
      </c>
      <c r="M696" s="1">
        <v>44691</v>
      </c>
      <c r="N696" t="s">
        <v>24</v>
      </c>
      <c r="O696">
        <v>2022</v>
      </c>
      <c r="P696">
        <v>14</v>
      </c>
      <c r="Q696">
        <v>9</v>
      </c>
      <c r="R696">
        <v>2021</v>
      </c>
      <c r="S696" t="s">
        <v>234</v>
      </c>
      <c r="T696" s="1">
        <v>45494</v>
      </c>
      <c r="U696">
        <v>4</v>
      </c>
      <c r="V696">
        <v>788</v>
      </c>
      <c r="W696" s="2">
        <f>Table2[[#This Row],[Profit]]/Table2[[#This Row],[Unit Price]]</f>
        <v>7.8680203045685279E-2</v>
      </c>
    </row>
    <row r="697" spans="1:23" x14ac:dyDescent="0.25">
      <c r="A697">
        <v>696</v>
      </c>
      <c r="B697" t="s">
        <v>48</v>
      </c>
      <c r="C697" t="s">
        <v>56</v>
      </c>
      <c r="D697" t="s">
        <v>760</v>
      </c>
      <c r="E697">
        <v>518</v>
      </c>
      <c r="F697">
        <v>8</v>
      </c>
      <c r="G697">
        <v>0.3</v>
      </c>
      <c r="H697">
        <v>153</v>
      </c>
      <c r="I697" t="s">
        <v>28</v>
      </c>
      <c r="J697" t="s">
        <v>29</v>
      </c>
      <c r="K697" t="s">
        <v>30</v>
      </c>
      <c r="L697" t="s">
        <v>46</v>
      </c>
      <c r="M697" s="1">
        <v>44692</v>
      </c>
      <c r="N697" t="s">
        <v>43</v>
      </c>
      <c r="O697">
        <v>2020</v>
      </c>
      <c r="P697">
        <v>8</v>
      </c>
      <c r="Q697">
        <v>8</v>
      </c>
      <c r="R697">
        <v>2021</v>
      </c>
      <c r="S697" t="s">
        <v>569</v>
      </c>
      <c r="T697" s="1">
        <v>45603</v>
      </c>
      <c r="U697">
        <v>2</v>
      </c>
      <c r="V697">
        <v>4144</v>
      </c>
      <c r="W697" s="2">
        <f>Table2[[#This Row],[Profit]]/Table2[[#This Row],[Unit Price]]</f>
        <v>0.29536679536679539</v>
      </c>
    </row>
    <row r="698" spans="1:23" x14ac:dyDescent="0.25">
      <c r="A698">
        <v>697</v>
      </c>
      <c r="B698" t="s">
        <v>58</v>
      </c>
      <c r="C698" t="s">
        <v>34</v>
      </c>
      <c r="D698" t="s">
        <v>760</v>
      </c>
      <c r="E698">
        <v>728</v>
      </c>
      <c r="F698">
        <v>8</v>
      </c>
      <c r="G698">
        <v>0.24</v>
      </c>
      <c r="H698">
        <v>137</v>
      </c>
      <c r="I698" t="s">
        <v>20</v>
      </c>
      <c r="J698" t="s">
        <v>39</v>
      </c>
      <c r="K698" t="s">
        <v>40</v>
      </c>
      <c r="L698" t="s">
        <v>71</v>
      </c>
      <c r="M698" s="1">
        <v>44693</v>
      </c>
      <c r="N698" t="s">
        <v>43</v>
      </c>
      <c r="O698">
        <v>2020</v>
      </c>
      <c r="P698">
        <v>22</v>
      </c>
      <c r="Q698">
        <v>8</v>
      </c>
      <c r="R698">
        <v>2020</v>
      </c>
      <c r="S698" t="s">
        <v>426</v>
      </c>
      <c r="T698" s="1">
        <v>45401</v>
      </c>
      <c r="U698">
        <v>4</v>
      </c>
      <c r="V698">
        <v>5824</v>
      </c>
      <c r="W698" s="2">
        <f>Table2[[#This Row],[Profit]]/Table2[[#This Row],[Unit Price]]</f>
        <v>0.18818681318681318</v>
      </c>
    </row>
    <row r="699" spans="1:23" x14ac:dyDescent="0.25">
      <c r="A699">
        <v>698</v>
      </c>
      <c r="B699" t="s">
        <v>55</v>
      </c>
      <c r="C699" t="s">
        <v>34</v>
      </c>
      <c r="D699" t="s">
        <v>757</v>
      </c>
      <c r="E699">
        <v>652</v>
      </c>
      <c r="F699">
        <v>1</v>
      </c>
      <c r="G699">
        <v>0.34</v>
      </c>
      <c r="H699">
        <v>56</v>
      </c>
      <c r="I699" t="s">
        <v>20</v>
      </c>
      <c r="J699" t="s">
        <v>29</v>
      </c>
      <c r="K699" t="s">
        <v>22</v>
      </c>
      <c r="L699" t="s">
        <v>71</v>
      </c>
      <c r="M699" s="1">
        <v>44694</v>
      </c>
      <c r="N699" t="s">
        <v>43</v>
      </c>
      <c r="O699">
        <v>2020</v>
      </c>
      <c r="P699">
        <v>16</v>
      </c>
      <c r="Q699">
        <v>4</v>
      </c>
      <c r="R699">
        <v>2020</v>
      </c>
      <c r="S699" t="s">
        <v>264</v>
      </c>
      <c r="T699" s="1">
        <v>45575</v>
      </c>
      <c r="U699">
        <v>1</v>
      </c>
      <c r="V699">
        <v>652</v>
      </c>
      <c r="W699" s="2">
        <f>Table2[[#This Row],[Profit]]/Table2[[#This Row],[Unit Price]]</f>
        <v>8.5889570552147243E-2</v>
      </c>
    </row>
    <row r="700" spans="1:23" x14ac:dyDescent="0.25">
      <c r="A700">
        <v>699</v>
      </c>
      <c r="B700" t="s">
        <v>79</v>
      </c>
      <c r="C700" t="s">
        <v>38</v>
      </c>
      <c r="D700" t="s">
        <v>757</v>
      </c>
      <c r="E700">
        <v>802</v>
      </c>
      <c r="F700">
        <v>4</v>
      </c>
      <c r="G700">
        <v>0.13</v>
      </c>
      <c r="H700">
        <v>136</v>
      </c>
      <c r="I700" t="s">
        <v>20</v>
      </c>
      <c r="J700" t="s">
        <v>39</v>
      </c>
      <c r="K700" t="s">
        <v>70</v>
      </c>
      <c r="L700" t="s">
        <v>31</v>
      </c>
      <c r="M700" s="1">
        <v>44695</v>
      </c>
      <c r="N700" t="s">
        <v>43</v>
      </c>
      <c r="O700">
        <v>2022</v>
      </c>
      <c r="P700">
        <v>9</v>
      </c>
      <c r="Q700">
        <v>7</v>
      </c>
      <c r="R700">
        <v>2021</v>
      </c>
      <c r="S700" t="s">
        <v>570</v>
      </c>
      <c r="T700" s="1">
        <v>45422</v>
      </c>
      <c r="U700">
        <v>6</v>
      </c>
      <c r="V700">
        <v>3208</v>
      </c>
      <c r="W700" s="2">
        <f>Table2[[#This Row],[Profit]]/Table2[[#This Row],[Unit Price]]</f>
        <v>0.16957605985037408</v>
      </c>
    </row>
    <row r="701" spans="1:23" x14ac:dyDescent="0.25">
      <c r="A701">
        <v>700</v>
      </c>
      <c r="B701" t="s">
        <v>75</v>
      </c>
      <c r="C701" t="s">
        <v>53</v>
      </c>
      <c r="D701" t="s">
        <v>27</v>
      </c>
      <c r="E701">
        <v>214</v>
      </c>
      <c r="F701">
        <v>7</v>
      </c>
      <c r="G701">
        <v>0.42</v>
      </c>
      <c r="H701">
        <v>110</v>
      </c>
      <c r="I701" t="s">
        <v>20</v>
      </c>
      <c r="J701" t="s">
        <v>39</v>
      </c>
      <c r="K701" t="s">
        <v>22</v>
      </c>
      <c r="L701" t="s">
        <v>23</v>
      </c>
      <c r="M701" s="1">
        <v>44696</v>
      </c>
      <c r="N701" t="s">
        <v>43</v>
      </c>
      <c r="O701">
        <v>2021</v>
      </c>
      <c r="P701">
        <v>26</v>
      </c>
      <c r="Q701">
        <v>8</v>
      </c>
      <c r="R701">
        <v>2022</v>
      </c>
      <c r="S701" t="s">
        <v>248</v>
      </c>
      <c r="T701" s="1">
        <v>45515</v>
      </c>
      <c r="U701">
        <v>5</v>
      </c>
      <c r="V701">
        <v>1498</v>
      </c>
      <c r="W701" s="2">
        <f>Table2[[#This Row],[Profit]]/Table2[[#This Row],[Unit Price]]</f>
        <v>0.51401869158878499</v>
      </c>
    </row>
    <row r="702" spans="1:23" x14ac:dyDescent="0.25">
      <c r="A702">
        <v>701</v>
      </c>
      <c r="B702" t="s">
        <v>69</v>
      </c>
      <c r="C702" t="s">
        <v>56</v>
      </c>
      <c r="D702" t="s">
        <v>758</v>
      </c>
      <c r="E702">
        <v>399</v>
      </c>
      <c r="F702">
        <v>5</v>
      </c>
      <c r="G702">
        <v>0.19</v>
      </c>
      <c r="H702">
        <v>177</v>
      </c>
      <c r="I702" t="s">
        <v>20</v>
      </c>
      <c r="J702" t="s">
        <v>39</v>
      </c>
      <c r="K702" t="s">
        <v>70</v>
      </c>
      <c r="L702" t="s">
        <v>23</v>
      </c>
      <c r="M702" s="1">
        <v>44697</v>
      </c>
      <c r="N702" t="s">
        <v>24</v>
      </c>
      <c r="O702">
        <v>2021</v>
      </c>
      <c r="P702">
        <v>14</v>
      </c>
      <c r="Q702">
        <v>4</v>
      </c>
      <c r="R702">
        <v>2022</v>
      </c>
      <c r="S702" t="s">
        <v>362</v>
      </c>
      <c r="T702" s="1">
        <v>45298</v>
      </c>
      <c r="U702">
        <v>6</v>
      </c>
      <c r="V702">
        <v>1995</v>
      </c>
      <c r="W702" s="2">
        <f>Table2[[#This Row],[Profit]]/Table2[[#This Row],[Unit Price]]</f>
        <v>0.44360902255639095</v>
      </c>
    </row>
    <row r="703" spans="1:23" x14ac:dyDescent="0.25">
      <c r="A703">
        <v>702</v>
      </c>
      <c r="B703" t="s">
        <v>26</v>
      </c>
      <c r="C703" t="s">
        <v>56</v>
      </c>
      <c r="D703" t="s">
        <v>757</v>
      </c>
      <c r="E703">
        <v>731</v>
      </c>
      <c r="F703">
        <v>9</v>
      </c>
      <c r="G703">
        <v>0.16</v>
      </c>
      <c r="H703">
        <v>101</v>
      </c>
      <c r="I703" t="s">
        <v>20</v>
      </c>
      <c r="J703" t="s">
        <v>39</v>
      </c>
      <c r="K703" t="s">
        <v>30</v>
      </c>
      <c r="L703" t="s">
        <v>46</v>
      </c>
      <c r="M703" s="1">
        <v>44698</v>
      </c>
      <c r="N703" t="s">
        <v>24</v>
      </c>
      <c r="O703">
        <v>2022</v>
      </c>
      <c r="P703">
        <v>30</v>
      </c>
      <c r="Q703">
        <v>3</v>
      </c>
      <c r="R703">
        <v>2021</v>
      </c>
      <c r="S703" t="s">
        <v>571</v>
      </c>
      <c r="T703" s="1">
        <v>45304</v>
      </c>
      <c r="U703">
        <v>3</v>
      </c>
      <c r="V703">
        <v>6579</v>
      </c>
      <c r="W703" s="2">
        <f>Table2[[#This Row],[Profit]]/Table2[[#This Row],[Unit Price]]</f>
        <v>0.13816689466484269</v>
      </c>
    </row>
    <row r="704" spans="1:23" x14ac:dyDescent="0.25">
      <c r="A704">
        <v>703</v>
      </c>
      <c r="B704" t="s">
        <v>69</v>
      </c>
      <c r="C704" t="s">
        <v>59</v>
      </c>
      <c r="D704" t="s">
        <v>759</v>
      </c>
      <c r="E704">
        <v>138</v>
      </c>
      <c r="F704">
        <v>2</v>
      </c>
      <c r="G704">
        <v>0.13</v>
      </c>
      <c r="H704">
        <v>106</v>
      </c>
      <c r="I704" t="s">
        <v>28</v>
      </c>
      <c r="J704" t="s">
        <v>35</v>
      </c>
      <c r="K704" t="s">
        <v>40</v>
      </c>
      <c r="L704" t="s">
        <v>23</v>
      </c>
      <c r="M704" s="1">
        <v>44699</v>
      </c>
      <c r="N704" t="s">
        <v>24</v>
      </c>
      <c r="O704">
        <v>2020</v>
      </c>
      <c r="P704">
        <v>5</v>
      </c>
      <c r="Q704">
        <v>9</v>
      </c>
      <c r="R704">
        <v>2022</v>
      </c>
      <c r="S704" t="s">
        <v>572</v>
      </c>
      <c r="T704" s="1">
        <v>45334</v>
      </c>
      <c r="U704">
        <v>2</v>
      </c>
      <c r="V704">
        <v>276</v>
      </c>
      <c r="W704" s="2">
        <f>Table2[[#This Row],[Profit]]/Table2[[#This Row],[Unit Price]]</f>
        <v>0.76811594202898548</v>
      </c>
    </row>
    <row r="705" spans="1:23" x14ac:dyDescent="0.25">
      <c r="A705">
        <v>704</v>
      </c>
      <c r="B705" t="s">
        <v>69</v>
      </c>
      <c r="C705" t="s">
        <v>34</v>
      </c>
      <c r="D705" t="s">
        <v>757</v>
      </c>
      <c r="E705">
        <v>247</v>
      </c>
      <c r="F705">
        <v>5</v>
      </c>
      <c r="G705">
        <v>0.38</v>
      </c>
      <c r="H705">
        <v>114</v>
      </c>
      <c r="I705" t="s">
        <v>28</v>
      </c>
      <c r="J705" t="s">
        <v>39</v>
      </c>
      <c r="K705" t="s">
        <v>70</v>
      </c>
      <c r="L705" t="s">
        <v>71</v>
      </c>
      <c r="M705" s="1">
        <v>44700</v>
      </c>
      <c r="N705" t="s">
        <v>24</v>
      </c>
      <c r="O705">
        <v>2021</v>
      </c>
      <c r="P705">
        <v>24</v>
      </c>
      <c r="Q705">
        <v>11</v>
      </c>
      <c r="R705">
        <v>2020</v>
      </c>
      <c r="S705" t="s">
        <v>573</v>
      </c>
      <c r="T705" s="1">
        <v>45601</v>
      </c>
      <c r="U705">
        <v>6</v>
      </c>
      <c r="V705">
        <v>1235</v>
      </c>
      <c r="W705" s="2">
        <f>Table2[[#This Row],[Profit]]/Table2[[#This Row],[Unit Price]]</f>
        <v>0.46153846153846156</v>
      </c>
    </row>
    <row r="706" spans="1:23" x14ac:dyDescent="0.25">
      <c r="A706">
        <v>705</v>
      </c>
      <c r="B706" t="s">
        <v>67</v>
      </c>
      <c r="C706" t="s">
        <v>34</v>
      </c>
      <c r="D706" t="s">
        <v>760</v>
      </c>
      <c r="E706">
        <v>910</v>
      </c>
      <c r="F706">
        <v>6</v>
      </c>
      <c r="G706">
        <v>0.13</v>
      </c>
      <c r="H706">
        <v>174</v>
      </c>
      <c r="I706" t="s">
        <v>20</v>
      </c>
      <c r="J706" t="s">
        <v>21</v>
      </c>
      <c r="K706" t="s">
        <v>22</v>
      </c>
      <c r="L706" t="s">
        <v>71</v>
      </c>
      <c r="M706" s="1">
        <v>44701</v>
      </c>
      <c r="N706" t="s">
        <v>43</v>
      </c>
      <c r="O706">
        <v>2022</v>
      </c>
      <c r="P706">
        <v>14</v>
      </c>
      <c r="Q706">
        <v>12</v>
      </c>
      <c r="R706">
        <v>2022</v>
      </c>
      <c r="S706" t="s">
        <v>338</v>
      </c>
      <c r="T706" s="1">
        <v>45611</v>
      </c>
      <c r="U706">
        <v>3</v>
      </c>
      <c r="V706">
        <v>5460</v>
      </c>
      <c r="W706" s="2">
        <f>Table2[[#This Row],[Profit]]/Table2[[#This Row],[Unit Price]]</f>
        <v>0.1912087912087912</v>
      </c>
    </row>
    <row r="707" spans="1:23" x14ac:dyDescent="0.25">
      <c r="A707">
        <v>706</v>
      </c>
      <c r="B707" t="s">
        <v>33</v>
      </c>
      <c r="C707" t="s">
        <v>56</v>
      </c>
      <c r="D707" t="s">
        <v>758</v>
      </c>
      <c r="E707">
        <v>582</v>
      </c>
      <c r="F707">
        <v>5</v>
      </c>
      <c r="G707">
        <v>0.25</v>
      </c>
      <c r="H707">
        <v>198</v>
      </c>
      <c r="I707" t="s">
        <v>20</v>
      </c>
      <c r="J707" t="s">
        <v>35</v>
      </c>
      <c r="K707" t="s">
        <v>40</v>
      </c>
      <c r="L707" t="s">
        <v>23</v>
      </c>
      <c r="M707" s="1">
        <v>44702</v>
      </c>
      <c r="N707" t="s">
        <v>24</v>
      </c>
      <c r="O707">
        <v>2021</v>
      </c>
      <c r="P707">
        <v>26</v>
      </c>
      <c r="Q707">
        <v>5</v>
      </c>
      <c r="R707">
        <v>2021</v>
      </c>
      <c r="S707" t="s">
        <v>574</v>
      </c>
      <c r="T707" s="1">
        <v>45301</v>
      </c>
      <c r="U707">
        <v>5</v>
      </c>
      <c r="V707">
        <v>2910</v>
      </c>
      <c r="W707" s="2">
        <f>Table2[[#This Row],[Profit]]/Table2[[#This Row],[Unit Price]]</f>
        <v>0.34020618556701032</v>
      </c>
    </row>
    <row r="708" spans="1:23" x14ac:dyDescent="0.25">
      <c r="A708">
        <v>707</v>
      </c>
      <c r="B708" t="s">
        <v>79</v>
      </c>
      <c r="C708" t="s">
        <v>53</v>
      </c>
      <c r="D708" t="s">
        <v>760</v>
      </c>
      <c r="E708">
        <v>842</v>
      </c>
      <c r="F708">
        <v>3</v>
      </c>
      <c r="G708">
        <v>0.42</v>
      </c>
      <c r="H708">
        <v>86</v>
      </c>
      <c r="I708" t="s">
        <v>28</v>
      </c>
      <c r="J708" t="s">
        <v>35</v>
      </c>
      <c r="K708" t="s">
        <v>30</v>
      </c>
      <c r="L708" t="s">
        <v>31</v>
      </c>
      <c r="M708" s="1">
        <v>44703</v>
      </c>
      <c r="N708" t="s">
        <v>24</v>
      </c>
      <c r="O708">
        <v>2020</v>
      </c>
      <c r="P708">
        <v>15</v>
      </c>
      <c r="Q708">
        <v>7</v>
      </c>
      <c r="R708">
        <v>2022</v>
      </c>
      <c r="S708" t="s">
        <v>121</v>
      </c>
      <c r="T708" s="1">
        <v>45292</v>
      </c>
      <c r="U708">
        <v>5</v>
      </c>
      <c r="V708">
        <v>2526</v>
      </c>
      <c r="W708" s="2">
        <f>Table2[[#This Row],[Profit]]/Table2[[#This Row],[Unit Price]]</f>
        <v>0.10213776722090261</v>
      </c>
    </row>
    <row r="709" spans="1:23" x14ac:dyDescent="0.25">
      <c r="A709">
        <v>708</v>
      </c>
      <c r="B709" t="s">
        <v>79</v>
      </c>
      <c r="C709" t="s">
        <v>56</v>
      </c>
      <c r="D709" t="s">
        <v>757</v>
      </c>
      <c r="E709">
        <v>249</v>
      </c>
      <c r="F709">
        <v>7</v>
      </c>
      <c r="G709">
        <v>0.48</v>
      </c>
      <c r="H709">
        <v>146</v>
      </c>
      <c r="I709" t="s">
        <v>20</v>
      </c>
      <c r="J709" t="s">
        <v>29</v>
      </c>
      <c r="K709" t="s">
        <v>22</v>
      </c>
      <c r="L709" t="s">
        <v>23</v>
      </c>
      <c r="M709" s="1">
        <v>44704</v>
      </c>
      <c r="N709" t="s">
        <v>43</v>
      </c>
      <c r="O709">
        <v>2022</v>
      </c>
      <c r="P709">
        <v>8</v>
      </c>
      <c r="Q709">
        <v>4</v>
      </c>
      <c r="R709">
        <v>2020</v>
      </c>
      <c r="S709" t="s">
        <v>346</v>
      </c>
      <c r="T709" s="1">
        <v>45557</v>
      </c>
      <c r="U709">
        <v>4</v>
      </c>
      <c r="V709">
        <v>1743</v>
      </c>
      <c r="W709" s="2">
        <f>Table2[[#This Row],[Profit]]/Table2[[#This Row],[Unit Price]]</f>
        <v>0.58634538152610438</v>
      </c>
    </row>
    <row r="710" spans="1:23" x14ac:dyDescent="0.25">
      <c r="A710">
        <v>709</v>
      </c>
      <c r="B710" t="s">
        <v>33</v>
      </c>
      <c r="C710" t="s">
        <v>19</v>
      </c>
      <c r="D710" t="s">
        <v>757</v>
      </c>
      <c r="E710">
        <v>446</v>
      </c>
      <c r="F710">
        <v>4</v>
      </c>
      <c r="G710">
        <v>0.38</v>
      </c>
      <c r="H710">
        <v>68</v>
      </c>
      <c r="I710" t="s">
        <v>28</v>
      </c>
      <c r="J710" t="s">
        <v>35</v>
      </c>
      <c r="K710" t="s">
        <v>30</v>
      </c>
      <c r="L710" t="s">
        <v>46</v>
      </c>
      <c r="M710" s="1">
        <v>44705</v>
      </c>
      <c r="N710" t="s">
        <v>24</v>
      </c>
      <c r="O710">
        <v>2021</v>
      </c>
      <c r="P710">
        <v>7</v>
      </c>
      <c r="Q710">
        <v>8</v>
      </c>
      <c r="R710">
        <v>2021</v>
      </c>
      <c r="S710" t="s">
        <v>289</v>
      </c>
      <c r="T710" s="1">
        <v>45371</v>
      </c>
      <c r="U710">
        <v>5</v>
      </c>
      <c r="V710">
        <v>1784</v>
      </c>
      <c r="W710" s="2">
        <f>Table2[[#This Row],[Profit]]/Table2[[#This Row],[Unit Price]]</f>
        <v>0.15246636771300448</v>
      </c>
    </row>
    <row r="711" spans="1:23" x14ac:dyDescent="0.25">
      <c r="A711">
        <v>710</v>
      </c>
      <c r="B711" t="s">
        <v>98</v>
      </c>
      <c r="C711" t="s">
        <v>34</v>
      </c>
      <c r="D711" t="s">
        <v>760</v>
      </c>
      <c r="E711">
        <v>519</v>
      </c>
      <c r="F711">
        <v>3</v>
      </c>
      <c r="G711">
        <v>0.15</v>
      </c>
      <c r="H711">
        <v>75</v>
      </c>
      <c r="I711" t="s">
        <v>20</v>
      </c>
      <c r="J711" t="s">
        <v>29</v>
      </c>
      <c r="K711" t="s">
        <v>40</v>
      </c>
      <c r="L711" t="s">
        <v>46</v>
      </c>
      <c r="M711" s="1">
        <v>44706</v>
      </c>
      <c r="N711" t="s">
        <v>43</v>
      </c>
      <c r="O711">
        <v>2021</v>
      </c>
      <c r="P711">
        <v>5</v>
      </c>
      <c r="Q711">
        <v>5</v>
      </c>
      <c r="R711">
        <v>2022</v>
      </c>
      <c r="S711" t="s">
        <v>575</v>
      </c>
      <c r="T711" s="1">
        <v>45378</v>
      </c>
      <c r="U711">
        <v>6</v>
      </c>
      <c r="V711">
        <v>1557</v>
      </c>
      <c r="W711" s="2">
        <f>Table2[[#This Row],[Profit]]/Table2[[#This Row],[Unit Price]]</f>
        <v>0.14450867052023122</v>
      </c>
    </row>
    <row r="712" spans="1:23" x14ac:dyDescent="0.25">
      <c r="A712">
        <v>711</v>
      </c>
      <c r="B712" t="s">
        <v>18</v>
      </c>
      <c r="C712" t="s">
        <v>34</v>
      </c>
      <c r="D712" t="s">
        <v>761</v>
      </c>
      <c r="E712">
        <v>743</v>
      </c>
      <c r="F712">
        <v>3</v>
      </c>
      <c r="G712">
        <v>0.11</v>
      </c>
      <c r="H712">
        <v>144</v>
      </c>
      <c r="I712" t="s">
        <v>20</v>
      </c>
      <c r="J712" t="s">
        <v>35</v>
      </c>
      <c r="K712" t="s">
        <v>40</v>
      </c>
      <c r="L712" t="s">
        <v>23</v>
      </c>
      <c r="M712" s="1">
        <v>44707</v>
      </c>
      <c r="N712" t="s">
        <v>43</v>
      </c>
      <c r="O712">
        <v>2021</v>
      </c>
      <c r="P712">
        <v>9</v>
      </c>
      <c r="Q712">
        <v>9</v>
      </c>
      <c r="R712">
        <v>2022</v>
      </c>
      <c r="S712" t="s">
        <v>576</v>
      </c>
      <c r="T712" s="1">
        <v>45517</v>
      </c>
      <c r="U712">
        <v>2</v>
      </c>
      <c r="V712">
        <v>2229</v>
      </c>
      <c r="W712" s="2">
        <f>Table2[[#This Row],[Profit]]/Table2[[#This Row],[Unit Price]]</f>
        <v>0.19380888290713325</v>
      </c>
    </row>
    <row r="713" spans="1:23" x14ac:dyDescent="0.25">
      <c r="A713">
        <v>712</v>
      </c>
      <c r="B713" t="s">
        <v>33</v>
      </c>
      <c r="C713" t="s">
        <v>59</v>
      </c>
      <c r="D713" t="s">
        <v>27</v>
      </c>
      <c r="E713">
        <v>992</v>
      </c>
      <c r="F713">
        <v>4</v>
      </c>
      <c r="G713">
        <v>0.27</v>
      </c>
      <c r="H713">
        <v>65</v>
      </c>
      <c r="I713" t="s">
        <v>20</v>
      </c>
      <c r="J713" t="s">
        <v>21</v>
      </c>
      <c r="K713" t="s">
        <v>30</v>
      </c>
      <c r="L713" t="s">
        <v>71</v>
      </c>
      <c r="M713" s="1">
        <v>44708</v>
      </c>
      <c r="N713" t="s">
        <v>43</v>
      </c>
      <c r="O713">
        <v>2020</v>
      </c>
      <c r="P713">
        <v>26</v>
      </c>
      <c r="Q713">
        <v>2</v>
      </c>
      <c r="R713">
        <v>2021</v>
      </c>
      <c r="S713" t="s">
        <v>142</v>
      </c>
      <c r="T713" s="1">
        <v>45469</v>
      </c>
      <c r="U713">
        <v>4</v>
      </c>
      <c r="V713">
        <v>3968</v>
      </c>
      <c r="W713" s="2">
        <f>Table2[[#This Row],[Profit]]/Table2[[#This Row],[Unit Price]]</f>
        <v>6.5524193548387094E-2</v>
      </c>
    </row>
    <row r="714" spans="1:23" x14ac:dyDescent="0.25">
      <c r="A714">
        <v>713</v>
      </c>
      <c r="B714" t="s">
        <v>45</v>
      </c>
      <c r="C714" t="s">
        <v>53</v>
      </c>
      <c r="D714" t="s">
        <v>27</v>
      </c>
      <c r="E714">
        <v>491</v>
      </c>
      <c r="F714">
        <v>1</v>
      </c>
      <c r="G714">
        <v>0.18</v>
      </c>
      <c r="H714">
        <v>72</v>
      </c>
      <c r="I714" t="s">
        <v>28</v>
      </c>
      <c r="J714" t="s">
        <v>35</v>
      </c>
      <c r="K714" t="s">
        <v>30</v>
      </c>
      <c r="L714" t="s">
        <v>71</v>
      </c>
      <c r="M714" s="1">
        <v>44709</v>
      </c>
      <c r="N714" t="s">
        <v>43</v>
      </c>
      <c r="O714">
        <v>2021</v>
      </c>
      <c r="P714">
        <v>14</v>
      </c>
      <c r="Q714">
        <v>2</v>
      </c>
      <c r="R714">
        <v>2022</v>
      </c>
      <c r="S714" t="s">
        <v>577</v>
      </c>
      <c r="T714" s="1">
        <v>45400</v>
      </c>
      <c r="U714">
        <v>3</v>
      </c>
      <c r="V714">
        <v>491</v>
      </c>
      <c r="W714" s="2">
        <f>Table2[[#This Row],[Profit]]/Table2[[#This Row],[Unit Price]]</f>
        <v>0.14663951120162932</v>
      </c>
    </row>
    <row r="715" spans="1:23" x14ac:dyDescent="0.25">
      <c r="A715">
        <v>714</v>
      </c>
      <c r="B715" t="s">
        <v>50</v>
      </c>
      <c r="C715" t="s">
        <v>59</v>
      </c>
      <c r="D715" t="s">
        <v>757</v>
      </c>
      <c r="E715">
        <v>360</v>
      </c>
      <c r="F715">
        <v>1</v>
      </c>
      <c r="G715">
        <v>0.19</v>
      </c>
      <c r="H715">
        <v>116</v>
      </c>
      <c r="I715" t="s">
        <v>20</v>
      </c>
      <c r="J715" t="s">
        <v>35</v>
      </c>
      <c r="K715" t="s">
        <v>30</v>
      </c>
      <c r="L715" t="s">
        <v>71</v>
      </c>
      <c r="M715" s="1">
        <v>44710</v>
      </c>
      <c r="N715" t="s">
        <v>24</v>
      </c>
      <c r="O715">
        <v>2021</v>
      </c>
      <c r="P715">
        <v>16</v>
      </c>
      <c r="Q715">
        <v>2</v>
      </c>
      <c r="R715">
        <v>2022</v>
      </c>
      <c r="S715" t="s">
        <v>448</v>
      </c>
      <c r="T715" s="1">
        <v>45421</v>
      </c>
      <c r="U715">
        <v>4</v>
      </c>
      <c r="V715">
        <v>360</v>
      </c>
      <c r="W715" s="2">
        <f>Table2[[#This Row],[Profit]]/Table2[[#This Row],[Unit Price]]</f>
        <v>0.32222222222222224</v>
      </c>
    </row>
    <row r="716" spans="1:23" x14ac:dyDescent="0.25">
      <c r="A716">
        <v>715</v>
      </c>
      <c r="B716" t="s">
        <v>69</v>
      </c>
      <c r="C716" t="s">
        <v>34</v>
      </c>
      <c r="D716" t="s">
        <v>27</v>
      </c>
      <c r="E716">
        <v>616</v>
      </c>
      <c r="F716">
        <v>7</v>
      </c>
      <c r="G716">
        <v>0.23</v>
      </c>
      <c r="H716">
        <v>73</v>
      </c>
      <c r="I716" t="s">
        <v>28</v>
      </c>
      <c r="J716" t="s">
        <v>35</v>
      </c>
      <c r="K716" t="s">
        <v>22</v>
      </c>
      <c r="L716" t="s">
        <v>31</v>
      </c>
      <c r="M716" s="1">
        <v>44711</v>
      </c>
      <c r="N716" t="s">
        <v>43</v>
      </c>
      <c r="O716">
        <v>2022</v>
      </c>
      <c r="P716">
        <v>1</v>
      </c>
      <c r="Q716">
        <v>11</v>
      </c>
      <c r="R716">
        <v>2021</v>
      </c>
      <c r="S716" t="s">
        <v>578</v>
      </c>
      <c r="T716" s="1">
        <v>45481</v>
      </c>
      <c r="U716">
        <v>5</v>
      </c>
      <c r="V716">
        <v>4312</v>
      </c>
      <c r="W716" s="2">
        <f>Table2[[#This Row],[Profit]]/Table2[[#This Row],[Unit Price]]</f>
        <v>0.1185064935064935</v>
      </c>
    </row>
    <row r="717" spans="1:23" x14ac:dyDescent="0.25">
      <c r="A717">
        <v>716</v>
      </c>
      <c r="B717" t="s">
        <v>55</v>
      </c>
      <c r="C717" t="s">
        <v>38</v>
      </c>
      <c r="D717" t="s">
        <v>760</v>
      </c>
      <c r="E717">
        <v>153</v>
      </c>
      <c r="F717">
        <v>5</v>
      </c>
      <c r="G717">
        <v>0.34</v>
      </c>
      <c r="H717">
        <v>167</v>
      </c>
      <c r="I717" t="s">
        <v>28</v>
      </c>
      <c r="J717" t="s">
        <v>29</v>
      </c>
      <c r="K717" t="s">
        <v>22</v>
      </c>
      <c r="L717" t="s">
        <v>71</v>
      </c>
      <c r="M717" s="1">
        <v>44712</v>
      </c>
      <c r="N717" t="s">
        <v>24</v>
      </c>
      <c r="O717">
        <v>2020</v>
      </c>
      <c r="P717">
        <v>25</v>
      </c>
      <c r="Q717">
        <v>7</v>
      </c>
      <c r="R717">
        <v>2022</v>
      </c>
      <c r="S717" t="s">
        <v>579</v>
      </c>
      <c r="T717" s="1">
        <v>45606</v>
      </c>
      <c r="U717">
        <v>3</v>
      </c>
      <c r="V717">
        <v>765</v>
      </c>
      <c r="W717" s="2">
        <f>Table2[[#This Row],[Profit]]/Table2[[#This Row],[Unit Price]]</f>
        <v>1.0915032679738561</v>
      </c>
    </row>
    <row r="718" spans="1:23" x14ac:dyDescent="0.25">
      <c r="A718">
        <v>717</v>
      </c>
      <c r="B718" t="s">
        <v>50</v>
      </c>
      <c r="C718" t="s">
        <v>53</v>
      </c>
      <c r="D718" t="s">
        <v>758</v>
      </c>
      <c r="E718">
        <v>493</v>
      </c>
      <c r="F718">
        <v>4</v>
      </c>
      <c r="G718">
        <v>0.14000000000000001</v>
      </c>
      <c r="H718">
        <v>156</v>
      </c>
      <c r="I718" t="s">
        <v>20</v>
      </c>
      <c r="J718" t="s">
        <v>21</v>
      </c>
      <c r="K718" t="s">
        <v>30</v>
      </c>
      <c r="L718" t="s">
        <v>31</v>
      </c>
      <c r="M718" s="1">
        <v>44713</v>
      </c>
      <c r="N718" t="s">
        <v>43</v>
      </c>
      <c r="O718">
        <v>2022</v>
      </c>
      <c r="P718">
        <v>2</v>
      </c>
      <c r="Q718">
        <v>4</v>
      </c>
      <c r="R718">
        <v>2020</v>
      </c>
      <c r="S718" t="s">
        <v>580</v>
      </c>
      <c r="T718" s="1">
        <v>45352</v>
      </c>
      <c r="U718">
        <v>2</v>
      </c>
      <c r="V718">
        <v>1972</v>
      </c>
      <c r="W718" s="2">
        <f>Table2[[#This Row],[Profit]]/Table2[[#This Row],[Unit Price]]</f>
        <v>0.31643002028397565</v>
      </c>
    </row>
    <row r="719" spans="1:23" x14ac:dyDescent="0.25">
      <c r="A719">
        <v>718</v>
      </c>
      <c r="B719" t="s">
        <v>55</v>
      </c>
      <c r="C719" t="s">
        <v>56</v>
      </c>
      <c r="D719" t="s">
        <v>757</v>
      </c>
      <c r="E719">
        <v>773</v>
      </c>
      <c r="F719">
        <v>1</v>
      </c>
      <c r="G719">
        <v>0.17</v>
      </c>
      <c r="H719">
        <v>166</v>
      </c>
      <c r="I719" t="s">
        <v>28</v>
      </c>
      <c r="J719" t="s">
        <v>35</v>
      </c>
      <c r="K719" t="s">
        <v>30</v>
      </c>
      <c r="L719" t="s">
        <v>23</v>
      </c>
      <c r="M719" s="1">
        <v>44714</v>
      </c>
      <c r="N719" t="s">
        <v>24</v>
      </c>
      <c r="O719">
        <v>2022</v>
      </c>
      <c r="P719">
        <v>16</v>
      </c>
      <c r="Q719">
        <v>1</v>
      </c>
      <c r="R719">
        <v>2020</v>
      </c>
      <c r="S719" t="s">
        <v>381</v>
      </c>
      <c r="T719" s="1">
        <v>45377</v>
      </c>
      <c r="U719">
        <v>5</v>
      </c>
      <c r="V719">
        <v>773</v>
      </c>
      <c r="W719" s="2">
        <f>Table2[[#This Row],[Profit]]/Table2[[#This Row],[Unit Price]]</f>
        <v>0.2147477360931436</v>
      </c>
    </row>
    <row r="720" spans="1:23" x14ac:dyDescent="0.25">
      <c r="A720">
        <v>719</v>
      </c>
      <c r="B720" t="s">
        <v>69</v>
      </c>
      <c r="C720" t="s">
        <v>56</v>
      </c>
      <c r="D720" t="s">
        <v>759</v>
      </c>
      <c r="E720">
        <v>814</v>
      </c>
      <c r="F720">
        <v>1</v>
      </c>
      <c r="G720">
        <v>0.15</v>
      </c>
      <c r="H720">
        <v>155</v>
      </c>
      <c r="I720" t="s">
        <v>20</v>
      </c>
      <c r="J720" t="s">
        <v>29</v>
      </c>
      <c r="K720" t="s">
        <v>70</v>
      </c>
      <c r="L720" t="s">
        <v>71</v>
      </c>
      <c r="M720" s="1">
        <v>44715</v>
      </c>
      <c r="N720" t="s">
        <v>43</v>
      </c>
      <c r="O720">
        <v>2022</v>
      </c>
      <c r="P720">
        <v>11</v>
      </c>
      <c r="Q720">
        <v>11</v>
      </c>
      <c r="R720">
        <v>2020</v>
      </c>
      <c r="S720" t="s">
        <v>581</v>
      </c>
      <c r="T720" s="1">
        <v>45541</v>
      </c>
      <c r="U720">
        <v>3</v>
      </c>
      <c r="V720">
        <v>814</v>
      </c>
      <c r="W720" s="2">
        <f>Table2[[#This Row],[Profit]]/Table2[[#This Row],[Unit Price]]</f>
        <v>0.19041769041769041</v>
      </c>
    </row>
    <row r="721" spans="1:23" x14ac:dyDescent="0.25">
      <c r="A721">
        <v>720</v>
      </c>
      <c r="B721" t="s">
        <v>18</v>
      </c>
      <c r="C721" t="s">
        <v>38</v>
      </c>
      <c r="D721" t="s">
        <v>761</v>
      </c>
      <c r="E721">
        <v>852</v>
      </c>
      <c r="F721">
        <v>9</v>
      </c>
      <c r="G721">
        <v>0.49</v>
      </c>
      <c r="H721">
        <v>109</v>
      </c>
      <c r="I721" t="s">
        <v>20</v>
      </c>
      <c r="J721" t="s">
        <v>35</v>
      </c>
      <c r="K721" t="s">
        <v>22</v>
      </c>
      <c r="L721" t="s">
        <v>23</v>
      </c>
      <c r="M721" s="1">
        <v>44716</v>
      </c>
      <c r="N721" t="s">
        <v>24</v>
      </c>
      <c r="O721">
        <v>2020</v>
      </c>
      <c r="P721">
        <v>26</v>
      </c>
      <c r="Q721">
        <v>6</v>
      </c>
      <c r="R721">
        <v>2022</v>
      </c>
      <c r="S721" t="s">
        <v>582</v>
      </c>
      <c r="T721" s="1">
        <v>45623</v>
      </c>
      <c r="U721">
        <v>6</v>
      </c>
      <c r="V721">
        <v>7668</v>
      </c>
      <c r="W721" s="2">
        <f>Table2[[#This Row],[Profit]]/Table2[[#This Row],[Unit Price]]</f>
        <v>0.12793427230046947</v>
      </c>
    </row>
    <row r="722" spans="1:23" x14ac:dyDescent="0.25">
      <c r="A722">
        <v>721</v>
      </c>
      <c r="B722" t="s">
        <v>67</v>
      </c>
      <c r="C722" t="s">
        <v>53</v>
      </c>
      <c r="D722" t="s">
        <v>27</v>
      </c>
      <c r="E722">
        <v>945</v>
      </c>
      <c r="F722">
        <v>9</v>
      </c>
      <c r="G722">
        <v>0.3</v>
      </c>
      <c r="H722">
        <v>159</v>
      </c>
      <c r="I722" t="s">
        <v>28</v>
      </c>
      <c r="J722" t="s">
        <v>39</v>
      </c>
      <c r="K722" t="s">
        <v>70</v>
      </c>
      <c r="L722" t="s">
        <v>71</v>
      </c>
      <c r="M722" s="1">
        <v>44717</v>
      </c>
      <c r="N722" t="s">
        <v>43</v>
      </c>
      <c r="O722">
        <v>2021</v>
      </c>
      <c r="P722">
        <v>29</v>
      </c>
      <c r="Q722">
        <v>3</v>
      </c>
      <c r="R722">
        <v>2022</v>
      </c>
      <c r="S722" t="s">
        <v>394</v>
      </c>
      <c r="T722" s="1">
        <v>45622</v>
      </c>
      <c r="U722">
        <v>2</v>
      </c>
      <c r="V722">
        <v>8505</v>
      </c>
      <c r="W722" s="2">
        <f>Table2[[#This Row],[Profit]]/Table2[[#This Row],[Unit Price]]</f>
        <v>0.16825396825396827</v>
      </c>
    </row>
    <row r="723" spans="1:23" x14ac:dyDescent="0.25">
      <c r="A723">
        <v>722</v>
      </c>
      <c r="B723" t="s">
        <v>50</v>
      </c>
      <c r="C723" t="s">
        <v>19</v>
      </c>
      <c r="D723" t="s">
        <v>27</v>
      </c>
      <c r="E723">
        <v>505</v>
      </c>
      <c r="F723">
        <v>3</v>
      </c>
      <c r="G723">
        <v>0.13</v>
      </c>
      <c r="H723">
        <v>69</v>
      </c>
      <c r="I723" t="s">
        <v>20</v>
      </c>
      <c r="J723" t="s">
        <v>29</v>
      </c>
      <c r="K723" t="s">
        <v>22</v>
      </c>
      <c r="L723" t="s">
        <v>46</v>
      </c>
      <c r="M723" s="1">
        <v>44718</v>
      </c>
      <c r="N723" t="s">
        <v>24</v>
      </c>
      <c r="O723">
        <v>2020</v>
      </c>
      <c r="P723">
        <v>14</v>
      </c>
      <c r="Q723">
        <v>6</v>
      </c>
      <c r="R723">
        <v>2020</v>
      </c>
      <c r="S723" t="s">
        <v>583</v>
      </c>
      <c r="T723" s="1">
        <v>45292</v>
      </c>
      <c r="U723">
        <v>4</v>
      </c>
      <c r="V723">
        <v>1515</v>
      </c>
      <c r="W723" s="2">
        <f>Table2[[#This Row],[Profit]]/Table2[[#This Row],[Unit Price]]</f>
        <v>0.13663366336633664</v>
      </c>
    </row>
    <row r="724" spans="1:23" x14ac:dyDescent="0.25">
      <c r="A724">
        <v>723</v>
      </c>
      <c r="B724" t="s">
        <v>18</v>
      </c>
      <c r="C724" t="s">
        <v>56</v>
      </c>
      <c r="D724" t="s">
        <v>759</v>
      </c>
      <c r="E724">
        <v>192</v>
      </c>
      <c r="F724">
        <v>5</v>
      </c>
      <c r="G724">
        <v>0.11</v>
      </c>
      <c r="H724">
        <v>128</v>
      </c>
      <c r="I724" t="s">
        <v>20</v>
      </c>
      <c r="J724" t="s">
        <v>21</v>
      </c>
      <c r="K724" t="s">
        <v>70</v>
      </c>
      <c r="L724" t="s">
        <v>46</v>
      </c>
      <c r="M724" s="1">
        <v>44719</v>
      </c>
      <c r="N724" t="s">
        <v>24</v>
      </c>
      <c r="O724">
        <v>2021</v>
      </c>
      <c r="P724">
        <v>4</v>
      </c>
      <c r="Q724">
        <v>5</v>
      </c>
      <c r="R724">
        <v>2021</v>
      </c>
      <c r="S724" t="s">
        <v>397</v>
      </c>
      <c r="T724" s="1">
        <v>45609</v>
      </c>
      <c r="U724">
        <v>6</v>
      </c>
      <c r="V724">
        <v>960</v>
      </c>
      <c r="W724" s="2">
        <f>Table2[[#This Row],[Profit]]/Table2[[#This Row],[Unit Price]]</f>
        <v>0.66666666666666663</v>
      </c>
    </row>
    <row r="725" spans="1:23" x14ac:dyDescent="0.25">
      <c r="A725">
        <v>724</v>
      </c>
      <c r="B725" t="s">
        <v>58</v>
      </c>
      <c r="C725" t="s">
        <v>59</v>
      </c>
      <c r="D725" t="s">
        <v>761</v>
      </c>
      <c r="E725">
        <v>123</v>
      </c>
      <c r="F725">
        <v>5</v>
      </c>
      <c r="G725">
        <v>0.19</v>
      </c>
      <c r="H725">
        <v>88</v>
      </c>
      <c r="I725" t="s">
        <v>28</v>
      </c>
      <c r="J725" t="s">
        <v>39</v>
      </c>
      <c r="K725" t="s">
        <v>22</v>
      </c>
      <c r="L725" t="s">
        <v>46</v>
      </c>
      <c r="M725" s="1">
        <v>44720</v>
      </c>
      <c r="N725" t="s">
        <v>43</v>
      </c>
      <c r="O725">
        <v>2022</v>
      </c>
      <c r="P725">
        <v>4</v>
      </c>
      <c r="Q725">
        <v>1</v>
      </c>
      <c r="R725">
        <v>2020</v>
      </c>
      <c r="S725" t="s">
        <v>584</v>
      </c>
      <c r="T725" s="1">
        <v>45644</v>
      </c>
      <c r="U725">
        <v>4</v>
      </c>
      <c r="V725">
        <v>615</v>
      </c>
      <c r="W725" s="2">
        <f>Table2[[#This Row],[Profit]]/Table2[[#This Row],[Unit Price]]</f>
        <v>0.71544715447154472</v>
      </c>
    </row>
    <row r="726" spans="1:23" x14ac:dyDescent="0.25">
      <c r="A726">
        <v>725</v>
      </c>
      <c r="B726" t="s">
        <v>45</v>
      </c>
      <c r="C726" t="s">
        <v>56</v>
      </c>
      <c r="D726" t="s">
        <v>759</v>
      </c>
      <c r="E726">
        <v>212</v>
      </c>
      <c r="F726">
        <v>9</v>
      </c>
      <c r="G726">
        <v>0.36</v>
      </c>
      <c r="H726">
        <v>87</v>
      </c>
      <c r="I726" t="s">
        <v>28</v>
      </c>
      <c r="J726" t="s">
        <v>29</v>
      </c>
      <c r="K726" t="s">
        <v>40</v>
      </c>
      <c r="L726" t="s">
        <v>23</v>
      </c>
      <c r="M726" s="1">
        <v>44721</v>
      </c>
      <c r="N726" t="s">
        <v>24</v>
      </c>
      <c r="O726">
        <v>2020</v>
      </c>
      <c r="P726">
        <v>11</v>
      </c>
      <c r="Q726">
        <v>5</v>
      </c>
      <c r="R726">
        <v>2020</v>
      </c>
      <c r="S726" t="s">
        <v>585</v>
      </c>
      <c r="T726" s="1">
        <v>45570</v>
      </c>
      <c r="U726">
        <v>2</v>
      </c>
      <c r="V726">
        <v>1908</v>
      </c>
      <c r="W726" s="2">
        <f>Table2[[#This Row],[Profit]]/Table2[[#This Row],[Unit Price]]</f>
        <v>0.41037735849056606</v>
      </c>
    </row>
    <row r="727" spans="1:23" x14ac:dyDescent="0.25">
      <c r="A727">
        <v>726</v>
      </c>
      <c r="B727" t="s">
        <v>79</v>
      </c>
      <c r="C727" t="s">
        <v>56</v>
      </c>
      <c r="D727" t="s">
        <v>761</v>
      </c>
      <c r="E727">
        <v>489</v>
      </c>
      <c r="F727">
        <v>6</v>
      </c>
      <c r="G727">
        <v>0.11</v>
      </c>
      <c r="H727">
        <v>85</v>
      </c>
      <c r="I727" t="s">
        <v>28</v>
      </c>
      <c r="J727" t="s">
        <v>35</v>
      </c>
      <c r="K727" t="s">
        <v>22</v>
      </c>
      <c r="L727" t="s">
        <v>31</v>
      </c>
      <c r="M727" s="1">
        <v>44722</v>
      </c>
      <c r="N727" t="s">
        <v>43</v>
      </c>
      <c r="O727">
        <v>2022</v>
      </c>
      <c r="P727">
        <v>19</v>
      </c>
      <c r="Q727">
        <v>6</v>
      </c>
      <c r="R727">
        <v>2021</v>
      </c>
      <c r="S727" t="s">
        <v>586</v>
      </c>
      <c r="T727" s="1">
        <v>45418</v>
      </c>
      <c r="U727">
        <v>6</v>
      </c>
      <c r="V727">
        <v>2934</v>
      </c>
      <c r="W727" s="2">
        <f>Table2[[#This Row],[Profit]]/Table2[[#This Row],[Unit Price]]</f>
        <v>0.17382413087934559</v>
      </c>
    </row>
    <row r="728" spans="1:23" x14ac:dyDescent="0.25">
      <c r="A728">
        <v>727</v>
      </c>
      <c r="B728" t="s">
        <v>33</v>
      </c>
      <c r="C728" t="s">
        <v>19</v>
      </c>
      <c r="D728" t="s">
        <v>760</v>
      </c>
      <c r="E728">
        <v>102</v>
      </c>
      <c r="F728">
        <v>9</v>
      </c>
      <c r="G728">
        <v>0.48</v>
      </c>
      <c r="H728">
        <v>61</v>
      </c>
      <c r="I728" t="s">
        <v>28</v>
      </c>
      <c r="J728" t="s">
        <v>21</v>
      </c>
      <c r="K728" t="s">
        <v>30</v>
      </c>
      <c r="L728" t="s">
        <v>23</v>
      </c>
      <c r="M728" s="1">
        <v>44723</v>
      </c>
      <c r="N728" t="s">
        <v>43</v>
      </c>
      <c r="O728">
        <v>2020</v>
      </c>
      <c r="P728">
        <v>25</v>
      </c>
      <c r="Q728">
        <v>4</v>
      </c>
      <c r="R728">
        <v>2022</v>
      </c>
      <c r="S728" t="s">
        <v>587</v>
      </c>
      <c r="T728" s="1">
        <v>45540</v>
      </c>
      <c r="U728">
        <v>2</v>
      </c>
      <c r="V728">
        <v>918</v>
      </c>
      <c r="W728" s="2">
        <f>Table2[[#This Row],[Profit]]/Table2[[#This Row],[Unit Price]]</f>
        <v>0.59803921568627449</v>
      </c>
    </row>
    <row r="729" spans="1:23" x14ac:dyDescent="0.25">
      <c r="A729">
        <v>728</v>
      </c>
      <c r="B729" t="s">
        <v>26</v>
      </c>
      <c r="C729" t="s">
        <v>56</v>
      </c>
      <c r="D729" t="s">
        <v>761</v>
      </c>
      <c r="E729">
        <v>356</v>
      </c>
      <c r="F729">
        <v>3</v>
      </c>
      <c r="G729">
        <v>0.31</v>
      </c>
      <c r="H729">
        <v>152</v>
      </c>
      <c r="I729" t="s">
        <v>20</v>
      </c>
      <c r="J729" t="s">
        <v>29</v>
      </c>
      <c r="K729" t="s">
        <v>40</v>
      </c>
      <c r="L729" t="s">
        <v>71</v>
      </c>
      <c r="M729" s="1">
        <v>44724</v>
      </c>
      <c r="N729" t="s">
        <v>24</v>
      </c>
      <c r="O729">
        <v>2021</v>
      </c>
      <c r="P729">
        <v>3</v>
      </c>
      <c r="Q729">
        <v>5</v>
      </c>
      <c r="R729">
        <v>2020</v>
      </c>
      <c r="S729" t="s">
        <v>355</v>
      </c>
      <c r="T729" s="1">
        <v>45402</v>
      </c>
      <c r="U729">
        <v>5</v>
      </c>
      <c r="V729">
        <v>1068</v>
      </c>
      <c r="W729" s="2">
        <f>Table2[[#This Row],[Profit]]/Table2[[#This Row],[Unit Price]]</f>
        <v>0.42696629213483145</v>
      </c>
    </row>
    <row r="730" spans="1:23" x14ac:dyDescent="0.25">
      <c r="A730">
        <v>729</v>
      </c>
      <c r="B730" t="s">
        <v>98</v>
      </c>
      <c r="C730" t="s">
        <v>59</v>
      </c>
      <c r="D730" t="s">
        <v>760</v>
      </c>
      <c r="E730">
        <v>877</v>
      </c>
      <c r="F730">
        <v>7</v>
      </c>
      <c r="G730">
        <v>0.22</v>
      </c>
      <c r="H730">
        <v>92</v>
      </c>
      <c r="I730" t="s">
        <v>20</v>
      </c>
      <c r="J730" t="s">
        <v>35</v>
      </c>
      <c r="K730" t="s">
        <v>70</v>
      </c>
      <c r="L730" t="s">
        <v>23</v>
      </c>
      <c r="M730" s="1">
        <v>44725</v>
      </c>
      <c r="N730" t="s">
        <v>43</v>
      </c>
      <c r="O730">
        <v>2021</v>
      </c>
      <c r="P730">
        <v>8</v>
      </c>
      <c r="Q730">
        <v>11</v>
      </c>
      <c r="R730">
        <v>2020</v>
      </c>
      <c r="S730" t="s">
        <v>588</v>
      </c>
      <c r="T730" s="1">
        <v>45583</v>
      </c>
      <c r="U730">
        <v>3</v>
      </c>
      <c r="V730">
        <v>6139</v>
      </c>
      <c r="W730" s="2">
        <f>Table2[[#This Row],[Profit]]/Table2[[#This Row],[Unit Price]]</f>
        <v>0.10490307867730901</v>
      </c>
    </row>
    <row r="731" spans="1:23" x14ac:dyDescent="0.25">
      <c r="A731">
        <v>730</v>
      </c>
      <c r="B731" t="s">
        <v>37</v>
      </c>
      <c r="C731" t="s">
        <v>59</v>
      </c>
      <c r="D731" t="s">
        <v>27</v>
      </c>
      <c r="E731">
        <v>939</v>
      </c>
      <c r="F731">
        <v>7</v>
      </c>
      <c r="G731">
        <v>0.16</v>
      </c>
      <c r="H731">
        <v>91</v>
      </c>
      <c r="I731" t="s">
        <v>28</v>
      </c>
      <c r="J731" t="s">
        <v>29</v>
      </c>
      <c r="K731" t="s">
        <v>40</v>
      </c>
      <c r="L731" t="s">
        <v>46</v>
      </c>
      <c r="M731" s="1">
        <v>44726</v>
      </c>
      <c r="N731" t="s">
        <v>43</v>
      </c>
      <c r="O731">
        <v>2021</v>
      </c>
      <c r="P731">
        <v>24</v>
      </c>
      <c r="Q731">
        <v>6</v>
      </c>
      <c r="R731">
        <v>2020</v>
      </c>
      <c r="S731" t="s">
        <v>589</v>
      </c>
      <c r="T731" s="1">
        <v>45584</v>
      </c>
      <c r="U731">
        <v>2</v>
      </c>
      <c r="V731">
        <v>6573</v>
      </c>
      <c r="W731" s="2">
        <f>Table2[[#This Row],[Profit]]/Table2[[#This Row],[Unit Price]]</f>
        <v>9.6911608093716725E-2</v>
      </c>
    </row>
    <row r="732" spans="1:23" x14ac:dyDescent="0.25">
      <c r="A732">
        <v>731</v>
      </c>
      <c r="B732" t="s">
        <v>37</v>
      </c>
      <c r="C732" t="s">
        <v>38</v>
      </c>
      <c r="D732" t="s">
        <v>761</v>
      </c>
      <c r="E732">
        <v>249</v>
      </c>
      <c r="F732">
        <v>1</v>
      </c>
      <c r="G732">
        <v>0.42</v>
      </c>
      <c r="H732">
        <v>128</v>
      </c>
      <c r="I732" t="s">
        <v>28</v>
      </c>
      <c r="J732" t="s">
        <v>35</v>
      </c>
      <c r="K732" t="s">
        <v>40</v>
      </c>
      <c r="L732" t="s">
        <v>31</v>
      </c>
      <c r="M732" s="1">
        <v>44727</v>
      </c>
      <c r="N732" t="s">
        <v>24</v>
      </c>
      <c r="O732">
        <v>2022</v>
      </c>
      <c r="P732">
        <v>18</v>
      </c>
      <c r="Q732">
        <v>7</v>
      </c>
      <c r="R732">
        <v>2020</v>
      </c>
      <c r="S732" t="s">
        <v>590</v>
      </c>
      <c r="T732" s="1">
        <v>45371</v>
      </c>
      <c r="U732">
        <v>3</v>
      </c>
      <c r="V732">
        <v>249</v>
      </c>
      <c r="W732" s="2">
        <f>Table2[[#This Row],[Profit]]/Table2[[#This Row],[Unit Price]]</f>
        <v>0.51405622489959835</v>
      </c>
    </row>
    <row r="733" spans="1:23" x14ac:dyDescent="0.25">
      <c r="A733">
        <v>732</v>
      </c>
      <c r="B733" t="s">
        <v>79</v>
      </c>
      <c r="C733" t="s">
        <v>59</v>
      </c>
      <c r="D733" t="s">
        <v>758</v>
      </c>
      <c r="E733">
        <v>564</v>
      </c>
      <c r="F733">
        <v>2</v>
      </c>
      <c r="G733">
        <v>0.3</v>
      </c>
      <c r="H733">
        <v>90</v>
      </c>
      <c r="I733" t="s">
        <v>28</v>
      </c>
      <c r="J733" t="s">
        <v>29</v>
      </c>
      <c r="K733" t="s">
        <v>30</v>
      </c>
      <c r="L733" t="s">
        <v>71</v>
      </c>
      <c r="M733" s="1">
        <v>44728</v>
      </c>
      <c r="N733" t="s">
        <v>24</v>
      </c>
      <c r="O733">
        <v>2022</v>
      </c>
      <c r="P733">
        <v>29</v>
      </c>
      <c r="Q733">
        <v>4</v>
      </c>
      <c r="R733">
        <v>2021</v>
      </c>
      <c r="S733" t="s">
        <v>507</v>
      </c>
      <c r="T733" s="1">
        <v>45395</v>
      </c>
      <c r="U733">
        <v>2</v>
      </c>
      <c r="V733">
        <v>1128</v>
      </c>
      <c r="W733" s="2">
        <f>Table2[[#This Row],[Profit]]/Table2[[#This Row],[Unit Price]]</f>
        <v>0.15957446808510639</v>
      </c>
    </row>
    <row r="734" spans="1:23" x14ac:dyDescent="0.25">
      <c r="A734">
        <v>733</v>
      </c>
      <c r="B734" t="s">
        <v>79</v>
      </c>
      <c r="C734" t="s">
        <v>38</v>
      </c>
      <c r="D734" t="s">
        <v>760</v>
      </c>
      <c r="E734">
        <v>690</v>
      </c>
      <c r="F734">
        <v>6</v>
      </c>
      <c r="G734">
        <v>0.22</v>
      </c>
      <c r="H734">
        <v>164</v>
      </c>
      <c r="I734" t="s">
        <v>20</v>
      </c>
      <c r="J734" t="s">
        <v>21</v>
      </c>
      <c r="K734" t="s">
        <v>30</v>
      </c>
      <c r="L734" t="s">
        <v>23</v>
      </c>
      <c r="M734" s="1">
        <v>44729</v>
      </c>
      <c r="N734" t="s">
        <v>24</v>
      </c>
      <c r="O734">
        <v>2022</v>
      </c>
      <c r="P734">
        <v>21</v>
      </c>
      <c r="Q734">
        <v>1</v>
      </c>
      <c r="R734">
        <v>2020</v>
      </c>
      <c r="S734" t="s">
        <v>155</v>
      </c>
      <c r="T734" s="1">
        <v>45364</v>
      </c>
      <c r="U734">
        <v>1</v>
      </c>
      <c r="V734">
        <v>4140</v>
      </c>
      <c r="W734" s="2">
        <f>Table2[[#This Row],[Profit]]/Table2[[#This Row],[Unit Price]]</f>
        <v>0.23768115942028986</v>
      </c>
    </row>
    <row r="735" spans="1:23" x14ac:dyDescent="0.25">
      <c r="A735">
        <v>734</v>
      </c>
      <c r="B735" t="s">
        <v>48</v>
      </c>
      <c r="C735" t="s">
        <v>34</v>
      </c>
      <c r="D735" t="s">
        <v>761</v>
      </c>
      <c r="E735">
        <v>649</v>
      </c>
      <c r="F735">
        <v>4</v>
      </c>
      <c r="G735">
        <v>0.32</v>
      </c>
      <c r="H735">
        <v>105</v>
      </c>
      <c r="I735" t="s">
        <v>28</v>
      </c>
      <c r="J735" t="s">
        <v>21</v>
      </c>
      <c r="K735" t="s">
        <v>22</v>
      </c>
      <c r="L735" t="s">
        <v>71</v>
      </c>
      <c r="M735" s="1">
        <v>44730</v>
      </c>
      <c r="N735" t="s">
        <v>24</v>
      </c>
      <c r="O735">
        <v>2020</v>
      </c>
      <c r="P735">
        <v>15</v>
      </c>
      <c r="Q735">
        <v>1</v>
      </c>
      <c r="R735">
        <v>2020</v>
      </c>
      <c r="S735" t="s">
        <v>130</v>
      </c>
      <c r="T735" s="1">
        <v>45414</v>
      </c>
      <c r="U735">
        <v>2</v>
      </c>
      <c r="V735">
        <v>2596</v>
      </c>
      <c r="W735" s="2">
        <f>Table2[[#This Row],[Profit]]/Table2[[#This Row],[Unit Price]]</f>
        <v>0.16178736517719569</v>
      </c>
    </row>
    <row r="736" spans="1:23" x14ac:dyDescent="0.25">
      <c r="A736">
        <v>735</v>
      </c>
      <c r="B736" t="s">
        <v>69</v>
      </c>
      <c r="C736" t="s">
        <v>56</v>
      </c>
      <c r="D736" t="s">
        <v>760</v>
      </c>
      <c r="E736">
        <v>702</v>
      </c>
      <c r="F736">
        <v>4</v>
      </c>
      <c r="G736">
        <v>0.3</v>
      </c>
      <c r="H736">
        <v>84</v>
      </c>
      <c r="I736" t="s">
        <v>28</v>
      </c>
      <c r="J736" t="s">
        <v>39</v>
      </c>
      <c r="K736" t="s">
        <v>70</v>
      </c>
      <c r="L736" t="s">
        <v>31</v>
      </c>
      <c r="M736" s="1">
        <v>44731</v>
      </c>
      <c r="N736" t="s">
        <v>43</v>
      </c>
      <c r="O736">
        <v>2022</v>
      </c>
      <c r="P736">
        <v>5</v>
      </c>
      <c r="Q736">
        <v>7</v>
      </c>
      <c r="R736">
        <v>2021</v>
      </c>
      <c r="S736" t="s">
        <v>591</v>
      </c>
      <c r="T736" s="1">
        <v>45523</v>
      </c>
      <c r="U736">
        <v>3</v>
      </c>
      <c r="V736">
        <v>2808</v>
      </c>
      <c r="W736" s="2">
        <f>Table2[[#This Row],[Profit]]/Table2[[#This Row],[Unit Price]]</f>
        <v>0.11965811965811966</v>
      </c>
    </row>
    <row r="737" spans="1:23" x14ac:dyDescent="0.25">
      <c r="A737">
        <v>736</v>
      </c>
      <c r="B737" t="s">
        <v>79</v>
      </c>
      <c r="C737" t="s">
        <v>56</v>
      </c>
      <c r="D737" t="s">
        <v>757</v>
      </c>
      <c r="E737">
        <v>176</v>
      </c>
      <c r="F737">
        <v>5</v>
      </c>
      <c r="G737">
        <v>0.43</v>
      </c>
      <c r="H737">
        <v>81</v>
      </c>
      <c r="I737" t="s">
        <v>20</v>
      </c>
      <c r="J737" t="s">
        <v>29</v>
      </c>
      <c r="K737" t="s">
        <v>30</v>
      </c>
      <c r="L737" t="s">
        <v>71</v>
      </c>
      <c r="M737" s="1">
        <v>44732</v>
      </c>
      <c r="N737" t="s">
        <v>24</v>
      </c>
      <c r="O737">
        <v>2022</v>
      </c>
      <c r="P737">
        <v>28</v>
      </c>
      <c r="Q737">
        <v>5</v>
      </c>
      <c r="R737">
        <v>2021</v>
      </c>
      <c r="S737" t="s">
        <v>426</v>
      </c>
      <c r="T737" s="1">
        <v>45479</v>
      </c>
      <c r="U737">
        <v>6</v>
      </c>
      <c r="V737">
        <v>880</v>
      </c>
      <c r="W737" s="2">
        <f>Table2[[#This Row],[Profit]]/Table2[[#This Row],[Unit Price]]</f>
        <v>0.46022727272727271</v>
      </c>
    </row>
    <row r="738" spans="1:23" x14ac:dyDescent="0.25">
      <c r="A738">
        <v>737</v>
      </c>
      <c r="B738" t="s">
        <v>67</v>
      </c>
      <c r="C738" t="s">
        <v>53</v>
      </c>
      <c r="D738" t="s">
        <v>761</v>
      </c>
      <c r="E738">
        <v>435</v>
      </c>
      <c r="F738">
        <v>2</v>
      </c>
      <c r="G738">
        <v>0.42</v>
      </c>
      <c r="H738">
        <v>197</v>
      </c>
      <c r="I738" t="s">
        <v>20</v>
      </c>
      <c r="J738" t="s">
        <v>29</v>
      </c>
      <c r="K738" t="s">
        <v>22</v>
      </c>
      <c r="L738" t="s">
        <v>23</v>
      </c>
      <c r="M738" s="1">
        <v>44733</v>
      </c>
      <c r="N738" t="s">
        <v>24</v>
      </c>
      <c r="O738">
        <v>2022</v>
      </c>
      <c r="P738">
        <v>1</v>
      </c>
      <c r="Q738">
        <v>9</v>
      </c>
      <c r="R738">
        <v>2021</v>
      </c>
      <c r="S738" t="s">
        <v>592</v>
      </c>
      <c r="T738" s="1">
        <v>45590</v>
      </c>
      <c r="U738">
        <v>4</v>
      </c>
      <c r="V738">
        <v>870</v>
      </c>
      <c r="W738" s="2">
        <f>Table2[[#This Row],[Profit]]/Table2[[#This Row],[Unit Price]]</f>
        <v>0.45287356321839078</v>
      </c>
    </row>
    <row r="739" spans="1:23" x14ac:dyDescent="0.25">
      <c r="A739">
        <v>738</v>
      </c>
      <c r="B739" t="s">
        <v>48</v>
      </c>
      <c r="C739" t="s">
        <v>19</v>
      </c>
      <c r="D739" t="s">
        <v>757</v>
      </c>
      <c r="E739">
        <v>823</v>
      </c>
      <c r="F739">
        <v>3</v>
      </c>
      <c r="G739">
        <v>0.19</v>
      </c>
      <c r="H739">
        <v>107</v>
      </c>
      <c r="I739" t="s">
        <v>20</v>
      </c>
      <c r="J739" t="s">
        <v>21</v>
      </c>
      <c r="K739" t="s">
        <v>22</v>
      </c>
      <c r="L739" t="s">
        <v>71</v>
      </c>
      <c r="M739" s="1">
        <v>44734</v>
      </c>
      <c r="N739" t="s">
        <v>24</v>
      </c>
      <c r="O739">
        <v>2021</v>
      </c>
      <c r="P739">
        <v>17</v>
      </c>
      <c r="Q739">
        <v>5</v>
      </c>
      <c r="R739">
        <v>2021</v>
      </c>
      <c r="S739" t="s">
        <v>161</v>
      </c>
      <c r="T739" s="1">
        <v>45584</v>
      </c>
      <c r="U739">
        <v>4</v>
      </c>
      <c r="V739">
        <v>2469</v>
      </c>
      <c r="W739" s="2">
        <f>Table2[[#This Row],[Profit]]/Table2[[#This Row],[Unit Price]]</f>
        <v>0.13001215066828675</v>
      </c>
    </row>
    <row r="740" spans="1:23" x14ac:dyDescent="0.25">
      <c r="A740">
        <v>739</v>
      </c>
      <c r="B740" t="s">
        <v>18</v>
      </c>
      <c r="C740" t="s">
        <v>34</v>
      </c>
      <c r="D740" t="s">
        <v>760</v>
      </c>
      <c r="E740">
        <v>246</v>
      </c>
      <c r="F740">
        <v>5</v>
      </c>
      <c r="G740">
        <v>0.46</v>
      </c>
      <c r="H740">
        <v>151</v>
      </c>
      <c r="I740" t="s">
        <v>20</v>
      </c>
      <c r="J740" t="s">
        <v>29</v>
      </c>
      <c r="K740" t="s">
        <v>40</v>
      </c>
      <c r="L740" t="s">
        <v>46</v>
      </c>
      <c r="M740" s="1">
        <v>44735</v>
      </c>
      <c r="N740" t="s">
        <v>24</v>
      </c>
      <c r="O740">
        <v>2022</v>
      </c>
      <c r="P740">
        <v>7</v>
      </c>
      <c r="Q740">
        <v>9</v>
      </c>
      <c r="R740">
        <v>2022</v>
      </c>
      <c r="S740" t="s">
        <v>593</v>
      </c>
      <c r="T740" s="1">
        <v>45566</v>
      </c>
      <c r="U740">
        <v>3</v>
      </c>
      <c r="V740">
        <v>1230</v>
      </c>
      <c r="W740" s="2">
        <f>Table2[[#This Row],[Profit]]/Table2[[#This Row],[Unit Price]]</f>
        <v>0.61382113821138207</v>
      </c>
    </row>
    <row r="741" spans="1:23" x14ac:dyDescent="0.25">
      <c r="A741">
        <v>740</v>
      </c>
      <c r="B741" t="s">
        <v>26</v>
      </c>
      <c r="C741" t="s">
        <v>38</v>
      </c>
      <c r="D741" t="s">
        <v>758</v>
      </c>
      <c r="E741">
        <v>590</v>
      </c>
      <c r="F741">
        <v>9</v>
      </c>
      <c r="G741">
        <v>0.13</v>
      </c>
      <c r="H741">
        <v>73</v>
      </c>
      <c r="I741" t="s">
        <v>28</v>
      </c>
      <c r="J741" t="s">
        <v>35</v>
      </c>
      <c r="K741" t="s">
        <v>70</v>
      </c>
      <c r="L741" t="s">
        <v>31</v>
      </c>
      <c r="M741" s="1">
        <v>44736</v>
      </c>
      <c r="N741" t="s">
        <v>43</v>
      </c>
      <c r="O741">
        <v>2020</v>
      </c>
      <c r="P741">
        <v>25</v>
      </c>
      <c r="Q741">
        <v>5</v>
      </c>
      <c r="R741">
        <v>2022</v>
      </c>
      <c r="S741" t="s">
        <v>253</v>
      </c>
      <c r="T741" s="1">
        <v>45528</v>
      </c>
      <c r="U741">
        <v>2</v>
      </c>
      <c r="V741">
        <v>5310</v>
      </c>
      <c r="W741" s="2">
        <f>Table2[[#This Row],[Profit]]/Table2[[#This Row],[Unit Price]]</f>
        <v>0.12372881355932204</v>
      </c>
    </row>
    <row r="742" spans="1:23" x14ac:dyDescent="0.25">
      <c r="A742">
        <v>741</v>
      </c>
      <c r="B742" t="s">
        <v>58</v>
      </c>
      <c r="C742" t="s">
        <v>56</v>
      </c>
      <c r="D742" t="s">
        <v>27</v>
      </c>
      <c r="E742">
        <v>678</v>
      </c>
      <c r="F742">
        <v>2</v>
      </c>
      <c r="G742">
        <v>0.18</v>
      </c>
      <c r="H742">
        <v>126</v>
      </c>
      <c r="I742" t="s">
        <v>20</v>
      </c>
      <c r="J742" t="s">
        <v>39</v>
      </c>
      <c r="K742" t="s">
        <v>40</v>
      </c>
      <c r="L742" t="s">
        <v>46</v>
      </c>
      <c r="M742" s="1">
        <v>44737</v>
      </c>
      <c r="N742" t="s">
        <v>43</v>
      </c>
      <c r="O742">
        <v>2021</v>
      </c>
      <c r="P742">
        <v>25</v>
      </c>
      <c r="Q742">
        <v>11</v>
      </c>
      <c r="R742">
        <v>2022</v>
      </c>
      <c r="S742" t="s">
        <v>594</v>
      </c>
      <c r="T742" s="1">
        <v>45329</v>
      </c>
      <c r="U742">
        <v>5</v>
      </c>
      <c r="V742">
        <v>1356</v>
      </c>
      <c r="W742" s="2">
        <f>Table2[[#This Row],[Profit]]/Table2[[#This Row],[Unit Price]]</f>
        <v>0.18584070796460178</v>
      </c>
    </row>
    <row r="743" spans="1:23" x14ac:dyDescent="0.25">
      <c r="A743">
        <v>742</v>
      </c>
      <c r="B743" t="s">
        <v>65</v>
      </c>
      <c r="C743" t="s">
        <v>59</v>
      </c>
      <c r="D743" t="s">
        <v>759</v>
      </c>
      <c r="E743">
        <v>884</v>
      </c>
      <c r="F743">
        <v>4</v>
      </c>
      <c r="G743">
        <v>0.38</v>
      </c>
      <c r="H743">
        <v>130</v>
      </c>
      <c r="I743" t="s">
        <v>28</v>
      </c>
      <c r="J743" t="s">
        <v>35</v>
      </c>
      <c r="K743" t="s">
        <v>30</v>
      </c>
      <c r="L743" t="s">
        <v>31</v>
      </c>
      <c r="M743" s="1">
        <v>44738</v>
      </c>
      <c r="N743" t="s">
        <v>43</v>
      </c>
      <c r="O743">
        <v>2020</v>
      </c>
      <c r="P743">
        <v>28</v>
      </c>
      <c r="Q743">
        <v>1</v>
      </c>
      <c r="R743">
        <v>2020</v>
      </c>
      <c r="S743" t="s">
        <v>383</v>
      </c>
      <c r="T743" s="1">
        <v>45362</v>
      </c>
      <c r="U743">
        <v>2</v>
      </c>
      <c r="V743">
        <v>3536</v>
      </c>
      <c r="W743" s="2">
        <f>Table2[[#This Row],[Profit]]/Table2[[#This Row],[Unit Price]]</f>
        <v>0.14705882352941177</v>
      </c>
    </row>
    <row r="744" spans="1:23" x14ac:dyDescent="0.25">
      <c r="A744">
        <v>743</v>
      </c>
      <c r="B744" t="s">
        <v>42</v>
      </c>
      <c r="C744" t="s">
        <v>34</v>
      </c>
      <c r="D744" t="s">
        <v>761</v>
      </c>
      <c r="E744">
        <v>431</v>
      </c>
      <c r="F744">
        <v>1</v>
      </c>
      <c r="G744">
        <v>0.23</v>
      </c>
      <c r="H744">
        <v>147</v>
      </c>
      <c r="I744" t="s">
        <v>28</v>
      </c>
      <c r="J744" t="s">
        <v>39</v>
      </c>
      <c r="K744" t="s">
        <v>30</v>
      </c>
      <c r="L744" t="s">
        <v>23</v>
      </c>
      <c r="M744" s="1">
        <v>44739</v>
      </c>
      <c r="N744" t="s">
        <v>24</v>
      </c>
      <c r="O744">
        <v>2021</v>
      </c>
      <c r="P744">
        <v>4</v>
      </c>
      <c r="Q744">
        <v>5</v>
      </c>
      <c r="R744">
        <v>2021</v>
      </c>
      <c r="S744" t="s">
        <v>595</v>
      </c>
      <c r="T744" s="1">
        <v>45367</v>
      </c>
      <c r="U744">
        <v>6</v>
      </c>
      <c r="V744">
        <v>431</v>
      </c>
      <c r="W744" s="2">
        <f>Table2[[#This Row],[Profit]]/Table2[[#This Row],[Unit Price]]</f>
        <v>0.34106728538283065</v>
      </c>
    </row>
    <row r="745" spans="1:23" x14ac:dyDescent="0.25">
      <c r="A745">
        <v>744</v>
      </c>
      <c r="B745" t="s">
        <v>55</v>
      </c>
      <c r="C745" t="s">
        <v>34</v>
      </c>
      <c r="D745" t="s">
        <v>760</v>
      </c>
      <c r="E745">
        <v>621</v>
      </c>
      <c r="F745">
        <v>8</v>
      </c>
      <c r="G745">
        <v>0.33</v>
      </c>
      <c r="H745">
        <v>80</v>
      </c>
      <c r="I745" t="s">
        <v>28</v>
      </c>
      <c r="J745" t="s">
        <v>29</v>
      </c>
      <c r="K745" t="s">
        <v>22</v>
      </c>
      <c r="L745" t="s">
        <v>71</v>
      </c>
      <c r="M745" s="1">
        <v>44740</v>
      </c>
      <c r="N745" t="s">
        <v>43</v>
      </c>
      <c r="O745">
        <v>2021</v>
      </c>
      <c r="P745">
        <v>20</v>
      </c>
      <c r="Q745">
        <v>1</v>
      </c>
      <c r="R745">
        <v>2020</v>
      </c>
      <c r="S745" t="s">
        <v>596</v>
      </c>
      <c r="T745" s="1">
        <v>45392</v>
      </c>
      <c r="U745">
        <v>5</v>
      </c>
      <c r="V745">
        <v>4968</v>
      </c>
      <c r="W745" s="2">
        <f>Table2[[#This Row],[Profit]]/Table2[[#This Row],[Unit Price]]</f>
        <v>0.1288244766505636</v>
      </c>
    </row>
    <row r="746" spans="1:23" x14ac:dyDescent="0.25">
      <c r="A746">
        <v>745</v>
      </c>
      <c r="B746" t="s">
        <v>79</v>
      </c>
      <c r="C746" t="s">
        <v>38</v>
      </c>
      <c r="D746" t="s">
        <v>758</v>
      </c>
      <c r="E746">
        <v>477</v>
      </c>
      <c r="F746">
        <v>9</v>
      </c>
      <c r="G746">
        <v>0.17</v>
      </c>
      <c r="H746">
        <v>141</v>
      </c>
      <c r="I746" t="s">
        <v>28</v>
      </c>
      <c r="J746" t="s">
        <v>21</v>
      </c>
      <c r="K746" t="s">
        <v>40</v>
      </c>
      <c r="L746" t="s">
        <v>71</v>
      </c>
      <c r="M746" s="1">
        <v>44741</v>
      </c>
      <c r="N746" t="s">
        <v>43</v>
      </c>
      <c r="O746">
        <v>2022</v>
      </c>
      <c r="P746">
        <v>3</v>
      </c>
      <c r="Q746">
        <v>12</v>
      </c>
      <c r="R746">
        <v>2021</v>
      </c>
      <c r="S746" t="s">
        <v>589</v>
      </c>
      <c r="T746" s="1">
        <v>45460</v>
      </c>
      <c r="U746">
        <v>1</v>
      </c>
      <c r="V746">
        <v>4293</v>
      </c>
      <c r="W746" s="2">
        <f>Table2[[#This Row],[Profit]]/Table2[[#This Row],[Unit Price]]</f>
        <v>0.29559748427672955</v>
      </c>
    </row>
    <row r="747" spans="1:23" x14ac:dyDescent="0.25">
      <c r="A747">
        <v>746</v>
      </c>
      <c r="B747" t="s">
        <v>55</v>
      </c>
      <c r="C747" t="s">
        <v>59</v>
      </c>
      <c r="D747" t="s">
        <v>758</v>
      </c>
      <c r="E747">
        <v>429</v>
      </c>
      <c r="F747">
        <v>3</v>
      </c>
      <c r="G747">
        <v>0.22</v>
      </c>
      <c r="H747">
        <v>181</v>
      </c>
      <c r="I747" t="s">
        <v>28</v>
      </c>
      <c r="J747" t="s">
        <v>35</v>
      </c>
      <c r="K747" t="s">
        <v>30</v>
      </c>
      <c r="L747" t="s">
        <v>31</v>
      </c>
      <c r="M747" s="1">
        <v>44742</v>
      </c>
      <c r="N747" t="s">
        <v>43</v>
      </c>
      <c r="O747">
        <v>2021</v>
      </c>
      <c r="P747">
        <v>8</v>
      </c>
      <c r="Q747">
        <v>5</v>
      </c>
      <c r="R747">
        <v>2022</v>
      </c>
      <c r="S747" t="s">
        <v>597</v>
      </c>
      <c r="T747" s="1">
        <v>45526</v>
      </c>
      <c r="U747">
        <v>6</v>
      </c>
      <c r="V747">
        <v>1287</v>
      </c>
      <c r="W747" s="2">
        <f>Table2[[#This Row],[Profit]]/Table2[[#This Row],[Unit Price]]</f>
        <v>0.42191142191142189</v>
      </c>
    </row>
    <row r="748" spans="1:23" x14ac:dyDescent="0.25">
      <c r="A748">
        <v>747</v>
      </c>
      <c r="B748" t="s">
        <v>45</v>
      </c>
      <c r="C748" t="s">
        <v>53</v>
      </c>
      <c r="D748" t="s">
        <v>758</v>
      </c>
      <c r="E748">
        <v>898</v>
      </c>
      <c r="F748">
        <v>2</v>
      </c>
      <c r="G748">
        <v>0.12</v>
      </c>
      <c r="H748">
        <v>136</v>
      </c>
      <c r="I748" t="s">
        <v>28</v>
      </c>
      <c r="J748" t="s">
        <v>35</v>
      </c>
      <c r="K748" t="s">
        <v>70</v>
      </c>
      <c r="L748" t="s">
        <v>31</v>
      </c>
      <c r="M748" s="1">
        <v>44743</v>
      </c>
      <c r="N748" t="s">
        <v>43</v>
      </c>
      <c r="O748">
        <v>2022</v>
      </c>
      <c r="P748">
        <v>25</v>
      </c>
      <c r="Q748">
        <v>10</v>
      </c>
      <c r="R748">
        <v>2022</v>
      </c>
      <c r="S748" t="s">
        <v>598</v>
      </c>
      <c r="T748" s="1">
        <v>45560</v>
      </c>
      <c r="U748">
        <v>6</v>
      </c>
      <c r="V748">
        <v>1796</v>
      </c>
      <c r="W748" s="2">
        <f>Table2[[#This Row],[Profit]]/Table2[[#This Row],[Unit Price]]</f>
        <v>0.15144766146993319</v>
      </c>
    </row>
    <row r="749" spans="1:23" x14ac:dyDescent="0.25">
      <c r="A749">
        <v>748</v>
      </c>
      <c r="B749" t="s">
        <v>65</v>
      </c>
      <c r="C749" t="s">
        <v>38</v>
      </c>
      <c r="D749" t="s">
        <v>760</v>
      </c>
      <c r="E749">
        <v>122</v>
      </c>
      <c r="F749">
        <v>7</v>
      </c>
      <c r="G749">
        <v>0.46</v>
      </c>
      <c r="H749">
        <v>179</v>
      </c>
      <c r="I749" t="s">
        <v>28</v>
      </c>
      <c r="J749" t="s">
        <v>29</v>
      </c>
      <c r="K749" t="s">
        <v>30</v>
      </c>
      <c r="L749" t="s">
        <v>46</v>
      </c>
      <c r="M749" s="1">
        <v>44744</v>
      </c>
      <c r="N749" t="s">
        <v>24</v>
      </c>
      <c r="O749">
        <v>2021</v>
      </c>
      <c r="P749">
        <v>24</v>
      </c>
      <c r="Q749">
        <v>6</v>
      </c>
      <c r="R749">
        <v>2021</v>
      </c>
      <c r="S749" t="s">
        <v>599</v>
      </c>
      <c r="T749" s="1">
        <v>45350</v>
      </c>
      <c r="U749">
        <v>5</v>
      </c>
      <c r="V749">
        <v>854</v>
      </c>
      <c r="W749" s="2">
        <f>Table2[[#This Row],[Profit]]/Table2[[#This Row],[Unit Price]]</f>
        <v>1.4672131147540983</v>
      </c>
    </row>
    <row r="750" spans="1:23" x14ac:dyDescent="0.25">
      <c r="A750">
        <v>749</v>
      </c>
      <c r="B750" t="s">
        <v>45</v>
      </c>
      <c r="C750" t="s">
        <v>56</v>
      </c>
      <c r="D750" t="s">
        <v>760</v>
      </c>
      <c r="E750">
        <v>718</v>
      </c>
      <c r="F750">
        <v>9</v>
      </c>
      <c r="G750">
        <v>0.23</v>
      </c>
      <c r="H750">
        <v>64</v>
      </c>
      <c r="I750" t="s">
        <v>28</v>
      </c>
      <c r="J750" t="s">
        <v>35</v>
      </c>
      <c r="K750" t="s">
        <v>70</v>
      </c>
      <c r="L750" t="s">
        <v>23</v>
      </c>
      <c r="M750" s="1">
        <v>44745</v>
      </c>
      <c r="N750" t="s">
        <v>43</v>
      </c>
      <c r="O750">
        <v>2020</v>
      </c>
      <c r="P750">
        <v>3</v>
      </c>
      <c r="Q750">
        <v>3</v>
      </c>
      <c r="R750">
        <v>2021</v>
      </c>
      <c r="S750" t="s">
        <v>600</v>
      </c>
      <c r="T750" s="1">
        <v>45467</v>
      </c>
      <c r="U750">
        <v>4</v>
      </c>
      <c r="V750">
        <v>6462</v>
      </c>
      <c r="W750" s="2">
        <f>Table2[[#This Row],[Profit]]/Table2[[#This Row],[Unit Price]]</f>
        <v>8.9136490250696379E-2</v>
      </c>
    </row>
    <row r="751" spans="1:23" x14ac:dyDescent="0.25">
      <c r="A751">
        <v>750</v>
      </c>
      <c r="B751" t="s">
        <v>104</v>
      </c>
      <c r="C751" t="s">
        <v>19</v>
      </c>
      <c r="D751" t="s">
        <v>761</v>
      </c>
      <c r="E751">
        <v>376</v>
      </c>
      <c r="F751">
        <v>3</v>
      </c>
      <c r="G751">
        <v>0.33</v>
      </c>
      <c r="H751">
        <v>178</v>
      </c>
      <c r="I751" t="s">
        <v>20</v>
      </c>
      <c r="J751" t="s">
        <v>39</v>
      </c>
      <c r="K751" t="s">
        <v>40</v>
      </c>
      <c r="L751" t="s">
        <v>31</v>
      </c>
      <c r="M751" s="1">
        <v>44746</v>
      </c>
      <c r="N751" t="s">
        <v>43</v>
      </c>
      <c r="O751">
        <v>2020</v>
      </c>
      <c r="P751">
        <v>19</v>
      </c>
      <c r="Q751">
        <v>8</v>
      </c>
      <c r="R751">
        <v>2021</v>
      </c>
      <c r="S751" t="s">
        <v>601</v>
      </c>
      <c r="T751" s="1">
        <v>45466</v>
      </c>
      <c r="U751">
        <v>3</v>
      </c>
      <c r="V751">
        <v>1128</v>
      </c>
      <c r="W751" s="2">
        <f>Table2[[#This Row],[Profit]]/Table2[[#This Row],[Unit Price]]</f>
        <v>0.47340425531914893</v>
      </c>
    </row>
    <row r="752" spans="1:23" x14ac:dyDescent="0.25">
      <c r="A752">
        <v>751</v>
      </c>
      <c r="B752" t="s">
        <v>79</v>
      </c>
      <c r="C752" t="s">
        <v>53</v>
      </c>
      <c r="D752" t="s">
        <v>761</v>
      </c>
      <c r="E752">
        <v>717</v>
      </c>
      <c r="F752">
        <v>9</v>
      </c>
      <c r="G752">
        <v>0.49</v>
      </c>
      <c r="H752">
        <v>59</v>
      </c>
      <c r="I752" t="s">
        <v>20</v>
      </c>
      <c r="J752" t="s">
        <v>35</v>
      </c>
      <c r="K752" t="s">
        <v>70</v>
      </c>
      <c r="L752" t="s">
        <v>31</v>
      </c>
      <c r="M752" s="1">
        <v>44747</v>
      </c>
      <c r="N752" t="s">
        <v>43</v>
      </c>
      <c r="O752">
        <v>2021</v>
      </c>
      <c r="P752">
        <v>30</v>
      </c>
      <c r="Q752">
        <v>8</v>
      </c>
      <c r="R752">
        <v>2020</v>
      </c>
      <c r="S752" t="s">
        <v>275</v>
      </c>
      <c r="T752" s="1">
        <v>45582</v>
      </c>
      <c r="U752">
        <v>5</v>
      </c>
      <c r="V752">
        <v>6453</v>
      </c>
      <c r="W752" s="2">
        <f>Table2[[#This Row],[Profit]]/Table2[[#This Row],[Unit Price]]</f>
        <v>8.2287308228730829E-2</v>
      </c>
    </row>
    <row r="753" spans="1:23" x14ac:dyDescent="0.25">
      <c r="A753">
        <v>752</v>
      </c>
      <c r="B753" t="s">
        <v>26</v>
      </c>
      <c r="C753" t="s">
        <v>19</v>
      </c>
      <c r="D753" t="s">
        <v>758</v>
      </c>
      <c r="E753">
        <v>567</v>
      </c>
      <c r="F753">
        <v>2</v>
      </c>
      <c r="G753">
        <v>0.19</v>
      </c>
      <c r="H753">
        <v>85</v>
      </c>
      <c r="I753" t="s">
        <v>28</v>
      </c>
      <c r="J753" t="s">
        <v>29</v>
      </c>
      <c r="K753" t="s">
        <v>70</v>
      </c>
      <c r="L753" t="s">
        <v>71</v>
      </c>
      <c r="M753" s="1">
        <v>44748</v>
      </c>
      <c r="N753" t="s">
        <v>24</v>
      </c>
      <c r="O753">
        <v>2022</v>
      </c>
      <c r="P753">
        <v>6</v>
      </c>
      <c r="Q753">
        <v>12</v>
      </c>
      <c r="R753">
        <v>2022</v>
      </c>
      <c r="S753" t="s">
        <v>602</v>
      </c>
      <c r="T753" s="1">
        <v>45298</v>
      </c>
      <c r="U753">
        <v>2</v>
      </c>
      <c r="V753">
        <v>1134</v>
      </c>
      <c r="W753" s="2">
        <f>Table2[[#This Row],[Profit]]/Table2[[#This Row],[Unit Price]]</f>
        <v>0.14991181657848324</v>
      </c>
    </row>
    <row r="754" spans="1:23" x14ac:dyDescent="0.25">
      <c r="A754">
        <v>753</v>
      </c>
      <c r="B754" t="s">
        <v>26</v>
      </c>
      <c r="C754" t="s">
        <v>38</v>
      </c>
      <c r="D754" t="s">
        <v>758</v>
      </c>
      <c r="E754">
        <v>424</v>
      </c>
      <c r="F754">
        <v>8</v>
      </c>
      <c r="G754">
        <v>0.49</v>
      </c>
      <c r="H754">
        <v>128</v>
      </c>
      <c r="I754" t="s">
        <v>28</v>
      </c>
      <c r="J754" t="s">
        <v>29</v>
      </c>
      <c r="K754" t="s">
        <v>22</v>
      </c>
      <c r="L754" t="s">
        <v>71</v>
      </c>
      <c r="M754" s="1">
        <v>44749</v>
      </c>
      <c r="N754" t="s">
        <v>43</v>
      </c>
      <c r="O754">
        <v>2021</v>
      </c>
      <c r="P754">
        <v>5</v>
      </c>
      <c r="Q754">
        <v>10</v>
      </c>
      <c r="R754">
        <v>2021</v>
      </c>
      <c r="S754" t="s">
        <v>603</v>
      </c>
      <c r="T754" s="1">
        <v>45501</v>
      </c>
      <c r="U754">
        <v>4</v>
      </c>
      <c r="V754">
        <v>3392</v>
      </c>
      <c r="W754" s="2">
        <f>Table2[[#This Row],[Profit]]/Table2[[#This Row],[Unit Price]]</f>
        <v>0.30188679245283018</v>
      </c>
    </row>
    <row r="755" spans="1:23" x14ac:dyDescent="0.25">
      <c r="A755">
        <v>754</v>
      </c>
      <c r="B755" t="s">
        <v>52</v>
      </c>
      <c r="C755" t="s">
        <v>19</v>
      </c>
      <c r="D755" t="s">
        <v>761</v>
      </c>
      <c r="E755">
        <v>466</v>
      </c>
      <c r="F755">
        <v>5</v>
      </c>
      <c r="G755">
        <v>0.25</v>
      </c>
      <c r="H755">
        <v>82</v>
      </c>
      <c r="I755" t="s">
        <v>28</v>
      </c>
      <c r="J755" t="s">
        <v>35</v>
      </c>
      <c r="K755" t="s">
        <v>70</v>
      </c>
      <c r="L755" t="s">
        <v>23</v>
      </c>
      <c r="M755" s="1">
        <v>44750</v>
      </c>
      <c r="N755" t="s">
        <v>43</v>
      </c>
      <c r="O755">
        <v>2021</v>
      </c>
      <c r="P755">
        <v>1</v>
      </c>
      <c r="Q755">
        <v>4</v>
      </c>
      <c r="R755">
        <v>2021</v>
      </c>
      <c r="S755" t="s">
        <v>76</v>
      </c>
      <c r="T755" s="1">
        <v>45317</v>
      </c>
      <c r="U755">
        <v>3</v>
      </c>
      <c r="V755">
        <v>2330</v>
      </c>
      <c r="W755" s="2">
        <f>Table2[[#This Row],[Profit]]/Table2[[#This Row],[Unit Price]]</f>
        <v>0.17596566523605151</v>
      </c>
    </row>
    <row r="756" spans="1:23" x14ac:dyDescent="0.25">
      <c r="A756">
        <v>755</v>
      </c>
      <c r="B756" t="s">
        <v>101</v>
      </c>
      <c r="C756" t="s">
        <v>56</v>
      </c>
      <c r="D756" t="s">
        <v>760</v>
      </c>
      <c r="E756">
        <v>179</v>
      </c>
      <c r="F756">
        <v>5</v>
      </c>
      <c r="G756">
        <v>0.21</v>
      </c>
      <c r="H756">
        <v>62</v>
      </c>
      <c r="I756" t="s">
        <v>28</v>
      </c>
      <c r="J756" t="s">
        <v>39</v>
      </c>
      <c r="K756" t="s">
        <v>22</v>
      </c>
      <c r="L756" t="s">
        <v>71</v>
      </c>
      <c r="M756" s="1">
        <v>44751</v>
      </c>
      <c r="N756" t="s">
        <v>43</v>
      </c>
      <c r="O756">
        <v>2022</v>
      </c>
      <c r="P756">
        <v>18</v>
      </c>
      <c r="Q756">
        <v>10</v>
      </c>
      <c r="R756">
        <v>2020</v>
      </c>
      <c r="S756" t="s">
        <v>366</v>
      </c>
      <c r="T756" s="1">
        <v>45381</v>
      </c>
      <c r="U756">
        <v>6</v>
      </c>
      <c r="V756">
        <v>895</v>
      </c>
      <c r="W756" s="2">
        <f>Table2[[#This Row],[Profit]]/Table2[[#This Row],[Unit Price]]</f>
        <v>0.34636871508379891</v>
      </c>
    </row>
    <row r="757" spans="1:23" x14ac:dyDescent="0.25">
      <c r="A757">
        <v>756</v>
      </c>
      <c r="B757" t="s">
        <v>65</v>
      </c>
      <c r="C757" t="s">
        <v>34</v>
      </c>
      <c r="D757" t="s">
        <v>27</v>
      </c>
      <c r="E757">
        <v>517</v>
      </c>
      <c r="F757">
        <v>3</v>
      </c>
      <c r="G757">
        <v>0.19</v>
      </c>
      <c r="H757">
        <v>102</v>
      </c>
      <c r="I757" t="s">
        <v>28</v>
      </c>
      <c r="J757" t="s">
        <v>29</v>
      </c>
      <c r="K757" t="s">
        <v>70</v>
      </c>
      <c r="L757" t="s">
        <v>23</v>
      </c>
      <c r="M757" s="1">
        <v>44752</v>
      </c>
      <c r="N757" t="s">
        <v>43</v>
      </c>
      <c r="O757">
        <v>2021</v>
      </c>
      <c r="P757">
        <v>19</v>
      </c>
      <c r="Q757">
        <v>4</v>
      </c>
      <c r="R757">
        <v>2020</v>
      </c>
      <c r="S757" t="s">
        <v>604</v>
      </c>
      <c r="T757" s="1">
        <v>45358</v>
      </c>
      <c r="U757">
        <v>2</v>
      </c>
      <c r="V757">
        <v>1551</v>
      </c>
      <c r="W757" s="2">
        <f>Table2[[#This Row],[Profit]]/Table2[[#This Row],[Unit Price]]</f>
        <v>0.19729206963249515</v>
      </c>
    </row>
    <row r="758" spans="1:23" x14ac:dyDescent="0.25">
      <c r="A758">
        <v>757</v>
      </c>
      <c r="B758" t="s">
        <v>45</v>
      </c>
      <c r="C758" t="s">
        <v>59</v>
      </c>
      <c r="D758" t="s">
        <v>760</v>
      </c>
      <c r="E758">
        <v>979</v>
      </c>
      <c r="F758">
        <v>5</v>
      </c>
      <c r="G758">
        <v>0.11</v>
      </c>
      <c r="H758">
        <v>128</v>
      </c>
      <c r="I758" t="s">
        <v>20</v>
      </c>
      <c r="J758" t="s">
        <v>21</v>
      </c>
      <c r="K758" t="s">
        <v>30</v>
      </c>
      <c r="L758" t="s">
        <v>23</v>
      </c>
      <c r="M758" s="1">
        <v>44753</v>
      </c>
      <c r="N758" t="s">
        <v>24</v>
      </c>
      <c r="O758">
        <v>2020</v>
      </c>
      <c r="P758">
        <v>9</v>
      </c>
      <c r="Q758">
        <v>8</v>
      </c>
      <c r="R758">
        <v>2022</v>
      </c>
      <c r="S758" t="s">
        <v>81</v>
      </c>
      <c r="T758" s="1">
        <v>45427</v>
      </c>
      <c r="U758">
        <v>5</v>
      </c>
      <c r="V758">
        <v>4895</v>
      </c>
      <c r="W758" s="2">
        <f>Table2[[#This Row],[Profit]]/Table2[[#This Row],[Unit Price]]</f>
        <v>0.13074565883554648</v>
      </c>
    </row>
    <row r="759" spans="1:23" x14ac:dyDescent="0.25">
      <c r="A759">
        <v>758</v>
      </c>
      <c r="B759" t="s">
        <v>104</v>
      </c>
      <c r="C759" t="s">
        <v>19</v>
      </c>
      <c r="D759" t="s">
        <v>757</v>
      </c>
      <c r="E759">
        <v>433</v>
      </c>
      <c r="F759">
        <v>8</v>
      </c>
      <c r="G759">
        <v>0.36</v>
      </c>
      <c r="H759">
        <v>69</v>
      </c>
      <c r="I759" t="s">
        <v>28</v>
      </c>
      <c r="J759" t="s">
        <v>39</v>
      </c>
      <c r="K759" t="s">
        <v>30</v>
      </c>
      <c r="L759" t="s">
        <v>71</v>
      </c>
      <c r="M759" s="1">
        <v>44754</v>
      </c>
      <c r="N759" t="s">
        <v>43</v>
      </c>
      <c r="O759">
        <v>2022</v>
      </c>
      <c r="P759">
        <v>7</v>
      </c>
      <c r="Q759">
        <v>4</v>
      </c>
      <c r="R759">
        <v>2022</v>
      </c>
      <c r="S759" t="s">
        <v>605</v>
      </c>
      <c r="T759" s="1">
        <v>45516</v>
      </c>
      <c r="U759">
        <v>3</v>
      </c>
      <c r="V759">
        <v>3464</v>
      </c>
      <c r="W759" s="2">
        <f>Table2[[#This Row],[Profit]]/Table2[[#This Row],[Unit Price]]</f>
        <v>0.15935334872979215</v>
      </c>
    </row>
    <row r="760" spans="1:23" x14ac:dyDescent="0.25">
      <c r="A760">
        <v>759</v>
      </c>
      <c r="B760" t="s">
        <v>67</v>
      </c>
      <c r="C760" t="s">
        <v>53</v>
      </c>
      <c r="D760" t="s">
        <v>758</v>
      </c>
      <c r="E760">
        <v>149</v>
      </c>
      <c r="F760">
        <v>4</v>
      </c>
      <c r="G760">
        <v>0.21</v>
      </c>
      <c r="H760">
        <v>143</v>
      </c>
      <c r="I760" t="s">
        <v>20</v>
      </c>
      <c r="J760" t="s">
        <v>35</v>
      </c>
      <c r="K760" t="s">
        <v>70</v>
      </c>
      <c r="L760" t="s">
        <v>31</v>
      </c>
      <c r="M760" s="1">
        <v>44755</v>
      </c>
      <c r="N760" t="s">
        <v>43</v>
      </c>
      <c r="O760">
        <v>2020</v>
      </c>
      <c r="P760">
        <v>23</v>
      </c>
      <c r="Q760">
        <v>11</v>
      </c>
      <c r="R760">
        <v>2020</v>
      </c>
      <c r="S760" t="s">
        <v>606</v>
      </c>
      <c r="T760" s="1">
        <v>45395</v>
      </c>
      <c r="U760">
        <v>5</v>
      </c>
      <c r="V760">
        <v>596</v>
      </c>
      <c r="W760" s="2">
        <f>Table2[[#This Row],[Profit]]/Table2[[#This Row],[Unit Price]]</f>
        <v>0.95973154362416102</v>
      </c>
    </row>
    <row r="761" spans="1:23" x14ac:dyDescent="0.25">
      <c r="A761">
        <v>760</v>
      </c>
      <c r="B761" t="s">
        <v>37</v>
      </c>
      <c r="C761" t="s">
        <v>56</v>
      </c>
      <c r="D761" t="s">
        <v>27</v>
      </c>
      <c r="E761">
        <v>846</v>
      </c>
      <c r="F761">
        <v>5</v>
      </c>
      <c r="G761">
        <v>0.41</v>
      </c>
      <c r="H761">
        <v>168</v>
      </c>
      <c r="I761" t="s">
        <v>20</v>
      </c>
      <c r="J761" t="s">
        <v>21</v>
      </c>
      <c r="K761" t="s">
        <v>22</v>
      </c>
      <c r="L761" t="s">
        <v>23</v>
      </c>
      <c r="M761" s="1">
        <v>44756</v>
      </c>
      <c r="N761" t="s">
        <v>43</v>
      </c>
      <c r="O761">
        <v>2021</v>
      </c>
      <c r="P761">
        <v>17</v>
      </c>
      <c r="Q761">
        <v>11</v>
      </c>
      <c r="R761">
        <v>2020</v>
      </c>
      <c r="S761" t="s">
        <v>607</v>
      </c>
      <c r="T761" s="1">
        <v>45515</v>
      </c>
      <c r="U761">
        <v>1</v>
      </c>
      <c r="V761">
        <v>4230</v>
      </c>
      <c r="W761" s="2">
        <f>Table2[[#This Row],[Profit]]/Table2[[#This Row],[Unit Price]]</f>
        <v>0.19858156028368795</v>
      </c>
    </row>
    <row r="762" spans="1:23" x14ac:dyDescent="0.25">
      <c r="A762">
        <v>761</v>
      </c>
      <c r="B762" t="s">
        <v>45</v>
      </c>
      <c r="C762" t="s">
        <v>56</v>
      </c>
      <c r="D762" t="s">
        <v>759</v>
      </c>
      <c r="E762">
        <v>238</v>
      </c>
      <c r="F762">
        <v>8</v>
      </c>
      <c r="G762">
        <v>0.21</v>
      </c>
      <c r="H762">
        <v>173</v>
      </c>
      <c r="I762" t="s">
        <v>20</v>
      </c>
      <c r="J762" t="s">
        <v>21</v>
      </c>
      <c r="K762" t="s">
        <v>70</v>
      </c>
      <c r="L762" t="s">
        <v>71</v>
      </c>
      <c r="M762" s="1">
        <v>44757</v>
      </c>
      <c r="N762" t="s">
        <v>24</v>
      </c>
      <c r="O762">
        <v>2022</v>
      </c>
      <c r="P762">
        <v>1</v>
      </c>
      <c r="Q762">
        <v>6</v>
      </c>
      <c r="R762">
        <v>2021</v>
      </c>
      <c r="S762" t="s">
        <v>608</v>
      </c>
      <c r="T762" s="1">
        <v>45370</v>
      </c>
      <c r="U762">
        <v>6</v>
      </c>
      <c r="V762">
        <v>1904</v>
      </c>
      <c r="W762" s="2">
        <f>Table2[[#This Row],[Profit]]/Table2[[#This Row],[Unit Price]]</f>
        <v>0.72689075630252098</v>
      </c>
    </row>
    <row r="763" spans="1:23" x14ac:dyDescent="0.25">
      <c r="A763">
        <v>762</v>
      </c>
      <c r="B763" t="s">
        <v>73</v>
      </c>
      <c r="C763" t="s">
        <v>38</v>
      </c>
      <c r="D763" t="s">
        <v>760</v>
      </c>
      <c r="E763">
        <v>469</v>
      </c>
      <c r="F763">
        <v>1</v>
      </c>
      <c r="G763">
        <v>0.11</v>
      </c>
      <c r="H763">
        <v>131</v>
      </c>
      <c r="I763" t="s">
        <v>28</v>
      </c>
      <c r="J763" t="s">
        <v>29</v>
      </c>
      <c r="K763" t="s">
        <v>40</v>
      </c>
      <c r="L763" t="s">
        <v>31</v>
      </c>
      <c r="M763" s="1">
        <v>44758</v>
      </c>
      <c r="N763" t="s">
        <v>43</v>
      </c>
      <c r="O763">
        <v>2021</v>
      </c>
      <c r="P763">
        <v>3</v>
      </c>
      <c r="Q763">
        <v>1</v>
      </c>
      <c r="R763">
        <v>2020</v>
      </c>
      <c r="S763" t="s">
        <v>609</v>
      </c>
      <c r="T763" s="1">
        <v>45434</v>
      </c>
      <c r="U763">
        <v>4</v>
      </c>
      <c r="V763">
        <v>469</v>
      </c>
      <c r="W763" s="2">
        <f>Table2[[#This Row],[Profit]]/Table2[[#This Row],[Unit Price]]</f>
        <v>0.27931769722814498</v>
      </c>
    </row>
    <row r="764" spans="1:23" x14ac:dyDescent="0.25">
      <c r="A764">
        <v>764</v>
      </c>
      <c r="B764" t="s">
        <v>69</v>
      </c>
      <c r="C764" t="s">
        <v>19</v>
      </c>
      <c r="D764" t="s">
        <v>760</v>
      </c>
      <c r="E764">
        <v>646</v>
      </c>
      <c r="F764">
        <v>5</v>
      </c>
      <c r="G764">
        <v>0.35</v>
      </c>
      <c r="H764">
        <v>93</v>
      </c>
      <c r="I764" t="s">
        <v>28</v>
      </c>
      <c r="J764" t="s">
        <v>39</v>
      </c>
      <c r="K764" t="s">
        <v>30</v>
      </c>
      <c r="L764" t="s">
        <v>23</v>
      </c>
      <c r="M764" s="1">
        <v>44760</v>
      </c>
      <c r="N764" t="s">
        <v>43</v>
      </c>
      <c r="O764">
        <v>2022</v>
      </c>
      <c r="P764">
        <v>1</v>
      </c>
      <c r="Q764">
        <v>7</v>
      </c>
      <c r="R764">
        <v>2020</v>
      </c>
      <c r="S764" t="s">
        <v>610</v>
      </c>
      <c r="T764" s="1">
        <v>45510</v>
      </c>
      <c r="U764">
        <v>1</v>
      </c>
      <c r="V764">
        <v>3230</v>
      </c>
      <c r="W764" s="2">
        <f>Table2[[#This Row],[Profit]]/Table2[[#This Row],[Unit Price]]</f>
        <v>0.14396284829721362</v>
      </c>
    </row>
    <row r="765" spans="1:23" x14ac:dyDescent="0.25">
      <c r="A765">
        <v>765</v>
      </c>
      <c r="B765" t="s">
        <v>55</v>
      </c>
      <c r="C765" t="s">
        <v>19</v>
      </c>
      <c r="D765" t="s">
        <v>759</v>
      </c>
      <c r="E765">
        <v>400</v>
      </c>
      <c r="F765">
        <v>9</v>
      </c>
      <c r="G765">
        <v>0.4</v>
      </c>
      <c r="H765">
        <v>50</v>
      </c>
      <c r="I765" t="s">
        <v>20</v>
      </c>
      <c r="J765" t="s">
        <v>39</v>
      </c>
      <c r="K765" t="s">
        <v>30</v>
      </c>
      <c r="L765" t="s">
        <v>23</v>
      </c>
      <c r="M765" s="1">
        <v>44761</v>
      </c>
      <c r="N765" t="s">
        <v>43</v>
      </c>
      <c r="O765">
        <v>2020</v>
      </c>
      <c r="P765">
        <v>20</v>
      </c>
      <c r="Q765">
        <v>12</v>
      </c>
      <c r="R765">
        <v>2020</v>
      </c>
      <c r="S765" t="s">
        <v>611</v>
      </c>
      <c r="T765" s="1">
        <v>45379</v>
      </c>
      <c r="U765">
        <v>3</v>
      </c>
      <c r="V765">
        <v>3600</v>
      </c>
      <c r="W765" s="2">
        <f>Table2[[#This Row],[Profit]]/Table2[[#This Row],[Unit Price]]</f>
        <v>0.125</v>
      </c>
    </row>
    <row r="766" spans="1:23" x14ac:dyDescent="0.25">
      <c r="A766">
        <v>766</v>
      </c>
      <c r="B766" t="s">
        <v>73</v>
      </c>
      <c r="C766" t="s">
        <v>19</v>
      </c>
      <c r="D766" t="s">
        <v>760</v>
      </c>
      <c r="E766">
        <v>848</v>
      </c>
      <c r="F766">
        <v>8</v>
      </c>
      <c r="G766">
        <v>0.43</v>
      </c>
      <c r="H766">
        <v>107</v>
      </c>
      <c r="I766" t="s">
        <v>20</v>
      </c>
      <c r="J766" t="s">
        <v>39</v>
      </c>
      <c r="K766" t="s">
        <v>40</v>
      </c>
      <c r="L766" t="s">
        <v>71</v>
      </c>
      <c r="M766" s="1">
        <v>44762</v>
      </c>
      <c r="N766" t="s">
        <v>43</v>
      </c>
      <c r="O766">
        <v>2020</v>
      </c>
      <c r="P766">
        <v>13</v>
      </c>
      <c r="Q766">
        <v>9</v>
      </c>
      <c r="R766">
        <v>2020</v>
      </c>
      <c r="S766" t="s">
        <v>612</v>
      </c>
      <c r="T766" s="1">
        <v>45441</v>
      </c>
      <c r="U766">
        <v>4</v>
      </c>
      <c r="V766">
        <v>6784</v>
      </c>
      <c r="W766" s="2">
        <f>Table2[[#This Row],[Profit]]/Table2[[#This Row],[Unit Price]]</f>
        <v>0.12617924528301888</v>
      </c>
    </row>
    <row r="767" spans="1:23" x14ac:dyDescent="0.25">
      <c r="A767">
        <v>767</v>
      </c>
      <c r="B767" t="s">
        <v>69</v>
      </c>
      <c r="C767" t="s">
        <v>53</v>
      </c>
      <c r="D767" t="s">
        <v>27</v>
      </c>
      <c r="E767">
        <v>718</v>
      </c>
      <c r="F767">
        <v>9</v>
      </c>
      <c r="G767">
        <v>0.33</v>
      </c>
      <c r="H767">
        <v>64</v>
      </c>
      <c r="I767" t="s">
        <v>20</v>
      </c>
      <c r="J767" t="s">
        <v>29</v>
      </c>
      <c r="K767" t="s">
        <v>30</v>
      </c>
      <c r="L767" t="s">
        <v>31</v>
      </c>
      <c r="M767" s="1">
        <v>44763</v>
      </c>
      <c r="N767" t="s">
        <v>24</v>
      </c>
      <c r="O767">
        <v>2020</v>
      </c>
      <c r="P767">
        <v>27</v>
      </c>
      <c r="Q767">
        <v>12</v>
      </c>
      <c r="R767">
        <v>2020</v>
      </c>
      <c r="S767" t="s">
        <v>230</v>
      </c>
      <c r="T767" s="1">
        <v>45374</v>
      </c>
      <c r="U767">
        <v>1</v>
      </c>
      <c r="V767">
        <v>6462</v>
      </c>
      <c r="W767" s="2">
        <f>Table2[[#This Row],[Profit]]/Table2[[#This Row],[Unit Price]]</f>
        <v>8.9136490250696379E-2</v>
      </c>
    </row>
    <row r="768" spans="1:23" x14ac:dyDescent="0.25">
      <c r="A768">
        <v>768</v>
      </c>
      <c r="B768" t="s">
        <v>50</v>
      </c>
      <c r="C768" t="s">
        <v>19</v>
      </c>
      <c r="D768" t="s">
        <v>759</v>
      </c>
      <c r="E768">
        <v>357</v>
      </c>
      <c r="F768">
        <v>6</v>
      </c>
      <c r="G768">
        <v>0.3</v>
      </c>
      <c r="H768">
        <v>150</v>
      </c>
      <c r="I768" t="s">
        <v>28</v>
      </c>
      <c r="J768" t="s">
        <v>29</v>
      </c>
      <c r="K768" t="s">
        <v>40</v>
      </c>
      <c r="L768" t="s">
        <v>46</v>
      </c>
      <c r="M768" s="1">
        <v>44764</v>
      </c>
      <c r="N768" t="s">
        <v>43</v>
      </c>
      <c r="O768">
        <v>2020</v>
      </c>
      <c r="P768">
        <v>3</v>
      </c>
      <c r="Q768">
        <v>5</v>
      </c>
      <c r="R768">
        <v>2022</v>
      </c>
      <c r="S768" t="s">
        <v>613</v>
      </c>
      <c r="T768" s="1">
        <v>45330</v>
      </c>
      <c r="U768">
        <v>5</v>
      </c>
      <c r="V768">
        <v>2142</v>
      </c>
      <c r="W768" s="2">
        <f>Table2[[#This Row],[Profit]]/Table2[[#This Row],[Unit Price]]</f>
        <v>0.42016806722689076</v>
      </c>
    </row>
    <row r="769" spans="1:23" x14ac:dyDescent="0.25">
      <c r="A769">
        <v>769</v>
      </c>
      <c r="B769" t="s">
        <v>101</v>
      </c>
      <c r="C769" t="s">
        <v>53</v>
      </c>
      <c r="D769" t="s">
        <v>757</v>
      </c>
      <c r="E769">
        <v>356</v>
      </c>
      <c r="F769">
        <v>7</v>
      </c>
      <c r="G769">
        <v>0.18</v>
      </c>
      <c r="H769">
        <v>119</v>
      </c>
      <c r="I769" t="s">
        <v>20</v>
      </c>
      <c r="J769" t="s">
        <v>29</v>
      </c>
      <c r="K769" t="s">
        <v>70</v>
      </c>
      <c r="L769" t="s">
        <v>23</v>
      </c>
      <c r="M769" s="1">
        <v>44765</v>
      </c>
      <c r="N769" t="s">
        <v>24</v>
      </c>
      <c r="O769">
        <v>2021</v>
      </c>
      <c r="P769">
        <v>8</v>
      </c>
      <c r="Q769">
        <v>1</v>
      </c>
      <c r="R769">
        <v>2022</v>
      </c>
      <c r="S769" t="s">
        <v>290</v>
      </c>
      <c r="T769" s="1">
        <v>45525</v>
      </c>
      <c r="U769">
        <v>1</v>
      </c>
      <c r="V769">
        <v>2492</v>
      </c>
      <c r="W769" s="2">
        <f>Table2[[#This Row],[Profit]]/Table2[[#This Row],[Unit Price]]</f>
        <v>0.3342696629213483</v>
      </c>
    </row>
    <row r="770" spans="1:23" x14ac:dyDescent="0.25">
      <c r="A770">
        <v>770</v>
      </c>
      <c r="B770" t="s">
        <v>75</v>
      </c>
      <c r="C770" t="s">
        <v>56</v>
      </c>
      <c r="D770" t="s">
        <v>757</v>
      </c>
      <c r="E770">
        <v>239</v>
      </c>
      <c r="F770">
        <v>3</v>
      </c>
      <c r="G770">
        <v>0.1</v>
      </c>
      <c r="H770">
        <v>60</v>
      </c>
      <c r="I770" t="s">
        <v>28</v>
      </c>
      <c r="J770" t="s">
        <v>21</v>
      </c>
      <c r="K770" t="s">
        <v>22</v>
      </c>
      <c r="L770" t="s">
        <v>31</v>
      </c>
      <c r="M770" s="1">
        <v>44766</v>
      </c>
      <c r="N770" t="s">
        <v>24</v>
      </c>
      <c r="O770">
        <v>2021</v>
      </c>
      <c r="P770">
        <v>4</v>
      </c>
      <c r="Q770">
        <v>2</v>
      </c>
      <c r="R770">
        <v>2022</v>
      </c>
      <c r="S770" t="s">
        <v>614</v>
      </c>
      <c r="T770" s="1">
        <v>45383</v>
      </c>
      <c r="U770">
        <v>2</v>
      </c>
      <c r="V770">
        <v>717</v>
      </c>
      <c r="W770" s="2">
        <f>Table2[[#This Row],[Profit]]/Table2[[#This Row],[Unit Price]]</f>
        <v>0.2510460251046025</v>
      </c>
    </row>
    <row r="771" spans="1:23" x14ac:dyDescent="0.25">
      <c r="A771">
        <v>771</v>
      </c>
      <c r="B771" t="s">
        <v>33</v>
      </c>
      <c r="C771" t="s">
        <v>53</v>
      </c>
      <c r="D771" t="s">
        <v>758</v>
      </c>
      <c r="E771">
        <v>578</v>
      </c>
      <c r="F771">
        <v>9</v>
      </c>
      <c r="G771">
        <v>0.44</v>
      </c>
      <c r="H771">
        <v>117</v>
      </c>
      <c r="I771" t="s">
        <v>28</v>
      </c>
      <c r="J771" t="s">
        <v>39</v>
      </c>
      <c r="K771" t="s">
        <v>70</v>
      </c>
      <c r="L771" t="s">
        <v>46</v>
      </c>
      <c r="M771" s="1">
        <v>44767</v>
      </c>
      <c r="N771" t="s">
        <v>24</v>
      </c>
      <c r="O771">
        <v>2022</v>
      </c>
      <c r="P771">
        <v>9</v>
      </c>
      <c r="Q771">
        <v>2</v>
      </c>
      <c r="R771">
        <v>2020</v>
      </c>
      <c r="S771" t="s">
        <v>615</v>
      </c>
      <c r="T771" s="1">
        <v>45313</v>
      </c>
      <c r="U771">
        <v>6</v>
      </c>
      <c r="V771">
        <v>5202</v>
      </c>
      <c r="W771" s="2">
        <f>Table2[[#This Row],[Profit]]/Table2[[#This Row],[Unit Price]]</f>
        <v>0.20242214532871972</v>
      </c>
    </row>
    <row r="772" spans="1:23" x14ac:dyDescent="0.25">
      <c r="A772">
        <v>772</v>
      </c>
      <c r="B772" t="s">
        <v>67</v>
      </c>
      <c r="C772" t="s">
        <v>59</v>
      </c>
      <c r="D772" t="s">
        <v>757</v>
      </c>
      <c r="E772">
        <v>975</v>
      </c>
      <c r="F772">
        <v>9</v>
      </c>
      <c r="G772">
        <v>0.4</v>
      </c>
      <c r="H772">
        <v>54</v>
      </c>
      <c r="I772" t="s">
        <v>20</v>
      </c>
      <c r="J772" t="s">
        <v>29</v>
      </c>
      <c r="K772" t="s">
        <v>40</v>
      </c>
      <c r="L772" t="s">
        <v>46</v>
      </c>
      <c r="M772" s="1">
        <v>44768</v>
      </c>
      <c r="N772" t="s">
        <v>24</v>
      </c>
      <c r="O772">
        <v>2020</v>
      </c>
      <c r="P772">
        <v>12</v>
      </c>
      <c r="Q772">
        <v>4</v>
      </c>
      <c r="R772">
        <v>2022</v>
      </c>
      <c r="S772" t="s">
        <v>531</v>
      </c>
      <c r="T772" s="1">
        <v>45578</v>
      </c>
      <c r="U772">
        <v>5</v>
      </c>
      <c r="V772">
        <v>8775</v>
      </c>
      <c r="W772" s="2">
        <f>Table2[[#This Row],[Profit]]/Table2[[#This Row],[Unit Price]]</f>
        <v>5.5384615384615386E-2</v>
      </c>
    </row>
    <row r="773" spans="1:23" x14ac:dyDescent="0.25">
      <c r="A773">
        <v>773</v>
      </c>
      <c r="B773" t="s">
        <v>69</v>
      </c>
      <c r="C773" t="s">
        <v>34</v>
      </c>
      <c r="D773" t="s">
        <v>760</v>
      </c>
      <c r="E773">
        <v>887</v>
      </c>
      <c r="F773">
        <v>9</v>
      </c>
      <c r="G773">
        <v>0.48</v>
      </c>
      <c r="H773">
        <v>110</v>
      </c>
      <c r="I773" t="s">
        <v>20</v>
      </c>
      <c r="J773" t="s">
        <v>21</v>
      </c>
      <c r="K773" t="s">
        <v>22</v>
      </c>
      <c r="L773" t="s">
        <v>46</v>
      </c>
      <c r="M773" s="1">
        <v>44769</v>
      </c>
      <c r="N773" t="s">
        <v>43</v>
      </c>
      <c r="O773">
        <v>2021</v>
      </c>
      <c r="P773">
        <v>4</v>
      </c>
      <c r="Q773">
        <v>4</v>
      </c>
      <c r="R773">
        <v>2020</v>
      </c>
      <c r="S773" t="s">
        <v>559</v>
      </c>
      <c r="T773" s="1">
        <v>45652</v>
      </c>
      <c r="U773">
        <v>2</v>
      </c>
      <c r="V773">
        <v>7983</v>
      </c>
      <c r="W773" s="2">
        <f>Table2[[#This Row],[Profit]]/Table2[[#This Row],[Unit Price]]</f>
        <v>0.12401352874859076</v>
      </c>
    </row>
    <row r="774" spans="1:23" x14ac:dyDescent="0.25">
      <c r="A774">
        <v>774</v>
      </c>
      <c r="B774" t="s">
        <v>55</v>
      </c>
      <c r="C774" t="s">
        <v>34</v>
      </c>
      <c r="D774" t="s">
        <v>27</v>
      </c>
      <c r="E774">
        <v>953</v>
      </c>
      <c r="F774">
        <v>1</v>
      </c>
      <c r="G774">
        <v>0.3</v>
      </c>
      <c r="H774">
        <v>102</v>
      </c>
      <c r="I774" t="s">
        <v>28</v>
      </c>
      <c r="J774" t="s">
        <v>21</v>
      </c>
      <c r="K774" t="s">
        <v>70</v>
      </c>
      <c r="L774" t="s">
        <v>71</v>
      </c>
      <c r="M774" s="1">
        <v>44770</v>
      </c>
      <c r="N774" t="s">
        <v>24</v>
      </c>
      <c r="O774">
        <v>2021</v>
      </c>
      <c r="P774">
        <v>23</v>
      </c>
      <c r="Q774">
        <v>10</v>
      </c>
      <c r="R774">
        <v>2022</v>
      </c>
      <c r="S774" t="s">
        <v>616</v>
      </c>
      <c r="T774" s="1">
        <v>45464</v>
      </c>
      <c r="U774">
        <v>3</v>
      </c>
      <c r="V774">
        <v>953</v>
      </c>
      <c r="W774" s="2">
        <f>Table2[[#This Row],[Profit]]/Table2[[#This Row],[Unit Price]]</f>
        <v>0.10703043022035677</v>
      </c>
    </row>
    <row r="775" spans="1:23" x14ac:dyDescent="0.25">
      <c r="A775">
        <v>775</v>
      </c>
      <c r="B775" t="s">
        <v>42</v>
      </c>
      <c r="C775" t="s">
        <v>59</v>
      </c>
      <c r="D775" t="s">
        <v>757</v>
      </c>
      <c r="E775">
        <v>979</v>
      </c>
      <c r="F775">
        <v>1</v>
      </c>
      <c r="G775">
        <v>0.47</v>
      </c>
      <c r="H775">
        <v>183</v>
      </c>
      <c r="I775" t="s">
        <v>28</v>
      </c>
      <c r="J775" t="s">
        <v>21</v>
      </c>
      <c r="K775" t="s">
        <v>30</v>
      </c>
      <c r="L775" t="s">
        <v>46</v>
      </c>
      <c r="M775" s="1">
        <v>44771</v>
      </c>
      <c r="N775" t="s">
        <v>43</v>
      </c>
      <c r="O775">
        <v>2022</v>
      </c>
      <c r="P775">
        <v>17</v>
      </c>
      <c r="Q775">
        <v>11</v>
      </c>
      <c r="R775">
        <v>2022</v>
      </c>
      <c r="S775" t="s">
        <v>617</v>
      </c>
      <c r="T775" s="1">
        <v>45473</v>
      </c>
      <c r="U775">
        <v>5</v>
      </c>
      <c r="V775">
        <v>979</v>
      </c>
      <c r="W775" s="2">
        <f>Table2[[#This Row],[Profit]]/Table2[[#This Row],[Unit Price]]</f>
        <v>0.18692543411644535</v>
      </c>
    </row>
    <row r="776" spans="1:23" x14ac:dyDescent="0.25">
      <c r="A776">
        <v>776</v>
      </c>
      <c r="B776" t="s">
        <v>69</v>
      </c>
      <c r="C776" t="s">
        <v>53</v>
      </c>
      <c r="D776" t="s">
        <v>758</v>
      </c>
      <c r="E776">
        <v>869</v>
      </c>
      <c r="F776">
        <v>2</v>
      </c>
      <c r="G776">
        <v>0.32</v>
      </c>
      <c r="H776">
        <v>61</v>
      </c>
      <c r="I776" t="s">
        <v>20</v>
      </c>
      <c r="J776" t="s">
        <v>21</v>
      </c>
      <c r="K776" t="s">
        <v>70</v>
      </c>
      <c r="L776" t="s">
        <v>31</v>
      </c>
      <c r="M776" s="1">
        <v>44772</v>
      </c>
      <c r="N776" t="s">
        <v>43</v>
      </c>
      <c r="O776">
        <v>2020</v>
      </c>
      <c r="P776">
        <v>22</v>
      </c>
      <c r="Q776">
        <v>10</v>
      </c>
      <c r="R776">
        <v>2022</v>
      </c>
      <c r="S776" t="s">
        <v>292</v>
      </c>
      <c r="T776" s="1">
        <v>45531</v>
      </c>
      <c r="U776">
        <v>5</v>
      </c>
      <c r="V776">
        <v>1738</v>
      </c>
      <c r="W776" s="2">
        <f>Table2[[#This Row],[Profit]]/Table2[[#This Row],[Unit Price]]</f>
        <v>7.0195627157652471E-2</v>
      </c>
    </row>
    <row r="777" spans="1:23" x14ac:dyDescent="0.25">
      <c r="A777">
        <v>777</v>
      </c>
      <c r="B777" t="s">
        <v>79</v>
      </c>
      <c r="C777" t="s">
        <v>38</v>
      </c>
      <c r="D777" t="s">
        <v>760</v>
      </c>
      <c r="E777">
        <v>606</v>
      </c>
      <c r="F777">
        <v>1</v>
      </c>
      <c r="G777">
        <v>0.32</v>
      </c>
      <c r="H777">
        <v>110</v>
      </c>
      <c r="I777" t="s">
        <v>20</v>
      </c>
      <c r="J777" t="s">
        <v>21</v>
      </c>
      <c r="K777" t="s">
        <v>70</v>
      </c>
      <c r="L777" t="s">
        <v>31</v>
      </c>
      <c r="M777" s="1">
        <v>44773</v>
      </c>
      <c r="N777" t="s">
        <v>43</v>
      </c>
      <c r="O777">
        <v>2021</v>
      </c>
      <c r="P777">
        <v>27</v>
      </c>
      <c r="Q777">
        <v>10</v>
      </c>
      <c r="R777">
        <v>2021</v>
      </c>
      <c r="S777" t="s">
        <v>591</v>
      </c>
      <c r="T777" s="1">
        <v>45400</v>
      </c>
      <c r="U777">
        <v>4</v>
      </c>
      <c r="V777">
        <v>606</v>
      </c>
      <c r="W777" s="2">
        <f>Table2[[#This Row],[Profit]]/Table2[[#This Row],[Unit Price]]</f>
        <v>0.18151815181518152</v>
      </c>
    </row>
    <row r="778" spans="1:23" x14ac:dyDescent="0.25">
      <c r="A778">
        <v>778</v>
      </c>
      <c r="B778" t="s">
        <v>58</v>
      </c>
      <c r="C778" t="s">
        <v>34</v>
      </c>
      <c r="D778" t="s">
        <v>758</v>
      </c>
      <c r="E778">
        <v>694</v>
      </c>
      <c r="F778">
        <v>6</v>
      </c>
      <c r="G778">
        <v>0.3</v>
      </c>
      <c r="H778">
        <v>191</v>
      </c>
      <c r="I778" t="s">
        <v>20</v>
      </c>
      <c r="J778" t="s">
        <v>39</v>
      </c>
      <c r="K778" t="s">
        <v>30</v>
      </c>
      <c r="L778" t="s">
        <v>46</v>
      </c>
      <c r="M778" s="1">
        <v>44774</v>
      </c>
      <c r="N778" t="s">
        <v>24</v>
      </c>
      <c r="O778">
        <v>2021</v>
      </c>
      <c r="P778">
        <v>3</v>
      </c>
      <c r="Q778">
        <v>4</v>
      </c>
      <c r="R778">
        <v>2020</v>
      </c>
      <c r="S778" t="s">
        <v>463</v>
      </c>
      <c r="T778" s="1">
        <v>45539</v>
      </c>
      <c r="U778">
        <v>6</v>
      </c>
      <c r="V778">
        <v>4164</v>
      </c>
      <c r="W778" s="2">
        <f>Table2[[#This Row],[Profit]]/Table2[[#This Row],[Unit Price]]</f>
        <v>0.27521613832853026</v>
      </c>
    </row>
    <row r="779" spans="1:23" x14ac:dyDescent="0.25">
      <c r="A779">
        <v>779</v>
      </c>
      <c r="B779" t="s">
        <v>75</v>
      </c>
      <c r="C779" t="s">
        <v>59</v>
      </c>
      <c r="D779" t="s">
        <v>758</v>
      </c>
      <c r="E779">
        <v>576</v>
      </c>
      <c r="F779">
        <v>9</v>
      </c>
      <c r="G779">
        <v>0.17</v>
      </c>
      <c r="H779">
        <v>190</v>
      </c>
      <c r="I779" t="s">
        <v>28</v>
      </c>
      <c r="J779" t="s">
        <v>21</v>
      </c>
      <c r="K779" t="s">
        <v>70</v>
      </c>
      <c r="L779" t="s">
        <v>46</v>
      </c>
      <c r="M779" s="1">
        <v>44775</v>
      </c>
      <c r="N779" t="s">
        <v>43</v>
      </c>
      <c r="O779">
        <v>2020</v>
      </c>
      <c r="P779">
        <v>25</v>
      </c>
      <c r="Q779">
        <v>3</v>
      </c>
      <c r="R779">
        <v>2020</v>
      </c>
      <c r="S779" t="s">
        <v>618</v>
      </c>
      <c r="T779" s="1">
        <v>45581</v>
      </c>
      <c r="U779">
        <v>6</v>
      </c>
      <c r="V779">
        <v>5184</v>
      </c>
      <c r="W779" s="2">
        <f>Table2[[#This Row],[Profit]]/Table2[[#This Row],[Unit Price]]</f>
        <v>0.3298611111111111</v>
      </c>
    </row>
    <row r="780" spans="1:23" x14ac:dyDescent="0.25">
      <c r="A780">
        <v>780</v>
      </c>
      <c r="B780" t="s">
        <v>50</v>
      </c>
      <c r="C780" t="s">
        <v>38</v>
      </c>
      <c r="D780" t="s">
        <v>27</v>
      </c>
      <c r="E780">
        <v>674</v>
      </c>
      <c r="F780">
        <v>4</v>
      </c>
      <c r="G780">
        <v>0.11</v>
      </c>
      <c r="H780">
        <v>185</v>
      </c>
      <c r="I780" t="s">
        <v>28</v>
      </c>
      <c r="J780" t="s">
        <v>29</v>
      </c>
      <c r="K780" t="s">
        <v>40</v>
      </c>
      <c r="L780" t="s">
        <v>46</v>
      </c>
      <c r="M780" s="1">
        <v>44776</v>
      </c>
      <c r="N780" t="s">
        <v>43</v>
      </c>
      <c r="O780">
        <v>2022</v>
      </c>
      <c r="P780">
        <v>5</v>
      </c>
      <c r="Q780">
        <v>11</v>
      </c>
      <c r="R780">
        <v>2022</v>
      </c>
      <c r="S780" t="s">
        <v>619</v>
      </c>
      <c r="T780" s="1">
        <v>45608</v>
      </c>
      <c r="U780">
        <v>3</v>
      </c>
      <c r="V780">
        <v>2696</v>
      </c>
      <c r="W780" s="2">
        <f>Table2[[#This Row],[Profit]]/Table2[[#This Row],[Unit Price]]</f>
        <v>0.27448071216617209</v>
      </c>
    </row>
    <row r="781" spans="1:23" x14ac:dyDescent="0.25">
      <c r="A781">
        <v>781</v>
      </c>
      <c r="B781" t="s">
        <v>55</v>
      </c>
      <c r="C781" t="s">
        <v>19</v>
      </c>
      <c r="D781" t="s">
        <v>761</v>
      </c>
      <c r="E781">
        <v>789</v>
      </c>
      <c r="F781">
        <v>1</v>
      </c>
      <c r="G781">
        <v>0.4</v>
      </c>
      <c r="H781">
        <v>106</v>
      </c>
      <c r="I781" t="s">
        <v>20</v>
      </c>
      <c r="J781" t="s">
        <v>35</v>
      </c>
      <c r="K781" t="s">
        <v>30</v>
      </c>
      <c r="L781" t="s">
        <v>71</v>
      </c>
      <c r="M781" s="1">
        <v>44777</v>
      </c>
      <c r="N781" t="s">
        <v>43</v>
      </c>
      <c r="O781">
        <v>2021</v>
      </c>
      <c r="P781">
        <v>26</v>
      </c>
      <c r="Q781">
        <v>6</v>
      </c>
      <c r="R781">
        <v>2021</v>
      </c>
      <c r="S781" t="s">
        <v>326</v>
      </c>
      <c r="T781" s="1">
        <v>45558</v>
      </c>
      <c r="U781">
        <v>3</v>
      </c>
      <c r="V781">
        <v>789</v>
      </c>
      <c r="W781" s="2">
        <f>Table2[[#This Row],[Profit]]/Table2[[#This Row],[Unit Price]]</f>
        <v>0.13434727503168567</v>
      </c>
    </row>
    <row r="782" spans="1:23" x14ac:dyDescent="0.25">
      <c r="A782">
        <v>782</v>
      </c>
      <c r="B782" t="s">
        <v>98</v>
      </c>
      <c r="C782" t="s">
        <v>59</v>
      </c>
      <c r="D782" t="s">
        <v>27</v>
      </c>
      <c r="E782">
        <v>291</v>
      </c>
      <c r="F782">
        <v>5</v>
      </c>
      <c r="G782">
        <v>0.22</v>
      </c>
      <c r="H782">
        <v>183</v>
      </c>
      <c r="I782" t="s">
        <v>28</v>
      </c>
      <c r="J782" t="s">
        <v>35</v>
      </c>
      <c r="K782" t="s">
        <v>22</v>
      </c>
      <c r="L782" t="s">
        <v>46</v>
      </c>
      <c r="M782" s="1">
        <v>44778</v>
      </c>
      <c r="N782" t="s">
        <v>43</v>
      </c>
      <c r="O782">
        <v>2021</v>
      </c>
      <c r="P782">
        <v>28</v>
      </c>
      <c r="Q782">
        <v>11</v>
      </c>
      <c r="R782">
        <v>2020</v>
      </c>
      <c r="S782" t="s">
        <v>430</v>
      </c>
      <c r="T782" s="1">
        <v>45606</v>
      </c>
      <c r="U782">
        <v>1</v>
      </c>
      <c r="V782">
        <v>1455</v>
      </c>
      <c r="W782" s="2">
        <f>Table2[[#This Row],[Profit]]/Table2[[#This Row],[Unit Price]]</f>
        <v>0.62886597938144329</v>
      </c>
    </row>
    <row r="783" spans="1:23" x14ac:dyDescent="0.25">
      <c r="A783">
        <v>783</v>
      </c>
      <c r="B783" t="s">
        <v>98</v>
      </c>
      <c r="C783" t="s">
        <v>34</v>
      </c>
      <c r="D783" t="s">
        <v>758</v>
      </c>
      <c r="E783">
        <v>984</v>
      </c>
      <c r="F783">
        <v>3</v>
      </c>
      <c r="G783">
        <v>0.15</v>
      </c>
      <c r="H783">
        <v>107</v>
      </c>
      <c r="I783" t="s">
        <v>20</v>
      </c>
      <c r="J783" t="s">
        <v>39</v>
      </c>
      <c r="K783" t="s">
        <v>70</v>
      </c>
      <c r="L783" t="s">
        <v>71</v>
      </c>
      <c r="M783" s="1">
        <v>44779</v>
      </c>
      <c r="N783" t="s">
        <v>43</v>
      </c>
      <c r="O783">
        <v>2022</v>
      </c>
      <c r="P783">
        <v>9</v>
      </c>
      <c r="Q783">
        <v>4</v>
      </c>
      <c r="R783">
        <v>2020</v>
      </c>
      <c r="S783" t="s">
        <v>425</v>
      </c>
      <c r="T783" s="1">
        <v>45559</v>
      </c>
      <c r="U783">
        <v>5</v>
      </c>
      <c r="V783">
        <v>2952</v>
      </c>
      <c r="W783" s="2">
        <f>Table2[[#This Row],[Profit]]/Table2[[#This Row],[Unit Price]]</f>
        <v>0.10873983739837398</v>
      </c>
    </row>
    <row r="784" spans="1:23" x14ac:dyDescent="0.25">
      <c r="A784">
        <v>784</v>
      </c>
      <c r="B784" t="s">
        <v>37</v>
      </c>
      <c r="C784" t="s">
        <v>53</v>
      </c>
      <c r="D784" t="s">
        <v>758</v>
      </c>
      <c r="E784">
        <v>715</v>
      </c>
      <c r="F784">
        <v>2</v>
      </c>
      <c r="G784">
        <v>0.31</v>
      </c>
      <c r="H784">
        <v>188</v>
      </c>
      <c r="I784" t="s">
        <v>28</v>
      </c>
      <c r="J784" t="s">
        <v>39</v>
      </c>
      <c r="K784" t="s">
        <v>30</v>
      </c>
      <c r="L784" t="s">
        <v>71</v>
      </c>
      <c r="M784" s="1">
        <v>44780</v>
      </c>
      <c r="N784" t="s">
        <v>43</v>
      </c>
      <c r="O784">
        <v>2020</v>
      </c>
      <c r="P784">
        <v>18</v>
      </c>
      <c r="Q784">
        <v>7</v>
      </c>
      <c r="R784">
        <v>2022</v>
      </c>
      <c r="S784" t="s">
        <v>480</v>
      </c>
      <c r="T784" s="1">
        <v>45411</v>
      </c>
      <c r="U784">
        <v>4</v>
      </c>
      <c r="V784">
        <v>1430</v>
      </c>
      <c r="W784" s="2">
        <f>Table2[[#This Row],[Profit]]/Table2[[#This Row],[Unit Price]]</f>
        <v>0.26293706293706293</v>
      </c>
    </row>
    <row r="785" spans="1:23" x14ac:dyDescent="0.25">
      <c r="A785">
        <v>785</v>
      </c>
      <c r="B785" t="s">
        <v>69</v>
      </c>
      <c r="C785" t="s">
        <v>53</v>
      </c>
      <c r="D785" t="s">
        <v>757</v>
      </c>
      <c r="E785">
        <v>749</v>
      </c>
      <c r="F785">
        <v>9</v>
      </c>
      <c r="G785">
        <v>0.15</v>
      </c>
      <c r="H785">
        <v>181</v>
      </c>
      <c r="I785" t="s">
        <v>20</v>
      </c>
      <c r="J785" t="s">
        <v>35</v>
      </c>
      <c r="K785" t="s">
        <v>30</v>
      </c>
      <c r="L785" t="s">
        <v>23</v>
      </c>
      <c r="M785" s="1">
        <v>44781</v>
      </c>
      <c r="N785" t="s">
        <v>43</v>
      </c>
      <c r="O785">
        <v>2022</v>
      </c>
      <c r="P785">
        <v>7</v>
      </c>
      <c r="Q785">
        <v>10</v>
      </c>
      <c r="R785">
        <v>2022</v>
      </c>
      <c r="S785" t="s">
        <v>620</v>
      </c>
      <c r="T785" s="1">
        <v>45304</v>
      </c>
      <c r="U785">
        <v>6</v>
      </c>
      <c r="V785">
        <v>6741</v>
      </c>
      <c r="W785" s="2">
        <f>Table2[[#This Row],[Profit]]/Table2[[#This Row],[Unit Price]]</f>
        <v>0.24165554072096129</v>
      </c>
    </row>
    <row r="786" spans="1:23" x14ac:dyDescent="0.25">
      <c r="A786">
        <v>786</v>
      </c>
      <c r="B786" t="s">
        <v>48</v>
      </c>
      <c r="C786" t="s">
        <v>53</v>
      </c>
      <c r="D786" t="s">
        <v>757</v>
      </c>
      <c r="E786">
        <v>124</v>
      </c>
      <c r="F786">
        <v>5</v>
      </c>
      <c r="G786">
        <v>0.26</v>
      </c>
      <c r="H786">
        <v>172</v>
      </c>
      <c r="I786" t="s">
        <v>20</v>
      </c>
      <c r="J786" t="s">
        <v>39</v>
      </c>
      <c r="K786" t="s">
        <v>40</v>
      </c>
      <c r="L786" t="s">
        <v>23</v>
      </c>
      <c r="M786" s="1">
        <v>44782</v>
      </c>
      <c r="N786" t="s">
        <v>43</v>
      </c>
      <c r="O786">
        <v>2022</v>
      </c>
      <c r="P786">
        <v>29</v>
      </c>
      <c r="Q786">
        <v>6</v>
      </c>
      <c r="R786">
        <v>2021</v>
      </c>
      <c r="S786" t="s">
        <v>578</v>
      </c>
      <c r="T786" s="1">
        <v>45461</v>
      </c>
      <c r="U786">
        <v>6</v>
      </c>
      <c r="V786">
        <v>620</v>
      </c>
      <c r="W786" s="2">
        <f>Table2[[#This Row],[Profit]]/Table2[[#This Row],[Unit Price]]</f>
        <v>1.3870967741935485</v>
      </c>
    </row>
    <row r="787" spans="1:23" x14ac:dyDescent="0.25">
      <c r="A787">
        <v>787</v>
      </c>
      <c r="B787" t="s">
        <v>75</v>
      </c>
      <c r="C787" t="s">
        <v>34</v>
      </c>
      <c r="D787" t="s">
        <v>759</v>
      </c>
      <c r="E787">
        <v>168</v>
      </c>
      <c r="F787">
        <v>2</v>
      </c>
      <c r="G787">
        <v>0.33</v>
      </c>
      <c r="H787">
        <v>111</v>
      </c>
      <c r="I787" t="s">
        <v>20</v>
      </c>
      <c r="J787" t="s">
        <v>39</v>
      </c>
      <c r="K787" t="s">
        <v>40</v>
      </c>
      <c r="L787" t="s">
        <v>46</v>
      </c>
      <c r="M787" s="1">
        <v>44783</v>
      </c>
      <c r="N787" t="s">
        <v>24</v>
      </c>
      <c r="O787">
        <v>2020</v>
      </c>
      <c r="P787">
        <v>4</v>
      </c>
      <c r="Q787">
        <v>4</v>
      </c>
      <c r="R787">
        <v>2021</v>
      </c>
      <c r="S787" t="s">
        <v>621</v>
      </c>
      <c r="T787" s="1">
        <v>45649</v>
      </c>
      <c r="U787">
        <v>6</v>
      </c>
      <c r="V787">
        <v>336</v>
      </c>
      <c r="W787" s="2">
        <f>Table2[[#This Row],[Profit]]/Table2[[#This Row],[Unit Price]]</f>
        <v>0.6607142857142857</v>
      </c>
    </row>
    <row r="788" spans="1:23" x14ac:dyDescent="0.25">
      <c r="A788">
        <v>788</v>
      </c>
      <c r="B788" t="s">
        <v>67</v>
      </c>
      <c r="C788" t="s">
        <v>19</v>
      </c>
      <c r="D788" t="s">
        <v>761</v>
      </c>
      <c r="E788">
        <v>894</v>
      </c>
      <c r="F788">
        <v>7</v>
      </c>
      <c r="G788">
        <v>0.47</v>
      </c>
      <c r="H788">
        <v>179</v>
      </c>
      <c r="I788" t="s">
        <v>20</v>
      </c>
      <c r="J788" t="s">
        <v>29</v>
      </c>
      <c r="K788" t="s">
        <v>22</v>
      </c>
      <c r="L788" t="s">
        <v>71</v>
      </c>
      <c r="M788" s="1">
        <v>44784</v>
      </c>
      <c r="N788" t="s">
        <v>24</v>
      </c>
      <c r="O788">
        <v>2021</v>
      </c>
      <c r="P788">
        <v>25</v>
      </c>
      <c r="Q788">
        <v>4</v>
      </c>
      <c r="R788">
        <v>2020</v>
      </c>
      <c r="S788" t="s">
        <v>155</v>
      </c>
      <c r="T788" s="1">
        <v>45480</v>
      </c>
      <c r="U788">
        <v>6</v>
      </c>
      <c r="V788">
        <v>6258</v>
      </c>
      <c r="W788" s="2">
        <f>Table2[[#This Row],[Profit]]/Table2[[#This Row],[Unit Price]]</f>
        <v>0.20022371364653244</v>
      </c>
    </row>
    <row r="789" spans="1:23" x14ac:dyDescent="0.25">
      <c r="A789">
        <v>789</v>
      </c>
      <c r="B789" t="s">
        <v>50</v>
      </c>
      <c r="C789" t="s">
        <v>53</v>
      </c>
      <c r="D789" t="s">
        <v>27</v>
      </c>
      <c r="E789">
        <v>920</v>
      </c>
      <c r="F789">
        <v>2</v>
      </c>
      <c r="G789">
        <v>0.49</v>
      </c>
      <c r="H789">
        <v>93</v>
      </c>
      <c r="I789" t="s">
        <v>28</v>
      </c>
      <c r="J789" t="s">
        <v>29</v>
      </c>
      <c r="K789" t="s">
        <v>70</v>
      </c>
      <c r="L789" t="s">
        <v>46</v>
      </c>
      <c r="M789" s="1">
        <v>44785</v>
      </c>
      <c r="N789" t="s">
        <v>43</v>
      </c>
      <c r="O789">
        <v>2020</v>
      </c>
      <c r="P789">
        <v>30</v>
      </c>
      <c r="Q789">
        <v>2</v>
      </c>
      <c r="R789">
        <v>2022</v>
      </c>
      <c r="S789" t="s">
        <v>622</v>
      </c>
      <c r="T789" s="1">
        <v>45581</v>
      </c>
      <c r="U789">
        <v>3</v>
      </c>
      <c r="V789">
        <v>1840</v>
      </c>
      <c r="W789" s="2">
        <f>Table2[[#This Row],[Profit]]/Table2[[#This Row],[Unit Price]]</f>
        <v>0.10108695652173913</v>
      </c>
    </row>
    <row r="790" spans="1:23" x14ac:dyDescent="0.25">
      <c r="A790">
        <v>790</v>
      </c>
      <c r="B790" t="s">
        <v>75</v>
      </c>
      <c r="C790" t="s">
        <v>38</v>
      </c>
      <c r="D790" t="s">
        <v>761</v>
      </c>
      <c r="E790">
        <v>207</v>
      </c>
      <c r="F790">
        <v>3</v>
      </c>
      <c r="G790">
        <v>0.48</v>
      </c>
      <c r="H790">
        <v>194</v>
      </c>
      <c r="I790" t="s">
        <v>20</v>
      </c>
      <c r="J790" t="s">
        <v>21</v>
      </c>
      <c r="K790" t="s">
        <v>30</v>
      </c>
      <c r="L790" t="s">
        <v>46</v>
      </c>
      <c r="M790" s="1">
        <v>44786</v>
      </c>
      <c r="N790" t="s">
        <v>43</v>
      </c>
      <c r="O790">
        <v>2021</v>
      </c>
      <c r="P790">
        <v>17</v>
      </c>
      <c r="Q790">
        <v>11</v>
      </c>
      <c r="R790">
        <v>2021</v>
      </c>
      <c r="S790" t="s">
        <v>91</v>
      </c>
      <c r="T790" s="1">
        <v>45420</v>
      </c>
      <c r="U790">
        <v>5</v>
      </c>
      <c r="V790">
        <v>621</v>
      </c>
      <c r="W790" s="2">
        <f>Table2[[#This Row],[Profit]]/Table2[[#This Row],[Unit Price]]</f>
        <v>0.9371980676328503</v>
      </c>
    </row>
    <row r="791" spans="1:23" x14ac:dyDescent="0.25">
      <c r="A791">
        <v>791</v>
      </c>
      <c r="B791" t="s">
        <v>98</v>
      </c>
      <c r="C791" t="s">
        <v>56</v>
      </c>
      <c r="D791" t="s">
        <v>757</v>
      </c>
      <c r="E791">
        <v>666</v>
      </c>
      <c r="F791">
        <v>4</v>
      </c>
      <c r="G791">
        <v>0.1</v>
      </c>
      <c r="H791">
        <v>195</v>
      </c>
      <c r="I791" t="s">
        <v>28</v>
      </c>
      <c r="J791" t="s">
        <v>29</v>
      </c>
      <c r="K791" t="s">
        <v>22</v>
      </c>
      <c r="L791" t="s">
        <v>71</v>
      </c>
      <c r="M791" s="1">
        <v>44787</v>
      </c>
      <c r="N791" t="s">
        <v>43</v>
      </c>
      <c r="O791">
        <v>2020</v>
      </c>
      <c r="P791">
        <v>20</v>
      </c>
      <c r="Q791">
        <v>5</v>
      </c>
      <c r="R791">
        <v>2022</v>
      </c>
      <c r="S791" t="s">
        <v>623</v>
      </c>
      <c r="T791" s="1">
        <v>45555</v>
      </c>
      <c r="U791">
        <v>6</v>
      </c>
      <c r="V791">
        <v>2664</v>
      </c>
      <c r="W791" s="2">
        <f>Table2[[#This Row],[Profit]]/Table2[[#This Row],[Unit Price]]</f>
        <v>0.2927927927927928</v>
      </c>
    </row>
    <row r="792" spans="1:23" x14ac:dyDescent="0.25">
      <c r="A792">
        <v>792</v>
      </c>
      <c r="B792" t="s">
        <v>42</v>
      </c>
      <c r="C792" t="s">
        <v>19</v>
      </c>
      <c r="D792" t="s">
        <v>758</v>
      </c>
      <c r="E792">
        <v>569</v>
      </c>
      <c r="F792">
        <v>1</v>
      </c>
      <c r="G792">
        <v>0.19</v>
      </c>
      <c r="H792">
        <v>102</v>
      </c>
      <c r="I792" t="s">
        <v>28</v>
      </c>
      <c r="J792" t="s">
        <v>39</v>
      </c>
      <c r="K792" t="s">
        <v>70</v>
      </c>
      <c r="L792" t="s">
        <v>71</v>
      </c>
      <c r="M792" s="1">
        <v>44788</v>
      </c>
      <c r="N792" t="s">
        <v>43</v>
      </c>
      <c r="O792">
        <v>2020</v>
      </c>
      <c r="P792">
        <v>20</v>
      </c>
      <c r="Q792">
        <v>4</v>
      </c>
      <c r="R792">
        <v>2021</v>
      </c>
      <c r="S792" t="s">
        <v>375</v>
      </c>
      <c r="T792" s="1">
        <v>45562</v>
      </c>
      <c r="U792">
        <v>2</v>
      </c>
      <c r="V792">
        <v>569</v>
      </c>
      <c r="W792" s="2">
        <f>Table2[[#This Row],[Profit]]/Table2[[#This Row],[Unit Price]]</f>
        <v>0.17926186291739896</v>
      </c>
    </row>
    <row r="793" spans="1:23" x14ac:dyDescent="0.25">
      <c r="A793">
        <v>793</v>
      </c>
      <c r="B793" t="s">
        <v>65</v>
      </c>
      <c r="C793" t="s">
        <v>38</v>
      </c>
      <c r="D793" t="s">
        <v>757</v>
      </c>
      <c r="E793">
        <v>818</v>
      </c>
      <c r="F793">
        <v>5</v>
      </c>
      <c r="G793">
        <v>0.25</v>
      </c>
      <c r="H793">
        <v>172</v>
      </c>
      <c r="I793" t="s">
        <v>28</v>
      </c>
      <c r="J793" t="s">
        <v>29</v>
      </c>
      <c r="K793" t="s">
        <v>30</v>
      </c>
      <c r="L793" t="s">
        <v>31</v>
      </c>
      <c r="M793" s="1">
        <v>44789</v>
      </c>
      <c r="N793" t="s">
        <v>24</v>
      </c>
      <c r="O793">
        <v>2020</v>
      </c>
      <c r="P793">
        <v>11</v>
      </c>
      <c r="Q793">
        <v>12</v>
      </c>
      <c r="R793">
        <v>2022</v>
      </c>
      <c r="S793" t="s">
        <v>276</v>
      </c>
      <c r="T793" s="1">
        <v>45497</v>
      </c>
      <c r="U793">
        <v>4</v>
      </c>
      <c r="V793">
        <v>4090</v>
      </c>
      <c r="W793" s="2">
        <f>Table2[[#This Row],[Profit]]/Table2[[#This Row],[Unit Price]]</f>
        <v>0.21026894865525672</v>
      </c>
    </row>
    <row r="794" spans="1:23" x14ac:dyDescent="0.25">
      <c r="A794">
        <v>794</v>
      </c>
      <c r="B794" t="s">
        <v>69</v>
      </c>
      <c r="C794" t="s">
        <v>59</v>
      </c>
      <c r="D794" t="s">
        <v>759</v>
      </c>
      <c r="E794">
        <v>257</v>
      </c>
      <c r="F794">
        <v>6</v>
      </c>
      <c r="G794">
        <v>0.14000000000000001</v>
      </c>
      <c r="H794">
        <v>162</v>
      </c>
      <c r="I794" t="s">
        <v>20</v>
      </c>
      <c r="J794" t="s">
        <v>29</v>
      </c>
      <c r="K794" t="s">
        <v>22</v>
      </c>
      <c r="L794" t="s">
        <v>31</v>
      </c>
      <c r="M794" s="1">
        <v>44790</v>
      </c>
      <c r="N794" t="s">
        <v>43</v>
      </c>
      <c r="O794">
        <v>2022</v>
      </c>
      <c r="P794">
        <v>7</v>
      </c>
      <c r="Q794">
        <v>2</v>
      </c>
      <c r="R794">
        <v>2022</v>
      </c>
      <c r="S794" t="s">
        <v>189</v>
      </c>
      <c r="T794" s="1">
        <v>45608</v>
      </c>
      <c r="U794">
        <v>5</v>
      </c>
      <c r="V794">
        <v>1542</v>
      </c>
      <c r="W794" s="2">
        <f>Table2[[#This Row],[Profit]]/Table2[[#This Row],[Unit Price]]</f>
        <v>0.63035019455252916</v>
      </c>
    </row>
    <row r="795" spans="1:23" x14ac:dyDescent="0.25">
      <c r="A795">
        <v>795</v>
      </c>
      <c r="B795" t="s">
        <v>79</v>
      </c>
      <c r="C795" t="s">
        <v>56</v>
      </c>
      <c r="D795" t="s">
        <v>757</v>
      </c>
      <c r="E795">
        <v>997</v>
      </c>
      <c r="F795">
        <v>4</v>
      </c>
      <c r="G795">
        <v>0.38</v>
      </c>
      <c r="H795">
        <v>57</v>
      </c>
      <c r="I795" t="s">
        <v>28</v>
      </c>
      <c r="J795" t="s">
        <v>29</v>
      </c>
      <c r="K795" t="s">
        <v>40</v>
      </c>
      <c r="L795" t="s">
        <v>46</v>
      </c>
      <c r="M795" s="1">
        <v>44791</v>
      </c>
      <c r="N795" t="s">
        <v>43</v>
      </c>
      <c r="O795">
        <v>2021</v>
      </c>
      <c r="P795">
        <v>4</v>
      </c>
      <c r="Q795">
        <v>5</v>
      </c>
      <c r="R795">
        <v>2020</v>
      </c>
      <c r="S795" t="s">
        <v>550</v>
      </c>
      <c r="T795" s="1">
        <v>45440</v>
      </c>
      <c r="U795">
        <v>1</v>
      </c>
      <c r="V795">
        <v>3988</v>
      </c>
      <c r="W795" s="2">
        <f>Table2[[#This Row],[Profit]]/Table2[[#This Row],[Unit Price]]</f>
        <v>5.717151454363089E-2</v>
      </c>
    </row>
    <row r="796" spans="1:23" x14ac:dyDescent="0.25">
      <c r="A796">
        <v>796</v>
      </c>
      <c r="B796" t="s">
        <v>37</v>
      </c>
      <c r="C796" t="s">
        <v>19</v>
      </c>
      <c r="D796" t="s">
        <v>758</v>
      </c>
      <c r="E796">
        <v>306</v>
      </c>
      <c r="F796">
        <v>9</v>
      </c>
      <c r="G796">
        <v>0.45</v>
      </c>
      <c r="H796">
        <v>196</v>
      </c>
      <c r="I796" t="s">
        <v>20</v>
      </c>
      <c r="J796" t="s">
        <v>39</v>
      </c>
      <c r="K796" t="s">
        <v>70</v>
      </c>
      <c r="L796" t="s">
        <v>46</v>
      </c>
      <c r="M796" s="1">
        <v>44792</v>
      </c>
      <c r="N796" t="s">
        <v>24</v>
      </c>
      <c r="O796">
        <v>2022</v>
      </c>
      <c r="P796">
        <v>29</v>
      </c>
      <c r="Q796">
        <v>4</v>
      </c>
      <c r="R796">
        <v>2022</v>
      </c>
      <c r="S796" t="s">
        <v>624</v>
      </c>
      <c r="T796" s="1">
        <v>45459</v>
      </c>
      <c r="U796">
        <v>6</v>
      </c>
      <c r="V796">
        <v>2754</v>
      </c>
      <c r="W796" s="2">
        <f>Table2[[#This Row],[Profit]]/Table2[[#This Row],[Unit Price]]</f>
        <v>0.64052287581699341</v>
      </c>
    </row>
    <row r="797" spans="1:23" x14ac:dyDescent="0.25">
      <c r="A797">
        <v>797</v>
      </c>
      <c r="B797" t="s">
        <v>45</v>
      </c>
      <c r="C797" t="s">
        <v>34</v>
      </c>
      <c r="D797" t="s">
        <v>757</v>
      </c>
      <c r="E797">
        <v>356</v>
      </c>
      <c r="F797">
        <v>8</v>
      </c>
      <c r="G797">
        <v>0.3</v>
      </c>
      <c r="H797">
        <v>199</v>
      </c>
      <c r="I797" t="s">
        <v>20</v>
      </c>
      <c r="J797" t="s">
        <v>29</v>
      </c>
      <c r="K797" t="s">
        <v>70</v>
      </c>
      <c r="L797" t="s">
        <v>71</v>
      </c>
      <c r="M797" s="1">
        <v>44793</v>
      </c>
      <c r="N797" t="s">
        <v>43</v>
      </c>
      <c r="O797">
        <v>2020</v>
      </c>
      <c r="P797">
        <v>15</v>
      </c>
      <c r="Q797">
        <v>5</v>
      </c>
      <c r="R797">
        <v>2021</v>
      </c>
      <c r="S797" t="s">
        <v>419</v>
      </c>
      <c r="T797" s="1">
        <v>45523</v>
      </c>
      <c r="U797">
        <v>5</v>
      </c>
      <c r="V797">
        <v>2848</v>
      </c>
      <c r="W797" s="2">
        <f>Table2[[#This Row],[Profit]]/Table2[[#This Row],[Unit Price]]</f>
        <v>0.5589887640449438</v>
      </c>
    </row>
    <row r="798" spans="1:23" x14ac:dyDescent="0.25">
      <c r="A798">
        <v>798</v>
      </c>
      <c r="B798" t="s">
        <v>42</v>
      </c>
      <c r="C798" t="s">
        <v>56</v>
      </c>
      <c r="D798" t="s">
        <v>757</v>
      </c>
      <c r="E798">
        <v>627</v>
      </c>
      <c r="F798">
        <v>9</v>
      </c>
      <c r="G798">
        <v>0.16</v>
      </c>
      <c r="H798">
        <v>80</v>
      </c>
      <c r="I798" t="s">
        <v>28</v>
      </c>
      <c r="J798" t="s">
        <v>21</v>
      </c>
      <c r="K798" t="s">
        <v>30</v>
      </c>
      <c r="L798" t="s">
        <v>71</v>
      </c>
      <c r="M798" s="1">
        <v>44794</v>
      </c>
      <c r="N798" t="s">
        <v>24</v>
      </c>
      <c r="O798">
        <v>2022</v>
      </c>
      <c r="P798">
        <v>3</v>
      </c>
      <c r="Q798">
        <v>9</v>
      </c>
      <c r="R798">
        <v>2021</v>
      </c>
      <c r="S798" t="s">
        <v>625</v>
      </c>
      <c r="T798" s="1">
        <v>45343</v>
      </c>
      <c r="U798">
        <v>1</v>
      </c>
      <c r="V798">
        <v>5643</v>
      </c>
      <c r="W798" s="2">
        <f>Table2[[#This Row],[Profit]]/Table2[[#This Row],[Unit Price]]</f>
        <v>0.12759170653907495</v>
      </c>
    </row>
    <row r="799" spans="1:23" x14ac:dyDescent="0.25">
      <c r="A799">
        <v>799</v>
      </c>
      <c r="B799" t="s">
        <v>75</v>
      </c>
      <c r="C799" t="s">
        <v>19</v>
      </c>
      <c r="D799" t="s">
        <v>27</v>
      </c>
      <c r="E799">
        <v>517</v>
      </c>
      <c r="F799">
        <v>9</v>
      </c>
      <c r="G799">
        <v>0.41</v>
      </c>
      <c r="H799">
        <v>118</v>
      </c>
      <c r="I799" t="s">
        <v>28</v>
      </c>
      <c r="J799" t="s">
        <v>29</v>
      </c>
      <c r="K799" t="s">
        <v>40</v>
      </c>
      <c r="L799" t="s">
        <v>23</v>
      </c>
      <c r="M799" s="1">
        <v>44795</v>
      </c>
      <c r="N799" t="s">
        <v>24</v>
      </c>
      <c r="O799">
        <v>2020</v>
      </c>
      <c r="P799">
        <v>3</v>
      </c>
      <c r="Q799">
        <v>9</v>
      </c>
      <c r="R799">
        <v>2021</v>
      </c>
      <c r="S799" t="s">
        <v>626</v>
      </c>
      <c r="T799" s="1">
        <v>45400</v>
      </c>
      <c r="U799">
        <v>5</v>
      </c>
      <c r="V799">
        <v>4653</v>
      </c>
      <c r="W799" s="2">
        <f>Table2[[#This Row],[Profit]]/Table2[[#This Row],[Unit Price]]</f>
        <v>0.22823984526112184</v>
      </c>
    </row>
    <row r="800" spans="1:23" x14ac:dyDescent="0.25">
      <c r="A800">
        <v>800</v>
      </c>
      <c r="B800" t="s">
        <v>33</v>
      </c>
      <c r="C800" t="s">
        <v>19</v>
      </c>
      <c r="D800" t="s">
        <v>27</v>
      </c>
      <c r="E800">
        <v>772</v>
      </c>
      <c r="F800">
        <v>3</v>
      </c>
      <c r="G800">
        <v>0.35</v>
      </c>
      <c r="H800">
        <v>145</v>
      </c>
      <c r="I800" t="s">
        <v>20</v>
      </c>
      <c r="J800" t="s">
        <v>39</v>
      </c>
      <c r="K800" t="s">
        <v>40</v>
      </c>
      <c r="L800" t="s">
        <v>31</v>
      </c>
      <c r="M800" s="1">
        <v>44796</v>
      </c>
      <c r="N800" t="s">
        <v>24</v>
      </c>
      <c r="O800">
        <v>2020</v>
      </c>
      <c r="P800">
        <v>3</v>
      </c>
      <c r="Q800">
        <v>1</v>
      </c>
      <c r="R800">
        <v>2022</v>
      </c>
      <c r="S800" t="s">
        <v>126</v>
      </c>
      <c r="T800" s="1">
        <v>45344</v>
      </c>
      <c r="U800">
        <v>5</v>
      </c>
      <c r="V800">
        <v>2316</v>
      </c>
      <c r="W800" s="2">
        <f>Table2[[#This Row],[Profit]]/Table2[[#This Row],[Unit Price]]</f>
        <v>0.18782383419689119</v>
      </c>
    </row>
    <row r="801" spans="1:23" x14ac:dyDescent="0.25">
      <c r="A801">
        <v>801</v>
      </c>
      <c r="B801" t="s">
        <v>69</v>
      </c>
      <c r="C801" t="s">
        <v>38</v>
      </c>
      <c r="D801" t="s">
        <v>759</v>
      </c>
      <c r="E801">
        <v>865</v>
      </c>
      <c r="F801">
        <v>6</v>
      </c>
      <c r="G801">
        <v>0.26</v>
      </c>
      <c r="H801">
        <v>181</v>
      </c>
      <c r="I801" t="s">
        <v>28</v>
      </c>
      <c r="J801" t="s">
        <v>39</v>
      </c>
      <c r="K801" t="s">
        <v>40</v>
      </c>
      <c r="L801" t="s">
        <v>23</v>
      </c>
      <c r="M801" s="1">
        <v>44797</v>
      </c>
      <c r="N801" t="s">
        <v>43</v>
      </c>
      <c r="O801">
        <v>2022</v>
      </c>
      <c r="P801">
        <v>21</v>
      </c>
      <c r="Q801">
        <v>12</v>
      </c>
      <c r="R801">
        <v>2020</v>
      </c>
      <c r="S801" t="s">
        <v>627</v>
      </c>
      <c r="T801" s="1">
        <v>45305</v>
      </c>
      <c r="U801">
        <v>3</v>
      </c>
      <c r="V801">
        <v>5190</v>
      </c>
      <c r="W801" s="2">
        <f>Table2[[#This Row],[Profit]]/Table2[[#This Row],[Unit Price]]</f>
        <v>0.2092485549132948</v>
      </c>
    </row>
    <row r="802" spans="1:23" x14ac:dyDescent="0.25">
      <c r="A802">
        <v>802</v>
      </c>
      <c r="B802" t="s">
        <v>26</v>
      </c>
      <c r="C802" t="s">
        <v>19</v>
      </c>
      <c r="D802" t="s">
        <v>759</v>
      </c>
      <c r="E802">
        <v>855</v>
      </c>
      <c r="F802">
        <v>4</v>
      </c>
      <c r="G802">
        <v>0.14000000000000001</v>
      </c>
      <c r="H802">
        <v>187</v>
      </c>
      <c r="I802" t="s">
        <v>28</v>
      </c>
      <c r="J802" t="s">
        <v>29</v>
      </c>
      <c r="K802" t="s">
        <v>40</v>
      </c>
      <c r="L802" t="s">
        <v>71</v>
      </c>
      <c r="M802" s="1">
        <v>44798</v>
      </c>
      <c r="N802" t="s">
        <v>43</v>
      </c>
      <c r="O802">
        <v>2021</v>
      </c>
      <c r="P802">
        <v>28</v>
      </c>
      <c r="Q802">
        <v>4</v>
      </c>
      <c r="R802">
        <v>2020</v>
      </c>
      <c r="S802" t="s">
        <v>502</v>
      </c>
      <c r="T802" s="1">
        <v>45639</v>
      </c>
      <c r="U802">
        <v>2</v>
      </c>
      <c r="V802">
        <v>3420</v>
      </c>
      <c r="W802" s="2">
        <f>Table2[[#This Row],[Profit]]/Table2[[#This Row],[Unit Price]]</f>
        <v>0.21871345029239767</v>
      </c>
    </row>
    <row r="803" spans="1:23" x14ac:dyDescent="0.25">
      <c r="A803">
        <v>803</v>
      </c>
      <c r="B803" t="s">
        <v>58</v>
      </c>
      <c r="C803" t="s">
        <v>19</v>
      </c>
      <c r="D803" t="s">
        <v>757</v>
      </c>
      <c r="E803">
        <v>841</v>
      </c>
      <c r="F803">
        <v>8</v>
      </c>
      <c r="G803">
        <v>0.23</v>
      </c>
      <c r="H803">
        <v>187</v>
      </c>
      <c r="I803" t="s">
        <v>28</v>
      </c>
      <c r="J803" t="s">
        <v>39</v>
      </c>
      <c r="K803" t="s">
        <v>40</v>
      </c>
      <c r="L803" t="s">
        <v>31</v>
      </c>
      <c r="M803" s="1">
        <v>44799</v>
      </c>
      <c r="N803" t="s">
        <v>24</v>
      </c>
      <c r="O803">
        <v>2020</v>
      </c>
      <c r="P803">
        <v>9</v>
      </c>
      <c r="Q803">
        <v>10</v>
      </c>
      <c r="R803">
        <v>2020</v>
      </c>
      <c r="S803" t="s">
        <v>628</v>
      </c>
      <c r="T803" s="1">
        <v>45638</v>
      </c>
      <c r="U803">
        <v>6</v>
      </c>
      <c r="V803">
        <v>6728</v>
      </c>
      <c r="W803" s="2">
        <f>Table2[[#This Row],[Profit]]/Table2[[#This Row],[Unit Price]]</f>
        <v>0.22235434007134364</v>
      </c>
    </row>
    <row r="804" spans="1:23" x14ac:dyDescent="0.25">
      <c r="A804">
        <v>804</v>
      </c>
      <c r="B804" t="s">
        <v>26</v>
      </c>
      <c r="C804" t="s">
        <v>53</v>
      </c>
      <c r="D804" t="s">
        <v>27</v>
      </c>
      <c r="E804">
        <v>297</v>
      </c>
      <c r="F804">
        <v>7</v>
      </c>
      <c r="G804">
        <v>0.43</v>
      </c>
      <c r="H804">
        <v>144</v>
      </c>
      <c r="I804" t="s">
        <v>28</v>
      </c>
      <c r="J804" t="s">
        <v>29</v>
      </c>
      <c r="K804" t="s">
        <v>22</v>
      </c>
      <c r="L804" t="s">
        <v>46</v>
      </c>
      <c r="M804" s="1">
        <v>44800</v>
      </c>
      <c r="N804" t="s">
        <v>24</v>
      </c>
      <c r="O804">
        <v>2020</v>
      </c>
      <c r="P804">
        <v>17</v>
      </c>
      <c r="Q804">
        <v>2</v>
      </c>
      <c r="R804">
        <v>2021</v>
      </c>
      <c r="S804" t="s">
        <v>629</v>
      </c>
      <c r="T804" s="1">
        <v>45628</v>
      </c>
      <c r="U804">
        <v>2</v>
      </c>
      <c r="V804">
        <v>2079</v>
      </c>
      <c r="W804" s="2">
        <f>Table2[[#This Row],[Profit]]/Table2[[#This Row],[Unit Price]]</f>
        <v>0.48484848484848486</v>
      </c>
    </row>
    <row r="805" spans="1:23" x14ac:dyDescent="0.25">
      <c r="A805">
        <v>805</v>
      </c>
      <c r="B805" t="s">
        <v>69</v>
      </c>
      <c r="C805" t="s">
        <v>56</v>
      </c>
      <c r="D805" t="s">
        <v>27</v>
      </c>
      <c r="E805">
        <v>602</v>
      </c>
      <c r="F805">
        <v>4</v>
      </c>
      <c r="G805">
        <v>0.27</v>
      </c>
      <c r="H805">
        <v>126</v>
      </c>
      <c r="I805" t="s">
        <v>20</v>
      </c>
      <c r="J805" t="s">
        <v>21</v>
      </c>
      <c r="K805" t="s">
        <v>30</v>
      </c>
      <c r="L805" t="s">
        <v>31</v>
      </c>
      <c r="M805" s="1">
        <v>44801</v>
      </c>
      <c r="N805" t="s">
        <v>43</v>
      </c>
      <c r="O805">
        <v>2020</v>
      </c>
      <c r="P805">
        <v>22</v>
      </c>
      <c r="Q805">
        <v>12</v>
      </c>
      <c r="R805">
        <v>2020</v>
      </c>
      <c r="S805" t="s">
        <v>630</v>
      </c>
      <c r="T805" s="1">
        <v>45323</v>
      </c>
      <c r="U805">
        <v>3</v>
      </c>
      <c r="V805">
        <v>2408</v>
      </c>
      <c r="W805" s="2">
        <f>Table2[[#This Row],[Profit]]/Table2[[#This Row],[Unit Price]]</f>
        <v>0.20930232558139536</v>
      </c>
    </row>
    <row r="806" spans="1:23" x14ac:dyDescent="0.25">
      <c r="A806">
        <v>806</v>
      </c>
      <c r="B806" t="s">
        <v>48</v>
      </c>
      <c r="C806" t="s">
        <v>38</v>
      </c>
      <c r="D806" t="s">
        <v>757</v>
      </c>
      <c r="E806">
        <v>205</v>
      </c>
      <c r="F806">
        <v>6</v>
      </c>
      <c r="G806">
        <v>0.11</v>
      </c>
      <c r="H806">
        <v>186</v>
      </c>
      <c r="I806" t="s">
        <v>28</v>
      </c>
      <c r="J806" t="s">
        <v>35</v>
      </c>
      <c r="K806" t="s">
        <v>30</v>
      </c>
      <c r="L806" t="s">
        <v>31</v>
      </c>
      <c r="M806" s="1">
        <v>44802</v>
      </c>
      <c r="N806" t="s">
        <v>24</v>
      </c>
      <c r="O806">
        <v>2020</v>
      </c>
      <c r="P806">
        <v>3</v>
      </c>
      <c r="Q806">
        <v>2</v>
      </c>
      <c r="R806">
        <v>2022</v>
      </c>
      <c r="S806" t="s">
        <v>486</v>
      </c>
      <c r="T806" s="1">
        <v>45307</v>
      </c>
      <c r="U806">
        <v>1</v>
      </c>
      <c r="V806">
        <v>1230</v>
      </c>
      <c r="W806" s="2">
        <f>Table2[[#This Row],[Profit]]/Table2[[#This Row],[Unit Price]]</f>
        <v>0.90731707317073174</v>
      </c>
    </row>
    <row r="807" spans="1:23" x14ac:dyDescent="0.25">
      <c r="A807">
        <v>807</v>
      </c>
      <c r="B807" t="s">
        <v>67</v>
      </c>
      <c r="C807" t="s">
        <v>19</v>
      </c>
      <c r="D807" t="s">
        <v>761</v>
      </c>
      <c r="E807">
        <v>787</v>
      </c>
      <c r="F807">
        <v>6</v>
      </c>
      <c r="G807">
        <v>0.35</v>
      </c>
      <c r="H807">
        <v>177</v>
      </c>
      <c r="I807" t="s">
        <v>28</v>
      </c>
      <c r="J807" t="s">
        <v>35</v>
      </c>
      <c r="K807" t="s">
        <v>40</v>
      </c>
      <c r="L807" t="s">
        <v>31</v>
      </c>
      <c r="M807" s="1">
        <v>44803</v>
      </c>
      <c r="N807" t="s">
        <v>24</v>
      </c>
      <c r="O807">
        <v>2022</v>
      </c>
      <c r="P807">
        <v>9</v>
      </c>
      <c r="Q807">
        <v>11</v>
      </c>
      <c r="R807">
        <v>2022</v>
      </c>
      <c r="S807" t="s">
        <v>631</v>
      </c>
      <c r="T807" s="1">
        <v>45333</v>
      </c>
      <c r="U807">
        <v>1</v>
      </c>
      <c r="V807">
        <v>4722</v>
      </c>
      <c r="W807" s="2">
        <f>Table2[[#This Row],[Profit]]/Table2[[#This Row],[Unit Price]]</f>
        <v>0.22490470139771285</v>
      </c>
    </row>
    <row r="808" spans="1:23" x14ac:dyDescent="0.25">
      <c r="A808">
        <v>808</v>
      </c>
      <c r="B808" t="s">
        <v>79</v>
      </c>
      <c r="C808" t="s">
        <v>59</v>
      </c>
      <c r="D808" t="s">
        <v>27</v>
      </c>
      <c r="E808">
        <v>598</v>
      </c>
      <c r="F808">
        <v>5</v>
      </c>
      <c r="G808">
        <v>0.32</v>
      </c>
      <c r="H808">
        <v>74</v>
      </c>
      <c r="I808" t="s">
        <v>28</v>
      </c>
      <c r="J808" t="s">
        <v>39</v>
      </c>
      <c r="K808" t="s">
        <v>22</v>
      </c>
      <c r="L808" t="s">
        <v>46</v>
      </c>
      <c r="M808" s="1">
        <v>44804</v>
      </c>
      <c r="N808" t="s">
        <v>24</v>
      </c>
      <c r="O808">
        <v>2020</v>
      </c>
      <c r="P808">
        <v>27</v>
      </c>
      <c r="Q808">
        <v>6</v>
      </c>
      <c r="R808">
        <v>2020</v>
      </c>
      <c r="S808" t="s">
        <v>632</v>
      </c>
      <c r="T808" s="1">
        <v>45411</v>
      </c>
      <c r="U808">
        <v>2</v>
      </c>
      <c r="V808">
        <v>2990</v>
      </c>
      <c r="W808" s="2">
        <f>Table2[[#This Row],[Profit]]/Table2[[#This Row],[Unit Price]]</f>
        <v>0.12374581939799331</v>
      </c>
    </row>
    <row r="809" spans="1:23" x14ac:dyDescent="0.25">
      <c r="A809">
        <v>809</v>
      </c>
      <c r="B809" t="s">
        <v>79</v>
      </c>
      <c r="C809" t="s">
        <v>19</v>
      </c>
      <c r="D809" t="s">
        <v>760</v>
      </c>
      <c r="E809">
        <v>670</v>
      </c>
      <c r="F809">
        <v>4</v>
      </c>
      <c r="G809">
        <v>0.32</v>
      </c>
      <c r="H809">
        <v>169</v>
      </c>
      <c r="I809" t="s">
        <v>20</v>
      </c>
      <c r="J809" t="s">
        <v>35</v>
      </c>
      <c r="K809" t="s">
        <v>70</v>
      </c>
      <c r="L809" t="s">
        <v>71</v>
      </c>
      <c r="M809" s="1">
        <v>44805</v>
      </c>
      <c r="N809" t="s">
        <v>43</v>
      </c>
      <c r="O809">
        <v>2021</v>
      </c>
      <c r="P809">
        <v>28</v>
      </c>
      <c r="Q809">
        <v>10</v>
      </c>
      <c r="R809">
        <v>2021</v>
      </c>
      <c r="S809" t="s">
        <v>633</v>
      </c>
      <c r="T809" s="1">
        <v>45299</v>
      </c>
      <c r="U809">
        <v>3</v>
      </c>
      <c r="V809">
        <v>2680</v>
      </c>
      <c r="W809" s="2">
        <f>Table2[[#This Row],[Profit]]/Table2[[#This Row],[Unit Price]]</f>
        <v>0.25223880597014925</v>
      </c>
    </row>
    <row r="810" spans="1:23" x14ac:dyDescent="0.25">
      <c r="A810">
        <v>810</v>
      </c>
      <c r="B810" t="s">
        <v>101</v>
      </c>
      <c r="C810" t="s">
        <v>38</v>
      </c>
      <c r="D810" t="s">
        <v>758</v>
      </c>
      <c r="E810">
        <v>473</v>
      </c>
      <c r="F810">
        <v>3</v>
      </c>
      <c r="G810">
        <v>0.27</v>
      </c>
      <c r="H810">
        <v>59</v>
      </c>
      <c r="I810" t="s">
        <v>28</v>
      </c>
      <c r="J810" t="s">
        <v>21</v>
      </c>
      <c r="K810" t="s">
        <v>22</v>
      </c>
      <c r="L810" t="s">
        <v>23</v>
      </c>
      <c r="M810" s="1">
        <v>44806</v>
      </c>
      <c r="N810" t="s">
        <v>24</v>
      </c>
      <c r="O810">
        <v>2022</v>
      </c>
      <c r="P810">
        <v>12</v>
      </c>
      <c r="Q810">
        <v>12</v>
      </c>
      <c r="R810">
        <v>2020</v>
      </c>
      <c r="S810" t="s">
        <v>634</v>
      </c>
      <c r="T810" s="1">
        <v>45626</v>
      </c>
      <c r="U810">
        <v>3</v>
      </c>
      <c r="V810">
        <v>1419</v>
      </c>
      <c r="W810" s="2">
        <f>Table2[[#This Row],[Profit]]/Table2[[#This Row],[Unit Price]]</f>
        <v>0.12473572938689217</v>
      </c>
    </row>
    <row r="811" spans="1:23" x14ac:dyDescent="0.25">
      <c r="A811">
        <v>811</v>
      </c>
      <c r="B811" t="s">
        <v>65</v>
      </c>
      <c r="C811" t="s">
        <v>53</v>
      </c>
      <c r="D811" t="s">
        <v>761</v>
      </c>
      <c r="E811">
        <v>441</v>
      </c>
      <c r="F811">
        <v>2</v>
      </c>
      <c r="G811">
        <v>0.13</v>
      </c>
      <c r="H811">
        <v>56</v>
      </c>
      <c r="I811" t="s">
        <v>20</v>
      </c>
      <c r="J811" t="s">
        <v>21</v>
      </c>
      <c r="K811" t="s">
        <v>40</v>
      </c>
      <c r="L811" t="s">
        <v>31</v>
      </c>
      <c r="M811" s="1">
        <v>44807</v>
      </c>
      <c r="N811" t="s">
        <v>24</v>
      </c>
      <c r="O811">
        <v>2022</v>
      </c>
      <c r="P811">
        <v>20</v>
      </c>
      <c r="Q811">
        <v>12</v>
      </c>
      <c r="R811">
        <v>2022</v>
      </c>
      <c r="S811" t="s">
        <v>635</v>
      </c>
      <c r="T811" s="1">
        <v>45579</v>
      </c>
      <c r="U811">
        <v>2</v>
      </c>
      <c r="V811">
        <v>882</v>
      </c>
      <c r="W811" s="2">
        <f>Table2[[#This Row],[Profit]]/Table2[[#This Row],[Unit Price]]</f>
        <v>0.12698412698412698</v>
      </c>
    </row>
    <row r="812" spans="1:23" x14ac:dyDescent="0.25">
      <c r="A812">
        <v>812</v>
      </c>
      <c r="B812" t="s">
        <v>69</v>
      </c>
      <c r="C812" t="s">
        <v>56</v>
      </c>
      <c r="D812" t="s">
        <v>760</v>
      </c>
      <c r="E812">
        <v>130</v>
      </c>
      <c r="F812">
        <v>7</v>
      </c>
      <c r="G812">
        <v>0.28999999999999998</v>
      </c>
      <c r="H812">
        <v>58</v>
      </c>
      <c r="I812" t="s">
        <v>20</v>
      </c>
      <c r="J812" t="s">
        <v>29</v>
      </c>
      <c r="K812" t="s">
        <v>30</v>
      </c>
      <c r="L812" t="s">
        <v>31</v>
      </c>
      <c r="M812" s="1">
        <v>44808</v>
      </c>
      <c r="N812" t="s">
        <v>43</v>
      </c>
      <c r="O812">
        <v>2020</v>
      </c>
      <c r="P812">
        <v>19</v>
      </c>
      <c r="Q812">
        <v>4</v>
      </c>
      <c r="R812">
        <v>2022</v>
      </c>
      <c r="S812" t="s">
        <v>232</v>
      </c>
      <c r="T812" s="1">
        <v>45623</v>
      </c>
      <c r="U812">
        <v>5</v>
      </c>
      <c r="V812">
        <v>910</v>
      </c>
      <c r="W812" s="2">
        <f>Table2[[#This Row],[Profit]]/Table2[[#This Row],[Unit Price]]</f>
        <v>0.44615384615384618</v>
      </c>
    </row>
    <row r="813" spans="1:23" x14ac:dyDescent="0.25">
      <c r="A813">
        <v>813</v>
      </c>
      <c r="B813" t="s">
        <v>50</v>
      </c>
      <c r="C813" t="s">
        <v>56</v>
      </c>
      <c r="D813" t="s">
        <v>760</v>
      </c>
      <c r="E813">
        <v>525</v>
      </c>
      <c r="F813">
        <v>1</v>
      </c>
      <c r="G813">
        <v>0.39</v>
      </c>
      <c r="H813">
        <v>131</v>
      </c>
      <c r="I813" t="s">
        <v>20</v>
      </c>
      <c r="J813" t="s">
        <v>39</v>
      </c>
      <c r="K813" t="s">
        <v>70</v>
      </c>
      <c r="L813" t="s">
        <v>23</v>
      </c>
      <c r="M813" s="1">
        <v>44809</v>
      </c>
      <c r="N813" t="s">
        <v>43</v>
      </c>
      <c r="O813">
        <v>2021</v>
      </c>
      <c r="P813">
        <v>5</v>
      </c>
      <c r="Q813">
        <v>11</v>
      </c>
      <c r="R813">
        <v>2022</v>
      </c>
      <c r="S813" t="s">
        <v>54</v>
      </c>
      <c r="T813" s="1">
        <v>45542</v>
      </c>
      <c r="U813">
        <v>4</v>
      </c>
      <c r="V813">
        <v>525</v>
      </c>
      <c r="W813" s="2">
        <f>Table2[[#This Row],[Profit]]/Table2[[#This Row],[Unit Price]]</f>
        <v>0.24952380952380954</v>
      </c>
    </row>
    <row r="814" spans="1:23" x14ac:dyDescent="0.25">
      <c r="A814">
        <v>814</v>
      </c>
      <c r="B814" t="s">
        <v>26</v>
      </c>
      <c r="C814" t="s">
        <v>19</v>
      </c>
      <c r="D814" t="s">
        <v>760</v>
      </c>
      <c r="E814">
        <v>108</v>
      </c>
      <c r="F814">
        <v>1</v>
      </c>
      <c r="G814">
        <v>0.14000000000000001</v>
      </c>
      <c r="H814">
        <v>123</v>
      </c>
      <c r="I814" t="s">
        <v>28</v>
      </c>
      <c r="J814" t="s">
        <v>39</v>
      </c>
      <c r="K814" t="s">
        <v>30</v>
      </c>
      <c r="L814" t="s">
        <v>46</v>
      </c>
      <c r="M814" s="1">
        <v>44810</v>
      </c>
      <c r="N814" t="s">
        <v>24</v>
      </c>
      <c r="O814">
        <v>2021</v>
      </c>
      <c r="P814">
        <v>12</v>
      </c>
      <c r="Q814">
        <v>8</v>
      </c>
      <c r="R814">
        <v>2020</v>
      </c>
      <c r="S814" t="s">
        <v>484</v>
      </c>
      <c r="T814" s="1">
        <v>45601</v>
      </c>
      <c r="U814">
        <v>5</v>
      </c>
      <c r="V814">
        <v>108</v>
      </c>
      <c r="W814" s="2">
        <f>Table2[[#This Row],[Profit]]/Table2[[#This Row],[Unit Price]]</f>
        <v>1.1388888888888888</v>
      </c>
    </row>
    <row r="815" spans="1:23" x14ac:dyDescent="0.25">
      <c r="A815">
        <v>815</v>
      </c>
      <c r="B815" t="s">
        <v>73</v>
      </c>
      <c r="C815" t="s">
        <v>19</v>
      </c>
      <c r="D815" t="s">
        <v>27</v>
      </c>
      <c r="E815">
        <v>165</v>
      </c>
      <c r="F815">
        <v>7</v>
      </c>
      <c r="G815">
        <v>0.3</v>
      </c>
      <c r="H815">
        <v>172</v>
      </c>
      <c r="I815" t="s">
        <v>20</v>
      </c>
      <c r="J815" t="s">
        <v>39</v>
      </c>
      <c r="K815" t="s">
        <v>40</v>
      </c>
      <c r="L815" t="s">
        <v>31</v>
      </c>
      <c r="M815" s="1">
        <v>44811</v>
      </c>
      <c r="N815" t="s">
        <v>24</v>
      </c>
      <c r="O815">
        <v>2022</v>
      </c>
      <c r="P815">
        <v>16</v>
      </c>
      <c r="Q815">
        <v>1</v>
      </c>
      <c r="R815">
        <v>2020</v>
      </c>
      <c r="S815" t="s">
        <v>636</v>
      </c>
      <c r="T815" s="1">
        <v>45457</v>
      </c>
      <c r="U815">
        <v>2</v>
      </c>
      <c r="V815">
        <v>1155</v>
      </c>
      <c r="W815" s="2">
        <f>Table2[[#This Row],[Profit]]/Table2[[#This Row],[Unit Price]]</f>
        <v>1.0424242424242425</v>
      </c>
    </row>
    <row r="816" spans="1:23" x14ac:dyDescent="0.25">
      <c r="A816">
        <v>816</v>
      </c>
      <c r="B816" t="s">
        <v>101</v>
      </c>
      <c r="C816" t="s">
        <v>59</v>
      </c>
      <c r="D816" t="s">
        <v>757</v>
      </c>
      <c r="E816">
        <v>721</v>
      </c>
      <c r="F816">
        <v>4</v>
      </c>
      <c r="G816">
        <v>0.4</v>
      </c>
      <c r="H816">
        <v>179</v>
      </c>
      <c r="I816" t="s">
        <v>20</v>
      </c>
      <c r="J816" t="s">
        <v>29</v>
      </c>
      <c r="K816" t="s">
        <v>30</v>
      </c>
      <c r="L816" t="s">
        <v>31</v>
      </c>
      <c r="M816" s="1">
        <v>44812</v>
      </c>
      <c r="N816" t="s">
        <v>43</v>
      </c>
      <c r="O816">
        <v>2022</v>
      </c>
      <c r="P816">
        <v>21</v>
      </c>
      <c r="Q816">
        <v>4</v>
      </c>
      <c r="R816">
        <v>2022</v>
      </c>
      <c r="S816" t="s">
        <v>239</v>
      </c>
      <c r="T816" s="1">
        <v>45295</v>
      </c>
      <c r="U816">
        <v>4</v>
      </c>
      <c r="V816">
        <v>2884</v>
      </c>
      <c r="W816" s="2">
        <f>Table2[[#This Row],[Profit]]/Table2[[#This Row],[Unit Price]]</f>
        <v>0.24826629680998613</v>
      </c>
    </row>
    <row r="817" spans="1:23" x14ac:dyDescent="0.25">
      <c r="A817">
        <v>817</v>
      </c>
      <c r="B817" t="s">
        <v>101</v>
      </c>
      <c r="C817" t="s">
        <v>56</v>
      </c>
      <c r="D817" t="s">
        <v>761</v>
      </c>
      <c r="E817">
        <v>569</v>
      </c>
      <c r="F817">
        <v>9</v>
      </c>
      <c r="G817">
        <v>0.25</v>
      </c>
      <c r="H817">
        <v>50</v>
      </c>
      <c r="I817" t="s">
        <v>20</v>
      </c>
      <c r="J817" t="s">
        <v>21</v>
      </c>
      <c r="K817" t="s">
        <v>40</v>
      </c>
      <c r="L817" t="s">
        <v>71</v>
      </c>
      <c r="M817" s="1">
        <v>44813</v>
      </c>
      <c r="N817" t="s">
        <v>24</v>
      </c>
      <c r="O817">
        <v>2022</v>
      </c>
      <c r="P817">
        <v>21</v>
      </c>
      <c r="Q817">
        <v>11</v>
      </c>
      <c r="R817">
        <v>2020</v>
      </c>
      <c r="S817" t="s">
        <v>637</v>
      </c>
      <c r="T817" s="1">
        <v>45506</v>
      </c>
      <c r="U817">
        <v>6</v>
      </c>
      <c r="V817">
        <v>5121</v>
      </c>
      <c r="W817" s="2">
        <f>Table2[[#This Row],[Profit]]/Table2[[#This Row],[Unit Price]]</f>
        <v>8.7873462214411252E-2</v>
      </c>
    </row>
    <row r="818" spans="1:23" x14ac:dyDescent="0.25">
      <c r="A818">
        <v>818</v>
      </c>
      <c r="B818" t="s">
        <v>42</v>
      </c>
      <c r="C818" t="s">
        <v>56</v>
      </c>
      <c r="D818" t="s">
        <v>761</v>
      </c>
      <c r="E818">
        <v>364</v>
      </c>
      <c r="F818">
        <v>4</v>
      </c>
      <c r="G818">
        <v>0.43</v>
      </c>
      <c r="H818">
        <v>108</v>
      </c>
      <c r="I818" t="s">
        <v>28</v>
      </c>
      <c r="J818" t="s">
        <v>21</v>
      </c>
      <c r="K818" t="s">
        <v>22</v>
      </c>
      <c r="L818" t="s">
        <v>23</v>
      </c>
      <c r="M818" s="1">
        <v>44814</v>
      </c>
      <c r="N818" t="s">
        <v>43</v>
      </c>
      <c r="O818">
        <v>2022</v>
      </c>
      <c r="P818">
        <v>1</v>
      </c>
      <c r="Q818">
        <v>7</v>
      </c>
      <c r="R818">
        <v>2020</v>
      </c>
      <c r="S818" t="s">
        <v>638</v>
      </c>
      <c r="T818" s="1">
        <v>45397</v>
      </c>
      <c r="U818">
        <v>3</v>
      </c>
      <c r="V818">
        <v>1456</v>
      </c>
      <c r="W818" s="2">
        <f>Table2[[#This Row],[Profit]]/Table2[[#This Row],[Unit Price]]</f>
        <v>0.2967032967032967</v>
      </c>
    </row>
    <row r="819" spans="1:23" x14ac:dyDescent="0.25">
      <c r="A819">
        <v>819</v>
      </c>
      <c r="B819" t="s">
        <v>45</v>
      </c>
      <c r="C819" t="s">
        <v>56</v>
      </c>
      <c r="D819" t="s">
        <v>761</v>
      </c>
      <c r="E819">
        <v>349</v>
      </c>
      <c r="F819">
        <v>4</v>
      </c>
      <c r="G819">
        <v>0.14000000000000001</v>
      </c>
      <c r="H819">
        <v>91</v>
      </c>
      <c r="I819" t="s">
        <v>28</v>
      </c>
      <c r="J819" t="s">
        <v>39</v>
      </c>
      <c r="K819" t="s">
        <v>40</v>
      </c>
      <c r="L819" t="s">
        <v>46</v>
      </c>
      <c r="M819" s="1">
        <v>44815</v>
      </c>
      <c r="N819" t="s">
        <v>24</v>
      </c>
      <c r="O819">
        <v>2022</v>
      </c>
      <c r="P819">
        <v>4</v>
      </c>
      <c r="Q819">
        <v>12</v>
      </c>
      <c r="R819">
        <v>2020</v>
      </c>
      <c r="S819" t="s">
        <v>639</v>
      </c>
      <c r="T819" s="1">
        <v>45301</v>
      </c>
      <c r="U819">
        <v>4</v>
      </c>
      <c r="V819">
        <v>1396</v>
      </c>
      <c r="W819" s="2">
        <f>Table2[[#This Row],[Profit]]/Table2[[#This Row],[Unit Price]]</f>
        <v>0.26074498567335241</v>
      </c>
    </row>
    <row r="820" spans="1:23" x14ac:dyDescent="0.25">
      <c r="A820">
        <v>820</v>
      </c>
      <c r="B820" t="s">
        <v>79</v>
      </c>
      <c r="C820" t="s">
        <v>34</v>
      </c>
      <c r="D820" t="s">
        <v>759</v>
      </c>
      <c r="E820">
        <v>849</v>
      </c>
      <c r="F820">
        <v>8</v>
      </c>
      <c r="G820">
        <v>0.28999999999999998</v>
      </c>
      <c r="H820">
        <v>104</v>
      </c>
      <c r="I820" t="s">
        <v>20</v>
      </c>
      <c r="J820" t="s">
        <v>29</v>
      </c>
      <c r="K820" t="s">
        <v>30</v>
      </c>
      <c r="L820" t="s">
        <v>23</v>
      </c>
      <c r="M820" s="1">
        <v>44816</v>
      </c>
      <c r="N820" t="s">
        <v>24</v>
      </c>
      <c r="O820">
        <v>2021</v>
      </c>
      <c r="P820">
        <v>12</v>
      </c>
      <c r="Q820">
        <v>2</v>
      </c>
      <c r="R820">
        <v>2021</v>
      </c>
      <c r="S820" t="s">
        <v>640</v>
      </c>
      <c r="T820" s="1">
        <v>45450</v>
      </c>
      <c r="U820">
        <v>4</v>
      </c>
      <c r="V820">
        <v>6792</v>
      </c>
      <c r="W820" s="2">
        <f>Table2[[#This Row],[Profit]]/Table2[[#This Row],[Unit Price]]</f>
        <v>0.12249705535924617</v>
      </c>
    </row>
    <row r="821" spans="1:23" x14ac:dyDescent="0.25">
      <c r="A821">
        <v>821</v>
      </c>
      <c r="B821" t="s">
        <v>45</v>
      </c>
      <c r="C821" t="s">
        <v>56</v>
      </c>
      <c r="D821" t="s">
        <v>758</v>
      </c>
      <c r="E821">
        <v>149</v>
      </c>
      <c r="F821">
        <v>5</v>
      </c>
      <c r="G821">
        <v>0.47</v>
      </c>
      <c r="H821">
        <v>76</v>
      </c>
      <c r="I821" t="s">
        <v>28</v>
      </c>
      <c r="J821" t="s">
        <v>35</v>
      </c>
      <c r="K821" t="s">
        <v>30</v>
      </c>
      <c r="L821" t="s">
        <v>23</v>
      </c>
      <c r="M821" s="1">
        <v>44817</v>
      </c>
      <c r="N821" t="s">
        <v>24</v>
      </c>
      <c r="O821">
        <v>2020</v>
      </c>
      <c r="P821">
        <v>22</v>
      </c>
      <c r="Q821">
        <v>7</v>
      </c>
      <c r="R821">
        <v>2021</v>
      </c>
      <c r="S821" t="s">
        <v>641</v>
      </c>
      <c r="T821" s="1">
        <v>45632</v>
      </c>
      <c r="U821">
        <v>3</v>
      </c>
      <c r="V821">
        <v>745</v>
      </c>
      <c r="W821" s="2">
        <f>Table2[[#This Row],[Profit]]/Table2[[#This Row],[Unit Price]]</f>
        <v>0.51006711409395977</v>
      </c>
    </row>
    <row r="822" spans="1:23" x14ac:dyDescent="0.25">
      <c r="A822">
        <v>822</v>
      </c>
      <c r="B822" t="s">
        <v>26</v>
      </c>
      <c r="C822" t="s">
        <v>56</v>
      </c>
      <c r="D822" t="s">
        <v>758</v>
      </c>
      <c r="E822">
        <v>472</v>
      </c>
      <c r="F822">
        <v>9</v>
      </c>
      <c r="G822">
        <v>0.1</v>
      </c>
      <c r="H822">
        <v>176</v>
      </c>
      <c r="I822" t="s">
        <v>28</v>
      </c>
      <c r="J822" t="s">
        <v>39</v>
      </c>
      <c r="K822" t="s">
        <v>40</v>
      </c>
      <c r="L822" t="s">
        <v>31</v>
      </c>
      <c r="M822" s="1">
        <v>44818</v>
      </c>
      <c r="N822" t="s">
        <v>43</v>
      </c>
      <c r="O822">
        <v>2022</v>
      </c>
      <c r="P822">
        <v>29</v>
      </c>
      <c r="Q822">
        <v>7</v>
      </c>
      <c r="R822">
        <v>2020</v>
      </c>
      <c r="S822" t="s">
        <v>642</v>
      </c>
      <c r="T822" s="1">
        <v>45569</v>
      </c>
      <c r="U822">
        <v>4</v>
      </c>
      <c r="V822">
        <v>4248</v>
      </c>
      <c r="W822" s="2">
        <f>Table2[[#This Row],[Profit]]/Table2[[#This Row],[Unit Price]]</f>
        <v>0.3728813559322034</v>
      </c>
    </row>
    <row r="823" spans="1:23" x14ac:dyDescent="0.25">
      <c r="A823">
        <v>823</v>
      </c>
      <c r="B823" t="s">
        <v>33</v>
      </c>
      <c r="C823" t="s">
        <v>59</v>
      </c>
      <c r="D823" t="s">
        <v>760</v>
      </c>
      <c r="E823">
        <v>164</v>
      </c>
      <c r="F823">
        <v>7</v>
      </c>
      <c r="G823">
        <v>0.27</v>
      </c>
      <c r="H823">
        <v>57</v>
      </c>
      <c r="I823" t="s">
        <v>28</v>
      </c>
      <c r="J823" t="s">
        <v>35</v>
      </c>
      <c r="K823" t="s">
        <v>40</v>
      </c>
      <c r="L823" t="s">
        <v>46</v>
      </c>
      <c r="M823" s="1">
        <v>44819</v>
      </c>
      <c r="N823" t="s">
        <v>24</v>
      </c>
      <c r="O823">
        <v>2021</v>
      </c>
      <c r="P823">
        <v>26</v>
      </c>
      <c r="Q823">
        <v>3</v>
      </c>
      <c r="R823">
        <v>2022</v>
      </c>
      <c r="S823" t="s">
        <v>334</v>
      </c>
      <c r="T823" s="1">
        <v>45611</v>
      </c>
      <c r="U823">
        <v>5</v>
      </c>
      <c r="V823">
        <v>1148</v>
      </c>
      <c r="W823" s="2">
        <f>Table2[[#This Row],[Profit]]/Table2[[#This Row],[Unit Price]]</f>
        <v>0.34756097560975607</v>
      </c>
    </row>
    <row r="824" spans="1:23" x14ac:dyDescent="0.25">
      <c r="A824">
        <v>824</v>
      </c>
      <c r="B824" t="s">
        <v>55</v>
      </c>
      <c r="C824" t="s">
        <v>38</v>
      </c>
      <c r="D824" t="s">
        <v>759</v>
      </c>
      <c r="E824">
        <v>703</v>
      </c>
      <c r="F824">
        <v>7</v>
      </c>
      <c r="G824">
        <v>0.27</v>
      </c>
      <c r="H824">
        <v>193</v>
      </c>
      <c r="I824" t="s">
        <v>28</v>
      </c>
      <c r="J824" t="s">
        <v>29</v>
      </c>
      <c r="K824" t="s">
        <v>22</v>
      </c>
      <c r="L824" t="s">
        <v>23</v>
      </c>
      <c r="M824" s="1">
        <v>44820</v>
      </c>
      <c r="N824" t="s">
        <v>24</v>
      </c>
      <c r="O824">
        <v>2021</v>
      </c>
      <c r="P824">
        <v>18</v>
      </c>
      <c r="Q824">
        <v>10</v>
      </c>
      <c r="R824">
        <v>2020</v>
      </c>
      <c r="S824" t="s">
        <v>643</v>
      </c>
      <c r="T824" s="1">
        <v>45615</v>
      </c>
      <c r="U824">
        <v>3</v>
      </c>
      <c r="V824">
        <v>4921</v>
      </c>
      <c r="W824" s="2">
        <f>Table2[[#This Row],[Profit]]/Table2[[#This Row],[Unit Price]]</f>
        <v>0.27453769559032715</v>
      </c>
    </row>
    <row r="825" spans="1:23" x14ac:dyDescent="0.25">
      <c r="A825">
        <v>825</v>
      </c>
      <c r="B825" t="s">
        <v>52</v>
      </c>
      <c r="C825" t="s">
        <v>59</v>
      </c>
      <c r="D825" t="s">
        <v>757</v>
      </c>
      <c r="E825">
        <v>150</v>
      </c>
      <c r="F825">
        <v>8</v>
      </c>
      <c r="G825">
        <v>0.49</v>
      </c>
      <c r="H825">
        <v>111</v>
      </c>
      <c r="I825" t="s">
        <v>20</v>
      </c>
      <c r="J825" t="s">
        <v>35</v>
      </c>
      <c r="K825" t="s">
        <v>22</v>
      </c>
      <c r="L825" t="s">
        <v>71</v>
      </c>
      <c r="M825" s="1">
        <v>44821</v>
      </c>
      <c r="N825" t="s">
        <v>24</v>
      </c>
      <c r="O825">
        <v>2021</v>
      </c>
      <c r="P825">
        <v>27</v>
      </c>
      <c r="Q825">
        <v>3</v>
      </c>
      <c r="R825">
        <v>2021</v>
      </c>
      <c r="S825" t="s">
        <v>304</v>
      </c>
      <c r="T825" s="1">
        <v>45312</v>
      </c>
      <c r="U825">
        <v>1</v>
      </c>
      <c r="V825">
        <v>1200</v>
      </c>
      <c r="W825" s="2">
        <f>Table2[[#This Row],[Profit]]/Table2[[#This Row],[Unit Price]]</f>
        <v>0.74</v>
      </c>
    </row>
    <row r="826" spans="1:23" x14ac:dyDescent="0.25">
      <c r="A826">
        <v>826</v>
      </c>
      <c r="B826" t="s">
        <v>104</v>
      </c>
      <c r="C826" t="s">
        <v>38</v>
      </c>
      <c r="D826" t="s">
        <v>759</v>
      </c>
      <c r="E826">
        <v>276</v>
      </c>
      <c r="F826">
        <v>3</v>
      </c>
      <c r="G826">
        <v>0.28000000000000003</v>
      </c>
      <c r="H826">
        <v>100</v>
      </c>
      <c r="I826" t="s">
        <v>28</v>
      </c>
      <c r="J826" t="s">
        <v>39</v>
      </c>
      <c r="K826" t="s">
        <v>40</v>
      </c>
      <c r="L826" t="s">
        <v>71</v>
      </c>
      <c r="M826" s="1">
        <v>44822</v>
      </c>
      <c r="N826" t="s">
        <v>24</v>
      </c>
      <c r="O826">
        <v>2021</v>
      </c>
      <c r="P826">
        <v>18</v>
      </c>
      <c r="Q826">
        <v>9</v>
      </c>
      <c r="R826">
        <v>2021</v>
      </c>
      <c r="S826" t="s">
        <v>575</v>
      </c>
      <c r="T826" s="1">
        <v>45365</v>
      </c>
      <c r="U826">
        <v>3</v>
      </c>
      <c r="V826">
        <v>828</v>
      </c>
      <c r="W826" s="2">
        <f>Table2[[#This Row],[Profit]]/Table2[[#This Row],[Unit Price]]</f>
        <v>0.36231884057971014</v>
      </c>
    </row>
    <row r="827" spans="1:23" x14ac:dyDescent="0.25">
      <c r="A827">
        <v>827</v>
      </c>
      <c r="B827" t="s">
        <v>75</v>
      </c>
      <c r="C827" t="s">
        <v>53</v>
      </c>
      <c r="D827" t="s">
        <v>759</v>
      </c>
      <c r="E827">
        <v>573</v>
      </c>
      <c r="F827">
        <v>6</v>
      </c>
      <c r="G827">
        <v>0.15</v>
      </c>
      <c r="H827">
        <v>53</v>
      </c>
      <c r="I827" t="s">
        <v>20</v>
      </c>
      <c r="J827" t="s">
        <v>35</v>
      </c>
      <c r="K827" t="s">
        <v>22</v>
      </c>
      <c r="L827" t="s">
        <v>46</v>
      </c>
      <c r="M827" s="1">
        <v>44823</v>
      </c>
      <c r="N827" t="s">
        <v>43</v>
      </c>
      <c r="O827">
        <v>2022</v>
      </c>
      <c r="P827">
        <v>11</v>
      </c>
      <c r="Q827">
        <v>2</v>
      </c>
      <c r="R827">
        <v>2020</v>
      </c>
      <c r="S827" t="s">
        <v>117</v>
      </c>
      <c r="T827" s="1">
        <v>45647</v>
      </c>
      <c r="U827">
        <v>6</v>
      </c>
      <c r="V827">
        <v>3438</v>
      </c>
      <c r="W827" s="2">
        <f>Table2[[#This Row],[Profit]]/Table2[[#This Row],[Unit Price]]</f>
        <v>9.2495636998254804E-2</v>
      </c>
    </row>
    <row r="828" spans="1:23" x14ac:dyDescent="0.25">
      <c r="A828">
        <v>828</v>
      </c>
      <c r="B828" t="s">
        <v>98</v>
      </c>
      <c r="C828" t="s">
        <v>59</v>
      </c>
      <c r="D828" t="s">
        <v>758</v>
      </c>
      <c r="E828">
        <v>769</v>
      </c>
      <c r="F828">
        <v>5</v>
      </c>
      <c r="G828">
        <v>0.44</v>
      </c>
      <c r="H828">
        <v>140</v>
      </c>
      <c r="I828" t="s">
        <v>28</v>
      </c>
      <c r="J828" t="s">
        <v>39</v>
      </c>
      <c r="K828" t="s">
        <v>22</v>
      </c>
      <c r="L828" t="s">
        <v>71</v>
      </c>
      <c r="M828" s="1">
        <v>44824</v>
      </c>
      <c r="N828" t="s">
        <v>24</v>
      </c>
      <c r="O828">
        <v>2022</v>
      </c>
      <c r="P828">
        <v>22</v>
      </c>
      <c r="Q828">
        <v>11</v>
      </c>
      <c r="R828">
        <v>2021</v>
      </c>
      <c r="S828" t="s">
        <v>396</v>
      </c>
      <c r="T828" s="1">
        <v>45388</v>
      </c>
      <c r="U828">
        <v>1</v>
      </c>
      <c r="V828">
        <v>3845</v>
      </c>
      <c r="W828" s="2">
        <f>Table2[[#This Row],[Profit]]/Table2[[#This Row],[Unit Price]]</f>
        <v>0.18205461638491546</v>
      </c>
    </row>
    <row r="829" spans="1:23" x14ac:dyDescent="0.25">
      <c r="A829">
        <v>829</v>
      </c>
      <c r="B829" t="s">
        <v>69</v>
      </c>
      <c r="C829" t="s">
        <v>56</v>
      </c>
      <c r="D829" t="s">
        <v>27</v>
      </c>
      <c r="E829">
        <v>683</v>
      </c>
      <c r="F829">
        <v>1</v>
      </c>
      <c r="G829">
        <v>0.13</v>
      </c>
      <c r="H829">
        <v>147</v>
      </c>
      <c r="I829" t="s">
        <v>20</v>
      </c>
      <c r="J829" t="s">
        <v>35</v>
      </c>
      <c r="K829" t="s">
        <v>30</v>
      </c>
      <c r="L829" t="s">
        <v>31</v>
      </c>
      <c r="M829" s="1">
        <v>44825</v>
      </c>
      <c r="N829" t="s">
        <v>24</v>
      </c>
      <c r="O829">
        <v>2022</v>
      </c>
      <c r="P829">
        <v>8</v>
      </c>
      <c r="Q829">
        <v>1</v>
      </c>
      <c r="R829">
        <v>2020</v>
      </c>
      <c r="S829" t="s">
        <v>644</v>
      </c>
      <c r="T829" s="1">
        <v>45524</v>
      </c>
      <c r="U829">
        <v>4</v>
      </c>
      <c r="V829">
        <v>683</v>
      </c>
      <c r="W829" s="2">
        <f>Table2[[#This Row],[Profit]]/Table2[[#This Row],[Unit Price]]</f>
        <v>0.21522693997071743</v>
      </c>
    </row>
    <row r="830" spans="1:23" x14ac:dyDescent="0.25">
      <c r="A830">
        <v>830</v>
      </c>
      <c r="B830" t="s">
        <v>58</v>
      </c>
      <c r="C830" t="s">
        <v>56</v>
      </c>
      <c r="D830" t="s">
        <v>760</v>
      </c>
      <c r="E830">
        <v>638</v>
      </c>
      <c r="F830">
        <v>6</v>
      </c>
      <c r="G830">
        <v>0.1</v>
      </c>
      <c r="H830">
        <v>92</v>
      </c>
      <c r="I830" t="s">
        <v>20</v>
      </c>
      <c r="J830" t="s">
        <v>35</v>
      </c>
      <c r="K830" t="s">
        <v>40</v>
      </c>
      <c r="L830" t="s">
        <v>46</v>
      </c>
      <c r="M830" s="1">
        <v>44826</v>
      </c>
      <c r="N830" t="s">
        <v>43</v>
      </c>
      <c r="O830">
        <v>2022</v>
      </c>
      <c r="P830">
        <v>21</v>
      </c>
      <c r="Q830">
        <v>1</v>
      </c>
      <c r="R830">
        <v>2021</v>
      </c>
      <c r="S830" t="s">
        <v>645</v>
      </c>
      <c r="T830" s="1">
        <v>45396</v>
      </c>
      <c r="U830">
        <v>5</v>
      </c>
      <c r="V830">
        <v>3828</v>
      </c>
      <c r="W830" s="2">
        <f>Table2[[#This Row],[Profit]]/Table2[[#This Row],[Unit Price]]</f>
        <v>0.14420062695924765</v>
      </c>
    </row>
    <row r="831" spans="1:23" x14ac:dyDescent="0.25">
      <c r="A831">
        <v>831</v>
      </c>
      <c r="B831" t="s">
        <v>58</v>
      </c>
      <c r="C831" t="s">
        <v>56</v>
      </c>
      <c r="D831" t="s">
        <v>27</v>
      </c>
      <c r="E831">
        <v>579</v>
      </c>
      <c r="F831">
        <v>7</v>
      </c>
      <c r="G831">
        <v>0.45</v>
      </c>
      <c r="H831">
        <v>116</v>
      </c>
      <c r="I831" t="s">
        <v>20</v>
      </c>
      <c r="J831" t="s">
        <v>35</v>
      </c>
      <c r="K831" t="s">
        <v>70</v>
      </c>
      <c r="L831" t="s">
        <v>23</v>
      </c>
      <c r="M831" s="1">
        <v>44827</v>
      </c>
      <c r="N831" t="s">
        <v>24</v>
      </c>
      <c r="O831">
        <v>2022</v>
      </c>
      <c r="P831">
        <v>16</v>
      </c>
      <c r="Q831">
        <v>2</v>
      </c>
      <c r="R831">
        <v>2021</v>
      </c>
      <c r="S831" t="s">
        <v>441</v>
      </c>
      <c r="T831" s="1">
        <v>45425</v>
      </c>
      <c r="U831">
        <v>6</v>
      </c>
      <c r="V831">
        <v>4053</v>
      </c>
      <c r="W831" s="2">
        <f>Table2[[#This Row],[Profit]]/Table2[[#This Row],[Unit Price]]</f>
        <v>0.2003454231433506</v>
      </c>
    </row>
    <row r="832" spans="1:23" x14ac:dyDescent="0.25">
      <c r="A832">
        <v>832</v>
      </c>
      <c r="B832" t="s">
        <v>55</v>
      </c>
      <c r="C832" t="s">
        <v>59</v>
      </c>
      <c r="D832" t="s">
        <v>761</v>
      </c>
      <c r="E832">
        <v>498</v>
      </c>
      <c r="F832">
        <v>7</v>
      </c>
      <c r="G832">
        <v>0.35</v>
      </c>
      <c r="H832">
        <v>115</v>
      </c>
      <c r="I832" t="s">
        <v>20</v>
      </c>
      <c r="J832" t="s">
        <v>35</v>
      </c>
      <c r="K832" t="s">
        <v>70</v>
      </c>
      <c r="L832" t="s">
        <v>31</v>
      </c>
      <c r="M832" s="1">
        <v>44828</v>
      </c>
      <c r="N832" t="s">
        <v>24</v>
      </c>
      <c r="O832">
        <v>2021</v>
      </c>
      <c r="P832">
        <v>28</v>
      </c>
      <c r="Q832">
        <v>5</v>
      </c>
      <c r="R832">
        <v>2020</v>
      </c>
      <c r="S832" t="s">
        <v>646</v>
      </c>
      <c r="T832" s="1">
        <v>45518</v>
      </c>
      <c r="U832">
        <v>5</v>
      </c>
      <c r="V832">
        <v>3486</v>
      </c>
      <c r="W832" s="2">
        <f>Table2[[#This Row],[Profit]]/Table2[[#This Row],[Unit Price]]</f>
        <v>0.23092369477911648</v>
      </c>
    </row>
    <row r="833" spans="1:23" x14ac:dyDescent="0.25">
      <c r="A833">
        <v>833</v>
      </c>
      <c r="B833" t="s">
        <v>42</v>
      </c>
      <c r="C833" t="s">
        <v>19</v>
      </c>
      <c r="D833" t="s">
        <v>758</v>
      </c>
      <c r="E833">
        <v>989</v>
      </c>
      <c r="F833">
        <v>9</v>
      </c>
      <c r="G833">
        <v>0.3</v>
      </c>
      <c r="H833">
        <v>61</v>
      </c>
      <c r="I833" t="s">
        <v>28</v>
      </c>
      <c r="J833" t="s">
        <v>39</v>
      </c>
      <c r="K833" t="s">
        <v>22</v>
      </c>
      <c r="L833" t="s">
        <v>31</v>
      </c>
      <c r="M833" s="1">
        <v>44829</v>
      </c>
      <c r="N833" t="s">
        <v>43</v>
      </c>
      <c r="O833">
        <v>2021</v>
      </c>
      <c r="P833">
        <v>3</v>
      </c>
      <c r="Q833">
        <v>10</v>
      </c>
      <c r="R833">
        <v>2022</v>
      </c>
      <c r="S833" t="s">
        <v>647</v>
      </c>
      <c r="T833" s="1">
        <v>45464</v>
      </c>
      <c r="U833">
        <v>4</v>
      </c>
      <c r="V833">
        <v>8901</v>
      </c>
      <c r="W833" s="2">
        <f>Table2[[#This Row],[Profit]]/Table2[[#This Row],[Unit Price]]</f>
        <v>6.167846309403438E-2</v>
      </c>
    </row>
    <row r="834" spans="1:23" x14ac:dyDescent="0.25">
      <c r="A834">
        <v>834</v>
      </c>
      <c r="B834" t="s">
        <v>55</v>
      </c>
      <c r="C834" t="s">
        <v>38</v>
      </c>
      <c r="D834" t="s">
        <v>759</v>
      </c>
      <c r="E834">
        <v>887</v>
      </c>
      <c r="F834">
        <v>6</v>
      </c>
      <c r="G834">
        <v>0.39</v>
      </c>
      <c r="H834">
        <v>168</v>
      </c>
      <c r="I834" t="s">
        <v>28</v>
      </c>
      <c r="J834" t="s">
        <v>35</v>
      </c>
      <c r="K834" t="s">
        <v>30</v>
      </c>
      <c r="L834" t="s">
        <v>23</v>
      </c>
      <c r="M834" s="1">
        <v>44830</v>
      </c>
      <c r="N834" t="s">
        <v>43</v>
      </c>
      <c r="O834">
        <v>2022</v>
      </c>
      <c r="P834">
        <v>11</v>
      </c>
      <c r="Q834">
        <v>1</v>
      </c>
      <c r="R834">
        <v>2021</v>
      </c>
      <c r="S834" t="s">
        <v>326</v>
      </c>
      <c r="T834" s="1">
        <v>45644</v>
      </c>
      <c r="U834">
        <v>1</v>
      </c>
      <c r="V834">
        <v>5322</v>
      </c>
      <c r="W834" s="2">
        <f>Table2[[#This Row],[Profit]]/Table2[[#This Row],[Unit Price]]</f>
        <v>0.18940248027057496</v>
      </c>
    </row>
    <row r="835" spans="1:23" x14ac:dyDescent="0.25">
      <c r="A835">
        <v>835</v>
      </c>
      <c r="B835" t="s">
        <v>69</v>
      </c>
      <c r="C835" t="s">
        <v>34</v>
      </c>
      <c r="D835" t="s">
        <v>760</v>
      </c>
      <c r="E835">
        <v>226</v>
      </c>
      <c r="F835">
        <v>3</v>
      </c>
      <c r="G835">
        <v>0.11</v>
      </c>
      <c r="H835">
        <v>121</v>
      </c>
      <c r="I835" t="s">
        <v>20</v>
      </c>
      <c r="J835" t="s">
        <v>35</v>
      </c>
      <c r="K835" t="s">
        <v>22</v>
      </c>
      <c r="L835" t="s">
        <v>31</v>
      </c>
      <c r="M835" s="1">
        <v>44831</v>
      </c>
      <c r="N835" t="s">
        <v>24</v>
      </c>
      <c r="O835">
        <v>2022</v>
      </c>
      <c r="P835">
        <v>16</v>
      </c>
      <c r="Q835">
        <v>3</v>
      </c>
      <c r="R835">
        <v>2020</v>
      </c>
      <c r="S835" t="s">
        <v>290</v>
      </c>
      <c r="T835" s="1">
        <v>45344</v>
      </c>
      <c r="U835">
        <v>2</v>
      </c>
      <c r="V835">
        <v>678</v>
      </c>
      <c r="W835" s="2">
        <f>Table2[[#This Row],[Profit]]/Table2[[#This Row],[Unit Price]]</f>
        <v>0.53539823008849563</v>
      </c>
    </row>
    <row r="836" spans="1:23" x14ac:dyDescent="0.25">
      <c r="A836">
        <v>836</v>
      </c>
      <c r="B836" t="s">
        <v>69</v>
      </c>
      <c r="C836" t="s">
        <v>53</v>
      </c>
      <c r="D836" t="s">
        <v>757</v>
      </c>
      <c r="E836">
        <v>236</v>
      </c>
      <c r="F836">
        <v>4</v>
      </c>
      <c r="G836">
        <v>0.24</v>
      </c>
      <c r="H836">
        <v>195</v>
      </c>
      <c r="I836" t="s">
        <v>28</v>
      </c>
      <c r="J836" t="s">
        <v>21</v>
      </c>
      <c r="K836" t="s">
        <v>40</v>
      </c>
      <c r="L836" t="s">
        <v>23</v>
      </c>
      <c r="M836" s="1">
        <v>44832</v>
      </c>
      <c r="N836" t="s">
        <v>43</v>
      </c>
      <c r="O836">
        <v>2020</v>
      </c>
      <c r="P836">
        <v>17</v>
      </c>
      <c r="Q836">
        <v>7</v>
      </c>
      <c r="R836">
        <v>2021</v>
      </c>
      <c r="S836" t="s">
        <v>531</v>
      </c>
      <c r="T836" s="1">
        <v>45379</v>
      </c>
      <c r="U836">
        <v>5</v>
      </c>
      <c r="V836">
        <v>944</v>
      </c>
      <c r="W836" s="2">
        <f>Table2[[#This Row],[Profit]]/Table2[[#This Row],[Unit Price]]</f>
        <v>0.82627118644067798</v>
      </c>
    </row>
    <row r="837" spans="1:23" x14ac:dyDescent="0.25">
      <c r="A837">
        <v>837</v>
      </c>
      <c r="B837" t="s">
        <v>58</v>
      </c>
      <c r="C837" t="s">
        <v>19</v>
      </c>
      <c r="D837" t="s">
        <v>757</v>
      </c>
      <c r="E837">
        <v>139</v>
      </c>
      <c r="F837">
        <v>8</v>
      </c>
      <c r="G837">
        <v>0.48</v>
      </c>
      <c r="H837">
        <v>154</v>
      </c>
      <c r="I837" t="s">
        <v>28</v>
      </c>
      <c r="J837" t="s">
        <v>35</v>
      </c>
      <c r="K837" t="s">
        <v>30</v>
      </c>
      <c r="L837" t="s">
        <v>71</v>
      </c>
      <c r="M837" s="1">
        <v>44833</v>
      </c>
      <c r="N837" t="s">
        <v>24</v>
      </c>
      <c r="O837">
        <v>2022</v>
      </c>
      <c r="P837">
        <v>4</v>
      </c>
      <c r="Q837">
        <v>1</v>
      </c>
      <c r="R837">
        <v>2022</v>
      </c>
      <c r="S837" t="s">
        <v>431</v>
      </c>
      <c r="T837" s="1">
        <v>45437</v>
      </c>
      <c r="U837">
        <v>6</v>
      </c>
      <c r="V837">
        <v>1112</v>
      </c>
      <c r="W837" s="2">
        <f>Table2[[#This Row],[Profit]]/Table2[[#This Row],[Unit Price]]</f>
        <v>1.1079136690647482</v>
      </c>
    </row>
    <row r="838" spans="1:23" x14ac:dyDescent="0.25">
      <c r="A838">
        <v>838</v>
      </c>
      <c r="B838" t="s">
        <v>37</v>
      </c>
      <c r="C838" t="s">
        <v>34</v>
      </c>
      <c r="D838" t="s">
        <v>759</v>
      </c>
      <c r="E838">
        <v>379</v>
      </c>
      <c r="F838">
        <v>4</v>
      </c>
      <c r="G838">
        <v>0.14000000000000001</v>
      </c>
      <c r="H838">
        <v>87</v>
      </c>
      <c r="I838" t="s">
        <v>20</v>
      </c>
      <c r="J838" t="s">
        <v>21</v>
      </c>
      <c r="K838" t="s">
        <v>70</v>
      </c>
      <c r="L838" t="s">
        <v>71</v>
      </c>
      <c r="M838" s="1">
        <v>44834</v>
      </c>
      <c r="N838" t="s">
        <v>24</v>
      </c>
      <c r="O838">
        <v>2020</v>
      </c>
      <c r="P838">
        <v>15</v>
      </c>
      <c r="Q838">
        <v>2</v>
      </c>
      <c r="R838">
        <v>2021</v>
      </c>
      <c r="S838" t="s">
        <v>648</v>
      </c>
      <c r="T838" s="1">
        <v>45537</v>
      </c>
      <c r="U838">
        <v>2</v>
      </c>
      <c r="V838">
        <v>1516</v>
      </c>
      <c r="W838" s="2">
        <f>Table2[[#This Row],[Profit]]/Table2[[#This Row],[Unit Price]]</f>
        <v>0.22955145118733508</v>
      </c>
    </row>
    <row r="839" spans="1:23" x14ac:dyDescent="0.25">
      <c r="A839">
        <v>839</v>
      </c>
      <c r="B839" t="s">
        <v>67</v>
      </c>
      <c r="C839" t="s">
        <v>59</v>
      </c>
      <c r="D839" t="s">
        <v>27</v>
      </c>
      <c r="E839">
        <v>945</v>
      </c>
      <c r="F839">
        <v>6</v>
      </c>
      <c r="G839">
        <v>0.16</v>
      </c>
      <c r="H839">
        <v>82</v>
      </c>
      <c r="I839" t="s">
        <v>20</v>
      </c>
      <c r="J839" t="s">
        <v>39</v>
      </c>
      <c r="K839" t="s">
        <v>70</v>
      </c>
      <c r="L839" t="s">
        <v>31</v>
      </c>
      <c r="M839" s="1">
        <v>44835</v>
      </c>
      <c r="N839" t="s">
        <v>24</v>
      </c>
      <c r="O839">
        <v>2020</v>
      </c>
      <c r="P839">
        <v>12</v>
      </c>
      <c r="Q839">
        <v>6</v>
      </c>
      <c r="R839">
        <v>2021</v>
      </c>
      <c r="S839" t="s">
        <v>649</v>
      </c>
      <c r="T839" s="1">
        <v>45296</v>
      </c>
      <c r="U839">
        <v>4</v>
      </c>
      <c r="V839">
        <v>5670</v>
      </c>
      <c r="W839" s="2">
        <f>Table2[[#This Row],[Profit]]/Table2[[#This Row],[Unit Price]]</f>
        <v>8.6772486772486779E-2</v>
      </c>
    </row>
    <row r="840" spans="1:23" x14ac:dyDescent="0.25">
      <c r="A840">
        <v>840</v>
      </c>
      <c r="B840" t="s">
        <v>26</v>
      </c>
      <c r="C840" t="s">
        <v>38</v>
      </c>
      <c r="D840" t="s">
        <v>27</v>
      </c>
      <c r="E840">
        <v>140</v>
      </c>
      <c r="F840">
        <v>2</v>
      </c>
      <c r="G840">
        <v>0.27</v>
      </c>
      <c r="H840">
        <v>155</v>
      </c>
      <c r="I840" t="s">
        <v>28</v>
      </c>
      <c r="J840" t="s">
        <v>35</v>
      </c>
      <c r="K840" t="s">
        <v>70</v>
      </c>
      <c r="L840" t="s">
        <v>71</v>
      </c>
      <c r="M840" s="1">
        <v>44836</v>
      </c>
      <c r="N840" t="s">
        <v>24</v>
      </c>
      <c r="O840">
        <v>2022</v>
      </c>
      <c r="P840">
        <v>6</v>
      </c>
      <c r="Q840">
        <v>9</v>
      </c>
      <c r="R840">
        <v>2021</v>
      </c>
      <c r="S840" t="s">
        <v>363</v>
      </c>
      <c r="T840" s="1">
        <v>45649</v>
      </c>
      <c r="U840">
        <v>1</v>
      </c>
      <c r="V840">
        <v>280</v>
      </c>
      <c r="W840" s="2">
        <f>Table2[[#This Row],[Profit]]/Table2[[#This Row],[Unit Price]]</f>
        <v>1.1071428571428572</v>
      </c>
    </row>
    <row r="841" spans="1:23" x14ac:dyDescent="0.25">
      <c r="A841">
        <v>841</v>
      </c>
      <c r="B841" t="s">
        <v>52</v>
      </c>
      <c r="C841" t="s">
        <v>53</v>
      </c>
      <c r="D841" t="s">
        <v>760</v>
      </c>
      <c r="E841">
        <v>229</v>
      </c>
      <c r="F841">
        <v>2</v>
      </c>
      <c r="G841">
        <v>0.39</v>
      </c>
      <c r="H841">
        <v>54</v>
      </c>
      <c r="I841" t="s">
        <v>20</v>
      </c>
      <c r="J841" t="s">
        <v>35</v>
      </c>
      <c r="K841" t="s">
        <v>30</v>
      </c>
      <c r="L841" t="s">
        <v>46</v>
      </c>
      <c r="M841" s="1">
        <v>44837</v>
      </c>
      <c r="N841" t="s">
        <v>43</v>
      </c>
      <c r="O841">
        <v>2020</v>
      </c>
      <c r="P841">
        <v>3</v>
      </c>
      <c r="Q841">
        <v>6</v>
      </c>
      <c r="R841">
        <v>2020</v>
      </c>
      <c r="S841" t="s">
        <v>83</v>
      </c>
      <c r="T841" s="1">
        <v>45591</v>
      </c>
      <c r="U841">
        <v>6</v>
      </c>
      <c r="V841">
        <v>458</v>
      </c>
      <c r="W841" s="2">
        <f>Table2[[#This Row],[Profit]]/Table2[[#This Row],[Unit Price]]</f>
        <v>0.23580786026200873</v>
      </c>
    </row>
    <row r="842" spans="1:23" x14ac:dyDescent="0.25">
      <c r="A842">
        <v>842</v>
      </c>
      <c r="B842" t="s">
        <v>48</v>
      </c>
      <c r="C842" t="s">
        <v>53</v>
      </c>
      <c r="D842" t="s">
        <v>761</v>
      </c>
      <c r="E842">
        <v>957</v>
      </c>
      <c r="F842">
        <v>1</v>
      </c>
      <c r="G842">
        <v>0.11</v>
      </c>
      <c r="H842">
        <v>145</v>
      </c>
      <c r="I842" t="s">
        <v>28</v>
      </c>
      <c r="J842" t="s">
        <v>39</v>
      </c>
      <c r="K842" t="s">
        <v>30</v>
      </c>
      <c r="L842" t="s">
        <v>23</v>
      </c>
      <c r="M842" s="1">
        <v>44838</v>
      </c>
      <c r="N842" t="s">
        <v>43</v>
      </c>
      <c r="O842">
        <v>2021</v>
      </c>
      <c r="P842">
        <v>3</v>
      </c>
      <c r="Q842">
        <v>1</v>
      </c>
      <c r="R842">
        <v>2021</v>
      </c>
      <c r="S842" t="s">
        <v>650</v>
      </c>
      <c r="T842" s="1">
        <v>45304</v>
      </c>
      <c r="U842">
        <v>3</v>
      </c>
      <c r="V842">
        <v>957</v>
      </c>
      <c r="W842" s="2">
        <f>Table2[[#This Row],[Profit]]/Table2[[#This Row],[Unit Price]]</f>
        <v>0.15151515151515152</v>
      </c>
    </row>
    <row r="843" spans="1:23" x14ac:dyDescent="0.25">
      <c r="A843">
        <v>843</v>
      </c>
      <c r="B843" t="s">
        <v>55</v>
      </c>
      <c r="C843" t="s">
        <v>59</v>
      </c>
      <c r="D843" t="s">
        <v>758</v>
      </c>
      <c r="E843">
        <v>572</v>
      </c>
      <c r="F843">
        <v>5</v>
      </c>
      <c r="G843">
        <v>0.26</v>
      </c>
      <c r="H843">
        <v>133</v>
      </c>
      <c r="I843" t="s">
        <v>20</v>
      </c>
      <c r="J843" t="s">
        <v>35</v>
      </c>
      <c r="K843" t="s">
        <v>30</v>
      </c>
      <c r="L843" t="s">
        <v>71</v>
      </c>
      <c r="M843" s="1">
        <v>44839</v>
      </c>
      <c r="N843" t="s">
        <v>43</v>
      </c>
      <c r="O843">
        <v>2021</v>
      </c>
      <c r="P843">
        <v>20</v>
      </c>
      <c r="Q843">
        <v>11</v>
      </c>
      <c r="R843">
        <v>2021</v>
      </c>
      <c r="S843" t="s">
        <v>596</v>
      </c>
      <c r="T843" s="1">
        <v>45456</v>
      </c>
      <c r="U843">
        <v>6</v>
      </c>
      <c r="V843">
        <v>2860</v>
      </c>
      <c r="W843" s="2">
        <f>Table2[[#This Row],[Profit]]/Table2[[#This Row],[Unit Price]]</f>
        <v>0.23251748251748253</v>
      </c>
    </row>
    <row r="844" spans="1:23" x14ac:dyDescent="0.25">
      <c r="A844">
        <v>844</v>
      </c>
      <c r="B844" t="s">
        <v>67</v>
      </c>
      <c r="C844" t="s">
        <v>38</v>
      </c>
      <c r="D844" t="s">
        <v>27</v>
      </c>
      <c r="E844">
        <v>898</v>
      </c>
      <c r="F844">
        <v>4</v>
      </c>
      <c r="G844">
        <v>0.12</v>
      </c>
      <c r="H844">
        <v>75</v>
      </c>
      <c r="I844" t="s">
        <v>20</v>
      </c>
      <c r="J844" t="s">
        <v>21</v>
      </c>
      <c r="K844" t="s">
        <v>22</v>
      </c>
      <c r="L844" t="s">
        <v>23</v>
      </c>
      <c r="M844" s="1">
        <v>44840</v>
      </c>
      <c r="N844" t="s">
        <v>43</v>
      </c>
      <c r="O844">
        <v>2020</v>
      </c>
      <c r="P844">
        <v>26</v>
      </c>
      <c r="Q844">
        <v>9</v>
      </c>
      <c r="R844">
        <v>2022</v>
      </c>
      <c r="S844" t="s">
        <v>128</v>
      </c>
      <c r="T844" s="1">
        <v>45624</v>
      </c>
      <c r="U844">
        <v>3</v>
      </c>
      <c r="V844">
        <v>3592</v>
      </c>
      <c r="W844" s="2">
        <f>Table2[[#This Row],[Profit]]/Table2[[#This Row],[Unit Price]]</f>
        <v>8.3518930957683743E-2</v>
      </c>
    </row>
    <row r="845" spans="1:23" x14ac:dyDescent="0.25">
      <c r="A845">
        <v>845</v>
      </c>
      <c r="B845" t="s">
        <v>104</v>
      </c>
      <c r="C845" t="s">
        <v>19</v>
      </c>
      <c r="D845" t="s">
        <v>757</v>
      </c>
      <c r="E845">
        <v>525</v>
      </c>
      <c r="F845">
        <v>4</v>
      </c>
      <c r="G845">
        <v>0.24</v>
      </c>
      <c r="H845">
        <v>79</v>
      </c>
      <c r="I845" t="s">
        <v>20</v>
      </c>
      <c r="J845" t="s">
        <v>21</v>
      </c>
      <c r="K845" t="s">
        <v>30</v>
      </c>
      <c r="L845" t="s">
        <v>71</v>
      </c>
      <c r="M845" s="1">
        <v>44841</v>
      </c>
      <c r="N845" t="s">
        <v>24</v>
      </c>
      <c r="O845">
        <v>2020</v>
      </c>
      <c r="P845">
        <v>6</v>
      </c>
      <c r="Q845">
        <v>11</v>
      </c>
      <c r="R845">
        <v>2020</v>
      </c>
      <c r="S845" t="s">
        <v>651</v>
      </c>
      <c r="T845" s="1">
        <v>45426</v>
      </c>
      <c r="U845">
        <v>1</v>
      </c>
      <c r="V845">
        <v>2100</v>
      </c>
      <c r="W845" s="2">
        <f>Table2[[#This Row],[Profit]]/Table2[[#This Row],[Unit Price]]</f>
        <v>0.15047619047619049</v>
      </c>
    </row>
    <row r="846" spans="1:23" x14ac:dyDescent="0.25">
      <c r="A846">
        <v>846</v>
      </c>
      <c r="B846" t="s">
        <v>50</v>
      </c>
      <c r="C846" t="s">
        <v>34</v>
      </c>
      <c r="D846" t="s">
        <v>757</v>
      </c>
      <c r="E846">
        <v>948</v>
      </c>
      <c r="F846">
        <v>5</v>
      </c>
      <c r="G846">
        <v>0.34</v>
      </c>
      <c r="H846">
        <v>57</v>
      </c>
      <c r="I846" t="s">
        <v>28</v>
      </c>
      <c r="J846" t="s">
        <v>29</v>
      </c>
      <c r="K846" t="s">
        <v>22</v>
      </c>
      <c r="L846" t="s">
        <v>71</v>
      </c>
      <c r="M846" s="1">
        <v>44842</v>
      </c>
      <c r="N846" t="s">
        <v>24</v>
      </c>
      <c r="O846">
        <v>2022</v>
      </c>
      <c r="P846">
        <v>9</v>
      </c>
      <c r="Q846">
        <v>12</v>
      </c>
      <c r="R846">
        <v>2021</v>
      </c>
      <c r="S846" t="s">
        <v>394</v>
      </c>
      <c r="T846" s="1">
        <v>45641</v>
      </c>
      <c r="U846">
        <v>5</v>
      </c>
      <c r="V846">
        <v>4740</v>
      </c>
      <c r="W846" s="2">
        <f>Table2[[#This Row],[Profit]]/Table2[[#This Row],[Unit Price]]</f>
        <v>6.0126582278481014E-2</v>
      </c>
    </row>
    <row r="847" spans="1:23" x14ac:dyDescent="0.25">
      <c r="A847">
        <v>847</v>
      </c>
      <c r="B847" t="s">
        <v>37</v>
      </c>
      <c r="C847" t="s">
        <v>56</v>
      </c>
      <c r="D847" t="s">
        <v>757</v>
      </c>
      <c r="E847">
        <v>480</v>
      </c>
      <c r="F847">
        <v>4</v>
      </c>
      <c r="G847">
        <v>0.15</v>
      </c>
      <c r="H847">
        <v>140</v>
      </c>
      <c r="I847" t="s">
        <v>28</v>
      </c>
      <c r="J847" t="s">
        <v>35</v>
      </c>
      <c r="K847" t="s">
        <v>22</v>
      </c>
      <c r="L847" t="s">
        <v>71</v>
      </c>
      <c r="M847" s="1">
        <v>44843</v>
      </c>
      <c r="N847" t="s">
        <v>43</v>
      </c>
      <c r="O847">
        <v>2021</v>
      </c>
      <c r="P847">
        <v>2</v>
      </c>
      <c r="Q847">
        <v>11</v>
      </c>
      <c r="R847">
        <v>2022</v>
      </c>
      <c r="S847" t="s">
        <v>117</v>
      </c>
      <c r="T847" s="1">
        <v>45414</v>
      </c>
      <c r="U847">
        <v>2</v>
      </c>
      <c r="V847">
        <v>1920</v>
      </c>
      <c r="W847" s="2">
        <f>Table2[[#This Row],[Profit]]/Table2[[#This Row],[Unit Price]]</f>
        <v>0.29166666666666669</v>
      </c>
    </row>
    <row r="848" spans="1:23" x14ac:dyDescent="0.25">
      <c r="A848">
        <v>848</v>
      </c>
      <c r="B848" t="s">
        <v>73</v>
      </c>
      <c r="C848" t="s">
        <v>38</v>
      </c>
      <c r="D848" t="s">
        <v>761</v>
      </c>
      <c r="E848">
        <v>930</v>
      </c>
      <c r="F848">
        <v>6</v>
      </c>
      <c r="G848">
        <v>0.31</v>
      </c>
      <c r="H848">
        <v>184</v>
      </c>
      <c r="I848" t="s">
        <v>20</v>
      </c>
      <c r="J848" t="s">
        <v>29</v>
      </c>
      <c r="K848" t="s">
        <v>40</v>
      </c>
      <c r="L848" t="s">
        <v>46</v>
      </c>
      <c r="M848" s="1">
        <v>44844</v>
      </c>
      <c r="N848" t="s">
        <v>24</v>
      </c>
      <c r="O848">
        <v>2021</v>
      </c>
      <c r="P848">
        <v>8</v>
      </c>
      <c r="Q848">
        <v>11</v>
      </c>
      <c r="R848">
        <v>2020</v>
      </c>
      <c r="S848" t="s">
        <v>249</v>
      </c>
      <c r="T848" s="1">
        <v>45603</v>
      </c>
      <c r="U848">
        <v>4</v>
      </c>
      <c r="V848">
        <v>5580</v>
      </c>
      <c r="W848" s="2">
        <f>Table2[[#This Row],[Profit]]/Table2[[#This Row],[Unit Price]]</f>
        <v>0.19784946236559139</v>
      </c>
    </row>
    <row r="849" spans="1:23" x14ac:dyDescent="0.25">
      <c r="A849">
        <v>849</v>
      </c>
      <c r="B849" t="s">
        <v>101</v>
      </c>
      <c r="C849" t="s">
        <v>56</v>
      </c>
      <c r="D849" t="s">
        <v>27</v>
      </c>
      <c r="E849">
        <v>943</v>
      </c>
      <c r="F849">
        <v>9</v>
      </c>
      <c r="G849">
        <v>0.18</v>
      </c>
      <c r="H849">
        <v>117</v>
      </c>
      <c r="I849" t="s">
        <v>20</v>
      </c>
      <c r="J849" t="s">
        <v>35</v>
      </c>
      <c r="K849" t="s">
        <v>40</v>
      </c>
      <c r="L849" t="s">
        <v>23</v>
      </c>
      <c r="M849" s="1">
        <v>44845</v>
      </c>
      <c r="N849" t="s">
        <v>24</v>
      </c>
      <c r="O849">
        <v>2020</v>
      </c>
      <c r="P849">
        <v>22</v>
      </c>
      <c r="Q849">
        <v>8</v>
      </c>
      <c r="R849">
        <v>2022</v>
      </c>
      <c r="S849" t="s">
        <v>291</v>
      </c>
      <c r="T849" s="1">
        <v>45315</v>
      </c>
      <c r="U849">
        <v>3</v>
      </c>
      <c r="V849">
        <v>8487</v>
      </c>
      <c r="W849" s="2">
        <f>Table2[[#This Row],[Profit]]/Table2[[#This Row],[Unit Price]]</f>
        <v>0.12407211028632026</v>
      </c>
    </row>
    <row r="850" spans="1:23" x14ac:dyDescent="0.25">
      <c r="A850">
        <v>850</v>
      </c>
      <c r="B850" t="s">
        <v>73</v>
      </c>
      <c r="C850" t="s">
        <v>38</v>
      </c>
      <c r="D850" t="s">
        <v>759</v>
      </c>
      <c r="E850">
        <v>971</v>
      </c>
      <c r="F850">
        <v>2</v>
      </c>
      <c r="G850">
        <v>0.18</v>
      </c>
      <c r="H850">
        <v>54</v>
      </c>
      <c r="I850" t="s">
        <v>28</v>
      </c>
      <c r="J850" t="s">
        <v>21</v>
      </c>
      <c r="K850" t="s">
        <v>22</v>
      </c>
      <c r="L850" t="s">
        <v>71</v>
      </c>
      <c r="M850" s="1">
        <v>44846</v>
      </c>
      <c r="N850" t="s">
        <v>24</v>
      </c>
      <c r="O850">
        <v>2020</v>
      </c>
      <c r="P850">
        <v>5</v>
      </c>
      <c r="Q850">
        <v>5</v>
      </c>
      <c r="R850">
        <v>2021</v>
      </c>
      <c r="S850" t="s">
        <v>418</v>
      </c>
      <c r="T850" s="1">
        <v>45542</v>
      </c>
      <c r="U850">
        <v>3</v>
      </c>
      <c r="V850">
        <v>1942</v>
      </c>
      <c r="W850" s="2">
        <f>Table2[[#This Row],[Profit]]/Table2[[#This Row],[Unit Price]]</f>
        <v>5.5612770339855816E-2</v>
      </c>
    </row>
    <row r="851" spans="1:23" x14ac:dyDescent="0.25">
      <c r="A851">
        <v>851</v>
      </c>
      <c r="B851" t="s">
        <v>55</v>
      </c>
      <c r="C851" t="s">
        <v>34</v>
      </c>
      <c r="D851" t="s">
        <v>27</v>
      </c>
      <c r="E851">
        <v>939</v>
      </c>
      <c r="F851">
        <v>4</v>
      </c>
      <c r="G851">
        <v>0.43</v>
      </c>
      <c r="H851">
        <v>51</v>
      </c>
      <c r="I851" t="s">
        <v>28</v>
      </c>
      <c r="J851" t="s">
        <v>35</v>
      </c>
      <c r="K851" t="s">
        <v>22</v>
      </c>
      <c r="L851" t="s">
        <v>31</v>
      </c>
      <c r="M851" s="1">
        <v>44847</v>
      </c>
      <c r="N851" t="s">
        <v>24</v>
      </c>
      <c r="O851">
        <v>2022</v>
      </c>
      <c r="P851">
        <v>3</v>
      </c>
      <c r="Q851">
        <v>5</v>
      </c>
      <c r="R851">
        <v>2020</v>
      </c>
      <c r="S851" t="s">
        <v>652</v>
      </c>
      <c r="T851" s="1">
        <v>45631</v>
      </c>
      <c r="U851">
        <v>5</v>
      </c>
      <c r="V851">
        <v>3756</v>
      </c>
      <c r="W851" s="2">
        <f>Table2[[#This Row],[Profit]]/Table2[[#This Row],[Unit Price]]</f>
        <v>5.4313099041533544E-2</v>
      </c>
    </row>
    <row r="852" spans="1:23" x14ac:dyDescent="0.25">
      <c r="A852">
        <v>852</v>
      </c>
      <c r="B852" t="s">
        <v>67</v>
      </c>
      <c r="C852" t="s">
        <v>56</v>
      </c>
      <c r="D852" t="s">
        <v>27</v>
      </c>
      <c r="E852">
        <v>714</v>
      </c>
      <c r="F852">
        <v>1</v>
      </c>
      <c r="G852">
        <v>0.15</v>
      </c>
      <c r="H852">
        <v>126</v>
      </c>
      <c r="I852" t="s">
        <v>20</v>
      </c>
      <c r="J852" t="s">
        <v>39</v>
      </c>
      <c r="K852" t="s">
        <v>70</v>
      </c>
      <c r="L852" t="s">
        <v>71</v>
      </c>
      <c r="M852" s="1">
        <v>44848</v>
      </c>
      <c r="N852" t="s">
        <v>43</v>
      </c>
      <c r="O852">
        <v>2021</v>
      </c>
      <c r="P852">
        <v>22</v>
      </c>
      <c r="Q852">
        <v>12</v>
      </c>
      <c r="R852">
        <v>2021</v>
      </c>
      <c r="S852" t="s">
        <v>653</v>
      </c>
      <c r="T852" s="1">
        <v>45439</v>
      </c>
      <c r="U852">
        <v>6</v>
      </c>
      <c r="V852">
        <v>714</v>
      </c>
      <c r="W852" s="2">
        <f>Table2[[#This Row],[Profit]]/Table2[[#This Row],[Unit Price]]</f>
        <v>0.17647058823529413</v>
      </c>
    </row>
    <row r="853" spans="1:23" x14ac:dyDescent="0.25">
      <c r="A853">
        <v>853</v>
      </c>
      <c r="B853" t="s">
        <v>58</v>
      </c>
      <c r="C853" t="s">
        <v>19</v>
      </c>
      <c r="D853" t="s">
        <v>760</v>
      </c>
      <c r="E853">
        <v>569</v>
      </c>
      <c r="F853">
        <v>7</v>
      </c>
      <c r="G853">
        <v>0.42</v>
      </c>
      <c r="H853">
        <v>186</v>
      </c>
      <c r="I853" t="s">
        <v>28</v>
      </c>
      <c r="J853" t="s">
        <v>29</v>
      </c>
      <c r="K853" t="s">
        <v>70</v>
      </c>
      <c r="L853" t="s">
        <v>31</v>
      </c>
      <c r="M853" s="1">
        <v>44849</v>
      </c>
      <c r="N853" t="s">
        <v>24</v>
      </c>
      <c r="O853">
        <v>2020</v>
      </c>
      <c r="P853">
        <v>11</v>
      </c>
      <c r="Q853">
        <v>6</v>
      </c>
      <c r="R853">
        <v>2022</v>
      </c>
      <c r="S853" t="s">
        <v>654</v>
      </c>
      <c r="T853" s="1">
        <v>45295</v>
      </c>
      <c r="U853">
        <v>2</v>
      </c>
      <c r="V853">
        <v>3983</v>
      </c>
      <c r="W853" s="2">
        <f>Table2[[#This Row],[Profit]]/Table2[[#This Row],[Unit Price]]</f>
        <v>0.32688927943760981</v>
      </c>
    </row>
    <row r="854" spans="1:23" x14ac:dyDescent="0.25">
      <c r="A854">
        <v>854</v>
      </c>
      <c r="B854" t="s">
        <v>26</v>
      </c>
      <c r="C854" t="s">
        <v>38</v>
      </c>
      <c r="D854" t="s">
        <v>758</v>
      </c>
      <c r="E854">
        <v>393</v>
      </c>
      <c r="F854">
        <v>5</v>
      </c>
      <c r="G854">
        <v>0.1</v>
      </c>
      <c r="H854">
        <v>113</v>
      </c>
      <c r="I854" t="s">
        <v>28</v>
      </c>
      <c r="J854" t="s">
        <v>35</v>
      </c>
      <c r="K854" t="s">
        <v>40</v>
      </c>
      <c r="L854" t="s">
        <v>31</v>
      </c>
      <c r="M854" s="1">
        <v>44850</v>
      </c>
      <c r="N854" t="s">
        <v>43</v>
      </c>
      <c r="O854">
        <v>2021</v>
      </c>
      <c r="P854">
        <v>20</v>
      </c>
      <c r="Q854">
        <v>5</v>
      </c>
      <c r="R854">
        <v>2022</v>
      </c>
      <c r="S854" t="s">
        <v>285</v>
      </c>
      <c r="T854" s="1">
        <v>45447</v>
      </c>
      <c r="U854">
        <v>3</v>
      </c>
      <c r="V854">
        <v>1965</v>
      </c>
      <c r="W854" s="2">
        <f>Table2[[#This Row],[Profit]]/Table2[[#This Row],[Unit Price]]</f>
        <v>0.2875318066157761</v>
      </c>
    </row>
    <row r="855" spans="1:23" x14ac:dyDescent="0.25">
      <c r="A855">
        <v>855</v>
      </c>
      <c r="B855" t="s">
        <v>104</v>
      </c>
      <c r="C855" t="s">
        <v>59</v>
      </c>
      <c r="D855" t="s">
        <v>761</v>
      </c>
      <c r="E855">
        <v>911</v>
      </c>
      <c r="F855">
        <v>8</v>
      </c>
      <c r="G855">
        <v>0.16</v>
      </c>
      <c r="H855">
        <v>83</v>
      </c>
      <c r="I855" t="s">
        <v>28</v>
      </c>
      <c r="J855" t="s">
        <v>21</v>
      </c>
      <c r="K855" t="s">
        <v>22</v>
      </c>
      <c r="L855" t="s">
        <v>31</v>
      </c>
      <c r="M855" s="1">
        <v>44851</v>
      </c>
      <c r="N855" t="s">
        <v>43</v>
      </c>
      <c r="O855">
        <v>2022</v>
      </c>
      <c r="P855">
        <v>13</v>
      </c>
      <c r="Q855">
        <v>5</v>
      </c>
      <c r="R855">
        <v>2022</v>
      </c>
      <c r="S855" t="s">
        <v>413</v>
      </c>
      <c r="T855" s="1">
        <v>45585</v>
      </c>
      <c r="U855">
        <v>4</v>
      </c>
      <c r="V855">
        <v>7288</v>
      </c>
      <c r="W855" s="2">
        <f>Table2[[#This Row],[Profit]]/Table2[[#This Row],[Unit Price]]</f>
        <v>9.110867178924259E-2</v>
      </c>
    </row>
    <row r="856" spans="1:23" x14ac:dyDescent="0.25">
      <c r="A856">
        <v>856</v>
      </c>
      <c r="B856" t="s">
        <v>98</v>
      </c>
      <c r="C856" t="s">
        <v>38</v>
      </c>
      <c r="D856" t="s">
        <v>27</v>
      </c>
      <c r="E856">
        <v>543</v>
      </c>
      <c r="F856">
        <v>7</v>
      </c>
      <c r="G856">
        <v>0.24</v>
      </c>
      <c r="H856">
        <v>169</v>
      </c>
      <c r="I856" t="s">
        <v>28</v>
      </c>
      <c r="J856" t="s">
        <v>21</v>
      </c>
      <c r="K856" t="s">
        <v>70</v>
      </c>
      <c r="L856" t="s">
        <v>71</v>
      </c>
      <c r="M856" s="1">
        <v>44852</v>
      </c>
      <c r="N856" t="s">
        <v>43</v>
      </c>
      <c r="O856">
        <v>2022</v>
      </c>
      <c r="P856">
        <v>2</v>
      </c>
      <c r="Q856">
        <v>3</v>
      </c>
      <c r="R856">
        <v>2020</v>
      </c>
      <c r="S856" t="s">
        <v>430</v>
      </c>
      <c r="T856" s="1">
        <v>45416</v>
      </c>
      <c r="U856">
        <v>3</v>
      </c>
      <c r="V856">
        <v>3801</v>
      </c>
      <c r="W856" s="2">
        <f>Table2[[#This Row],[Profit]]/Table2[[#This Row],[Unit Price]]</f>
        <v>0.31123388581952116</v>
      </c>
    </row>
    <row r="857" spans="1:23" x14ac:dyDescent="0.25">
      <c r="A857">
        <v>857</v>
      </c>
      <c r="B857" t="s">
        <v>67</v>
      </c>
      <c r="C857" t="s">
        <v>56</v>
      </c>
      <c r="D857" t="s">
        <v>27</v>
      </c>
      <c r="E857">
        <v>776</v>
      </c>
      <c r="F857">
        <v>6</v>
      </c>
      <c r="G857">
        <v>0.47</v>
      </c>
      <c r="H857">
        <v>79</v>
      </c>
      <c r="I857" t="s">
        <v>28</v>
      </c>
      <c r="J857" t="s">
        <v>35</v>
      </c>
      <c r="K857" t="s">
        <v>40</v>
      </c>
      <c r="L857" t="s">
        <v>46</v>
      </c>
      <c r="M857" s="1">
        <v>44853</v>
      </c>
      <c r="N857" t="s">
        <v>24</v>
      </c>
      <c r="O857">
        <v>2021</v>
      </c>
      <c r="P857">
        <v>23</v>
      </c>
      <c r="Q857">
        <v>9</v>
      </c>
      <c r="R857">
        <v>2020</v>
      </c>
      <c r="S857" t="s">
        <v>112</v>
      </c>
      <c r="T857" s="1">
        <v>45502</v>
      </c>
      <c r="U857">
        <v>4</v>
      </c>
      <c r="V857">
        <v>4656</v>
      </c>
      <c r="W857" s="2">
        <f>Table2[[#This Row],[Profit]]/Table2[[#This Row],[Unit Price]]</f>
        <v>0.10180412371134021</v>
      </c>
    </row>
    <row r="858" spans="1:23" x14ac:dyDescent="0.25">
      <c r="A858">
        <v>858</v>
      </c>
      <c r="B858" t="s">
        <v>69</v>
      </c>
      <c r="C858" t="s">
        <v>59</v>
      </c>
      <c r="D858" t="s">
        <v>758</v>
      </c>
      <c r="E858">
        <v>772</v>
      </c>
      <c r="F858">
        <v>7</v>
      </c>
      <c r="G858">
        <v>0.38</v>
      </c>
      <c r="H858">
        <v>113</v>
      </c>
      <c r="I858" t="s">
        <v>20</v>
      </c>
      <c r="J858" t="s">
        <v>21</v>
      </c>
      <c r="K858" t="s">
        <v>22</v>
      </c>
      <c r="L858" t="s">
        <v>71</v>
      </c>
      <c r="M858" s="1">
        <v>44854</v>
      </c>
      <c r="N858" t="s">
        <v>24</v>
      </c>
      <c r="O858">
        <v>2021</v>
      </c>
      <c r="P858">
        <v>21</v>
      </c>
      <c r="Q858">
        <v>12</v>
      </c>
      <c r="R858">
        <v>2022</v>
      </c>
      <c r="S858" t="s">
        <v>655</v>
      </c>
      <c r="T858" s="1">
        <v>45603</v>
      </c>
      <c r="U858">
        <v>6</v>
      </c>
      <c r="V858">
        <v>5404</v>
      </c>
      <c r="W858" s="2">
        <f>Table2[[#This Row],[Profit]]/Table2[[#This Row],[Unit Price]]</f>
        <v>0.14637305699481865</v>
      </c>
    </row>
    <row r="859" spans="1:23" x14ac:dyDescent="0.25">
      <c r="A859">
        <v>859</v>
      </c>
      <c r="B859" t="s">
        <v>55</v>
      </c>
      <c r="C859" t="s">
        <v>38</v>
      </c>
      <c r="D859" t="s">
        <v>757</v>
      </c>
      <c r="E859">
        <v>941</v>
      </c>
      <c r="F859">
        <v>1</v>
      </c>
      <c r="G859">
        <v>0.26</v>
      </c>
      <c r="H859">
        <v>143</v>
      </c>
      <c r="I859" t="s">
        <v>20</v>
      </c>
      <c r="J859" t="s">
        <v>35</v>
      </c>
      <c r="K859" t="s">
        <v>30</v>
      </c>
      <c r="L859" t="s">
        <v>23</v>
      </c>
      <c r="M859" s="1">
        <v>44855</v>
      </c>
      <c r="N859" t="s">
        <v>43</v>
      </c>
      <c r="O859">
        <v>2021</v>
      </c>
      <c r="P859">
        <v>10</v>
      </c>
      <c r="Q859">
        <v>2</v>
      </c>
      <c r="R859">
        <v>2021</v>
      </c>
      <c r="S859" t="s">
        <v>656</v>
      </c>
      <c r="T859" s="1">
        <v>45456</v>
      </c>
      <c r="U859">
        <v>5</v>
      </c>
      <c r="V859">
        <v>941</v>
      </c>
      <c r="W859" s="2">
        <f>Table2[[#This Row],[Profit]]/Table2[[#This Row],[Unit Price]]</f>
        <v>0.15196599362380447</v>
      </c>
    </row>
    <row r="860" spans="1:23" x14ac:dyDescent="0.25">
      <c r="A860">
        <v>860</v>
      </c>
      <c r="B860" t="s">
        <v>55</v>
      </c>
      <c r="C860" t="s">
        <v>56</v>
      </c>
      <c r="D860" t="s">
        <v>761</v>
      </c>
      <c r="E860">
        <v>853</v>
      </c>
      <c r="F860">
        <v>8</v>
      </c>
      <c r="G860">
        <v>0.39</v>
      </c>
      <c r="H860">
        <v>106</v>
      </c>
      <c r="I860" t="s">
        <v>28</v>
      </c>
      <c r="J860" t="s">
        <v>21</v>
      </c>
      <c r="K860" t="s">
        <v>40</v>
      </c>
      <c r="L860" t="s">
        <v>46</v>
      </c>
      <c r="M860" s="1">
        <v>44856</v>
      </c>
      <c r="N860" t="s">
        <v>24</v>
      </c>
      <c r="O860">
        <v>2021</v>
      </c>
      <c r="P860">
        <v>6</v>
      </c>
      <c r="Q860">
        <v>3</v>
      </c>
      <c r="R860">
        <v>2021</v>
      </c>
      <c r="S860" t="s">
        <v>657</v>
      </c>
      <c r="T860" s="1">
        <v>45570</v>
      </c>
      <c r="U860">
        <v>6</v>
      </c>
      <c r="V860">
        <v>6824</v>
      </c>
      <c r="W860" s="2">
        <f>Table2[[#This Row],[Profit]]/Table2[[#This Row],[Unit Price]]</f>
        <v>0.1242672919109027</v>
      </c>
    </row>
    <row r="861" spans="1:23" x14ac:dyDescent="0.25">
      <c r="A861">
        <v>861</v>
      </c>
      <c r="B861" t="s">
        <v>26</v>
      </c>
      <c r="C861" t="s">
        <v>56</v>
      </c>
      <c r="D861" t="s">
        <v>758</v>
      </c>
      <c r="E861">
        <v>867</v>
      </c>
      <c r="F861">
        <v>8</v>
      </c>
      <c r="G861">
        <v>0.28000000000000003</v>
      </c>
      <c r="H861">
        <v>156</v>
      </c>
      <c r="I861" t="s">
        <v>28</v>
      </c>
      <c r="J861" t="s">
        <v>35</v>
      </c>
      <c r="K861" t="s">
        <v>30</v>
      </c>
      <c r="L861" t="s">
        <v>23</v>
      </c>
      <c r="M861" s="1">
        <v>44857</v>
      </c>
      <c r="N861" t="s">
        <v>24</v>
      </c>
      <c r="O861">
        <v>2020</v>
      </c>
      <c r="P861">
        <v>20</v>
      </c>
      <c r="Q861">
        <v>11</v>
      </c>
      <c r="R861">
        <v>2021</v>
      </c>
      <c r="S861" t="s">
        <v>658</v>
      </c>
      <c r="T861" s="1">
        <v>45319</v>
      </c>
      <c r="U861">
        <v>3</v>
      </c>
      <c r="V861">
        <v>6936</v>
      </c>
      <c r="W861" s="2">
        <f>Table2[[#This Row],[Profit]]/Table2[[#This Row],[Unit Price]]</f>
        <v>0.17993079584775087</v>
      </c>
    </row>
    <row r="862" spans="1:23" x14ac:dyDescent="0.25">
      <c r="A862">
        <v>862</v>
      </c>
      <c r="B862" t="s">
        <v>104</v>
      </c>
      <c r="C862" t="s">
        <v>53</v>
      </c>
      <c r="D862" t="s">
        <v>27</v>
      </c>
      <c r="E862">
        <v>519</v>
      </c>
      <c r="F862">
        <v>2</v>
      </c>
      <c r="G862">
        <v>0.39</v>
      </c>
      <c r="H862">
        <v>141</v>
      </c>
      <c r="I862" t="s">
        <v>28</v>
      </c>
      <c r="J862" t="s">
        <v>35</v>
      </c>
      <c r="K862" t="s">
        <v>70</v>
      </c>
      <c r="L862" t="s">
        <v>31</v>
      </c>
      <c r="M862" s="1">
        <v>44858</v>
      </c>
      <c r="N862" t="s">
        <v>24</v>
      </c>
      <c r="O862">
        <v>2021</v>
      </c>
      <c r="P862">
        <v>18</v>
      </c>
      <c r="Q862">
        <v>1</v>
      </c>
      <c r="R862">
        <v>2020</v>
      </c>
      <c r="S862" t="s">
        <v>659</v>
      </c>
      <c r="T862" s="1">
        <v>45423</v>
      </c>
      <c r="U862">
        <v>3</v>
      </c>
      <c r="V862">
        <v>1038</v>
      </c>
      <c r="W862" s="2">
        <f>Table2[[#This Row],[Profit]]/Table2[[#This Row],[Unit Price]]</f>
        <v>0.27167630057803466</v>
      </c>
    </row>
    <row r="863" spans="1:23" x14ac:dyDescent="0.25">
      <c r="A863">
        <v>863</v>
      </c>
      <c r="B863" t="s">
        <v>101</v>
      </c>
      <c r="C863" t="s">
        <v>56</v>
      </c>
      <c r="D863" t="s">
        <v>759</v>
      </c>
      <c r="E863">
        <v>859</v>
      </c>
      <c r="F863">
        <v>1</v>
      </c>
      <c r="G863">
        <v>0.47</v>
      </c>
      <c r="H863">
        <v>90</v>
      </c>
      <c r="I863" t="s">
        <v>20</v>
      </c>
      <c r="J863" t="s">
        <v>21</v>
      </c>
      <c r="K863" t="s">
        <v>40</v>
      </c>
      <c r="L863" t="s">
        <v>31</v>
      </c>
      <c r="M863" s="1">
        <v>44859</v>
      </c>
      <c r="N863" t="s">
        <v>43</v>
      </c>
      <c r="O863">
        <v>2022</v>
      </c>
      <c r="P863">
        <v>14</v>
      </c>
      <c r="Q863">
        <v>8</v>
      </c>
      <c r="R863">
        <v>2020</v>
      </c>
      <c r="S863" t="s">
        <v>660</v>
      </c>
      <c r="T863" s="1">
        <v>45603</v>
      </c>
      <c r="U863">
        <v>6</v>
      </c>
      <c r="V863">
        <v>859</v>
      </c>
      <c r="W863" s="2">
        <f>Table2[[#This Row],[Profit]]/Table2[[#This Row],[Unit Price]]</f>
        <v>0.10477299185098952</v>
      </c>
    </row>
    <row r="864" spans="1:23" x14ac:dyDescent="0.25">
      <c r="A864">
        <v>864</v>
      </c>
      <c r="B864" t="s">
        <v>104</v>
      </c>
      <c r="C864" t="s">
        <v>53</v>
      </c>
      <c r="D864" t="s">
        <v>760</v>
      </c>
      <c r="E864">
        <v>487</v>
      </c>
      <c r="F864">
        <v>3</v>
      </c>
      <c r="G864">
        <v>0.13</v>
      </c>
      <c r="H864">
        <v>158</v>
      </c>
      <c r="I864" t="s">
        <v>28</v>
      </c>
      <c r="J864" t="s">
        <v>29</v>
      </c>
      <c r="K864" t="s">
        <v>30</v>
      </c>
      <c r="L864" t="s">
        <v>46</v>
      </c>
      <c r="M864" s="1">
        <v>44860</v>
      </c>
      <c r="N864" t="s">
        <v>24</v>
      </c>
      <c r="O864">
        <v>2022</v>
      </c>
      <c r="P864">
        <v>5</v>
      </c>
      <c r="Q864">
        <v>2</v>
      </c>
      <c r="R864">
        <v>2022</v>
      </c>
      <c r="S864" t="s">
        <v>661</v>
      </c>
      <c r="T864" s="1">
        <v>45603</v>
      </c>
      <c r="U864">
        <v>5</v>
      </c>
      <c r="V864">
        <v>1461</v>
      </c>
      <c r="W864" s="2">
        <f>Table2[[#This Row],[Profit]]/Table2[[#This Row],[Unit Price]]</f>
        <v>0.32443531827515398</v>
      </c>
    </row>
    <row r="865" spans="1:23" x14ac:dyDescent="0.25">
      <c r="A865">
        <v>865</v>
      </c>
      <c r="B865" t="s">
        <v>42</v>
      </c>
      <c r="C865" t="s">
        <v>34</v>
      </c>
      <c r="D865" t="s">
        <v>760</v>
      </c>
      <c r="E865">
        <v>651</v>
      </c>
      <c r="F865">
        <v>7</v>
      </c>
      <c r="G865">
        <v>0.2</v>
      </c>
      <c r="H865">
        <v>63</v>
      </c>
      <c r="I865" t="s">
        <v>20</v>
      </c>
      <c r="J865" t="s">
        <v>39</v>
      </c>
      <c r="K865" t="s">
        <v>70</v>
      </c>
      <c r="L865" t="s">
        <v>71</v>
      </c>
      <c r="M865" s="1">
        <v>44861</v>
      </c>
      <c r="N865" t="s">
        <v>43</v>
      </c>
      <c r="O865">
        <v>2020</v>
      </c>
      <c r="P865">
        <v>6</v>
      </c>
      <c r="Q865">
        <v>6</v>
      </c>
      <c r="R865">
        <v>2022</v>
      </c>
      <c r="S865" t="s">
        <v>164</v>
      </c>
      <c r="T865" s="1">
        <v>45307</v>
      </c>
      <c r="U865">
        <v>5</v>
      </c>
      <c r="V865">
        <v>4557</v>
      </c>
      <c r="W865" s="2">
        <f>Table2[[#This Row],[Profit]]/Table2[[#This Row],[Unit Price]]</f>
        <v>9.6774193548387094E-2</v>
      </c>
    </row>
    <row r="866" spans="1:23" x14ac:dyDescent="0.25">
      <c r="A866">
        <v>866</v>
      </c>
      <c r="B866" t="s">
        <v>65</v>
      </c>
      <c r="C866" t="s">
        <v>56</v>
      </c>
      <c r="D866" t="s">
        <v>758</v>
      </c>
      <c r="E866">
        <v>521</v>
      </c>
      <c r="F866">
        <v>7</v>
      </c>
      <c r="G866">
        <v>0.49</v>
      </c>
      <c r="H866">
        <v>140</v>
      </c>
      <c r="I866" t="s">
        <v>20</v>
      </c>
      <c r="J866" t="s">
        <v>39</v>
      </c>
      <c r="K866" t="s">
        <v>30</v>
      </c>
      <c r="L866" t="s">
        <v>31</v>
      </c>
      <c r="M866" s="1">
        <v>44862</v>
      </c>
      <c r="N866" t="s">
        <v>43</v>
      </c>
      <c r="O866">
        <v>2021</v>
      </c>
      <c r="P866">
        <v>28</v>
      </c>
      <c r="Q866">
        <v>12</v>
      </c>
      <c r="R866">
        <v>2022</v>
      </c>
      <c r="S866" t="s">
        <v>662</v>
      </c>
      <c r="T866" s="1">
        <v>45621</v>
      </c>
      <c r="U866">
        <v>5</v>
      </c>
      <c r="V866">
        <v>3647</v>
      </c>
      <c r="W866" s="2">
        <f>Table2[[#This Row],[Profit]]/Table2[[#This Row],[Unit Price]]</f>
        <v>0.2687140115163148</v>
      </c>
    </row>
    <row r="867" spans="1:23" x14ac:dyDescent="0.25">
      <c r="A867">
        <v>867</v>
      </c>
      <c r="B867" t="s">
        <v>50</v>
      </c>
      <c r="C867" t="s">
        <v>38</v>
      </c>
      <c r="D867" t="s">
        <v>758</v>
      </c>
      <c r="E867">
        <v>606</v>
      </c>
      <c r="F867">
        <v>8</v>
      </c>
      <c r="G867">
        <v>0.42</v>
      </c>
      <c r="H867">
        <v>74</v>
      </c>
      <c r="I867" t="s">
        <v>20</v>
      </c>
      <c r="J867" t="s">
        <v>29</v>
      </c>
      <c r="K867" t="s">
        <v>22</v>
      </c>
      <c r="L867" t="s">
        <v>23</v>
      </c>
      <c r="M867" s="1">
        <v>44863</v>
      </c>
      <c r="N867" t="s">
        <v>24</v>
      </c>
      <c r="O867">
        <v>2020</v>
      </c>
      <c r="P867">
        <v>7</v>
      </c>
      <c r="Q867">
        <v>3</v>
      </c>
      <c r="R867">
        <v>2020</v>
      </c>
      <c r="S867" t="s">
        <v>197</v>
      </c>
      <c r="T867" s="1">
        <v>45352</v>
      </c>
      <c r="U867">
        <v>4</v>
      </c>
      <c r="V867">
        <v>4848</v>
      </c>
      <c r="W867" s="2">
        <f>Table2[[#This Row],[Profit]]/Table2[[#This Row],[Unit Price]]</f>
        <v>0.12211221122112212</v>
      </c>
    </row>
    <row r="868" spans="1:23" x14ac:dyDescent="0.25">
      <c r="A868">
        <v>868</v>
      </c>
      <c r="B868" t="s">
        <v>79</v>
      </c>
      <c r="C868" t="s">
        <v>56</v>
      </c>
      <c r="D868" t="s">
        <v>757</v>
      </c>
      <c r="E868">
        <v>359</v>
      </c>
      <c r="F868">
        <v>5</v>
      </c>
      <c r="G868">
        <v>0.42</v>
      </c>
      <c r="H868">
        <v>148</v>
      </c>
      <c r="I868" t="s">
        <v>28</v>
      </c>
      <c r="J868" t="s">
        <v>39</v>
      </c>
      <c r="K868" t="s">
        <v>22</v>
      </c>
      <c r="L868" t="s">
        <v>31</v>
      </c>
      <c r="M868" s="1">
        <v>44864</v>
      </c>
      <c r="N868" t="s">
        <v>24</v>
      </c>
      <c r="O868">
        <v>2021</v>
      </c>
      <c r="P868">
        <v>22</v>
      </c>
      <c r="Q868">
        <v>1</v>
      </c>
      <c r="R868">
        <v>2021</v>
      </c>
      <c r="S868" t="s">
        <v>663</v>
      </c>
      <c r="T868" s="1">
        <v>45574</v>
      </c>
      <c r="U868">
        <v>4</v>
      </c>
      <c r="V868">
        <v>1795</v>
      </c>
      <c r="W868" s="2">
        <f>Table2[[#This Row],[Profit]]/Table2[[#This Row],[Unit Price]]</f>
        <v>0.41225626740947074</v>
      </c>
    </row>
    <row r="869" spans="1:23" x14ac:dyDescent="0.25">
      <c r="A869">
        <v>869</v>
      </c>
      <c r="B869" t="s">
        <v>101</v>
      </c>
      <c r="C869" t="s">
        <v>56</v>
      </c>
      <c r="D869" t="s">
        <v>760</v>
      </c>
      <c r="E869">
        <v>524</v>
      </c>
      <c r="F869">
        <v>4</v>
      </c>
      <c r="G869">
        <v>0.38</v>
      </c>
      <c r="H869">
        <v>81</v>
      </c>
      <c r="I869" t="s">
        <v>28</v>
      </c>
      <c r="J869" t="s">
        <v>39</v>
      </c>
      <c r="K869" t="s">
        <v>70</v>
      </c>
      <c r="L869" t="s">
        <v>31</v>
      </c>
      <c r="M869" s="1">
        <v>44865</v>
      </c>
      <c r="N869" t="s">
        <v>24</v>
      </c>
      <c r="O869">
        <v>2022</v>
      </c>
      <c r="P869">
        <v>18</v>
      </c>
      <c r="Q869">
        <v>5</v>
      </c>
      <c r="R869">
        <v>2022</v>
      </c>
      <c r="S869" t="s">
        <v>664</v>
      </c>
      <c r="T869" s="1">
        <v>45560</v>
      </c>
      <c r="U869">
        <v>1</v>
      </c>
      <c r="V869">
        <v>2096</v>
      </c>
      <c r="W869" s="2">
        <f>Table2[[#This Row],[Profit]]/Table2[[#This Row],[Unit Price]]</f>
        <v>0.15458015267175573</v>
      </c>
    </row>
    <row r="870" spans="1:23" x14ac:dyDescent="0.25">
      <c r="A870">
        <v>870</v>
      </c>
      <c r="B870" t="s">
        <v>42</v>
      </c>
      <c r="C870" t="s">
        <v>53</v>
      </c>
      <c r="D870" t="s">
        <v>758</v>
      </c>
      <c r="E870">
        <v>670</v>
      </c>
      <c r="F870">
        <v>4</v>
      </c>
      <c r="G870">
        <v>0.24</v>
      </c>
      <c r="H870">
        <v>65</v>
      </c>
      <c r="I870" t="s">
        <v>20</v>
      </c>
      <c r="J870" t="s">
        <v>21</v>
      </c>
      <c r="K870" t="s">
        <v>40</v>
      </c>
      <c r="L870" t="s">
        <v>46</v>
      </c>
      <c r="M870" s="1">
        <v>44866</v>
      </c>
      <c r="N870" t="s">
        <v>24</v>
      </c>
      <c r="O870">
        <v>2021</v>
      </c>
      <c r="P870">
        <v>15</v>
      </c>
      <c r="Q870">
        <v>12</v>
      </c>
      <c r="R870">
        <v>2021</v>
      </c>
      <c r="S870" t="s">
        <v>294</v>
      </c>
      <c r="T870" s="1">
        <v>45587</v>
      </c>
      <c r="U870">
        <v>4</v>
      </c>
      <c r="V870">
        <v>2680</v>
      </c>
      <c r="W870" s="2">
        <f>Table2[[#This Row],[Profit]]/Table2[[#This Row],[Unit Price]]</f>
        <v>9.7014925373134331E-2</v>
      </c>
    </row>
    <row r="871" spans="1:23" x14ac:dyDescent="0.25">
      <c r="A871">
        <v>871</v>
      </c>
      <c r="B871" t="s">
        <v>42</v>
      </c>
      <c r="C871" t="s">
        <v>56</v>
      </c>
      <c r="D871" t="s">
        <v>761</v>
      </c>
      <c r="E871">
        <v>583</v>
      </c>
      <c r="F871">
        <v>6</v>
      </c>
      <c r="G871">
        <v>0.41</v>
      </c>
      <c r="H871">
        <v>189</v>
      </c>
      <c r="I871" t="s">
        <v>20</v>
      </c>
      <c r="J871" t="s">
        <v>29</v>
      </c>
      <c r="K871" t="s">
        <v>22</v>
      </c>
      <c r="L871" t="s">
        <v>71</v>
      </c>
      <c r="M871" s="1">
        <v>44867</v>
      </c>
      <c r="N871" t="s">
        <v>43</v>
      </c>
      <c r="O871">
        <v>2022</v>
      </c>
      <c r="P871">
        <v>10</v>
      </c>
      <c r="Q871">
        <v>11</v>
      </c>
      <c r="R871">
        <v>2021</v>
      </c>
      <c r="S871" t="s">
        <v>360</v>
      </c>
      <c r="T871" s="1">
        <v>45377</v>
      </c>
      <c r="U871">
        <v>4</v>
      </c>
      <c r="V871">
        <v>3498</v>
      </c>
      <c r="W871" s="2">
        <f>Table2[[#This Row],[Profit]]/Table2[[#This Row],[Unit Price]]</f>
        <v>0.32418524871355059</v>
      </c>
    </row>
    <row r="872" spans="1:23" x14ac:dyDescent="0.25">
      <c r="A872">
        <v>872</v>
      </c>
      <c r="B872" t="s">
        <v>73</v>
      </c>
      <c r="C872" t="s">
        <v>19</v>
      </c>
      <c r="D872" t="s">
        <v>27</v>
      </c>
      <c r="E872">
        <v>741</v>
      </c>
      <c r="F872">
        <v>2</v>
      </c>
      <c r="G872">
        <v>0.44</v>
      </c>
      <c r="H872">
        <v>195</v>
      </c>
      <c r="I872" t="s">
        <v>28</v>
      </c>
      <c r="J872" t="s">
        <v>39</v>
      </c>
      <c r="K872" t="s">
        <v>30</v>
      </c>
      <c r="L872" t="s">
        <v>46</v>
      </c>
      <c r="M872" s="1">
        <v>44868</v>
      </c>
      <c r="N872" t="s">
        <v>43</v>
      </c>
      <c r="O872">
        <v>2020</v>
      </c>
      <c r="P872">
        <v>9</v>
      </c>
      <c r="Q872">
        <v>5</v>
      </c>
      <c r="R872">
        <v>2022</v>
      </c>
      <c r="S872" t="s">
        <v>665</v>
      </c>
      <c r="T872" s="1">
        <v>45623</v>
      </c>
      <c r="U872">
        <v>1</v>
      </c>
      <c r="V872">
        <v>1482</v>
      </c>
      <c r="W872" s="2">
        <f>Table2[[#This Row],[Profit]]/Table2[[#This Row],[Unit Price]]</f>
        <v>0.26315789473684209</v>
      </c>
    </row>
    <row r="873" spans="1:23" x14ac:dyDescent="0.25">
      <c r="A873">
        <v>873</v>
      </c>
      <c r="B873" t="s">
        <v>58</v>
      </c>
      <c r="C873" t="s">
        <v>34</v>
      </c>
      <c r="D873" t="s">
        <v>27</v>
      </c>
      <c r="E873">
        <v>615</v>
      </c>
      <c r="F873">
        <v>1</v>
      </c>
      <c r="G873">
        <v>0.47</v>
      </c>
      <c r="H873">
        <v>78</v>
      </c>
      <c r="I873" t="s">
        <v>28</v>
      </c>
      <c r="J873" t="s">
        <v>35</v>
      </c>
      <c r="K873" t="s">
        <v>70</v>
      </c>
      <c r="L873" t="s">
        <v>31</v>
      </c>
      <c r="M873" s="1">
        <v>44869</v>
      </c>
      <c r="N873" t="s">
        <v>24</v>
      </c>
      <c r="O873">
        <v>2020</v>
      </c>
      <c r="P873">
        <v>18</v>
      </c>
      <c r="Q873">
        <v>9</v>
      </c>
      <c r="R873">
        <v>2021</v>
      </c>
      <c r="S873" t="s">
        <v>666</v>
      </c>
      <c r="T873" s="1">
        <v>45565</v>
      </c>
      <c r="U873">
        <v>1</v>
      </c>
      <c r="V873">
        <v>615</v>
      </c>
      <c r="W873" s="2">
        <f>Table2[[#This Row],[Profit]]/Table2[[#This Row],[Unit Price]]</f>
        <v>0.12682926829268293</v>
      </c>
    </row>
    <row r="874" spans="1:23" x14ac:dyDescent="0.25">
      <c r="A874">
        <v>874</v>
      </c>
      <c r="B874" t="s">
        <v>73</v>
      </c>
      <c r="C874" t="s">
        <v>59</v>
      </c>
      <c r="D874" t="s">
        <v>759</v>
      </c>
      <c r="E874">
        <v>623</v>
      </c>
      <c r="F874">
        <v>2</v>
      </c>
      <c r="G874">
        <v>0.45</v>
      </c>
      <c r="H874">
        <v>93</v>
      </c>
      <c r="I874" t="s">
        <v>20</v>
      </c>
      <c r="J874" t="s">
        <v>39</v>
      </c>
      <c r="K874" t="s">
        <v>70</v>
      </c>
      <c r="L874" t="s">
        <v>71</v>
      </c>
      <c r="M874" s="1">
        <v>44870</v>
      </c>
      <c r="N874" t="s">
        <v>24</v>
      </c>
      <c r="O874">
        <v>2021</v>
      </c>
      <c r="P874">
        <v>17</v>
      </c>
      <c r="Q874">
        <v>6</v>
      </c>
      <c r="R874">
        <v>2020</v>
      </c>
      <c r="S874" t="s">
        <v>297</v>
      </c>
      <c r="T874" s="1">
        <v>45466</v>
      </c>
      <c r="U874">
        <v>4</v>
      </c>
      <c r="V874">
        <v>1246</v>
      </c>
      <c r="W874" s="2">
        <f>Table2[[#This Row],[Profit]]/Table2[[#This Row],[Unit Price]]</f>
        <v>0.1492776886035313</v>
      </c>
    </row>
    <row r="875" spans="1:23" x14ac:dyDescent="0.25">
      <c r="A875">
        <v>875</v>
      </c>
      <c r="B875" t="s">
        <v>58</v>
      </c>
      <c r="C875" t="s">
        <v>38</v>
      </c>
      <c r="D875" t="s">
        <v>761</v>
      </c>
      <c r="E875">
        <v>487</v>
      </c>
      <c r="F875">
        <v>3</v>
      </c>
      <c r="G875">
        <v>0.13</v>
      </c>
      <c r="H875">
        <v>177</v>
      </c>
      <c r="I875" t="s">
        <v>28</v>
      </c>
      <c r="J875" t="s">
        <v>39</v>
      </c>
      <c r="K875" t="s">
        <v>70</v>
      </c>
      <c r="L875" t="s">
        <v>23</v>
      </c>
      <c r="M875" s="1">
        <v>44871</v>
      </c>
      <c r="N875" t="s">
        <v>43</v>
      </c>
      <c r="O875">
        <v>2020</v>
      </c>
      <c r="P875">
        <v>5</v>
      </c>
      <c r="Q875">
        <v>5</v>
      </c>
      <c r="R875">
        <v>2021</v>
      </c>
      <c r="S875" t="s">
        <v>659</v>
      </c>
      <c r="T875" s="1">
        <v>45602</v>
      </c>
      <c r="U875">
        <v>5</v>
      </c>
      <c r="V875">
        <v>1461</v>
      </c>
      <c r="W875" s="2">
        <f>Table2[[#This Row],[Profit]]/Table2[[#This Row],[Unit Price]]</f>
        <v>0.36344969199178645</v>
      </c>
    </row>
    <row r="876" spans="1:23" x14ac:dyDescent="0.25">
      <c r="A876">
        <v>876</v>
      </c>
      <c r="B876" t="s">
        <v>50</v>
      </c>
      <c r="C876" t="s">
        <v>59</v>
      </c>
      <c r="D876" t="s">
        <v>759</v>
      </c>
      <c r="E876">
        <v>210</v>
      </c>
      <c r="F876">
        <v>6</v>
      </c>
      <c r="G876">
        <v>0.23</v>
      </c>
      <c r="H876">
        <v>70</v>
      </c>
      <c r="I876" t="s">
        <v>20</v>
      </c>
      <c r="J876" t="s">
        <v>35</v>
      </c>
      <c r="K876" t="s">
        <v>40</v>
      </c>
      <c r="L876" t="s">
        <v>46</v>
      </c>
      <c r="M876" s="1">
        <v>44872</v>
      </c>
      <c r="N876" t="s">
        <v>24</v>
      </c>
      <c r="O876">
        <v>2022</v>
      </c>
      <c r="P876">
        <v>14</v>
      </c>
      <c r="Q876">
        <v>4</v>
      </c>
      <c r="R876">
        <v>2021</v>
      </c>
      <c r="S876" t="s">
        <v>667</v>
      </c>
      <c r="T876" s="1">
        <v>45639</v>
      </c>
      <c r="U876">
        <v>3</v>
      </c>
      <c r="V876">
        <v>1260</v>
      </c>
      <c r="W876" s="2">
        <f>Table2[[#This Row],[Profit]]/Table2[[#This Row],[Unit Price]]</f>
        <v>0.33333333333333331</v>
      </c>
    </row>
    <row r="877" spans="1:23" x14ac:dyDescent="0.25">
      <c r="A877">
        <v>877</v>
      </c>
      <c r="B877" t="s">
        <v>79</v>
      </c>
      <c r="C877" t="s">
        <v>53</v>
      </c>
      <c r="D877" t="s">
        <v>761</v>
      </c>
      <c r="E877">
        <v>610</v>
      </c>
      <c r="F877">
        <v>5</v>
      </c>
      <c r="G877">
        <v>0.28000000000000003</v>
      </c>
      <c r="H877">
        <v>158</v>
      </c>
      <c r="I877" t="s">
        <v>20</v>
      </c>
      <c r="J877" t="s">
        <v>21</v>
      </c>
      <c r="K877" t="s">
        <v>40</v>
      </c>
      <c r="L877" t="s">
        <v>31</v>
      </c>
      <c r="M877" s="1">
        <v>44873</v>
      </c>
      <c r="N877" t="s">
        <v>43</v>
      </c>
      <c r="O877">
        <v>2020</v>
      </c>
      <c r="P877">
        <v>10</v>
      </c>
      <c r="Q877">
        <v>8</v>
      </c>
      <c r="R877">
        <v>2022</v>
      </c>
      <c r="S877" t="s">
        <v>353</v>
      </c>
      <c r="T877" s="1">
        <v>45508</v>
      </c>
      <c r="U877">
        <v>3</v>
      </c>
      <c r="V877">
        <v>3050</v>
      </c>
      <c r="W877" s="2">
        <f>Table2[[#This Row],[Profit]]/Table2[[#This Row],[Unit Price]]</f>
        <v>0.25901639344262295</v>
      </c>
    </row>
    <row r="878" spans="1:23" x14ac:dyDescent="0.25">
      <c r="A878">
        <v>878</v>
      </c>
      <c r="B878" t="s">
        <v>37</v>
      </c>
      <c r="C878" t="s">
        <v>38</v>
      </c>
      <c r="D878" t="s">
        <v>758</v>
      </c>
      <c r="E878">
        <v>799</v>
      </c>
      <c r="F878">
        <v>3</v>
      </c>
      <c r="G878">
        <v>0.27</v>
      </c>
      <c r="H878">
        <v>86</v>
      </c>
      <c r="I878" t="s">
        <v>20</v>
      </c>
      <c r="J878" t="s">
        <v>29</v>
      </c>
      <c r="K878" t="s">
        <v>70</v>
      </c>
      <c r="L878" t="s">
        <v>46</v>
      </c>
      <c r="M878" s="1">
        <v>44874</v>
      </c>
      <c r="N878" t="s">
        <v>24</v>
      </c>
      <c r="O878">
        <v>2020</v>
      </c>
      <c r="P878">
        <v>30</v>
      </c>
      <c r="Q878">
        <v>5</v>
      </c>
      <c r="R878">
        <v>2021</v>
      </c>
      <c r="S878" t="s">
        <v>549</v>
      </c>
      <c r="T878" s="1">
        <v>45585</v>
      </c>
      <c r="U878">
        <v>2</v>
      </c>
      <c r="V878">
        <v>2397</v>
      </c>
      <c r="W878" s="2">
        <f>Table2[[#This Row],[Profit]]/Table2[[#This Row],[Unit Price]]</f>
        <v>0.10763454317897372</v>
      </c>
    </row>
    <row r="879" spans="1:23" x14ac:dyDescent="0.25">
      <c r="A879">
        <v>879</v>
      </c>
      <c r="B879" t="s">
        <v>65</v>
      </c>
      <c r="C879" t="s">
        <v>34</v>
      </c>
      <c r="D879" t="s">
        <v>757</v>
      </c>
      <c r="E879">
        <v>240</v>
      </c>
      <c r="F879">
        <v>7</v>
      </c>
      <c r="G879">
        <v>0.44</v>
      </c>
      <c r="H879">
        <v>58</v>
      </c>
      <c r="I879" t="s">
        <v>28</v>
      </c>
      <c r="J879" t="s">
        <v>21</v>
      </c>
      <c r="K879" t="s">
        <v>40</v>
      </c>
      <c r="L879" t="s">
        <v>23</v>
      </c>
      <c r="M879" s="1">
        <v>44875</v>
      </c>
      <c r="N879" t="s">
        <v>24</v>
      </c>
      <c r="O879">
        <v>2022</v>
      </c>
      <c r="P879">
        <v>17</v>
      </c>
      <c r="Q879">
        <v>3</v>
      </c>
      <c r="R879">
        <v>2022</v>
      </c>
      <c r="S879" t="s">
        <v>668</v>
      </c>
      <c r="T879" s="1">
        <v>45509</v>
      </c>
      <c r="U879">
        <v>5</v>
      </c>
      <c r="V879">
        <v>1680</v>
      </c>
      <c r="W879" s="2">
        <f>Table2[[#This Row],[Profit]]/Table2[[#This Row],[Unit Price]]</f>
        <v>0.24166666666666667</v>
      </c>
    </row>
    <row r="880" spans="1:23" x14ac:dyDescent="0.25">
      <c r="A880">
        <v>880</v>
      </c>
      <c r="B880" t="s">
        <v>104</v>
      </c>
      <c r="C880" t="s">
        <v>34</v>
      </c>
      <c r="D880" t="s">
        <v>757</v>
      </c>
      <c r="E880">
        <v>964</v>
      </c>
      <c r="F880">
        <v>5</v>
      </c>
      <c r="G880">
        <v>0.44</v>
      </c>
      <c r="H880">
        <v>97</v>
      </c>
      <c r="I880" t="s">
        <v>20</v>
      </c>
      <c r="J880" t="s">
        <v>35</v>
      </c>
      <c r="K880" t="s">
        <v>22</v>
      </c>
      <c r="L880" t="s">
        <v>46</v>
      </c>
      <c r="M880" s="1">
        <v>44876</v>
      </c>
      <c r="N880" t="s">
        <v>24</v>
      </c>
      <c r="O880">
        <v>2022</v>
      </c>
      <c r="P880">
        <v>28</v>
      </c>
      <c r="Q880">
        <v>8</v>
      </c>
      <c r="R880">
        <v>2022</v>
      </c>
      <c r="S880" t="s">
        <v>669</v>
      </c>
      <c r="T880" s="1">
        <v>45567</v>
      </c>
      <c r="U880">
        <v>5</v>
      </c>
      <c r="V880">
        <v>4820</v>
      </c>
      <c r="W880" s="2">
        <f>Table2[[#This Row],[Profit]]/Table2[[#This Row],[Unit Price]]</f>
        <v>0.10062240663900415</v>
      </c>
    </row>
    <row r="881" spans="1:23" x14ac:dyDescent="0.25">
      <c r="A881">
        <v>881</v>
      </c>
      <c r="B881" t="s">
        <v>69</v>
      </c>
      <c r="C881" t="s">
        <v>59</v>
      </c>
      <c r="D881" t="s">
        <v>757</v>
      </c>
      <c r="E881">
        <v>918</v>
      </c>
      <c r="F881">
        <v>2</v>
      </c>
      <c r="G881">
        <v>0.28999999999999998</v>
      </c>
      <c r="H881">
        <v>55</v>
      </c>
      <c r="I881" t="s">
        <v>28</v>
      </c>
      <c r="J881" t="s">
        <v>29</v>
      </c>
      <c r="K881" t="s">
        <v>30</v>
      </c>
      <c r="L881" t="s">
        <v>46</v>
      </c>
      <c r="M881" s="1">
        <v>44877</v>
      </c>
      <c r="N881" t="s">
        <v>24</v>
      </c>
      <c r="O881">
        <v>2020</v>
      </c>
      <c r="P881">
        <v>3</v>
      </c>
      <c r="Q881">
        <v>7</v>
      </c>
      <c r="R881">
        <v>2021</v>
      </c>
      <c r="S881" t="s">
        <v>417</v>
      </c>
      <c r="T881" s="1">
        <v>45388</v>
      </c>
      <c r="U881">
        <v>3</v>
      </c>
      <c r="V881">
        <v>1836</v>
      </c>
      <c r="W881" s="2">
        <f>Table2[[#This Row],[Profit]]/Table2[[#This Row],[Unit Price]]</f>
        <v>5.9912854030501089E-2</v>
      </c>
    </row>
    <row r="882" spans="1:23" x14ac:dyDescent="0.25">
      <c r="A882">
        <v>882</v>
      </c>
      <c r="B882" t="s">
        <v>45</v>
      </c>
      <c r="C882" t="s">
        <v>53</v>
      </c>
      <c r="D882" t="s">
        <v>761</v>
      </c>
      <c r="E882">
        <v>868</v>
      </c>
      <c r="F882">
        <v>1</v>
      </c>
      <c r="G882">
        <v>0.14000000000000001</v>
      </c>
      <c r="H882">
        <v>80</v>
      </c>
      <c r="I882" t="s">
        <v>20</v>
      </c>
      <c r="J882" t="s">
        <v>21</v>
      </c>
      <c r="K882" t="s">
        <v>22</v>
      </c>
      <c r="L882" t="s">
        <v>71</v>
      </c>
      <c r="M882" s="1">
        <v>44878</v>
      </c>
      <c r="N882" t="s">
        <v>24</v>
      </c>
      <c r="O882">
        <v>2021</v>
      </c>
      <c r="P882">
        <v>5</v>
      </c>
      <c r="Q882">
        <v>4</v>
      </c>
      <c r="R882">
        <v>2022</v>
      </c>
      <c r="S882" t="s">
        <v>274</v>
      </c>
      <c r="T882" s="1">
        <v>45424</v>
      </c>
      <c r="U882">
        <v>5</v>
      </c>
      <c r="V882">
        <v>868</v>
      </c>
      <c r="W882" s="2">
        <f>Table2[[#This Row],[Profit]]/Table2[[#This Row],[Unit Price]]</f>
        <v>9.2165898617511524E-2</v>
      </c>
    </row>
    <row r="883" spans="1:23" x14ac:dyDescent="0.25">
      <c r="A883">
        <v>883</v>
      </c>
      <c r="B883" t="s">
        <v>26</v>
      </c>
      <c r="C883" t="s">
        <v>19</v>
      </c>
      <c r="D883" t="s">
        <v>757</v>
      </c>
      <c r="E883">
        <v>666</v>
      </c>
      <c r="F883">
        <v>8</v>
      </c>
      <c r="G883">
        <v>0.21</v>
      </c>
      <c r="H883">
        <v>101</v>
      </c>
      <c r="I883" t="s">
        <v>28</v>
      </c>
      <c r="J883" t="s">
        <v>35</v>
      </c>
      <c r="K883" t="s">
        <v>70</v>
      </c>
      <c r="L883" t="s">
        <v>23</v>
      </c>
      <c r="M883" s="1">
        <v>44879</v>
      </c>
      <c r="N883" t="s">
        <v>43</v>
      </c>
      <c r="O883">
        <v>2020</v>
      </c>
      <c r="P883">
        <v>28</v>
      </c>
      <c r="Q883">
        <v>12</v>
      </c>
      <c r="R883">
        <v>2022</v>
      </c>
      <c r="S883" t="s">
        <v>670</v>
      </c>
      <c r="T883" s="1">
        <v>45394</v>
      </c>
      <c r="U883">
        <v>6</v>
      </c>
      <c r="V883">
        <v>5328</v>
      </c>
      <c r="W883" s="2">
        <f>Table2[[#This Row],[Profit]]/Table2[[#This Row],[Unit Price]]</f>
        <v>0.15165165165165165</v>
      </c>
    </row>
    <row r="884" spans="1:23" x14ac:dyDescent="0.25">
      <c r="A884">
        <v>884</v>
      </c>
      <c r="B884" t="s">
        <v>65</v>
      </c>
      <c r="C884" t="s">
        <v>34</v>
      </c>
      <c r="D884" t="s">
        <v>760</v>
      </c>
      <c r="E884">
        <v>154</v>
      </c>
      <c r="F884">
        <v>9</v>
      </c>
      <c r="G884">
        <v>0.31</v>
      </c>
      <c r="H884">
        <v>52</v>
      </c>
      <c r="I884" t="s">
        <v>20</v>
      </c>
      <c r="J884" t="s">
        <v>29</v>
      </c>
      <c r="K884" t="s">
        <v>70</v>
      </c>
      <c r="L884" t="s">
        <v>31</v>
      </c>
      <c r="M884" s="1">
        <v>44880</v>
      </c>
      <c r="N884" t="s">
        <v>24</v>
      </c>
      <c r="O884">
        <v>2022</v>
      </c>
      <c r="P884">
        <v>22</v>
      </c>
      <c r="Q884">
        <v>8</v>
      </c>
      <c r="R884">
        <v>2020</v>
      </c>
      <c r="S884" t="s">
        <v>671</v>
      </c>
      <c r="T884" s="1">
        <v>45551</v>
      </c>
      <c r="U884">
        <v>2</v>
      </c>
      <c r="V884">
        <v>1386</v>
      </c>
      <c r="W884" s="2">
        <f>Table2[[#This Row],[Profit]]/Table2[[#This Row],[Unit Price]]</f>
        <v>0.33766233766233766</v>
      </c>
    </row>
    <row r="885" spans="1:23" x14ac:dyDescent="0.25">
      <c r="A885">
        <v>885</v>
      </c>
      <c r="B885" t="s">
        <v>37</v>
      </c>
      <c r="C885" t="s">
        <v>38</v>
      </c>
      <c r="D885" t="s">
        <v>761</v>
      </c>
      <c r="E885">
        <v>723</v>
      </c>
      <c r="F885">
        <v>3</v>
      </c>
      <c r="G885">
        <v>0.13</v>
      </c>
      <c r="H885">
        <v>138</v>
      </c>
      <c r="I885" t="s">
        <v>28</v>
      </c>
      <c r="J885" t="s">
        <v>21</v>
      </c>
      <c r="K885" t="s">
        <v>40</v>
      </c>
      <c r="L885" t="s">
        <v>71</v>
      </c>
      <c r="M885" s="1">
        <v>44881</v>
      </c>
      <c r="N885" t="s">
        <v>43</v>
      </c>
      <c r="O885">
        <v>2020</v>
      </c>
      <c r="P885">
        <v>16</v>
      </c>
      <c r="Q885">
        <v>1</v>
      </c>
      <c r="R885">
        <v>2020</v>
      </c>
      <c r="S885" t="s">
        <v>672</v>
      </c>
      <c r="T885" s="1">
        <v>45335</v>
      </c>
      <c r="U885">
        <v>1</v>
      </c>
      <c r="V885">
        <v>2169</v>
      </c>
      <c r="W885" s="2">
        <f>Table2[[#This Row],[Profit]]/Table2[[#This Row],[Unit Price]]</f>
        <v>0.1908713692946058</v>
      </c>
    </row>
    <row r="886" spans="1:23" x14ac:dyDescent="0.25">
      <c r="A886">
        <v>886</v>
      </c>
      <c r="B886" t="s">
        <v>45</v>
      </c>
      <c r="C886" t="s">
        <v>59</v>
      </c>
      <c r="D886" t="s">
        <v>761</v>
      </c>
      <c r="E886">
        <v>955</v>
      </c>
      <c r="F886">
        <v>9</v>
      </c>
      <c r="G886">
        <v>0.44</v>
      </c>
      <c r="H886">
        <v>191</v>
      </c>
      <c r="I886" t="s">
        <v>20</v>
      </c>
      <c r="J886" t="s">
        <v>35</v>
      </c>
      <c r="K886" t="s">
        <v>30</v>
      </c>
      <c r="L886" t="s">
        <v>31</v>
      </c>
      <c r="M886" s="1">
        <v>44882</v>
      </c>
      <c r="N886" t="s">
        <v>24</v>
      </c>
      <c r="O886">
        <v>2021</v>
      </c>
      <c r="P886">
        <v>28</v>
      </c>
      <c r="Q886">
        <v>8</v>
      </c>
      <c r="R886">
        <v>2020</v>
      </c>
      <c r="S886" t="s">
        <v>673</v>
      </c>
      <c r="T886" s="1">
        <v>45589</v>
      </c>
      <c r="U886">
        <v>6</v>
      </c>
      <c r="V886">
        <v>8595</v>
      </c>
      <c r="W886" s="2">
        <f>Table2[[#This Row],[Profit]]/Table2[[#This Row],[Unit Price]]</f>
        <v>0.2</v>
      </c>
    </row>
    <row r="887" spans="1:23" x14ac:dyDescent="0.25">
      <c r="A887">
        <v>887</v>
      </c>
      <c r="B887" t="s">
        <v>45</v>
      </c>
      <c r="C887" t="s">
        <v>19</v>
      </c>
      <c r="D887" t="s">
        <v>757</v>
      </c>
      <c r="E887">
        <v>811</v>
      </c>
      <c r="F887">
        <v>6</v>
      </c>
      <c r="G887">
        <v>0.28999999999999998</v>
      </c>
      <c r="H887">
        <v>133</v>
      </c>
      <c r="I887" t="s">
        <v>20</v>
      </c>
      <c r="J887" t="s">
        <v>35</v>
      </c>
      <c r="K887" t="s">
        <v>40</v>
      </c>
      <c r="L887" t="s">
        <v>23</v>
      </c>
      <c r="M887" s="1">
        <v>44883</v>
      </c>
      <c r="N887" t="s">
        <v>24</v>
      </c>
      <c r="O887">
        <v>2021</v>
      </c>
      <c r="P887">
        <v>6</v>
      </c>
      <c r="Q887">
        <v>1</v>
      </c>
      <c r="R887">
        <v>2022</v>
      </c>
      <c r="S887" t="s">
        <v>674</v>
      </c>
      <c r="T887" s="1">
        <v>45593</v>
      </c>
      <c r="U887">
        <v>6</v>
      </c>
      <c r="V887">
        <v>4866</v>
      </c>
      <c r="W887" s="2">
        <f>Table2[[#This Row],[Profit]]/Table2[[#This Row],[Unit Price]]</f>
        <v>0.16399506781750925</v>
      </c>
    </row>
    <row r="888" spans="1:23" x14ac:dyDescent="0.25">
      <c r="A888">
        <v>888</v>
      </c>
      <c r="B888" t="s">
        <v>50</v>
      </c>
      <c r="C888" t="s">
        <v>19</v>
      </c>
      <c r="D888" t="s">
        <v>759</v>
      </c>
      <c r="E888">
        <v>799</v>
      </c>
      <c r="F888">
        <v>4</v>
      </c>
      <c r="G888">
        <v>0.36</v>
      </c>
      <c r="H888">
        <v>83</v>
      </c>
      <c r="I888" t="s">
        <v>20</v>
      </c>
      <c r="J888" t="s">
        <v>35</v>
      </c>
      <c r="K888" t="s">
        <v>22</v>
      </c>
      <c r="L888" t="s">
        <v>71</v>
      </c>
      <c r="M888" s="1">
        <v>44884</v>
      </c>
      <c r="N888" t="s">
        <v>24</v>
      </c>
      <c r="O888">
        <v>2020</v>
      </c>
      <c r="P888">
        <v>15</v>
      </c>
      <c r="Q888">
        <v>9</v>
      </c>
      <c r="R888">
        <v>2022</v>
      </c>
      <c r="S888" t="s">
        <v>107</v>
      </c>
      <c r="T888" s="1">
        <v>45622</v>
      </c>
      <c r="U888">
        <v>1</v>
      </c>
      <c r="V888">
        <v>3196</v>
      </c>
      <c r="W888" s="2">
        <f>Table2[[#This Row],[Profit]]/Table2[[#This Row],[Unit Price]]</f>
        <v>0.10387984981226533</v>
      </c>
    </row>
    <row r="889" spans="1:23" x14ac:dyDescent="0.25">
      <c r="A889">
        <v>889</v>
      </c>
      <c r="B889" t="s">
        <v>58</v>
      </c>
      <c r="C889" t="s">
        <v>19</v>
      </c>
      <c r="D889" t="s">
        <v>761</v>
      </c>
      <c r="E889">
        <v>421</v>
      </c>
      <c r="F889">
        <v>3</v>
      </c>
      <c r="G889">
        <v>0.18</v>
      </c>
      <c r="H889">
        <v>88</v>
      </c>
      <c r="I889" t="s">
        <v>28</v>
      </c>
      <c r="J889" t="s">
        <v>29</v>
      </c>
      <c r="K889" t="s">
        <v>70</v>
      </c>
      <c r="L889" t="s">
        <v>31</v>
      </c>
      <c r="M889" s="1">
        <v>44885</v>
      </c>
      <c r="N889" t="s">
        <v>43</v>
      </c>
      <c r="O889">
        <v>2020</v>
      </c>
      <c r="P889">
        <v>29</v>
      </c>
      <c r="Q889">
        <v>10</v>
      </c>
      <c r="R889">
        <v>2022</v>
      </c>
      <c r="S889" t="s">
        <v>675</v>
      </c>
      <c r="T889" s="1">
        <v>45587</v>
      </c>
      <c r="U889">
        <v>2</v>
      </c>
      <c r="V889">
        <v>1263</v>
      </c>
      <c r="W889" s="2">
        <f>Table2[[#This Row],[Profit]]/Table2[[#This Row],[Unit Price]]</f>
        <v>0.20902612826603326</v>
      </c>
    </row>
    <row r="890" spans="1:23" x14ac:dyDescent="0.25">
      <c r="A890">
        <v>890</v>
      </c>
      <c r="B890" t="s">
        <v>50</v>
      </c>
      <c r="C890" t="s">
        <v>38</v>
      </c>
      <c r="D890" t="s">
        <v>759</v>
      </c>
      <c r="E890">
        <v>582</v>
      </c>
      <c r="F890">
        <v>3</v>
      </c>
      <c r="G890">
        <v>0.24</v>
      </c>
      <c r="H890">
        <v>130</v>
      </c>
      <c r="I890" t="s">
        <v>28</v>
      </c>
      <c r="J890" t="s">
        <v>21</v>
      </c>
      <c r="K890" t="s">
        <v>30</v>
      </c>
      <c r="L890" t="s">
        <v>23</v>
      </c>
      <c r="M890" s="1">
        <v>44886</v>
      </c>
      <c r="N890" t="s">
        <v>43</v>
      </c>
      <c r="O890">
        <v>2021</v>
      </c>
      <c r="P890">
        <v>28</v>
      </c>
      <c r="Q890">
        <v>2</v>
      </c>
      <c r="R890">
        <v>2020</v>
      </c>
      <c r="S890" t="s">
        <v>676</v>
      </c>
      <c r="T890" s="1">
        <v>45394</v>
      </c>
      <c r="U890">
        <v>6</v>
      </c>
      <c r="V890">
        <v>1746</v>
      </c>
      <c r="W890" s="2">
        <f>Table2[[#This Row],[Profit]]/Table2[[#This Row],[Unit Price]]</f>
        <v>0.22336769759450173</v>
      </c>
    </row>
    <row r="891" spans="1:23" x14ac:dyDescent="0.25">
      <c r="A891">
        <v>891</v>
      </c>
      <c r="B891" t="s">
        <v>67</v>
      </c>
      <c r="C891" t="s">
        <v>56</v>
      </c>
      <c r="D891" t="s">
        <v>761</v>
      </c>
      <c r="E891">
        <v>881</v>
      </c>
      <c r="F891">
        <v>7</v>
      </c>
      <c r="G891">
        <v>0.45</v>
      </c>
      <c r="H891">
        <v>69</v>
      </c>
      <c r="I891" t="s">
        <v>28</v>
      </c>
      <c r="J891" t="s">
        <v>29</v>
      </c>
      <c r="K891" t="s">
        <v>30</v>
      </c>
      <c r="L891" t="s">
        <v>23</v>
      </c>
      <c r="M891" s="1">
        <v>44887</v>
      </c>
      <c r="N891" t="s">
        <v>43</v>
      </c>
      <c r="O891">
        <v>2021</v>
      </c>
      <c r="P891">
        <v>22</v>
      </c>
      <c r="Q891">
        <v>1</v>
      </c>
      <c r="R891">
        <v>2020</v>
      </c>
      <c r="S891" t="s">
        <v>677</v>
      </c>
      <c r="T891" s="1">
        <v>45482</v>
      </c>
      <c r="U891">
        <v>5</v>
      </c>
      <c r="V891">
        <v>6167</v>
      </c>
      <c r="W891" s="2">
        <f>Table2[[#This Row],[Profit]]/Table2[[#This Row],[Unit Price]]</f>
        <v>7.8320090805902381E-2</v>
      </c>
    </row>
    <row r="892" spans="1:23" x14ac:dyDescent="0.25">
      <c r="A892">
        <v>892</v>
      </c>
      <c r="B892" t="s">
        <v>101</v>
      </c>
      <c r="C892" t="s">
        <v>19</v>
      </c>
      <c r="D892" t="s">
        <v>760</v>
      </c>
      <c r="E892">
        <v>130</v>
      </c>
      <c r="F892">
        <v>9</v>
      </c>
      <c r="G892">
        <v>0.22</v>
      </c>
      <c r="H892">
        <v>65</v>
      </c>
      <c r="I892" t="s">
        <v>20</v>
      </c>
      <c r="J892" t="s">
        <v>29</v>
      </c>
      <c r="K892" t="s">
        <v>30</v>
      </c>
      <c r="L892" t="s">
        <v>71</v>
      </c>
      <c r="M892" s="1">
        <v>44888</v>
      </c>
      <c r="N892" t="s">
        <v>24</v>
      </c>
      <c r="O892">
        <v>2020</v>
      </c>
      <c r="P892">
        <v>28</v>
      </c>
      <c r="Q892">
        <v>5</v>
      </c>
      <c r="R892">
        <v>2021</v>
      </c>
      <c r="S892" t="s">
        <v>401</v>
      </c>
      <c r="T892" s="1">
        <v>45298</v>
      </c>
      <c r="U892">
        <v>3</v>
      </c>
      <c r="V892">
        <v>1170</v>
      </c>
      <c r="W892" s="2">
        <f>Table2[[#This Row],[Profit]]/Table2[[#This Row],[Unit Price]]</f>
        <v>0.5</v>
      </c>
    </row>
    <row r="893" spans="1:23" x14ac:dyDescent="0.25">
      <c r="A893">
        <v>893</v>
      </c>
      <c r="B893" t="s">
        <v>37</v>
      </c>
      <c r="C893" t="s">
        <v>19</v>
      </c>
      <c r="D893" t="s">
        <v>758</v>
      </c>
      <c r="E893">
        <v>441</v>
      </c>
      <c r="F893">
        <v>2</v>
      </c>
      <c r="G893">
        <v>0.27</v>
      </c>
      <c r="H893">
        <v>168</v>
      </c>
      <c r="I893" t="s">
        <v>20</v>
      </c>
      <c r="J893" t="s">
        <v>39</v>
      </c>
      <c r="K893" t="s">
        <v>40</v>
      </c>
      <c r="L893" t="s">
        <v>71</v>
      </c>
      <c r="M893" s="1">
        <v>44889</v>
      </c>
      <c r="N893" t="s">
        <v>43</v>
      </c>
      <c r="O893">
        <v>2022</v>
      </c>
      <c r="P893">
        <v>17</v>
      </c>
      <c r="Q893">
        <v>5</v>
      </c>
      <c r="R893">
        <v>2021</v>
      </c>
      <c r="S893" t="s">
        <v>474</v>
      </c>
      <c r="T893" s="1">
        <v>45648</v>
      </c>
      <c r="U893">
        <v>3</v>
      </c>
      <c r="V893">
        <v>882</v>
      </c>
      <c r="W893" s="2">
        <f>Table2[[#This Row],[Profit]]/Table2[[#This Row],[Unit Price]]</f>
        <v>0.38095238095238093</v>
      </c>
    </row>
    <row r="894" spans="1:23" x14ac:dyDescent="0.25">
      <c r="A894">
        <v>894</v>
      </c>
      <c r="B894" t="s">
        <v>73</v>
      </c>
      <c r="C894" t="s">
        <v>38</v>
      </c>
      <c r="D894" t="s">
        <v>27</v>
      </c>
      <c r="E894">
        <v>693</v>
      </c>
      <c r="F894">
        <v>5</v>
      </c>
      <c r="G894">
        <v>0.33</v>
      </c>
      <c r="H894">
        <v>152</v>
      </c>
      <c r="I894" t="s">
        <v>28</v>
      </c>
      <c r="J894" t="s">
        <v>39</v>
      </c>
      <c r="K894" t="s">
        <v>22</v>
      </c>
      <c r="L894" t="s">
        <v>46</v>
      </c>
      <c r="M894" s="1">
        <v>44890</v>
      </c>
      <c r="N894" t="s">
        <v>24</v>
      </c>
      <c r="O894">
        <v>2021</v>
      </c>
      <c r="P894">
        <v>19</v>
      </c>
      <c r="Q894">
        <v>12</v>
      </c>
      <c r="R894">
        <v>2021</v>
      </c>
      <c r="S894" t="s">
        <v>678</v>
      </c>
      <c r="T894" s="1">
        <v>45511</v>
      </c>
      <c r="U894">
        <v>3</v>
      </c>
      <c r="V894">
        <v>3465</v>
      </c>
      <c r="W894" s="2">
        <f>Table2[[#This Row],[Profit]]/Table2[[#This Row],[Unit Price]]</f>
        <v>0.21933621933621933</v>
      </c>
    </row>
    <row r="895" spans="1:23" x14ac:dyDescent="0.25">
      <c r="A895">
        <v>895</v>
      </c>
      <c r="B895" t="s">
        <v>55</v>
      </c>
      <c r="C895" t="s">
        <v>59</v>
      </c>
      <c r="D895" t="s">
        <v>759</v>
      </c>
      <c r="E895">
        <v>763</v>
      </c>
      <c r="F895">
        <v>2</v>
      </c>
      <c r="G895">
        <v>0.27</v>
      </c>
      <c r="H895">
        <v>60</v>
      </c>
      <c r="I895" t="s">
        <v>28</v>
      </c>
      <c r="J895" t="s">
        <v>35</v>
      </c>
      <c r="K895" t="s">
        <v>40</v>
      </c>
      <c r="L895" t="s">
        <v>31</v>
      </c>
      <c r="M895" s="1">
        <v>44891</v>
      </c>
      <c r="N895" t="s">
        <v>24</v>
      </c>
      <c r="O895">
        <v>2020</v>
      </c>
      <c r="P895">
        <v>4</v>
      </c>
      <c r="Q895">
        <v>5</v>
      </c>
      <c r="R895">
        <v>2020</v>
      </c>
      <c r="S895" t="s">
        <v>523</v>
      </c>
      <c r="T895" s="1">
        <v>45422</v>
      </c>
      <c r="U895">
        <v>6</v>
      </c>
      <c r="V895">
        <v>1526</v>
      </c>
      <c r="W895" s="2">
        <f>Table2[[#This Row],[Profit]]/Table2[[#This Row],[Unit Price]]</f>
        <v>7.8636959370904327E-2</v>
      </c>
    </row>
    <row r="896" spans="1:23" x14ac:dyDescent="0.25">
      <c r="A896">
        <v>896</v>
      </c>
      <c r="B896" t="s">
        <v>50</v>
      </c>
      <c r="C896" t="s">
        <v>53</v>
      </c>
      <c r="D896" t="s">
        <v>759</v>
      </c>
      <c r="E896">
        <v>124</v>
      </c>
      <c r="F896">
        <v>4</v>
      </c>
      <c r="G896">
        <v>0.42</v>
      </c>
      <c r="H896">
        <v>101</v>
      </c>
      <c r="I896" t="s">
        <v>28</v>
      </c>
      <c r="J896" t="s">
        <v>21</v>
      </c>
      <c r="K896" t="s">
        <v>70</v>
      </c>
      <c r="L896" t="s">
        <v>31</v>
      </c>
      <c r="M896" s="1">
        <v>44892</v>
      </c>
      <c r="N896" t="s">
        <v>43</v>
      </c>
      <c r="O896">
        <v>2021</v>
      </c>
      <c r="P896">
        <v>11</v>
      </c>
      <c r="Q896">
        <v>7</v>
      </c>
      <c r="R896">
        <v>2020</v>
      </c>
      <c r="S896" t="s">
        <v>679</v>
      </c>
      <c r="T896" s="1">
        <v>45316</v>
      </c>
      <c r="U896">
        <v>6</v>
      </c>
      <c r="V896">
        <v>496</v>
      </c>
      <c r="W896" s="2">
        <f>Table2[[#This Row],[Profit]]/Table2[[#This Row],[Unit Price]]</f>
        <v>0.81451612903225812</v>
      </c>
    </row>
    <row r="897" spans="1:23" x14ac:dyDescent="0.25">
      <c r="A897">
        <v>897</v>
      </c>
      <c r="B897" t="s">
        <v>58</v>
      </c>
      <c r="C897" t="s">
        <v>56</v>
      </c>
      <c r="D897" t="s">
        <v>761</v>
      </c>
      <c r="E897">
        <v>134</v>
      </c>
      <c r="F897">
        <v>8</v>
      </c>
      <c r="G897">
        <v>0.21</v>
      </c>
      <c r="H897">
        <v>197</v>
      </c>
      <c r="I897" t="s">
        <v>20</v>
      </c>
      <c r="J897" t="s">
        <v>35</v>
      </c>
      <c r="K897" t="s">
        <v>22</v>
      </c>
      <c r="L897" t="s">
        <v>46</v>
      </c>
      <c r="M897" s="1">
        <v>44893</v>
      </c>
      <c r="N897" t="s">
        <v>43</v>
      </c>
      <c r="O897">
        <v>2021</v>
      </c>
      <c r="P897">
        <v>1</v>
      </c>
      <c r="Q897">
        <v>11</v>
      </c>
      <c r="R897">
        <v>2021</v>
      </c>
      <c r="S897" t="s">
        <v>131</v>
      </c>
      <c r="T897" s="1">
        <v>45359</v>
      </c>
      <c r="U897">
        <v>6</v>
      </c>
      <c r="V897">
        <v>1072</v>
      </c>
      <c r="W897" s="2">
        <f>Table2[[#This Row],[Profit]]/Table2[[#This Row],[Unit Price]]</f>
        <v>1.4701492537313432</v>
      </c>
    </row>
    <row r="898" spans="1:23" x14ac:dyDescent="0.25">
      <c r="A898">
        <v>898</v>
      </c>
      <c r="B898" t="s">
        <v>101</v>
      </c>
      <c r="C898" t="s">
        <v>59</v>
      </c>
      <c r="D898" t="s">
        <v>760</v>
      </c>
      <c r="E898">
        <v>716</v>
      </c>
      <c r="F898">
        <v>4</v>
      </c>
      <c r="G898">
        <v>0.12</v>
      </c>
      <c r="H898">
        <v>172</v>
      </c>
      <c r="I898" t="s">
        <v>28</v>
      </c>
      <c r="J898" t="s">
        <v>35</v>
      </c>
      <c r="K898" t="s">
        <v>30</v>
      </c>
      <c r="L898" t="s">
        <v>71</v>
      </c>
      <c r="M898" s="1">
        <v>44894</v>
      </c>
      <c r="N898" t="s">
        <v>43</v>
      </c>
      <c r="O898">
        <v>2022</v>
      </c>
      <c r="P898">
        <v>13</v>
      </c>
      <c r="Q898">
        <v>12</v>
      </c>
      <c r="R898">
        <v>2022</v>
      </c>
      <c r="S898" t="s">
        <v>680</v>
      </c>
      <c r="T898" s="1">
        <v>45490</v>
      </c>
      <c r="U898">
        <v>5</v>
      </c>
      <c r="V898">
        <v>2864</v>
      </c>
      <c r="W898" s="2">
        <f>Table2[[#This Row],[Profit]]/Table2[[#This Row],[Unit Price]]</f>
        <v>0.24022346368715083</v>
      </c>
    </row>
    <row r="899" spans="1:23" x14ac:dyDescent="0.25">
      <c r="A899">
        <v>899</v>
      </c>
      <c r="B899" t="s">
        <v>65</v>
      </c>
      <c r="C899" t="s">
        <v>38</v>
      </c>
      <c r="D899" t="s">
        <v>759</v>
      </c>
      <c r="E899">
        <v>541</v>
      </c>
      <c r="F899">
        <v>1</v>
      </c>
      <c r="G899">
        <v>0.32</v>
      </c>
      <c r="H899">
        <v>59</v>
      </c>
      <c r="I899" t="s">
        <v>28</v>
      </c>
      <c r="J899" t="s">
        <v>35</v>
      </c>
      <c r="K899" t="s">
        <v>40</v>
      </c>
      <c r="L899" t="s">
        <v>71</v>
      </c>
      <c r="M899" s="1">
        <v>44895</v>
      </c>
      <c r="N899" t="s">
        <v>43</v>
      </c>
      <c r="O899">
        <v>2021</v>
      </c>
      <c r="P899">
        <v>8</v>
      </c>
      <c r="Q899">
        <v>9</v>
      </c>
      <c r="R899">
        <v>2021</v>
      </c>
      <c r="S899" t="s">
        <v>681</v>
      </c>
      <c r="T899" s="1">
        <v>45313</v>
      </c>
      <c r="U899">
        <v>2</v>
      </c>
      <c r="V899">
        <v>541</v>
      </c>
      <c r="W899" s="2">
        <f>Table2[[#This Row],[Profit]]/Table2[[#This Row],[Unit Price]]</f>
        <v>0.10905730129390019</v>
      </c>
    </row>
    <row r="900" spans="1:23" x14ac:dyDescent="0.25">
      <c r="A900">
        <v>900</v>
      </c>
      <c r="B900" t="s">
        <v>52</v>
      </c>
      <c r="C900" t="s">
        <v>59</v>
      </c>
      <c r="D900" t="s">
        <v>27</v>
      </c>
      <c r="E900">
        <v>458</v>
      </c>
      <c r="F900">
        <v>8</v>
      </c>
      <c r="G900">
        <v>0.14000000000000001</v>
      </c>
      <c r="H900">
        <v>123</v>
      </c>
      <c r="I900" t="s">
        <v>20</v>
      </c>
      <c r="J900" t="s">
        <v>35</v>
      </c>
      <c r="K900" t="s">
        <v>70</v>
      </c>
      <c r="L900" t="s">
        <v>71</v>
      </c>
      <c r="M900" s="1">
        <v>44896</v>
      </c>
      <c r="N900" t="s">
        <v>43</v>
      </c>
      <c r="O900">
        <v>2021</v>
      </c>
      <c r="P900">
        <v>27</v>
      </c>
      <c r="Q900">
        <v>9</v>
      </c>
      <c r="R900">
        <v>2020</v>
      </c>
      <c r="S900" t="s">
        <v>682</v>
      </c>
      <c r="T900" s="1">
        <v>45359</v>
      </c>
      <c r="U900">
        <v>6</v>
      </c>
      <c r="V900">
        <v>3664</v>
      </c>
      <c r="W900" s="2">
        <f>Table2[[#This Row],[Profit]]/Table2[[#This Row],[Unit Price]]</f>
        <v>0.26855895196506552</v>
      </c>
    </row>
    <row r="901" spans="1:23" x14ac:dyDescent="0.25">
      <c r="A901">
        <v>901</v>
      </c>
      <c r="B901" t="s">
        <v>18</v>
      </c>
      <c r="C901" t="s">
        <v>19</v>
      </c>
      <c r="D901" t="s">
        <v>760</v>
      </c>
      <c r="E901">
        <v>557</v>
      </c>
      <c r="F901">
        <v>4</v>
      </c>
      <c r="G901">
        <v>0.25</v>
      </c>
      <c r="H901">
        <v>115</v>
      </c>
      <c r="I901" t="s">
        <v>20</v>
      </c>
      <c r="J901" t="s">
        <v>39</v>
      </c>
      <c r="K901" t="s">
        <v>70</v>
      </c>
      <c r="L901" t="s">
        <v>31</v>
      </c>
      <c r="M901" s="1">
        <v>44897</v>
      </c>
      <c r="N901" t="s">
        <v>24</v>
      </c>
      <c r="O901">
        <v>2022</v>
      </c>
      <c r="P901">
        <v>17</v>
      </c>
      <c r="Q901">
        <v>5</v>
      </c>
      <c r="R901">
        <v>2020</v>
      </c>
      <c r="S901" t="s">
        <v>683</v>
      </c>
      <c r="T901" s="1">
        <v>45396</v>
      </c>
      <c r="U901">
        <v>2</v>
      </c>
      <c r="V901">
        <v>2228</v>
      </c>
      <c r="W901" s="2">
        <f>Table2[[#This Row],[Profit]]/Table2[[#This Row],[Unit Price]]</f>
        <v>0.20646319569120286</v>
      </c>
    </row>
    <row r="902" spans="1:23" x14ac:dyDescent="0.25">
      <c r="A902">
        <v>902</v>
      </c>
      <c r="B902" t="s">
        <v>37</v>
      </c>
      <c r="C902" t="s">
        <v>56</v>
      </c>
      <c r="D902" t="s">
        <v>757</v>
      </c>
      <c r="E902">
        <v>764</v>
      </c>
      <c r="F902">
        <v>1</v>
      </c>
      <c r="G902">
        <v>0.27</v>
      </c>
      <c r="H902">
        <v>173</v>
      </c>
      <c r="I902" t="s">
        <v>20</v>
      </c>
      <c r="J902" t="s">
        <v>35</v>
      </c>
      <c r="K902" t="s">
        <v>70</v>
      </c>
      <c r="L902" t="s">
        <v>23</v>
      </c>
      <c r="M902" s="1">
        <v>44898</v>
      </c>
      <c r="N902" t="s">
        <v>43</v>
      </c>
      <c r="O902">
        <v>2020</v>
      </c>
      <c r="P902">
        <v>25</v>
      </c>
      <c r="Q902">
        <v>1</v>
      </c>
      <c r="R902">
        <v>2021</v>
      </c>
      <c r="S902" t="s">
        <v>562</v>
      </c>
      <c r="T902" s="1">
        <v>45331</v>
      </c>
      <c r="U902">
        <v>2</v>
      </c>
      <c r="V902">
        <v>764</v>
      </c>
      <c r="W902" s="2">
        <f>Table2[[#This Row],[Profit]]/Table2[[#This Row],[Unit Price]]</f>
        <v>0.22643979057591623</v>
      </c>
    </row>
    <row r="903" spans="1:23" x14ac:dyDescent="0.25">
      <c r="A903">
        <v>903</v>
      </c>
      <c r="B903" t="s">
        <v>69</v>
      </c>
      <c r="C903" t="s">
        <v>53</v>
      </c>
      <c r="D903" t="s">
        <v>757</v>
      </c>
      <c r="E903">
        <v>833</v>
      </c>
      <c r="F903">
        <v>9</v>
      </c>
      <c r="G903">
        <v>0.49</v>
      </c>
      <c r="H903">
        <v>167</v>
      </c>
      <c r="I903" t="s">
        <v>28</v>
      </c>
      <c r="J903" t="s">
        <v>39</v>
      </c>
      <c r="K903" t="s">
        <v>70</v>
      </c>
      <c r="L903" t="s">
        <v>71</v>
      </c>
      <c r="M903" s="1">
        <v>44899</v>
      </c>
      <c r="N903" t="s">
        <v>24</v>
      </c>
      <c r="O903">
        <v>2021</v>
      </c>
      <c r="P903">
        <v>1</v>
      </c>
      <c r="Q903">
        <v>8</v>
      </c>
      <c r="R903">
        <v>2022</v>
      </c>
      <c r="S903" t="s">
        <v>32</v>
      </c>
      <c r="T903" s="1">
        <v>45305</v>
      </c>
      <c r="U903">
        <v>5</v>
      </c>
      <c r="V903">
        <v>7497</v>
      </c>
      <c r="W903" s="2">
        <f>Table2[[#This Row],[Profit]]/Table2[[#This Row],[Unit Price]]</f>
        <v>0.20048019207683074</v>
      </c>
    </row>
    <row r="904" spans="1:23" x14ac:dyDescent="0.25">
      <c r="A904">
        <v>904</v>
      </c>
      <c r="B904" t="s">
        <v>45</v>
      </c>
      <c r="C904" t="s">
        <v>53</v>
      </c>
      <c r="D904" t="s">
        <v>757</v>
      </c>
      <c r="E904">
        <v>617</v>
      </c>
      <c r="F904">
        <v>4</v>
      </c>
      <c r="G904">
        <v>0.23</v>
      </c>
      <c r="H904">
        <v>105</v>
      </c>
      <c r="I904" t="s">
        <v>20</v>
      </c>
      <c r="J904" t="s">
        <v>21</v>
      </c>
      <c r="K904" t="s">
        <v>30</v>
      </c>
      <c r="L904" t="s">
        <v>71</v>
      </c>
      <c r="M904" s="1">
        <v>44900</v>
      </c>
      <c r="N904" t="s">
        <v>24</v>
      </c>
      <c r="O904">
        <v>2022</v>
      </c>
      <c r="P904">
        <v>24</v>
      </c>
      <c r="Q904">
        <v>9</v>
      </c>
      <c r="R904">
        <v>2021</v>
      </c>
      <c r="S904" t="s">
        <v>684</v>
      </c>
      <c r="T904" s="1">
        <v>45465</v>
      </c>
      <c r="U904">
        <v>6</v>
      </c>
      <c r="V904">
        <v>2468</v>
      </c>
      <c r="W904" s="2">
        <f>Table2[[#This Row],[Profit]]/Table2[[#This Row],[Unit Price]]</f>
        <v>0.17017828200972449</v>
      </c>
    </row>
    <row r="905" spans="1:23" x14ac:dyDescent="0.25">
      <c r="A905">
        <v>905</v>
      </c>
      <c r="B905" t="s">
        <v>65</v>
      </c>
      <c r="C905" t="s">
        <v>59</v>
      </c>
      <c r="D905" t="s">
        <v>27</v>
      </c>
      <c r="E905">
        <v>340</v>
      </c>
      <c r="F905">
        <v>8</v>
      </c>
      <c r="G905">
        <v>0.41</v>
      </c>
      <c r="H905">
        <v>133</v>
      </c>
      <c r="I905" t="s">
        <v>20</v>
      </c>
      <c r="J905" t="s">
        <v>39</v>
      </c>
      <c r="K905" t="s">
        <v>22</v>
      </c>
      <c r="L905" t="s">
        <v>71</v>
      </c>
      <c r="M905" s="1">
        <v>44901</v>
      </c>
      <c r="N905" t="s">
        <v>43</v>
      </c>
      <c r="O905">
        <v>2022</v>
      </c>
      <c r="P905">
        <v>27</v>
      </c>
      <c r="Q905">
        <v>5</v>
      </c>
      <c r="R905">
        <v>2020</v>
      </c>
      <c r="S905" t="s">
        <v>207</v>
      </c>
      <c r="T905" s="1">
        <v>45603</v>
      </c>
      <c r="U905">
        <v>1</v>
      </c>
      <c r="V905">
        <v>2720</v>
      </c>
      <c r="W905" s="2">
        <f>Table2[[#This Row],[Profit]]/Table2[[#This Row],[Unit Price]]</f>
        <v>0.39117647058823529</v>
      </c>
    </row>
    <row r="906" spans="1:23" x14ac:dyDescent="0.25">
      <c r="A906">
        <v>906</v>
      </c>
      <c r="B906" t="s">
        <v>101</v>
      </c>
      <c r="C906" t="s">
        <v>56</v>
      </c>
      <c r="D906" t="s">
        <v>758</v>
      </c>
      <c r="E906">
        <v>552</v>
      </c>
      <c r="F906">
        <v>5</v>
      </c>
      <c r="G906">
        <v>0.45</v>
      </c>
      <c r="H906">
        <v>146</v>
      </c>
      <c r="I906" t="s">
        <v>20</v>
      </c>
      <c r="J906" t="s">
        <v>35</v>
      </c>
      <c r="K906" t="s">
        <v>70</v>
      </c>
      <c r="L906" t="s">
        <v>23</v>
      </c>
      <c r="M906" s="1">
        <v>44902</v>
      </c>
      <c r="N906" t="s">
        <v>43</v>
      </c>
      <c r="O906">
        <v>2022</v>
      </c>
      <c r="P906">
        <v>16</v>
      </c>
      <c r="Q906">
        <v>7</v>
      </c>
      <c r="R906">
        <v>2022</v>
      </c>
      <c r="S906" t="s">
        <v>685</v>
      </c>
      <c r="T906" s="1">
        <v>45501</v>
      </c>
      <c r="U906">
        <v>3</v>
      </c>
      <c r="V906">
        <v>2760</v>
      </c>
      <c r="W906" s="2">
        <f>Table2[[#This Row],[Profit]]/Table2[[#This Row],[Unit Price]]</f>
        <v>0.26449275362318841</v>
      </c>
    </row>
    <row r="907" spans="1:23" x14ac:dyDescent="0.25">
      <c r="A907">
        <v>907</v>
      </c>
      <c r="B907" t="s">
        <v>48</v>
      </c>
      <c r="C907" t="s">
        <v>59</v>
      </c>
      <c r="D907" t="s">
        <v>759</v>
      </c>
      <c r="E907">
        <v>850</v>
      </c>
      <c r="F907">
        <v>2</v>
      </c>
      <c r="G907">
        <v>0.13</v>
      </c>
      <c r="H907">
        <v>108</v>
      </c>
      <c r="I907" t="s">
        <v>28</v>
      </c>
      <c r="J907" t="s">
        <v>29</v>
      </c>
      <c r="K907" t="s">
        <v>40</v>
      </c>
      <c r="L907" t="s">
        <v>23</v>
      </c>
      <c r="M907" s="1">
        <v>44903</v>
      </c>
      <c r="N907" t="s">
        <v>24</v>
      </c>
      <c r="O907">
        <v>2020</v>
      </c>
      <c r="P907">
        <v>26</v>
      </c>
      <c r="Q907">
        <v>7</v>
      </c>
      <c r="R907">
        <v>2021</v>
      </c>
      <c r="S907" t="s">
        <v>194</v>
      </c>
      <c r="T907" s="1">
        <v>45424</v>
      </c>
      <c r="U907">
        <v>6</v>
      </c>
      <c r="V907">
        <v>1700</v>
      </c>
      <c r="W907" s="2">
        <f>Table2[[#This Row],[Profit]]/Table2[[#This Row],[Unit Price]]</f>
        <v>0.12705882352941175</v>
      </c>
    </row>
    <row r="908" spans="1:23" x14ac:dyDescent="0.25">
      <c r="A908">
        <v>908</v>
      </c>
      <c r="B908" t="s">
        <v>101</v>
      </c>
      <c r="C908" t="s">
        <v>38</v>
      </c>
      <c r="D908" t="s">
        <v>27</v>
      </c>
      <c r="E908">
        <v>138</v>
      </c>
      <c r="F908">
        <v>7</v>
      </c>
      <c r="G908">
        <v>0.35</v>
      </c>
      <c r="H908">
        <v>86</v>
      </c>
      <c r="I908" t="s">
        <v>28</v>
      </c>
      <c r="J908" t="s">
        <v>21</v>
      </c>
      <c r="K908" t="s">
        <v>30</v>
      </c>
      <c r="L908" t="s">
        <v>23</v>
      </c>
      <c r="M908" s="1">
        <v>44904</v>
      </c>
      <c r="N908" t="s">
        <v>24</v>
      </c>
      <c r="O908">
        <v>2020</v>
      </c>
      <c r="P908">
        <v>12</v>
      </c>
      <c r="Q908">
        <v>5</v>
      </c>
      <c r="R908">
        <v>2021</v>
      </c>
      <c r="S908" t="s">
        <v>622</v>
      </c>
      <c r="T908" s="1">
        <v>45422</v>
      </c>
      <c r="U908">
        <v>2</v>
      </c>
      <c r="V908">
        <v>966</v>
      </c>
      <c r="W908" s="2">
        <f>Table2[[#This Row],[Profit]]/Table2[[#This Row],[Unit Price]]</f>
        <v>0.62318840579710144</v>
      </c>
    </row>
    <row r="909" spans="1:23" x14ac:dyDescent="0.25">
      <c r="A909">
        <v>909</v>
      </c>
      <c r="B909" t="s">
        <v>79</v>
      </c>
      <c r="C909" t="s">
        <v>59</v>
      </c>
      <c r="D909" t="s">
        <v>758</v>
      </c>
      <c r="E909">
        <v>484</v>
      </c>
      <c r="F909">
        <v>5</v>
      </c>
      <c r="G909">
        <v>0.38</v>
      </c>
      <c r="H909">
        <v>178</v>
      </c>
      <c r="I909" t="s">
        <v>20</v>
      </c>
      <c r="J909" t="s">
        <v>39</v>
      </c>
      <c r="K909" t="s">
        <v>30</v>
      </c>
      <c r="L909" t="s">
        <v>46</v>
      </c>
      <c r="M909" s="1">
        <v>44905</v>
      </c>
      <c r="N909" t="s">
        <v>24</v>
      </c>
      <c r="O909">
        <v>2022</v>
      </c>
      <c r="P909">
        <v>30</v>
      </c>
      <c r="Q909">
        <v>7</v>
      </c>
      <c r="R909">
        <v>2022</v>
      </c>
      <c r="S909" t="s">
        <v>686</v>
      </c>
      <c r="T909" s="1">
        <v>45506</v>
      </c>
      <c r="U909">
        <v>6</v>
      </c>
      <c r="V909">
        <v>2420</v>
      </c>
      <c r="W909" s="2">
        <f>Table2[[#This Row],[Profit]]/Table2[[#This Row],[Unit Price]]</f>
        <v>0.36776859504132231</v>
      </c>
    </row>
    <row r="910" spans="1:23" x14ac:dyDescent="0.25">
      <c r="A910">
        <v>910</v>
      </c>
      <c r="B910" t="s">
        <v>45</v>
      </c>
      <c r="C910" t="s">
        <v>53</v>
      </c>
      <c r="D910" t="s">
        <v>760</v>
      </c>
      <c r="E910">
        <v>415</v>
      </c>
      <c r="F910">
        <v>4</v>
      </c>
      <c r="G910">
        <v>0.28000000000000003</v>
      </c>
      <c r="H910">
        <v>195</v>
      </c>
      <c r="I910" t="s">
        <v>20</v>
      </c>
      <c r="J910" t="s">
        <v>39</v>
      </c>
      <c r="K910" t="s">
        <v>30</v>
      </c>
      <c r="L910" t="s">
        <v>31</v>
      </c>
      <c r="M910" s="1">
        <v>44906</v>
      </c>
      <c r="N910" t="s">
        <v>24</v>
      </c>
      <c r="O910">
        <v>2021</v>
      </c>
      <c r="P910">
        <v>25</v>
      </c>
      <c r="Q910">
        <v>9</v>
      </c>
      <c r="R910">
        <v>2020</v>
      </c>
      <c r="S910" t="s">
        <v>497</v>
      </c>
      <c r="T910" s="1">
        <v>45335</v>
      </c>
      <c r="U910">
        <v>1</v>
      </c>
      <c r="V910">
        <v>1660</v>
      </c>
      <c r="W910" s="2">
        <f>Table2[[#This Row],[Profit]]/Table2[[#This Row],[Unit Price]]</f>
        <v>0.46987951807228917</v>
      </c>
    </row>
    <row r="911" spans="1:23" x14ac:dyDescent="0.25">
      <c r="A911">
        <v>911</v>
      </c>
      <c r="B911" t="s">
        <v>42</v>
      </c>
      <c r="C911" t="s">
        <v>53</v>
      </c>
      <c r="D911" t="s">
        <v>27</v>
      </c>
      <c r="E911">
        <v>306</v>
      </c>
      <c r="F911">
        <v>7</v>
      </c>
      <c r="G911">
        <v>0.41</v>
      </c>
      <c r="H911">
        <v>108</v>
      </c>
      <c r="I911" t="s">
        <v>20</v>
      </c>
      <c r="J911" t="s">
        <v>29</v>
      </c>
      <c r="K911" t="s">
        <v>30</v>
      </c>
      <c r="L911" t="s">
        <v>31</v>
      </c>
      <c r="M911" s="1">
        <v>44907</v>
      </c>
      <c r="N911" t="s">
        <v>24</v>
      </c>
      <c r="O911">
        <v>2022</v>
      </c>
      <c r="P911">
        <v>7</v>
      </c>
      <c r="Q911">
        <v>11</v>
      </c>
      <c r="R911">
        <v>2021</v>
      </c>
      <c r="S911" t="s">
        <v>582</v>
      </c>
      <c r="T911" s="1">
        <v>45646</v>
      </c>
      <c r="U911">
        <v>5</v>
      </c>
      <c r="V911">
        <v>2142</v>
      </c>
      <c r="W911" s="2">
        <f>Table2[[#This Row],[Profit]]/Table2[[#This Row],[Unit Price]]</f>
        <v>0.35294117647058826</v>
      </c>
    </row>
    <row r="912" spans="1:23" x14ac:dyDescent="0.25">
      <c r="A912">
        <v>912</v>
      </c>
      <c r="B912" t="s">
        <v>52</v>
      </c>
      <c r="C912" t="s">
        <v>59</v>
      </c>
      <c r="D912" t="s">
        <v>760</v>
      </c>
      <c r="E912">
        <v>173</v>
      </c>
      <c r="F912">
        <v>7</v>
      </c>
      <c r="G912">
        <v>0.33</v>
      </c>
      <c r="H912">
        <v>82</v>
      </c>
      <c r="I912" t="s">
        <v>28</v>
      </c>
      <c r="J912" t="s">
        <v>39</v>
      </c>
      <c r="K912" t="s">
        <v>22</v>
      </c>
      <c r="L912" t="s">
        <v>23</v>
      </c>
      <c r="M912" s="1">
        <v>44908</v>
      </c>
      <c r="N912" t="s">
        <v>43</v>
      </c>
      <c r="O912">
        <v>2020</v>
      </c>
      <c r="P912">
        <v>13</v>
      </c>
      <c r="Q912">
        <v>12</v>
      </c>
      <c r="R912">
        <v>2022</v>
      </c>
      <c r="S912" t="s">
        <v>568</v>
      </c>
      <c r="T912" s="1">
        <v>45459</v>
      </c>
      <c r="U912">
        <v>5</v>
      </c>
      <c r="V912">
        <v>1211</v>
      </c>
      <c r="W912" s="2">
        <f>Table2[[#This Row],[Profit]]/Table2[[#This Row],[Unit Price]]</f>
        <v>0.47398843930635837</v>
      </c>
    </row>
    <row r="913" spans="1:23" x14ac:dyDescent="0.25">
      <c r="A913">
        <v>913</v>
      </c>
      <c r="B913" t="s">
        <v>33</v>
      </c>
      <c r="C913" t="s">
        <v>53</v>
      </c>
      <c r="D913" t="s">
        <v>758</v>
      </c>
      <c r="E913">
        <v>328</v>
      </c>
      <c r="F913">
        <v>5</v>
      </c>
      <c r="G913">
        <v>0.2</v>
      </c>
      <c r="H913">
        <v>67</v>
      </c>
      <c r="I913" t="s">
        <v>28</v>
      </c>
      <c r="J913" t="s">
        <v>29</v>
      </c>
      <c r="K913" t="s">
        <v>70</v>
      </c>
      <c r="L913" t="s">
        <v>23</v>
      </c>
      <c r="M913" s="1">
        <v>44909</v>
      </c>
      <c r="N913" t="s">
        <v>43</v>
      </c>
      <c r="O913">
        <v>2020</v>
      </c>
      <c r="P913">
        <v>10</v>
      </c>
      <c r="Q913">
        <v>11</v>
      </c>
      <c r="R913">
        <v>2022</v>
      </c>
      <c r="S913" t="s">
        <v>624</v>
      </c>
      <c r="T913" s="1">
        <v>45370</v>
      </c>
      <c r="U913">
        <v>6</v>
      </c>
      <c r="V913">
        <v>1640</v>
      </c>
      <c r="W913" s="2">
        <f>Table2[[#This Row],[Profit]]/Table2[[#This Row],[Unit Price]]</f>
        <v>0.20426829268292682</v>
      </c>
    </row>
    <row r="914" spans="1:23" x14ac:dyDescent="0.25">
      <c r="A914">
        <v>914</v>
      </c>
      <c r="B914" t="s">
        <v>48</v>
      </c>
      <c r="C914" t="s">
        <v>38</v>
      </c>
      <c r="D914" t="s">
        <v>27</v>
      </c>
      <c r="E914">
        <v>595</v>
      </c>
      <c r="F914">
        <v>3</v>
      </c>
      <c r="G914">
        <v>0.23</v>
      </c>
      <c r="H914">
        <v>57</v>
      </c>
      <c r="I914" t="s">
        <v>28</v>
      </c>
      <c r="J914" t="s">
        <v>35</v>
      </c>
      <c r="K914" t="s">
        <v>22</v>
      </c>
      <c r="L914" t="s">
        <v>46</v>
      </c>
      <c r="M914" s="1">
        <v>44910</v>
      </c>
      <c r="N914" t="s">
        <v>43</v>
      </c>
      <c r="O914">
        <v>2020</v>
      </c>
      <c r="P914">
        <v>2</v>
      </c>
      <c r="Q914">
        <v>5</v>
      </c>
      <c r="R914">
        <v>2021</v>
      </c>
      <c r="S914" t="s">
        <v>687</v>
      </c>
      <c r="T914" s="1">
        <v>45296</v>
      </c>
      <c r="U914">
        <v>6</v>
      </c>
      <c r="V914">
        <v>1785</v>
      </c>
      <c r="W914" s="2">
        <f>Table2[[#This Row],[Profit]]/Table2[[#This Row],[Unit Price]]</f>
        <v>9.5798319327731099E-2</v>
      </c>
    </row>
    <row r="915" spans="1:23" x14ac:dyDescent="0.25">
      <c r="A915">
        <v>915</v>
      </c>
      <c r="B915" t="s">
        <v>75</v>
      </c>
      <c r="C915" t="s">
        <v>53</v>
      </c>
      <c r="D915" t="s">
        <v>759</v>
      </c>
      <c r="E915">
        <v>128</v>
      </c>
      <c r="F915">
        <v>8</v>
      </c>
      <c r="G915">
        <v>0.23</v>
      </c>
      <c r="H915">
        <v>168</v>
      </c>
      <c r="I915" t="s">
        <v>20</v>
      </c>
      <c r="J915" t="s">
        <v>35</v>
      </c>
      <c r="K915" t="s">
        <v>70</v>
      </c>
      <c r="L915" t="s">
        <v>71</v>
      </c>
      <c r="M915" s="1">
        <v>44911</v>
      </c>
      <c r="N915" t="s">
        <v>43</v>
      </c>
      <c r="O915">
        <v>2022</v>
      </c>
      <c r="P915">
        <v>9</v>
      </c>
      <c r="Q915">
        <v>4</v>
      </c>
      <c r="R915">
        <v>2022</v>
      </c>
      <c r="S915" t="s">
        <v>519</v>
      </c>
      <c r="T915" s="1">
        <v>45568</v>
      </c>
      <c r="U915">
        <v>6</v>
      </c>
      <c r="V915">
        <v>1024</v>
      </c>
      <c r="W915" s="2">
        <f>Table2[[#This Row],[Profit]]/Table2[[#This Row],[Unit Price]]</f>
        <v>1.3125</v>
      </c>
    </row>
    <row r="916" spans="1:23" x14ac:dyDescent="0.25">
      <c r="A916">
        <v>916</v>
      </c>
      <c r="B916" t="s">
        <v>52</v>
      </c>
      <c r="C916" t="s">
        <v>19</v>
      </c>
      <c r="D916" t="s">
        <v>758</v>
      </c>
      <c r="E916">
        <v>499</v>
      </c>
      <c r="F916">
        <v>4</v>
      </c>
      <c r="G916">
        <v>0.23</v>
      </c>
      <c r="H916">
        <v>194</v>
      </c>
      <c r="I916" t="s">
        <v>28</v>
      </c>
      <c r="J916" t="s">
        <v>35</v>
      </c>
      <c r="K916" t="s">
        <v>30</v>
      </c>
      <c r="L916" t="s">
        <v>31</v>
      </c>
      <c r="M916" s="1">
        <v>44912</v>
      </c>
      <c r="N916" t="s">
        <v>24</v>
      </c>
      <c r="O916">
        <v>2022</v>
      </c>
      <c r="P916">
        <v>29</v>
      </c>
      <c r="Q916">
        <v>3</v>
      </c>
      <c r="R916">
        <v>2020</v>
      </c>
      <c r="S916" t="s">
        <v>281</v>
      </c>
      <c r="T916" s="1">
        <v>45624</v>
      </c>
      <c r="U916">
        <v>5</v>
      </c>
      <c r="V916">
        <v>1996</v>
      </c>
      <c r="W916" s="2">
        <f>Table2[[#This Row],[Profit]]/Table2[[#This Row],[Unit Price]]</f>
        <v>0.38877755511022044</v>
      </c>
    </row>
    <row r="917" spans="1:23" x14ac:dyDescent="0.25">
      <c r="A917">
        <v>917</v>
      </c>
      <c r="B917" t="s">
        <v>101</v>
      </c>
      <c r="C917" t="s">
        <v>19</v>
      </c>
      <c r="D917" t="s">
        <v>759</v>
      </c>
      <c r="E917">
        <v>806</v>
      </c>
      <c r="F917">
        <v>2</v>
      </c>
      <c r="G917">
        <v>0.28999999999999998</v>
      </c>
      <c r="H917">
        <v>177</v>
      </c>
      <c r="I917" t="s">
        <v>28</v>
      </c>
      <c r="J917" t="s">
        <v>39</v>
      </c>
      <c r="K917" t="s">
        <v>22</v>
      </c>
      <c r="L917" t="s">
        <v>71</v>
      </c>
      <c r="M917" s="1">
        <v>44913</v>
      </c>
      <c r="N917" t="s">
        <v>24</v>
      </c>
      <c r="O917">
        <v>2021</v>
      </c>
      <c r="P917">
        <v>12</v>
      </c>
      <c r="Q917">
        <v>2</v>
      </c>
      <c r="R917">
        <v>2020</v>
      </c>
      <c r="S917" t="s">
        <v>132</v>
      </c>
      <c r="T917" s="1">
        <v>45654</v>
      </c>
      <c r="U917">
        <v>4</v>
      </c>
      <c r="V917">
        <v>1612</v>
      </c>
      <c r="W917" s="2">
        <f>Table2[[#This Row],[Profit]]/Table2[[#This Row],[Unit Price]]</f>
        <v>0.21960297766749379</v>
      </c>
    </row>
    <row r="918" spans="1:23" x14ac:dyDescent="0.25">
      <c r="A918">
        <v>918</v>
      </c>
      <c r="B918" t="s">
        <v>50</v>
      </c>
      <c r="C918" t="s">
        <v>34</v>
      </c>
      <c r="D918" t="s">
        <v>760</v>
      </c>
      <c r="E918">
        <v>136</v>
      </c>
      <c r="F918">
        <v>1</v>
      </c>
      <c r="G918">
        <v>0.11</v>
      </c>
      <c r="H918">
        <v>156</v>
      </c>
      <c r="I918" t="s">
        <v>28</v>
      </c>
      <c r="J918" t="s">
        <v>29</v>
      </c>
      <c r="K918" t="s">
        <v>70</v>
      </c>
      <c r="L918" t="s">
        <v>71</v>
      </c>
      <c r="M918" s="1">
        <v>44914</v>
      </c>
      <c r="N918" t="s">
        <v>43</v>
      </c>
      <c r="O918">
        <v>2021</v>
      </c>
      <c r="P918">
        <v>1</v>
      </c>
      <c r="Q918">
        <v>3</v>
      </c>
      <c r="R918">
        <v>2021</v>
      </c>
      <c r="S918" t="s">
        <v>471</v>
      </c>
      <c r="T918" s="1">
        <v>45589</v>
      </c>
      <c r="U918">
        <v>5</v>
      </c>
      <c r="V918">
        <v>136</v>
      </c>
      <c r="W918" s="2">
        <f>Table2[[#This Row],[Profit]]/Table2[[#This Row],[Unit Price]]</f>
        <v>1.1470588235294117</v>
      </c>
    </row>
    <row r="919" spans="1:23" x14ac:dyDescent="0.25">
      <c r="A919">
        <v>919</v>
      </c>
      <c r="B919" t="s">
        <v>67</v>
      </c>
      <c r="C919" t="s">
        <v>38</v>
      </c>
      <c r="D919" t="s">
        <v>759</v>
      </c>
      <c r="E919">
        <v>747</v>
      </c>
      <c r="F919">
        <v>7</v>
      </c>
      <c r="G919">
        <v>0.13</v>
      </c>
      <c r="H919">
        <v>80</v>
      </c>
      <c r="I919" t="s">
        <v>20</v>
      </c>
      <c r="J919" t="s">
        <v>21</v>
      </c>
      <c r="K919" t="s">
        <v>30</v>
      </c>
      <c r="L919" t="s">
        <v>71</v>
      </c>
      <c r="M919" s="1">
        <v>44915</v>
      </c>
      <c r="N919" t="s">
        <v>24</v>
      </c>
      <c r="O919">
        <v>2021</v>
      </c>
      <c r="P919">
        <v>14</v>
      </c>
      <c r="Q919">
        <v>8</v>
      </c>
      <c r="R919">
        <v>2022</v>
      </c>
      <c r="S919" t="s">
        <v>688</v>
      </c>
      <c r="T919" s="1">
        <v>45448</v>
      </c>
      <c r="U919">
        <v>1</v>
      </c>
      <c r="V919">
        <v>5229</v>
      </c>
      <c r="W919" s="2">
        <f>Table2[[#This Row],[Profit]]/Table2[[#This Row],[Unit Price]]</f>
        <v>0.107095046854083</v>
      </c>
    </row>
    <row r="920" spans="1:23" x14ac:dyDescent="0.25">
      <c r="A920">
        <v>920</v>
      </c>
      <c r="B920" t="s">
        <v>26</v>
      </c>
      <c r="C920" t="s">
        <v>34</v>
      </c>
      <c r="D920" t="s">
        <v>27</v>
      </c>
      <c r="E920">
        <v>771</v>
      </c>
      <c r="F920">
        <v>2</v>
      </c>
      <c r="G920">
        <v>0.22</v>
      </c>
      <c r="H920">
        <v>80</v>
      </c>
      <c r="I920" t="s">
        <v>28</v>
      </c>
      <c r="J920" t="s">
        <v>29</v>
      </c>
      <c r="K920" t="s">
        <v>30</v>
      </c>
      <c r="L920" t="s">
        <v>31</v>
      </c>
      <c r="M920" s="1">
        <v>44916</v>
      </c>
      <c r="N920" t="s">
        <v>43</v>
      </c>
      <c r="O920">
        <v>2020</v>
      </c>
      <c r="P920">
        <v>19</v>
      </c>
      <c r="Q920">
        <v>7</v>
      </c>
      <c r="R920">
        <v>2021</v>
      </c>
      <c r="S920" t="s">
        <v>389</v>
      </c>
      <c r="T920" s="1">
        <v>45498</v>
      </c>
      <c r="U920">
        <v>4</v>
      </c>
      <c r="V920">
        <v>1542</v>
      </c>
      <c r="W920" s="2">
        <f>Table2[[#This Row],[Profit]]/Table2[[#This Row],[Unit Price]]</f>
        <v>0.10376134889753567</v>
      </c>
    </row>
    <row r="921" spans="1:23" x14ac:dyDescent="0.25">
      <c r="A921">
        <v>921</v>
      </c>
      <c r="B921" t="s">
        <v>37</v>
      </c>
      <c r="C921" t="s">
        <v>59</v>
      </c>
      <c r="D921" t="s">
        <v>27</v>
      </c>
      <c r="E921">
        <v>271</v>
      </c>
      <c r="F921">
        <v>6</v>
      </c>
      <c r="G921">
        <v>0.18</v>
      </c>
      <c r="H921">
        <v>132</v>
      </c>
      <c r="I921" t="s">
        <v>20</v>
      </c>
      <c r="J921" t="s">
        <v>39</v>
      </c>
      <c r="K921" t="s">
        <v>70</v>
      </c>
      <c r="L921" t="s">
        <v>23</v>
      </c>
      <c r="M921" s="1">
        <v>44917</v>
      </c>
      <c r="N921" t="s">
        <v>43</v>
      </c>
      <c r="O921">
        <v>2021</v>
      </c>
      <c r="P921">
        <v>14</v>
      </c>
      <c r="Q921">
        <v>6</v>
      </c>
      <c r="R921">
        <v>2022</v>
      </c>
      <c r="S921" t="s">
        <v>689</v>
      </c>
      <c r="T921" s="1">
        <v>45409</v>
      </c>
      <c r="U921">
        <v>1</v>
      </c>
      <c r="V921">
        <v>1626</v>
      </c>
      <c r="W921" s="2">
        <f>Table2[[#This Row],[Profit]]/Table2[[#This Row],[Unit Price]]</f>
        <v>0.4870848708487085</v>
      </c>
    </row>
    <row r="922" spans="1:23" x14ac:dyDescent="0.25">
      <c r="A922">
        <v>922</v>
      </c>
      <c r="B922" t="s">
        <v>98</v>
      </c>
      <c r="C922" t="s">
        <v>59</v>
      </c>
      <c r="D922" t="s">
        <v>757</v>
      </c>
      <c r="E922">
        <v>141</v>
      </c>
      <c r="F922">
        <v>5</v>
      </c>
      <c r="G922">
        <v>0.2</v>
      </c>
      <c r="H922">
        <v>198</v>
      </c>
      <c r="I922" t="s">
        <v>20</v>
      </c>
      <c r="J922" t="s">
        <v>29</v>
      </c>
      <c r="K922" t="s">
        <v>22</v>
      </c>
      <c r="L922" t="s">
        <v>31</v>
      </c>
      <c r="M922" s="1">
        <v>44918</v>
      </c>
      <c r="N922" t="s">
        <v>43</v>
      </c>
      <c r="O922">
        <v>2022</v>
      </c>
      <c r="P922">
        <v>7</v>
      </c>
      <c r="Q922">
        <v>6</v>
      </c>
      <c r="R922">
        <v>2022</v>
      </c>
      <c r="S922" t="s">
        <v>690</v>
      </c>
      <c r="T922" s="1">
        <v>45367</v>
      </c>
      <c r="U922">
        <v>4</v>
      </c>
      <c r="V922">
        <v>705</v>
      </c>
      <c r="W922" s="2">
        <f>Table2[[#This Row],[Profit]]/Table2[[#This Row],[Unit Price]]</f>
        <v>1.4042553191489362</v>
      </c>
    </row>
    <row r="923" spans="1:23" x14ac:dyDescent="0.25">
      <c r="A923">
        <v>923</v>
      </c>
      <c r="B923" t="s">
        <v>65</v>
      </c>
      <c r="C923" t="s">
        <v>59</v>
      </c>
      <c r="D923" t="s">
        <v>761</v>
      </c>
      <c r="E923">
        <v>563</v>
      </c>
      <c r="F923">
        <v>7</v>
      </c>
      <c r="G923">
        <v>0.16</v>
      </c>
      <c r="H923">
        <v>65</v>
      </c>
      <c r="I923" t="s">
        <v>28</v>
      </c>
      <c r="J923" t="s">
        <v>39</v>
      </c>
      <c r="K923" t="s">
        <v>70</v>
      </c>
      <c r="L923" t="s">
        <v>46</v>
      </c>
      <c r="M923" s="1">
        <v>44919</v>
      </c>
      <c r="N923" t="s">
        <v>43</v>
      </c>
      <c r="O923">
        <v>2020</v>
      </c>
      <c r="P923">
        <v>19</v>
      </c>
      <c r="Q923">
        <v>9</v>
      </c>
      <c r="R923">
        <v>2021</v>
      </c>
      <c r="S923" t="s">
        <v>587</v>
      </c>
      <c r="T923" s="1">
        <v>45545</v>
      </c>
      <c r="U923">
        <v>3</v>
      </c>
      <c r="V923">
        <v>3941</v>
      </c>
      <c r="W923" s="2">
        <f>Table2[[#This Row],[Profit]]/Table2[[#This Row],[Unit Price]]</f>
        <v>0.11545293072824156</v>
      </c>
    </row>
    <row r="924" spans="1:23" x14ac:dyDescent="0.25">
      <c r="A924">
        <v>924</v>
      </c>
      <c r="B924" t="s">
        <v>26</v>
      </c>
      <c r="C924" t="s">
        <v>59</v>
      </c>
      <c r="D924" t="s">
        <v>759</v>
      </c>
      <c r="E924">
        <v>896</v>
      </c>
      <c r="F924">
        <v>4</v>
      </c>
      <c r="G924">
        <v>0.41</v>
      </c>
      <c r="H924">
        <v>199</v>
      </c>
      <c r="I924" t="s">
        <v>20</v>
      </c>
      <c r="J924" t="s">
        <v>39</v>
      </c>
      <c r="K924" t="s">
        <v>40</v>
      </c>
      <c r="L924" t="s">
        <v>23</v>
      </c>
      <c r="M924" s="1">
        <v>44920</v>
      </c>
      <c r="N924" t="s">
        <v>24</v>
      </c>
      <c r="O924">
        <v>2021</v>
      </c>
      <c r="P924">
        <v>12</v>
      </c>
      <c r="Q924">
        <v>8</v>
      </c>
      <c r="R924">
        <v>2021</v>
      </c>
      <c r="S924" t="s">
        <v>691</v>
      </c>
      <c r="T924" s="1">
        <v>45480</v>
      </c>
      <c r="U924">
        <v>2</v>
      </c>
      <c r="V924">
        <v>3584</v>
      </c>
      <c r="W924" s="2">
        <f>Table2[[#This Row],[Profit]]/Table2[[#This Row],[Unit Price]]</f>
        <v>0.22209821428571427</v>
      </c>
    </row>
    <row r="925" spans="1:23" x14ac:dyDescent="0.25">
      <c r="A925">
        <v>925</v>
      </c>
      <c r="B925" t="s">
        <v>42</v>
      </c>
      <c r="C925" t="s">
        <v>53</v>
      </c>
      <c r="D925" t="s">
        <v>757</v>
      </c>
      <c r="E925">
        <v>482</v>
      </c>
      <c r="F925">
        <v>2</v>
      </c>
      <c r="G925">
        <v>0.41</v>
      </c>
      <c r="H925">
        <v>189</v>
      </c>
      <c r="I925" t="s">
        <v>28</v>
      </c>
      <c r="J925" t="s">
        <v>39</v>
      </c>
      <c r="K925" t="s">
        <v>70</v>
      </c>
      <c r="L925" t="s">
        <v>71</v>
      </c>
      <c r="M925" s="1">
        <v>44921</v>
      </c>
      <c r="N925" t="s">
        <v>24</v>
      </c>
      <c r="O925">
        <v>2022</v>
      </c>
      <c r="P925">
        <v>13</v>
      </c>
      <c r="Q925">
        <v>9</v>
      </c>
      <c r="R925">
        <v>2021</v>
      </c>
      <c r="S925" t="s">
        <v>692</v>
      </c>
      <c r="T925" s="1">
        <v>45452</v>
      </c>
      <c r="U925">
        <v>2</v>
      </c>
      <c r="V925">
        <v>964</v>
      </c>
      <c r="W925" s="2">
        <f>Table2[[#This Row],[Profit]]/Table2[[#This Row],[Unit Price]]</f>
        <v>0.3921161825726141</v>
      </c>
    </row>
    <row r="926" spans="1:23" x14ac:dyDescent="0.25">
      <c r="A926">
        <v>926</v>
      </c>
      <c r="B926" t="s">
        <v>18</v>
      </c>
      <c r="C926" t="s">
        <v>34</v>
      </c>
      <c r="D926" t="s">
        <v>758</v>
      </c>
      <c r="E926">
        <v>282</v>
      </c>
      <c r="F926">
        <v>8</v>
      </c>
      <c r="G926">
        <v>0.31</v>
      </c>
      <c r="H926">
        <v>119</v>
      </c>
      <c r="I926" t="s">
        <v>28</v>
      </c>
      <c r="J926" t="s">
        <v>21</v>
      </c>
      <c r="K926" t="s">
        <v>40</v>
      </c>
      <c r="L926" t="s">
        <v>46</v>
      </c>
      <c r="M926" s="1">
        <v>44922</v>
      </c>
      <c r="N926" t="s">
        <v>24</v>
      </c>
      <c r="O926">
        <v>2020</v>
      </c>
      <c r="P926">
        <v>16</v>
      </c>
      <c r="Q926">
        <v>9</v>
      </c>
      <c r="R926">
        <v>2021</v>
      </c>
      <c r="S926" t="s">
        <v>693</v>
      </c>
      <c r="T926" s="1">
        <v>45526</v>
      </c>
      <c r="U926">
        <v>6</v>
      </c>
      <c r="V926">
        <v>2256</v>
      </c>
      <c r="W926" s="2">
        <f>Table2[[#This Row],[Profit]]/Table2[[#This Row],[Unit Price]]</f>
        <v>0.42198581560283688</v>
      </c>
    </row>
    <row r="927" spans="1:23" x14ac:dyDescent="0.25">
      <c r="A927">
        <v>927</v>
      </c>
      <c r="B927" t="s">
        <v>101</v>
      </c>
      <c r="C927" t="s">
        <v>59</v>
      </c>
      <c r="D927" t="s">
        <v>760</v>
      </c>
      <c r="E927">
        <v>920</v>
      </c>
      <c r="F927">
        <v>8</v>
      </c>
      <c r="G927">
        <v>0.23</v>
      </c>
      <c r="H927">
        <v>135</v>
      </c>
      <c r="I927" t="s">
        <v>20</v>
      </c>
      <c r="J927" t="s">
        <v>35</v>
      </c>
      <c r="K927" t="s">
        <v>40</v>
      </c>
      <c r="L927" t="s">
        <v>31</v>
      </c>
      <c r="M927" s="1">
        <v>44923</v>
      </c>
      <c r="N927" t="s">
        <v>43</v>
      </c>
      <c r="O927">
        <v>2020</v>
      </c>
      <c r="P927">
        <v>27</v>
      </c>
      <c r="Q927">
        <v>5</v>
      </c>
      <c r="R927">
        <v>2020</v>
      </c>
      <c r="S927" t="s">
        <v>97</v>
      </c>
      <c r="T927" s="1">
        <v>45645</v>
      </c>
      <c r="U927">
        <v>5</v>
      </c>
      <c r="V927">
        <v>7360</v>
      </c>
      <c r="W927" s="2">
        <f>Table2[[#This Row],[Profit]]/Table2[[#This Row],[Unit Price]]</f>
        <v>0.14673913043478262</v>
      </c>
    </row>
    <row r="928" spans="1:23" x14ac:dyDescent="0.25">
      <c r="A928">
        <v>928</v>
      </c>
      <c r="B928" t="s">
        <v>45</v>
      </c>
      <c r="C928" t="s">
        <v>19</v>
      </c>
      <c r="D928" t="s">
        <v>758</v>
      </c>
      <c r="E928">
        <v>218</v>
      </c>
      <c r="F928">
        <v>9</v>
      </c>
      <c r="G928">
        <v>0.17</v>
      </c>
      <c r="H928">
        <v>168</v>
      </c>
      <c r="I928" t="s">
        <v>20</v>
      </c>
      <c r="J928" t="s">
        <v>21</v>
      </c>
      <c r="K928" t="s">
        <v>30</v>
      </c>
      <c r="L928" t="s">
        <v>71</v>
      </c>
      <c r="M928" s="1">
        <v>44924</v>
      </c>
      <c r="N928" t="s">
        <v>24</v>
      </c>
      <c r="O928">
        <v>2020</v>
      </c>
      <c r="P928">
        <v>22</v>
      </c>
      <c r="Q928">
        <v>1</v>
      </c>
      <c r="R928">
        <v>2021</v>
      </c>
      <c r="S928" t="s">
        <v>147</v>
      </c>
      <c r="T928" s="1">
        <v>45369</v>
      </c>
      <c r="U928">
        <v>4</v>
      </c>
      <c r="V928">
        <v>1962</v>
      </c>
      <c r="W928" s="2">
        <f>Table2[[#This Row],[Profit]]/Table2[[#This Row],[Unit Price]]</f>
        <v>0.77064220183486243</v>
      </c>
    </row>
    <row r="929" spans="1:23" x14ac:dyDescent="0.25">
      <c r="A929">
        <v>929</v>
      </c>
      <c r="B929" t="s">
        <v>101</v>
      </c>
      <c r="C929" t="s">
        <v>53</v>
      </c>
      <c r="D929" t="s">
        <v>761</v>
      </c>
      <c r="E929">
        <v>782</v>
      </c>
      <c r="F929">
        <v>1</v>
      </c>
      <c r="G929">
        <v>0.38</v>
      </c>
      <c r="H929">
        <v>157</v>
      </c>
      <c r="I929" t="s">
        <v>20</v>
      </c>
      <c r="J929" t="s">
        <v>29</v>
      </c>
      <c r="K929" t="s">
        <v>22</v>
      </c>
      <c r="L929" t="s">
        <v>23</v>
      </c>
      <c r="M929" s="1">
        <v>44925</v>
      </c>
      <c r="N929" t="s">
        <v>24</v>
      </c>
      <c r="O929">
        <v>2020</v>
      </c>
      <c r="P929">
        <v>10</v>
      </c>
      <c r="Q929">
        <v>12</v>
      </c>
      <c r="R929">
        <v>2022</v>
      </c>
      <c r="S929" t="s">
        <v>366</v>
      </c>
      <c r="T929" s="1">
        <v>45482</v>
      </c>
      <c r="U929">
        <v>1</v>
      </c>
      <c r="V929">
        <v>782</v>
      </c>
      <c r="W929" s="2">
        <f>Table2[[#This Row],[Profit]]/Table2[[#This Row],[Unit Price]]</f>
        <v>0.20076726342710999</v>
      </c>
    </row>
    <row r="930" spans="1:23" x14ac:dyDescent="0.25">
      <c r="A930">
        <v>930</v>
      </c>
      <c r="B930" t="s">
        <v>73</v>
      </c>
      <c r="C930" t="s">
        <v>34</v>
      </c>
      <c r="D930" t="s">
        <v>760</v>
      </c>
      <c r="E930">
        <v>860</v>
      </c>
      <c r="F930">
        <v>1</v>
      </c>
      <c r="G930">
        <v>0.28000000000000003</v>
      </c>
      <c r="H930">
        <v>195</v>
      </c>
      <c r="I930" t="s">
        <v>20</v>
      </c>
      <c r="J930" t="s">
        <v>29</v>
      </c>
      <c r="K930" t="s">
        <v>70</v>
      </c>
      <c r="L930" t="s">
        <v>46</v>
      </c>
      <c r="M930" s="1">
        <v>44926</v>
      </c>
      <c r="N930" t="s">
        <v>43</v>
      </c>
      <c r="O930">
        <v>2020</v>
      </c>
      <c r="P930">
        <v>21</v>
      </c>
      <c r="Q930">
        <v>3</v>
      </c>
      <c r="R930">
        <v>2021</v>
      </c>
      <c r="S930" t="s">
        <v>147</v>
      </c>
      <c r="T930" s="1">
        <v>45425</v>
      </c>
      <c r="U930">
        <v>2</v>
      </c>
      <c r="V930">
        <v>860</v>
      </c>
      <c r="W930" s="2">
        <f>Table2[[#This Row],[Profit]]/Table2[[#This Row],[Unit Price]]</f>
        <v>0.22674418604651161</v>
      </c>
    </row>
    <row r="931" spans="1:23" x14ac:dyDescent="0.25">
      <c r="A931">
        <v>931</v>
      </c>
      <c r="B931" t="s">
        <v>104</v>
      </c>
      <c r="C931" t="s">
        <v>38</v>
      </c>
      <c r="D931" t="s">
        <v>761</v>
      </c>
      <c r="E931">
        <v>515</v>
      </c>
      <c r="F931">
        <v>3</v>
      </c>
      <c r="G931">
        <v>0.39</v>
      </c>
      <c r="H931">
        <v>67</v>
      </c>
      <c r="I931" t="s">
        <v>28</v>
      </c>
      <c r="J931" t="s">
        <v>21</v>
      </c>
      <c r="K931" t="s">
        <v>22</v>
      </c>
      <c r="L931" t="s">
        <v>23</v>
      </c>
      <c r="M931" s="1">
        <v>44927</v>
      </c>
      <c r="N931" t="s">
        <v>24</v>
      </c>
      <c r="O931">
        <v>2022</v>
      </c>
      <c r="P931">
        <v>27</v>
      </c>
      <c r="Q931">
        <v>11</v>
      </c>
      <c r="R931">
        <v>2020</v>
      </c>
      <c r="S931" t="s">
        <v>506</v>
      </c>
      <c r="T931" s="1">
        <v>45354</v>
      </c>
      <c r="U931">
        <v>1</v>
      </c>
      <c r="V931">
        <v>1545</v>
      </c>
      <c r="W931" s="2">
        <f>Table2[[#This Row],[Profit]]/Table2[[#This Row],[Unit Price]]</f>
        <v>0.13009708737864079</v>
      </c>
    </row>
    <row r="932" spans="1:23" x14ac:dyDescent="0.25">
      <c r="A932">
        <v>932</v>
      </c>
      <c r="B932" t="s">
        <v>42</v>
      </c>
      <c r="C932" t="s">
        <v>53</v>
      </c>
      <c r="D932" t="s">
        <v>759</v>
      </c>
      <c r="E932">
        <v>186</v>
      </c>
      <c r="F932">
        <v>7</v>
      </c>
      <c r="G932">
        <v>0.36</v>
      </c>
      <c r="H932">
        <v>199</v>
      </c>
      <c r="I932" t="s">
        <v>20</v>
      </c>
      <c r="J932" t="s">
        <v>21</v>
      </c>
      <c r="K932" t="s">
        <v>40</v>
      </c>
      <c r="L932" t="s">
        <v>71</v>
      </c>
      <c r="M932" s="1">
        <v>44928</v>
      </c>
      <c r="N932" t="s">
        <v>43</v>
      </c>
      <c r="O932">
        <v>2021</v>
      </c>
      <c r="P932">
        <v>18</v>
      </c>
      <c r="Q932">
        <v>5</v>
      </c>
      <c r="R932">
        <v>2020</v>
      </c>
      <c r="S932" t="s">
        <v>660</v>
      </c>
      <c r="T932" s="1">
        <v>45360</v>
      </c>
      <c r="U932">
        <v>1</v>
      </c>
      <c r="V932">
        <v>1302</v>
      </c>
      <c r="W932" s="2">
        <f>Table2[[#This Row],[Profit]]/Table2[[#This Row],[Unit Price]]</f>
        <v>1.0698924731182795</v>
      </c>
    </row>
    <row r="933" spans="1:23" x14ac:dyDescent="0.25">
      <c r="A933">
        <v>933</v>
      </c>
      <c r="B933" t="s">
        <v>79</v>
      </c>
      <c r="C933" t="s">
        <v>56</v>
      </c>
      <c r="D933" t="s">
        <v>27</v>
      </c>
      <c r="E933">
        <v>669</v>
      </c>
      <c r="F933">
        <v>2</v>
      </c>
      <c r="G933">
        <v>0.25</v>
      </c>
      <c r="H933">
        <v>101</v>
      </c>
      <c r="I933" t="s">
        <v>20</v>
      </c>
      <c r="J933" t="s">
        <v>39</v>
      </c>
      <c r="K933" t="s">
        <v>70</v>
      </c>
      <c r="L933" t="s">
        <v>71</v>
      </c>
      <c r="M933" s="1">
        <v>44929</v>
      </c>
      <c r="N933" t="s">
        <v>43</v>
      </c>
      <c r="O933">
        <v>2021</v>
      </c>
      <c r="P933">
        <v>6</v>
      </c>
      <c r="Q933">
        <v>12</v>
      </c>
      <c r="R933">
        <v>2022</v>
      </c>
      <c r="S933" t="s">
        <v>150</v>
      </c>
      <c r="T933" s="1">
        <v>45294</v>
      </c>
      <c r="U933">
        <v>1</v>
      </c>
      <c r="V933">
        <v>1338</v>
      </c>
      <c r="W933" s="2">
        <f>Table2[[#This Row],[Profit]]/Table2[[#This Row],[Unit Price]]</f>
        <v>0.15097159940209268</v>
      </c>
    </row>
    <row r="934" spans="1:23" x14ac:dyDescent="0.25">
      <c r="A934">
        <v>934</v>
      </c>
      <c r="B934" t="s">
        <v>42</v>
      </c>
      <c r="C934" t="s">
        <v>59</v>
      </c>
      <c r="D934" t="s">
        <v>759</v>
      </c>
      <c r="E934">
        <v>598</v>
      </c>
      <c r="F934">
        <v>6</v>
      </c>
      <c r="G934">
        <v>0.11</v>
      </c>
      <c r="H934">
        <v>52</v>
      </c>
      <c r="I934" t="s">
        <v>20</v>
      </c>
      <c r="J934" t="s">
        <v>35</v>
      </c>
      <c r="K934" t="s">
        <v>40</v>
      </c>
      <c r="L934" t="s">
        <v>71</v>
      </c>
      <c r="M934" s="1">
        <v>44930</v>
      </c>
      <c r="N934" t="s">
        <v>43</v>
      </c>
      <c r="O934">
        <v>2021</v>
      </c>
      <c r="P934">
        <v>29</v>
      </c>
      <c r="Q934">
        <v>8</v>
      </c>
      <c r="R934">
        <v>2021</v>
      </c>
      <c r="S934" t="s">
        <v>694</v>
      </c>
      <c r="T934" s="1">
        <v>45429</v>
      </c>
      <c r="U934">
        <v>6</v>
      </c>
      <c r="V934">
        <v>3588</v>
      </c>
      <c r="W934" s="2">
        <f>Table2[[#This Row],[Profit]]/Table2[[#This Row],[Unit Price]]</f>
        <v>8.6956521739130432E-2</v>
      </c>
    </row>
    <row r="935" spans="1:23" x14ac:dyDescent="0.25">
      <c r="A935">
        <v>935</v>
      </c>
      <c r="B935" t="s">
        <v>79</v>
      </c>
      <c r="C935" t="s">
        <v>19</v>
      </c>
      <c r="D935" t="s">
        <v>760</v>
      </c>
      <c r="E935">
        <v>123</v>
      </c>
      <c r="F935">
        <v>2</v>
      </c>
      <c r="G935">
        <v>0.35</v>
      </c>
      <c r="H935">
        <v>108</v>
      </c>
      <c r="I935" t="s">
        <v>28</v>
      </c>
      <c r="J935" t="s">
        <v>39</v>
      </c>
      <c r="K935" t="s">
        <v>22</v>
      </c>
      <c r="L935" t="s">
        <v>23</v>
      </c>
      <c r="M935" s="1">
        <v>44931</v>
      </c>
      <c r="N935" t="s">
        <v>24</v>
      </c>
      <c r="O935">
        <v>2021</v>
      </c>
      <c r="P935">
        <v>1</v>
      </c>
      <c r="Q935">
        <v>4</v>
      </c>
      <c r="R935">
        <v>2022</v>
      </c>
      <c r="S935" t="s">
        <v>695</v>
      </c>
      <c r="T935" s="1">
        <v>45635</v>
      </c>
      <c r="U935">
        <v>2</v>
      </c>
      <c r="V935">
        <v>246</v>
      </c>
      <c r="W935" s="2">
        <f>Table2[[#This Row],[Profit]]/Table2[[#This Row],[Unit Price]]</f>
        <v>0.87804878048780488</v>
      </c>
    </row>
    <row r="936" spans="1:23" x14ac:dyDescent="0.25">
      <c r="A936">
        <v>936</v>
      </c>
      <c r="B936" t="s">
        <v>42</v>
      </c>
      <c r="C936" t="s">
        <v>38</v>
      </c>
      <c r="D936" t="s">
        <v>757</v>
      </c>
      <c r="E936">
        <v>224</v>
      </c>
      <c r="F936">
        <v>8</v>
      </c>
      <c r="G936">
        <v>0.28000000000000003</v>
      </c>
      <c r="H936">
        <v>98</v>
      </c>
      <c r="I936" t="s">
        <v>20</v>
      </c>
      <c r="J936" t="s">
        <v>39</v>
      </c>
      <c r="K936" t="s">
        <v>22</v>
      </c>
      <c r="L936" t="s">
        <v>23</v>
      </c>
      <c r="M936" s="1">
        <v>44932</v>
      </c>
      <c r="N936" t="s">
        <v>43</v>
      </c>
      <c r="O936">
        <v>2022</v>
      </c>
      <c r="P936">
        <v>24</v>
      </c>
      <c r="Q936">
        <v>4</v>
      </c>
      <c r="R936">
        <v>2022</v>
      </c>
      <c r="S936" t="s">
        <v>696</v>
      </c>
      <c r="T936" s="1">
        <v>45638</v>
      </c>
      <c r="U936">
        <v>4</v>
      </c>
      <c r="V936">
        <v>1792</v>
      </c>
      <c r="W936" s="2">
        <f>Table2[[#This Row],[Profit]]/Table2[[#This Row],[Unit Price]]</f>
        <v>0.4375</v>
      </c>
    </row>
    <row r="937" spans="1:23" x14ac:dyDescent="0.25">
      <c r="A937">
        <v>937</v>
      </c>
      <c r="B937" t="s">
        <v>42</v>
      </c>
      <c r="C937" t="s">
        <v>34</v>
      </c>
      <c r="D937" t="s">
        <v>760</v>
      </c>
      <c r="E937">
        <v>936</v>
      </c>
      <c r="F937">
        <v>4</v>
      </c>
      <c r="G937">
        <v>0.49</v>
      </c>
      <c r="H937">
        <v>91</v>
      </c>
      <c r="I937" t="s">
        <v>20</v>
      </c>
      <c r="J937" t="s">
        <v>39</v>
      </c>
      <c r="K937" t="s">
        <v>22</v>
      </c>
      <c r="L937" t="s">
        <v>46</v>
      </c>
      <c r="M937" s="1">
        <v>44933</v>
      </c>
      <c r="N937" t="s">
        <v>24</v>
      </c>
      <c r="O937">
        <v>2022</v>
      </c>
      <c r="P937">
        <v>15</v>
      </c>
      <c r="Q937">
        <v>10</v>
      </c>
      <c r="R937">
        <v>2021</v>
      </c>
      <c r="S937" t="s">
        <v>697</v>
      </c>
      <c r="T937" s="1">
        <v>45484</v>
      </c>
      <c r="U937">
        <v>6</v>
      </c>
      <c r="V937">
        <v>3744</v>
      </c>
      <c r="W937" s="2">
        <f>Table2[[#This Row],[Profit]]/Table2[[#This Row],[Unit Price]]</f>
        <v>9.7222222222222224E-2</v>
      </c>
    </row>
    <row r="938" spans="1:23" x14ac:dyDescent="0.25">
      <c r="A938">
        <v>938</v>
      </c>
      <c r="B938" t="s">
        <v>18</v>
      </c>
      <c r="C938" t="s">
        <v>53</v>
      </c>
      <c r="D938" t="s">
        <v>757</v>
      </c>
      <c r="E938">
        <v>676</v>
      </c>
      <c r="F938">
        <v>4</v>
      </c>
      <c r="G938">
        <v>0.32</v>
      </c>
      <c r="H938">
        <v>79</v>
      </c>
      <c r="I938" t="s">
        <v>20</v>
      </c>
      <c r="J938" t="s">
        <v>29</v>
      </c>
      <c r="K938" t="s">
        <v>40</v>
      </c>
      <c r="L938" t="s">
        <v>23</v>
      </c>
      <c r="M938" s="1">
        <v>44934</v>
      </c>
      <c r="N938" t="s">
        <v>43</v>
      </c>
      <c r="O938">
        <v>2022</v>
      </c>
      <c r="P938">
        <v>27</v>
      </c>
      <c r="Q938">
        <v>9</v>
      </c>
      <c r="R938">
        <v>2022</v>
      </c>
      <c r="S938" t="s">
        <v>205</v>
      </c>
      <c r="T938" s="1">
        <v>45578</v>
      </c>
      <c r="U938">
        <v>4</v>
      </c>
      <c r="V938">
        <v>2704</v>
      </c>
      <c r="W938" s="2">
        <f>Table2[[#This Row],[Profit]]/Table2[[#This Row],[Unit Price]]</f>
        <v>0.11686390532544379</v>
      </c>
    </row>
    <row r="939" spans="1:23" x14ac:dyDescent="0.25">
      <c r="A939">
        <v>939</v>
      </c>
      <c r="B939" t="s">
        <v>58</v>
      </c>
      <c r="C939" t="s">
        <v>34</v>
      </c>
      <c r="D939" t="s">
        <v>758</v>
      </c>
      <c r="E939">
        <v>298</v>
      </c>
      <c r="F939">
        <v>3</v>
      </c>
      <c r="G939">
        <v>0.37</v>
      </c>
      <c r="H939">
        <v>146</v>
      </c>
      <c r="I939" t="s">
        <v>20</v>
      </c>
      <c r="J939" t="s">
        <v>21</v>
      </c>
      <c r="K939" t="s">
        <v>40</v>
      </c>
      <c r="L939" t="s">
        <v>46</v>
      </c>
      <c r="M939" s="1">
        <v>44935</v>
      </c>
      <c r="N939" t="s">
        <v>43</v>
      </c>
      <c r="O939">
        <v>2022</v>
      </c>
      <c r="P939">
        <v>13</v>
      </c>
      <c r="Q939">
        <v>10</v>
      </c>
      <c r="R939">
        <v>2022</v>
      </c>
      <c r="S939" t="s">
        <v>460</v>
      </c>
      <c r="T939" s="1">
        <v>45431</v>
      </c>
      <c r="U939">
        <v>1</v>
      </c>
      <c r="V939">
        <v>894</v>
      </c>
      <c r="W939" s="2">
        <f>Table2[[#This Row],[Profit]]/Table2[[#This Row],[Unit Price]]</f>
        <v>0.48993288590604028</v>
      </c>
    </row>
    <row r="940" spans="1:23" x14ac:dyDescent="0.25">
      <c r="A940">
        <v>940</v>
      </c>
      <c r="B940" t="s">
        <v>75</v>
      </c>
      <c r="C940" t="s">
        <v>56</v>
      </c>
      <c r="D940" t="s">
        <v>27</v>
      </c>
      <c r="E940">
        <v>168</v>
      </c>
      <c r="F940">
        <v>5</v>
      </c>
      <c r="G940">
        <v>0.21</v>
      </c>
      <c r="H940">
        <v>126</v>
      </c>
      <c r="I940" t="s">
        <v>20</v>
      </c>
      <c r="J940" t="s">
        <v>29</v>
      </c>
      <c r="K940" t="s">
        <v>70</v>
      </c>
      <c r="L940" t="s">
        <v>71</v>
      </c>
      <c r="M940" s="1">
        <v>44936</v>
      </c>
      <c r="N940" t="s">
        <v>24</v>
      </c>
      <c r="O940">
        <v>2022</v>
      </c>
      <c r="P940">
        <v>13</v>
      </c>
      <c r="Q940">
        <v>7</v>
      </c>
      <c r="R940">
        <v>2021</v>
      </c>
      <c r="S940" t="s">
        <v>522</v>
      </c>
      <c r="T940" s="1">
        <v>45465</v>
      </c>
      <c r="U940">
        <v>1</v>
      </c>
      <c r="V940">
        <v>840</v>
      </c>
      <c r="W940" s="2">
        <f>Table2[[#This Row],[Profit]]/Table2[[#This Row],[Unit Price]]</f>
        <v>0.75</v>
      </c>
    </row>
    <row r="941" spans="1:23" x14ac:dyDescent="0.25">
      <c r="A941">
        <v>941</v>
      </c>
      <c r="B941" t="s">
        <v>75</v>
      </c>
      <c r="C941" t="s">
        <v>19</v>
      </c>
      <c r="D941" t="s">
        <v>758</v>
      </c>
      <c r="E941">
        <v>303</v>
      </c>
      <c r="F941">
        <v>6</v>
      </c>
      <c r="G941">
        <v>0.48</v>
      </c>
      <c r="H941">
        <v>99</v>
      </c>
      <c r="I941" t="s">
        <v>28</v>
      </c>
      <c r="J941" t="s">
        <v>35</v>
      </c>
      <c r="K941" t="s">
        <v>30</v>
      </c>
      <c r="L941" t="s">
        <v>23</v>
      </c>
      <c r="M941" s="1">
        <v>44937</v>
      </c>
      <c r="N941" t="s">
        <v>43</v>
      </c>
      <c r="O941">
        <v>2022</v>
      </c>
      <c r="P941">
        <v>4</v>
      </c>
      <c r="Q941">
        <v>3</v>
      </c>
      <c r="R941">
        <v>2022</v>
      </c>
      <c r="S941" t="s">
        <v>698</v>
      </c>
      <c r="T941" s="1">
        <v>45311</v>
      </c>
      <c r="U941">
        <v>1</v>
      </c>
      <c r="V941">
        <v>1818</v>
      </c>
      <c r="W941" s="2">
        <f>Table2[[#This Row],[Profit]]/Table2[[#This Row],[Unit Price]]</f>
        <v>0.32673267326732675</v>
      </c>
    </row>
    <row r="942" spans="1:23" x14ac:dyDescent="0.25">
      <c r="A942">
        <v>942</v>
      </c>
      <c r="B942" t="s">
        <v>73</v>
      </c>
      <c r="C942" t="s">
        <v>38</v>
      </c>
      <c r="D942" t="s">
        <v>759</v>
      </c>
      <c r="E942">
        <v>308</v>
      </c>
      <c r="F942">
        <v>5</v>
      </c>
      <c r="G942">
        <v>0.1</v>
      </c>
      <c r="H942">
        <v>167</v>
      </c>
      <c r="I942" t="s">
        <v>20</v>
      </c>
      <c r="J942" t="s">
        <v>39</v>
      </c>
      <c r="K942" t="s">
        <v>22</v>
      </c>
      <c r="L942" t="s">
        <v>31</v>
      </c>
      <c r="M942" s="1">
        <v>44938</v>
      </c>
      <c r="N942" t="s">
        <v>24</v>
      </c>
      <c r="O942">
        <v>2021</v>
      </c>
      <c r="P942">
        <v>15</v>
      </c>
      <c r="Q942">
        <v>7</v>
      </c>
      <c r="R942">
        <v>2020</v>
      </c>
      <c r="S942" t="s">
        <v>470</v>
      </c>
      <c r="T942" s="1">
        <v>45652</v>
      </c>
      <c r="U942">
        <v>2</v>
      </c>
      <c r="V942">
        <v>1540</v>
      </c>
      <c r="W942" s="2">
        <f>Table2[[#This Row],[Profit]]/Table2[[#This Row],[Unit Price]]</f>
        <v>0.54220779220779225</v>
      </c>
    </row>
    <row r="943" spans="1:23" x14ac:dyDescent="0.25">
      <c r="A943">
        <v>943</v>
      </c>
      <c r="B943" t="s">
        <v>98</v>
      </c>
      <c r="C943" t="s">
        <v>53</v>
      </c>
      <c r="D943" t="s">
        <v>761</v>
      </c>
      <c r="E943">
        <v>998</v>
      </c>
      <c r="F943">
        <v>7</v>
      </c>
      <c r="G943">
        <v>0.19</v>
      </c>
      <c r="H943">
        <v>88</v>
      </c>
      <c r="I943" t="s">
        <v>20</v>
      </c>
      <c r="J943" t="s">
        <v>39</v>
      </c>
      <c r="K943" t="s">
        <v>40</v>
      </c>
      <c r="L943" t="s">
        <v>31</v>
      </c>
      <c r="M943" s="1">
        <v>44939</v>
      </c>
      <c r="N943" t="s">
        <v>24</v>
      </c>
      <c r="O943">
        <v>2022</v>
      </c>
      <c r="P943">
        <v>15</v>
      </c>
      <c r="Q943">
        <v>12</v>
      </c>
      <c r="R943">
        <v>2020</v>
      </c>
      <c r="S943" t="s">
        <v>96</v>
      </c>
      <c r="T943" s="1">
        <v>45478</v>
      </c>
      <c r="U943">
        <v>1</v>
      </c>
      <c r="V943">
        <v>6986</v>
      </c>
      <c r="W943" s="2">
        <f>Table2[[#This Row],[Profit]]/Table2[[#This Row],[Unit Price]]</f>
        <v>8.8176352705410826E-2</v>
      </c>
    </row>
    <row r="944" spans="1:23" x14ac:dyDescent="0.25">
      <c r="A944">
        <v>944</v>
      </c>
      <c r="B944" t="s">
        <v>50</v>
      </c>
      <c r="C944" t="s">
        <v>38</v>
      </c>
      <c r="D944" t="s">
        <v>757</v>
      </c>
      <c r="E944">
        <v>606</v>
      </c>
      <c r="F944">
        <v>9</v>
      </c>
      <c r="G944">
        <v>0.32</v>
      </c>
      <c r="H944">
        <v>94</v>
      </c>
      <c r="I944" t="s">
        <v>20</v>
      </c>
      <c r="J944" t="s">
        <v>29</v>
      </c>
      <c r="K944" t="s">
        <v>22</v>
      </c>
      <c r="L944" t="s">
        <v>46</v>
      </c>
      <c r="M944" s="1">
        <v>44940</v>
      </c>
      <c r="N944" t="s">
        <v>43</v>
      </c>
      <c r="O944">
        <v>2021</v>
      </c>
      <c r="P944">
        <v>1</v>
      </c>
      <c r="Q944">
        <v>1</v>
      </c>
      <c r="R944">
        <v>2022</v>
      </c>
      <c r="S944" t="s">
        <v>618</v>
      </c>
      <c r="T944" s="1">
        <v>45494</v>
      </c>
      <c r="U944">
        <v>1</v>
      </c>
      <c r="V944">
        <v>5454</v>
      </c>
      <c r="W944" s="2">
        <f>Table2[[#This Row],[Profit]]/Table2[[#This Row],[Unit Price]]</f>
        <v>0.15511551155115511</v>
      </c>
    </row>
    <row r="945" spans="1:23" x14ac:dyDescent="0.25">
      <c r="A945">
        <v>945</v>
      </c>
      <c r="B945" t="s">
        <v>52</v>
      </c>
      <c r="C945" t="s">
        <v>56</v>
      </c>
      <c r="D945" t="s">
        <v>757</v>
      </c>
      <c r="E945">
        <v>814</v>
      </c>
      <c r="F945">
        <v>1</v>
      </c>
      <c r="G945">
        <v>0.15</v>
      </c>
      <c r="H945">
        <v>131</v>
      </c>
      <c r="I945" t="s">
        <v>20</v>
      </c>
      <c r="J945" t="s">
        <v>21</v>
      </c>
      <c r="K945" t="s">
        <v>40</v>
      </c>
      <c r="L945" t="s">
        <v>71</v>
      </c>
      <c r="M945" s="1">
        <v>44941</v>
      </c>
      <c r="N945" t="s">
        <v>43</v>
      </c>
      <c r="O945">
        <v>2022</v>
      </c>
      <c r="P945">
        <v>13</v>
      </c>
      <c r="Q945">
        <v>2</v>
      </c>
      <c r="R945">
        <v>2022</v>
      </c>
      <c r="S945" t="s">
        <v>699</v>
      </c>
      <c r="T945" s="1">
        <v>45445</v>
      </c>
      <c r="U945">
        <v>1</v>
      </c>
      <c r="V945">
        <v>814</v>
      </c>
      <c r="W945" s="2">
        <f>Table2[[#This Row],[Profit]]/Table2[[#This Row],[Unit Price]]</f>
        <v>0.16093366093366093</v>
      </c>
    </row>
    <row r="946" spans="1:23" x14ac:dyDescent="0.25">
      <c r="A946">
        <v>946</v>
      </c>
      <c r="B946" t="s">
        <v>33</v>
      </c>
      <c r="C946" t="s">
        <v>19</v>
      </c>
      <c r="D946" t="s">
        <v>758</v>
      </c>
      <c r="E946">
        <v>523</v>
      </c>
      <c r="F946">
        <v>7</v>
      </c>
      <c r="G946">
        <v>0.33</v>
      </c>
      <c r="H946">
        <v>177</v>
      </c>
      <c r="I946" t="s">
        <v>20</v>
      </c>
      <c r="J946" t="s">
        <v>39</v>
      </c>
      <c r="K946" t="s">
        <v>70</v>
      </c>
      <c r="L946" t="s">
        <v>31</v>
      </c>
      <c r="M946" s="1">
        <v>44942</v>
      </c>
      <c r="N946" t="s">
        <v>43</v>
      </c>
      <c r="O946">
        <v>2022</v>
      </c>
      <c r="P946">
        <v>2</v>
      </c>
      <c r="Q946">
        <v>2</v>
      </c>
      <c r="R946">
        <v>2022</v>
      </c>
      <c r="S946" t="s">
        <v>700</v>
      </c>
      <c r="T946" s="1">
        <v>45632</v>
      </c>
      <c r="U946">
        <v>5</v>
      </c>
      <c r="V946">
        <v>3661</v>
      </c>
      <c r="W946" s="2">
        <f>Table2[[#This Row],[Profit]]/Table2[[#This Row],[Unit Price]]</f>
        <v>0.33843212237093689</v>
      </c>
    </row>
    <row r="947" spans="1:23" x14ac:dyDescent="0.25">
      <c r="A947">
        <v>947</v>
      </c>
      <c r="B947" t="s">
        <v>55</v>
      </c>
      <c r="C947" t="s">
        <v>59</v>
      </c>
      <c r="D947" t="s">
        <v>27</v>
      </c>
      <c r="E947">
        <v>610</v>
      </c>
      <c r="F947">
        <v>8</v>
      </c>
      <c r="G947">
        <v>0.16</v>
      </c>
      <c r="H947">
        <v>118</v>
      </c>
      <c r="I947" t="s">
        <v>28</v>
      </c>
      <c r="J947" t="s">
        <v>35</v>
      </c>
      <c r="K947" t="s">
        <v>22</v>
      </c>
      <c r="L947" t="s">
        <v>46</v>
      </c>
      <c r="M947" s="1">
        <v>44943</v>
      </c>
      <c r="N947" t="s">
        <v>24</v>
      </c>
      <c r="O947">
        <v>2022</v>
      </c>
      <c r="P947">
        <v>29</v>
      </c>
      <c r="Q947">
        <v>1</v>
      </c>
      <c r="R947">
        <v>2022</v>
      </c>
      <c r="S947" t="s">
        <v>701</v>
      </c>
      <c r="T947" s="1">
        <v>45599</v>
      </c>
      <c r="U947">
        <v>2</v>
      </c>
      <c r="V947">
        <v>4880</v>
      </c>
      <c r="W947" s="2">
        <f>Table2[[#This Row],[Profit]]/Table2[[#This Row],[Unit Price]]</f>
        <v>0.19344262295081968</v>
      </c>
    </row>
    <row r="948" spans="1:23" x14ac:dyDescent="0.25">
      <c r="A948">
        <v>948</v>
      </c>
      <c r="B948" t="s">
        <v>33</v>
      </c>
      <c r="C948" t="s">
        <v>34</v>
      </c>
      <c r="D948" t="s">
        <v>27</v>
      </c>
      <c r="E948">
        <v>266</v>
      </c>
      <c r="F948">
        <v>7</v>
      </c>
      <c r="G948">
        <v>0.32</v>
      </c>
      <c r="H948">
        <v>129</v>
      </c>
      <c r="I948" t="s">
        <v>28</v>
      </c>
      <c r="J948" t="s">
        <v>35</v>
      </c>
      <c r="K948" t="s">
        <v>70</v>
      </c>
      <c r="L948" t="s">
        <v>23</v>
      </c>
      <c r="M948" s="1">
        <v>44944</v>
      </c>
      <c r="N948" t="s">
        <v>43</v>
      </c>
      <c r="O948">
        <v>2021</v>
      </c>
      <c r="P948">
        <v>14</v>
      </c>
      <c r="Q948">
        <v>6</v>
      </c>
      <c r="R948">
        <v>2021</v>
      </c>
      <c r="S948" t="s">
        <v>596</v>
      </c>
      <c r="T948" s="1">
        <v>45629</v>
      </c>
      <c r="U948">
        <v>6</v>
      </c>
      <c r="V948">
        <v>1862</v>
      </c>
      <c r="W948" s="2">
        <f>Table2[[#This Row],[Profit]]/Table2[[#This Row],[Unit Price]]</f>
        <v>0.48496240601503759</v>
      </c>
    </row>
    <row r="949" spans="1:23" x14ac:dyDescent="0.25">
      <c r="A949">
        <v>949</v>
      </c>
      <c r="B949" t="s">
        <v>69</v>
      </c>
      <c r="C949" t="s">
        <v>56</v>
      </c>
      <c r="D949" t="s">
        <v>758</v>
      </c>
      <c r="E949">
        <v>538</v>
      </c>
      <c r="F949">
        <v>6</v>
      </c>
      <c r="G949">
        <v>0.33</v>
      </c>
      <c r="H949">
        <v>195</v>
      </c>
      <c r="I949" t="s">
        <v>20</v>
      </c>
      <c r="J949" t="s">
        <v>21</v>
      </c>
      <c r="K949" t="s">
        <v>30</v>
      </c>
      <c r="L949" t="s">
        <v>31</v>
      </c>
      <c r="M949" s="1">
        <v>44945</v>
      </c>
      <c r="N949" t="s">
        <v>43</v>
      </c>
      <c r="O949">
        <v>2021</v>
      </c>
      <c r="P949">
        <v>29</v>
      </c>
      <c r="Q949">
        <v>3</v>
      </c>
      <c r="R949">
        <v>2020</v>
      </c>
      <c r="S949" t="s">
        <v>586</v>
      </c>
      <c r="T949" s="1">
        <v>45456</v>
      </c>
      <c r="U949">
        <v>4</v>
      </c>
      <c r="V949">
        <v>3228</v>
      </c>
      <c r="W949" s="2">
        <f>Table2[[#This Row],[Profit]]/Table2[[#This Row],[Unit Price]]</f>
        <v>0.36245353159851301</v>
      </c>
    </row>
    <row r="950" spans="1:23" x14ac:dyDescent="0.25">
      <c r="A950">
        <v>950</v>
      </c>
      <c r="B950" t="s">
        <v>26</v>
      </c>
      <c r="C950" t="s">
        <v>38</v>
      </c>
      <c r="D950" t="s">
        <v>27</v>
      </c>
      <c r="E950">
        <v>864</v>
      </c>
      <c r="F950">
        <v>5</v>
      </c>
      <c r="G950">
        <v>0.11</v>
      </c>
      <c r="H950">
        <v>114</v>
      </c>
      <c r="I950" t="s">
        <v>20</v>
      </c>
      <c r="J950" t="s">
        <v>35</v>
      </c>
      <c r="K950" t="s">
        <v>22</v>
      </c>
      <c r="L950" t="s">
        <v>23</v>
      </c>
      <c r="M950" s="1">
        <v>44946</v>
      </c>
      <c r="N950" t="s">
        <v>24</v>
      </c>
      <c r="O950">
        <v>2021</v>
      </c>
      <c r="P950">
        <v>13</v>
      </c>
      <c r="Q950">
        <v>7</v>
      </c>
      <c r="R950">
        <v>2022</v>
      </c>
      <c r="S950" t="s">
        <v>702</v>
      </c>
      <c r="T950" s="1">
        <v>45495</v>
      </c>
      <c r="U950">
        <v>2</v>
      </c>
      <c r="V950">
        <v>4320</v>
      </c>
      <c r="W950" s="2">
        <f>Table2[[#This Row],[Profit]]/Table2[[#This Row],[Unit Price]]</f>
        <v>0.13194444444444445</v>
      </c>
    </row>
    <row r="951" spans="1:23" x14ac:dyDescent="0.25">
      <c r="A951">
        <v>951</v>
      </c>
      <c r="B951" t="s">
        <v>50</v>
      </c>
      <c r="C951" t="s">
        <v>38</v>
      </c>
      <c r="D951" t="s">
        <v>759</v>
      </c>
      <c r="E951">
        <v>715</v>
      </c>
      <c r="F951">
        <v>8</v>
      </c>
      <c r="G951">
        <v>0.36</v>
      </c>
      <c r="H951">
        <v>65</v>
      </c>
      <c r="I951" t="s">
        <v>28</v>
      </c>
      <c r="J951" t="s">
        <v>39</v>
      </c>
      <c r="K951" t="s">
        <v>30</v>
      </c>
      <c r="L951" t="s">
        <v>71</v>
      </c>
      <c r="M951" s="1">
        <v>44947</v>
      </c>
      <c r="N951" t="s">
        <v>24</v>
      </c>
      <c r="O951">
        <v>2022</v>
      </c>
      <c r="P951">
        <v>16</v>
      </c>
      <c r="Q951">
        <v>1</v>
      </c>
      <c r="R951">
        <v>2020</v>
      </c>
      <c r="S951" t="s">
        <v>427</v>
      </c>
      <c r="T951" s="1">
        <v>45577</v>
      </c>
      <c r="U951">
        <v>5</v>
      </c>
      <c r="V951">
        <v>5720</v>
      </c>
      <c r="W951" s="2">
        <f>Table2[[#This Row],[Profit]]/Table2[[#This Row],[Unit Price]]</f>
        <v>9.0909090909090912E-2</v>
      </c>
    </row>
    <row r="952" spans="1:23" x14ac:dyDescent="0.25">
      <c r="A952">
        <v>952</v>
      </c>
      <c r="B952" t="s">
        <v>26</v>
      </c>
      <c r="C952" t="s">
        <v>34</v>
      </c>
      <c r="D952" t="s">
        <v>761</v>
      </c>
      <c r="E952">
        <v>347</v>
      </c>
      <c r="F952">
        <v>4</v>
      </c>
      <c r="G952">
        <v>0.41</v>
      </c>
      <c r="H952">
        <v>143</v>
      </c>
      <c r="I952" t="s">
        <v>20</v>
      </c>
      <c r="J952" t="s">
        <v>29</v>
      </c>
      <c r="K952" t="s">
        <v>40</v>
      </c>
      <c r="L952" t="s">
        <v>71</v>
      </c>
      <c r="M952" s="1">
        <v>44948</v>
      </c>
      <c r="N952" t="s">
        <v>43</v>
      </c>
      <c r="O952">
        <v>2021</v>
      </c>
      <c r="P952">
        <v>13</v>
      </c>
      <c r="Q952">
        <v>11</v>
      </c>
      <c r="R952">
        <v>2020</v>
      </c>
      <c r="S952" t="s">
        <v>155</v>
      </c>
      <c r="T952" s="1">
        <v>45634</v>
      </c>
      <c r="U952">
        <v>5</v>
      </c>
      <c r="V952">
        <v>1388</v>
      </c>
      <c r="W952" s="2">
        <f>Table2[[#This Row],[Profit]]/Table2[[#This Row],[Unit Price]]</f>
        <v>0.41210374639769454</v>
      </c>
    </row>
    <row r="953" spans="1:23" x14ac:dyDescent="0.25">
      <c r="A953">
        <v>953</v>
      </c>
      <c r="B953" t="s">
        <v>50</v>
      </c>
      <c r="C953" t="s">
        <v>34</v>
      </c>
      <c r="D953" t="s">
        <v>760</v>
      </c>
      <c r="E953">
        <v>228</v>
      </c>
      <c r="F953">
        <v>7</v>
      </c>
      <c r="G953">
        <v>0.28999999999999998</v>
      </c>
      <c r="H953">
        <v>153</v>
      </c>
      <c r="I953" t="s">
        <v>20</v>
      </c>
      <c r="J953" t="s">
        <v>29</v>
      </c>
      <c r="K953" t="s">
        <v>22</v>
      </c>
      <c r="L953" t="s">
        <v>46</v>
      </c>
      <c r="M953" s="1">
        <v>44949</v>
      </c>
      <c r="N953" t="s">
        <v>43</v>
      </c>
      <c r="O953">
        <v>2021</v>
      </c>
      <c r="P953">
        <v>24</v>
      </c>
      <c r="Q953">
        <v>12</v>
      </c>
      <c r="R953">
        <v>2020</v>
      </c>
      <c r="S953" t="s">
        <v>255</v>
      </c>
      <c r="T953" s="1">
        <v>45340</v>
      </c>
      <c r="U953">
        <v>5</v>
      </c>
      <c r="V953">
        <v>1596</v>
      </c>
      <c r="W953" s="2">
        <f>Table2[[#This Row],[Profit]]/Table2[[#This Row],[Unit Price]]</f>
        <v>0.67105263157894735</v>
      </c>
    </row>
    <row r="954" spans="1:23" x14ac:dyDescent="0.25">
      <c r="A954">
        <v>954</v>
      </c>
      <c r="B954" t="s">
        <v>18</v>
      </c>
      <c r="C954" t="s">
        <v>56</v>
      </c>
      <c r="D954" t="s">
        <v>757</v>
      </c>
      <c r="E954">
        <v>877</v>
      </c>
      <c r="F954">
        <v>4</v>
      </c>
      <c r="G954">
        <v>0.35</v>
      </c>
      <c r="H954">
        <v>84</v>
      </c>
      <c r="I954" t="s">
        <v>20</v>
      </c>
      <c r="J954" t="s">
        <v>39</v>
      </c>
      <c r="K954" t="s">
        <v>40</v>
      </c>
      <c r="L954" t="s">
        <v>31</v>
      </c>
      <c r="M954" s="1">
        <v>44950</v>
      </c>
      <c r="N954" t="s">
        <v>43</v>
      </c>
      <c r="O954">
        <v>2020</v>
      </c>
      <c r="P954">
        <v>29</v>
      </c>
      <c r="Q954">
        <v>4</v>
      </c>
      <c r="R954">
        <v>2020</v>
      </c>
      <c r="S954" t="s">
        <v>121</v>
      </c>
      <c r="T954" s="1">
        <v>45462</v>
      </c>
      <c r="U954">
        <v>3</v>
      </c>
      <c r="V954">
        <v>3508</v>
      </c>
      <c r="W954" s="2">
        <f>Table2[[#This Row],[Profit]]/Table2[[#This Row],[Unit Price]]</f>
        <v>9.578107183580388E-2</v>
      </c>
    </row>
    <row r="955" spans="1:23" x14ac:dyDescent="0.25">
      <c r="A955">
        <v>955</v>
      </c>
      <c r="B955" t="s">
        <v>73</v>
      </c>
      <c r="C955" t="s">
        <v>56</v>
      </c>
      <c r="D955" t="s">
        <v>761</v>
      </c>
      <c r="E955">
        <v>687</v>
      </c>
      <c r="F955">
        <v>8</v>
      </c>
      <c r="G955">
        <v>0.17</v>
      </c>
      <c r="H955">
        <v>176</v>
      </c>
      <c r="I955" t="s">
        <v>28</v>
      </c>
      <c r="J955" t="s">
        <v>39</v>
      </c>
      <c r="K955" t="s">
        <v>40</v>
      </c>
      <c r="L955" t="s">
        <v>71</v>
      </c>
      <c r="M955" s="1">
        <v>44951</v>
      </c>
      <c r="N955" t="s">
        <v>43</v>
      </c>
      <c r="O955">
        <v>2020</v>
      </c>
      <c r="P955">
        <v>26</v>
      </c>
      <c r="Q955">
        <v>11</v>
      </c>
      <c r="R955">
        <v>2021</v>
      </c>
      <c r="S955" t="s">
        <v>271</v>
      </c>
      <c r="T955" s="1">
        <v>45490</v>
      </c>
      <c r="U955">
        <v>6</v>
      </c>
      <c r="V955">
        <v>5496</v>
      </c>
      <c r="W955" s="2">
        <f>Table2[[#This Row],[Profit]]/Table2[[#This Row],[Unit Price]]</f>
        <v>0.25618631732168851</v>
      </c>
    </row>
    <row r="956" spans="1:23" x14ac:dyDescent="0.25">
      <c r="A956">
        <v>956</v>
      </c>
      <c r="B956" t="s">
        <v>98</v>
      </c>
      <c r="C956" t="s">
        <v>53</v>
      </c>
      <c r="D956" t="s">
        <v>757</v>
      </c>
      <c r="E956">
        <v>528</v>
      </c>
      <c r="F956">
        <v>9</v>
      </c>
      <c r="G956">
        <v>0.21</v>
      </c>
      <c r="H956">
        <v>127</v>
      </c>
      <c r="I956" t="s">
        <v>28</v>
      </c>
      <c r="J956" t="s">
        <v>29</v>
      </c>
      <c r="K956" t="s">
        <v>22</v>
      </c>
      <c r="L956" t="s">
        <v>71</v>
      </c>
      <c r="M956" s="1">
        <v>44952</v>
      </c>
      <c r="N956" t="s">
        <v>24</v>
      </c>
      <c r="O956">
        <v>2021</v>
      </c>
      <c r="P956">
        <v>11</v>
      </c>
      <c r="Q956">
        <v>11</v>
      </c>
      <c r="R956">
        <v>2022</v>
      </c>
      <c r="S956" t="s">
        <v>357</v>
      </c>
      <c r="T956" s="1">
        <v>45369</v>
      </c>
      <c r="U956">
        <v>5</v>
      </c>
      <c r="V956">
        <v>4752</v>
      </c>
      <c r="W956" s="2">
        <f>Table2[[#This Row],[Profit]]/Table2[[#This Row],[Unit Price]]</f>
        <v>0.24053030303030304</v>
      </c>
    </row>
    <row r="957" spans="1:23" x14ac:dyDescent="0.25">
      <c r="A957">
        <v>957</v>
      </c>
      <c r="B957" t="s">
        <v>48</v>
      </c>
      <c r="C957" t="s">
        <v>19</v>
      </c>
      <c r="D957" t="s">
        <v>757</v>
      </c>
      <c r="E957">
        <v>152</v>
      </c>
      <c r="F957">
        <v>5</v>
      </c>
      <c r="G957">
        <v>0.27</v>
      </c>
      <c r="H957">
        <v>173</v>
      </c>
      <c r="I957" t="s">
        <v>20</v>
      </c>
      <c r="J957" t="s">
        <v>21</v>
      </c>
      <c r="K957" t="s">
        <v>70</v>
      </c>
      <c r="L957" t="s">
        <v>46</v>
      </c>
      <c r="M957" s="1">
        <v>44953</v>
      </c>
      <c r="N957" t="s">
        <v>43</v>
      </c>
      <c r="O957">
        <v>2020</v>
      </c>
      <c r="P957">
        <v>3</v>
      </c>
      <c r="Q957">
        <v>12</v>
      </c>
      <c r="R957">
        <v>2021</v>
      </c>
      <c r="S957" t="s">
        <v>138</v>
      </c>
      <c r="T957" s="1">
        <v>45551</v>
      </c>
      <c r="U957">
        <v>6</v>
      </c>
      <c r="V957">
        <v>760</v>
      </c>
      <c r="W957" s="2">
        <f>Table2[[#This Row],[Profit]]/Table2[[#This Row],[Unit Price]]</f>
        <v>1.138157894736842</v>
      </c>
    </row>
    <row r="958" spans="1:23" x14ac:dyDescent="0.25">
      <c r="A958">
        <v>958</v>
      </c>
      <c r="B958" t="s">
        <v>79</v>
      </c>
      <c r="C958" t="s">
        <v>38</v>
      </c>
      <c r="D958" t="s">
        <v>760</v>
      </c>
      <c r="E958">
        <v>309</v>
      </c>
      <c r="F958">
        <v>9</v>
      </c>
      <c r="G958">
        <v>0.1</v>
      </c>
      <c r="H958">
        <v>147</v>
      </c>
      <c r="I958" t="s">
        <v>20</v>
      </c>
      <c r="J958" t="s">
        <v>21</v>
      </c>
      <c r="K958" t="s">
        <v>22</v>
      </c>
      <c r="L958" t="s">
        <v>46</v>
      </c>
      <c r="M958" s="1">
        <v>44954</v>
      </c>
      <c r="N958" t="s">
        <v>43</v>
      </c>
      <c r="O958">
        <v>2020</v>
      </c>
      <c r="P958">
        <v>27</v>
      </c>
      <c r="Q958">
        <v>12</v>
      </c>
      <c r="R958">
        <v>2020</v>
      </c>
      <c r="S958" t="s">
        <v>703</v>
      </c>
      <c r="T958" s="1">
        <v>45526</v>
      </c>
      <c r="U958">
        <v>1</v>
      </c>
      <c r="V958">
        <v>2781</v>
      </c>
      <c r="W958" s="2">
        <f>Table2[[#This Row],[Profit]]/Table2[[#This Row],[Unit Price]]</f>
        <v>0.47572815533980584</v>
      </c>
    </row>
    <row r="959" spans="1:23" x14ac:dyDescent="0.25">
      <c r="A959">
        <v>959</v>
      </c>
      <c r="B959" t="s">
        <v>58</v>
      </c>
      <c r="C959" t="s">
        <v>59</v>
      </c>
      <c r="D959" t="s">
        <v>759</v>
      </c>
      <c r="E959">
        <v>456</v>
      </c>
      <c r="F959">
        <v>3</v>
      </c>
      <c r="G959">
        <v>0.21</v>
      </c>
      <c r="H959">
        <v>104</v>
      </c>
      <c r="I959" t="s">
        <v>28</v>
      </c>
      <c r="J959" t="s">
        <v>35</v>
      </c>
      <c r="K959" t="s">
        <v>70</v>
      </c>
      <c r="L959" t="s">
        <v>31</v>
      </c>
      <c r="M959" s="1">
        <v>44955</v>
      </c>
      <c r="N959" t="s">
        <v>43</v>
      </c>
      <c r="O959">
        <v>2022</v>
      </c>
      <c r="P959">
        <v>26</v>
      </c>
      <c r="Q959">
        <v>7</v>
      </c>
      <c r="R959">
        <v>2020</v>
      </c>
      <c r="S959" t="s">
        <v>704</v>
      </c>
      <c r="T959" s="1">
        <v>45494</v>
      </c>
      <c r="U959">
        <v>6</v>
      </c>
      <c r="V959">
        <v>1368</v>
      </c>
      <c r="W959" s="2">
        <f>Table2[[#This Row],[Profit]]/Table2[[#This Row],[Unit Price]]</f>
        <v>0.22807017543859648</v>
      </c>
    </row>
    <row r="960" spans="1:23" x14ac:dyDescent="0.25">
      <c r="A960">
        <v>960</v>
      </c>
      <c r="B960" t="s">
        <v>37</v>
      </c>
      <c r="C960" t="s">
        <v>19</v>
      </c>
      <c r="D960" t="s">
        <v>758</v>
      </c>
      <c r="E960">
        <v>461</v>
      </c>
      <c r="F960">
        <v>7</v>
      </c>
      <c r="G960">
        <v>0.46</v>
      </c>
      <c r="H960">
        <v>166</v>
      </c>
      <c r="I960" t="s">
        <v>28</v>
      </c>
      <c r="J960" t="s">
        <v>35</v>
      </c>
      <c r="K960" t="s">
        <v>40</v>
      </c>
      <c r="L960" t="s">
        <v>31</v>
      </c>
      <c r="M960" s="1">
        <v>44956</v>
      </c>
      <c r="N960" t="s">
        <v>24</v>
      </c>
      <c r="O960">
        <v>2020</v>
      </c>
      <c r="P960">
        <v>8</v>
      </c>
      <c r="Q960">
        <v>7</v>
      </c>
      <c r="R960">
        <v>2020</v>
      </c>
      <c r="S960" t="s">
        <v>143</v>
      </c>
      <c r="T960" s="1">
        <v>45456</v>
      </c>
      <c r="U960">
        <v>2</v>
      </c>
      <c r="V960">
        <v>3227</v>
      </c>
      <c r="W960" s="2">
        <f>Table2[[#This Row],[Profit]]/Table2[[#This Row],[Unit Price]]</f>
        <v>0.36008676789587851</v>
      </c>
    </row>
    <row r="961" spans="1:23" x14ac:dyDescent="0.25">
      <c r="A961">
        <v>961</v>
      </c>
      <c r="B961" t="s">
        <v>79</v>
      </c>
      <c r="C961" t="s">
        <v>38</v>
      </c>
      <c r="D961" t="s">
        <v>27</v>
      </c>
      <c r="E961">
        <v>787</v>
      </c>
      <c r="F961">
        <v>7</v>
      </c>
      <c r="G961">
        <v>0.45</v>
      </c>
      <c r="H961">
        <v>109</v>
      </c>
      <c r="I961" t="s">
        <v>20</v>
      </c>
      <c r="J961" t="s">
        <v>35</v>
      </c>
      <c r="K961" t="s">
        <v>70</v>
      </c>
      <c r="L961" t="s">
        <v>46</v>
      </c>
      <c r="M961" s="1">
        <v>44957</v>
      </c>
      <c r="N961" t="s">
        <v>43</v>
      </c>
      <c r="O961">
        <v>2022</v>
      </c>
      <c r="P961">
        <v>25</v>
      </c>
      <c r="Q961">
        <v>3</v>
      </c>
      <c r="R961">
        <v>2022</v>
      </c>
      <c r="S961" t="s">
        <v>705</v>
      </c>
      <c r="T961" s="1">
        <v>45519</v>
      </c>
      <c r="U961">
        <v>3</v>
      </c>
      <c r="V961">
        <v>5509</v>
      </c>
      <c r="W961" s="2">
        <f>Table2[[#This Row],[Profit]]/Table2[[#This Row],[Unit Price]]</f>
        <v>0.13850063532401524</v>
      </c>
    </row>
    <row r="962" spans="1:23" x14ac:dyDescent="0.25">
      <c r="A962">
        <v>962</v>
      </c>
      <c r="B962" t="s">
        <v>33</v>
      </c>
      <c r="C962" t="s">
        <v>38</v>
      </c>
      <c r="D962" t="s">
        <v>27</v>
      </c>
      <c r="E962">
        <v>809</v>
      </c>
      <c r="F962">
        <v>6</v>
      </c>
      <c r="G962">
        <v>0.23</v>
      </c>
      <c r="H962">
        <v>174</v>
      </c>
      <c r="I962" t="s">
        <v>28</v>
      </c>
      <c r="J962" t="s">
        <v>21</v>
      </c>
      <c r="K962" t="s">
        <v>40</v>
      </c>
      <c r="L962" t="s">
        <v>31</v>
      </c>
      <c r="M962" s="1">
        <v>44958</v>
      </c>
      <c r="N962" t="s">
        <v>24</v>
      </c>
      <c r="O962">
        <v>2020</v>
      </c>
      <c r="P962">
        <v>15</v>
      </c>
      <c r="Q962">
        <v>6</v>
      </c>
      <c r="R962">
        <v>2020</v>
      </c>
      <c r="S962" t="s">
        <v>221</v>
      </c>
      <c r="T962" s="1">
        <v>45617</v>
      </c>
      <c r="U962">
        <v>4</v>
      </c>
      <c r="V962">
        <v>4854</v>
      </c>
      <c r="W962" s="2">
        <f>Table2[[#This Row],[Profit]]/Table2[[#This Row],[Unit Price]]</f>
        <v>0.21508034610630408</v>
      </c>
    </row>
    <row r="963" spans="1:23" x14ac:dyDescent="0.25">
      <c r="A963">
        <v>963</v>
      </c>
      <c r="B963" t="s">
        <v>42</v>
      </c>
      <c r="C963" t="s">
        <v>59</v>
      </c>
      <c r="D963" t="s">
        <v>760</v>
      </c>
      <c r="E963">
        <v>589</v>
      </c>
      <c r="F963">
        <v>8</v>
      </c>
      <c r="G963">
        <v>0.18</v>
      </c>
      <c r="H963">
        <v>197</v>
      </c>
      <c r="I963" t="s">
        <v>28</v>
      </c>
      <c r="J963" t="s">
        <v>35</v>
      </c>
      <c r="K963" t="s">
        <v>40</v>
      </c>
      <c r="L963" t="s">
        <v>71</v>
      </c>
      <c r="M963" s="1">
        <v>44959</v>
      </c>
      <c r="N963" t="s">
        <v>24</v>
      </c>
      <c r="O963">
        <v>2020</v>
      </c>
      <c r="P963">
        <v>9</v>
      </c>
      <c r="Q963">
        <v>8</v>
      </c>
      <c r="R963">
        <v>2021</v>
      </c>
      <c r="S963" t="s">
        <v>706</v>
      </c>
      <c r="T963" s="1">
        <v>45384</v>
      </c>
      <c r="U963">
        <v>3</v>
      </c>
      <c r="V963">
        <v>4712</v>
      </c>
      <c r="W963" s="2">
        <f>Table2[[#This Row],[Profit]]/Table2[[#This Row],[Unit Price]]</f>
        <v>0.33446519524617996</v>
      </c>
    </row>
    <row r="964" spans="1:23" x14ac:dyDescent="0.25">
      <c r="A964">
        <v>964</v>
      </c>
      <c r="B964" t="s">
        <v>52</v>
      </c>
      <c r="C964" t="s">
        <v>59</v>
      </c>
      <c r="D964" t="s">
        <v>757</v>
      </c>
      <c r="E964">
        <v>660</v>
      </c>
      <c r="F964">
        <v>9</v>
      </c>
      <c r="G964">
        <v>0.48</v>
      </c>
      <c r="H964">
        <v>54</v>
      </c>
      <c r="I964" t="s">
        <v>20</v>
      </c>
      <c r="J964" t="s">
        <v>21</v>
      </c>
      <c r="K964" t="s">
        <v>40</v>
      </c>
      <c r="L964" t="s">
        <v>46</v>
      </c>
      <c r="M964" s="1">
        <v>44960</v>
      </c>
      <c r="N964" t="s">
        <v>24</v>
      </c>
      <c r="O964">
        <v>2021</v>
      </c>
      <c r="P964">
        <v>13</v>
      </c>
      <c r="Q964">
        <v>4</v>
      </c>
      <c r="R964">
        <v>2020</v>
      </c>
      <c r="S964" t="s">
        <v>654</v>
      </c>
      <c r="T964" s="1">
        <v>45392</v>
      </c>
      <c r="U964">
        <v>5</v>
      </c>
      <c r="V964">
        <v>5940</v>
      </c>
      <c r="W964" s="2">
        <f>Table2[[#This Row],[Profit]]/Table2[[#This Row],[Unit Price]]</f>
        <v>8.1818181818181818E-2</v>
      </c>
    </row>
    <row r="965" spans="1:23" x14ac:dyDescent="0.25">
      <c r="A965">
        <v>965</v>
      </c>
      <c r="B965" t="s">
        <v>33</v>
      </c>
      <c r="C965" t="s">
        <v>53</v>
      </c>
      <c r="D965" t="s">
        <v>27</v>
      </c>
      <c r="E965">
        <v>522</v>
      </c>
      <c r="F965">
        <v>3</v>
      </c>
      <c r="G965">
        <v>0.2</v>
      </c>
      <c r="H965">
        <v>128</v>
      </c>
      <c r="I965" t="s">
        <v>20</v>
      </c>
      <c r="J965" t="s">
        <v>21</v>
      </c>
      <c r="K965" t="s">
        <v>30</v>
      </c>
      <c r="L965" t="s">
        <v>46</v>
      </c>
      <c r="M965" s="1">
        <v>44961</v>
      </c>
      <c r="N965" t="s">
        <v>24</v>
      </c>
      <c r="O965">
        <v>2022</v>
      </c>
      <c r="P965">
        <v>2</v>
      </c>
      <c r="Q965">
        <v>2</v>
      </c>
      <c r="R965">
        <v>2021</v>
      </c>
      <c r="S965" t="s">
        <v>707</v>
      </c>
      <c r="T965" s="1">
        <v>45331</v>
      </c>
      <c r="U965">
        <v>2</v>
      </c>
      <c r="V965">
        <v>1566</v>
      </c>
      <c r="W965" s="2">
        <f>Table2[[#This Row],[Profit]]/Table2[[#This Row],[Unit Price]]</f>
        <v>0.24521072796934865</v>
      </c>
    </row>
    <row r="966" spans="1:23" x14ac:dyDescent="0.25">
      <c r="A966">
        <v>966</v>
      </c>
      <c r="B966" t="s">
        <v>101</v>
      </c>
      <c r="C966" t="s">
        <v>19</v>
      </c>
      <c r="D966" t="s">
        <v>758</v>
      </c>
      <c r="E966">
        <v>136</v>
      </c>
      <c r="F966">
        <v>3</v>
      </c>
      <c r="G966">
        <v>0.35</v>
      </c>
      <c r="H966">
        <v>152</v>
      </c>
      <c r="I966" t="s">
        <v>20</v>
      </c>
      <c r="J966" t="s">
        <v>39</v>
      </c>
      <c r="K966" t="s">
        <v>30</v>
      </c>
      <c r="L966" t="s">
        <v>23</v>
      </c>
      <c r="M966" s="1">
        <v>44962</v>
      </c>
      <c r="N966" t="s">
        <v>24</v>
      </c>
      <c r="O966">
        <v>2022</v>
      </c>
      <c r="P966">
        <v>20</v>
      </c>
      <c r="Q966">
        <v>1</v>
      </c>
      <c r="R966">
        <v>2021</v>
      </c>
      <c r="S966" t="s">
        <v>708</v>
      </c>
      <c r="T966" s="1">
        <v>45309</v>
      </c>
      <c r="U966">
        <v>6</v>
      </c>
      <c r="V966">
        <v>408</v>
      </c>
      <c r="W966" s="2">
        <f>Table2[[#This Row],[Profit]]/Table2[[#This Row],[Unit Price]]</f>
        <v>1.1176470588235294</v>
      </c>
    </row>
    <row r="967" spans="1:23" x14ac:dyDescent="0.25">
      <c r="A967">
        <v>967</v>
      </c>
      <c r="B967" t="s">
        <v>52</v>
      </c>
      <c r="C967" t="s">
        <v>56</v>
      </c>
      <c r="D967" t="s">
        <v>27</v>
      </c>
      <c r="E967">
        <v>488</v>
      </c>
      <c r="F967">
        <v>1</v>
      </c>
      <c r="G967">
        <v>0.19</v>
      </c>
      <c r="H967">
        <v>99</v>
      </c>
      <c r="I967" t="s">
        <v>28</v>
      </c>
      <c r="J967" t="s">
        <v>35</v>
      </c>
      <c r="K967" t="s">
        <v>22</v>
      </c>
      <c r="L967" t="s">
        <v>23</v>
      </c>
      <c r="M967" s="1">
        <v>44963</v>
      </c>
      <c r="N967" t="s">
        <v>24</v>
      </c>
      <c r="O967">
        <v>2020</v>
      </c>
      <c r="P967">
        <v>30</v>
      </c>
      <c r="Q967">
        <v>2</v>
      </c>
      <c r="R967">
        <v>2021</v>
      </c>
      <c r="S967" t="s">
        <v>709</v>
      </c>
      <c r="T967" s="1">
        <v>45468</v>
      </c>
      <c r="U967">
        <v>3</v>
      </c>
      <c r="V967">
        <v>488</v>
      </c>
      <c r="W967" s="2">
        <f>Table2[[#This Row],[Profit]]/Table2[[#This Row],[Unit Price]]</f>
        <v>0.2028688524590164</v>
      </c>
    </row>
    <row r="968" spans="1:23" x14ac:dyDescent="0.25">
      <c r="A968">
        <v>968</v>
      </c>
      <c r="B968" t="s">
        <v>52</v>
      </c>
      <c r="C968" t="s">
        <v>34</v>
      </c>
      <c r="D968" t="s">
        <v>757</v>
      </c>
      <c r="E968">
        <v>863</v>
      </c>
      <c r="F968">
        <v>9</v>
      </c>
      <c r="G968">
        <v>0.3</v>
      </c>
      <c r="H968">
        <v>78</v>
      </c>
      <c r="I968" t="s">
        <v>28</v>
      </c>
      <c r="J968" t="s">
        <v>29</v>
      </c>
      <c r="K968" t="s">
        <v>22</v>
      </c>
      <c r="L968" t="s">
        <v>23</v>
      </c>
      <c r="M968" s="1">
        <v>44964</v>
      </c>
      <c r="N968" t="s">
        <v>24</v>
      </c>
      <c r="O968">
        <v>2020</v>
      </c>
      <c r="P968">
        <v>6</v>
      </c>
      <c r="Q968">
        <v>1</v>
      </c>
      <c r="R968">
        <v>2022</v>
      </c>
      <c r="S968" t="s">
        <v>509</v>
      </c>
      <c r="T968" s="1">
        <v>45591</v>
      </c>
      <c r="U968">
        <v>4</v>
      </c>
      <c r="V968">
        <v>7767</v>
      </c>
      <c r="W968" s="2">
        <f>Table2[[#This Row],[Profit]]/Table2[[#This Row],[Unit Price]]</f>
        <v>9.0382387022016217E-2</v>
      </c>
    </row>
    <row r="969" spans="1:23" x14ac:dyDescent="0.25">
      <c r="A969">
        <v>969</v>
      </c>
      <c r="B969" t="s">
        <v>26</v>
      </c>
      <c r="C969" t="s">
        <v>38</v>
      </c>
      <c r="D969" t="s">
        <v>761</v>
      </c>
      <c r="E969">
        <v>303</v>
      </c>
      <c r="F969">
        <v>2</v>
      </c>
      <c r="G969">
        <v>0.14000000000000001</v>
      </c>
      <c r="H969">
        <v>134</v>
      </c>
      <c r="I969" t="s">
        <v>20</v>
      </c>
      <c r="J969" t="s">
        <v>21</v>
      </c>
      <c r="K969" t="s">
        <v>22</v>
      </c>
      <c r="L969" t="s">
        <v>71</v>
      </c>
      <c r="M969" s="1">
        <v>44965</v>
      </c>
      <c r="N969" t="s">
        <v>24</v>
      </c>
      <c r="O969">
        <v>2021</v>
      </c>
      <c r="P969">
        <v>24</v>
      </c>
      <c r="Q969">
        <v>6</v>
      </c>
      <c r="R969">
        <v>2020</v>
      </c>
      <c r="S969" t="s">
        <v>394</v>
      </c>
      <c r="T969" s="1">
        <v>45476</v>
      </c>
      <c r="U969">
        <v>1</v>
      </c>
      <c r="V969">
        <v>606</v>
      </c>
      <c r="W969" s="2">
        <f>Table2[[#This Row],[Profit]]/Table2[[#This Row],[Unit Price]]</f>
        <v>0.44224422442244227</v>
      </c>
    </row>
    <row r="970" spans="1:23" x14ac:dyDescent="0.25">
      <c r="A970">
        <v>970</v>
      </c>
      <c r="B970" t="s">
        <v>26</v>
      </c>
      <c r="C970" t="s">
        <v>53</v>
      </c>
      <c r="D970" t="s">
        <v>758</v>
      </c>
      <c r="E970">
        <v>139</v>
      </c>
      <c r="F970">
        <v>8</v>
      </c>
      <c r="G970">
        <v>0.49</v>
      </c>
      <c r="H970">
        <v>157</v>
      </c>
      <c r="I970" t="s">
        <v>28</v>
      </c>
      <c r="J970" t="s">
        <v>29</v>
      </c>
      <c r="K970" t="s">
        <v>40</v>
      </c>
      <c r="L970" t="s">
        <v>31</v>
      </c>
      <c r="M970" s="1">
        <v>44966</v>
      </c>
      <c r="N970" t="s">
        <v>24</v>
      </c>
      <c r="O970">
        <v>2022</v>
      </c>
      <c r="P970">
        <v>23</v>
      </c>
      <c r="Q970">
        <v>2</v>
      </c>
      <c r="R970">
        <v>2020</v>
      </c>
      <c r="S970" t="s">
        <v>128</v>
      </c>
      <c r="T970" s="1">
        <v>45295</v>
      </c>
      <c r="U970">
        <v>4</v>
      </c>
      <c r="V970">
        <v>1112</v>
      </c>
      <c r="W970" s="2">
        <f>Table2[[#This Row],[Profit]]/Table2[[#This Row],[Unit Price]]</f>
        <v>1.1294964028776979</v>
      </c>
    </row>
    <row r="971" spans="1:23" x14ac:dyDescent="0.25">
      <c r="A971">
        <v>971</v>
      </c>
      <c r="B971" t="s">
        <v>45</v>
      </c>
      <c r="C971" t="s">
        <v>53</v>
      </c>
      <c r="D971" t="s">
        <v>757</v>
      </c>
      <c r="E971">
        <v>321</v>
      </c>
      <c r="F971">
        <v>6</v>
      </c>
      <c r="G971">
        <v>0.26</v>
      </c>
      <c r="H971">
        <v>184</v>
      </c>
      <c r="I971" t="s">
        <v>20</v>
      </c>
      <c r="J971" t="s">
        <v>29</v>
      </c>
      <c r="K971" t="s">
        <v>30</v>
      </c>
      <c r="L971" t="s">
        <v>46</v>
      </c>
      <c r="M971" s="1">
        <v>44967</v>
      </c>
      <c r="N971" t="s">
        <v>43</v>
      </c>
      <c r="O971">
        <v>2022</v>
      </c>
      <c r="P971">
        <v>16</v>
      </c>
      <c r="Q971">
        <v>8</v>
      </c>
      <c r="R971">
        <v>2021</v>
      </c>
      <c r="S971" t="s">
        <v>710</v>
      </c>
      <c r="T971" s="1">
        <v>45341</v>
      </c>
      <c r="U971">
        <v>2</v>
      </c>
      <c r="V971">
        <v>1926</v>
      </c>
      <c r="W971" s="2">
        <f>Table2[[#This Row],[Profit]]/Table2[[#This Row],[Unit Price]]</f>
        <v>0.57320872274143297</v>
      </c>
    </row>
    <row r="972" spans="1:23" x14ac:dyDescent="0.25">
      <c r="A972">
        <v>972</v>
      </c>
      <c r="B972" t="s">
        <v>18</v>
      </c>
      <c r="C972" t="s">
        <v>53</v>
      </c>
      <c r="D972" t="s">
        <v>757</v>
      </c>
      <c r="E972">
        <v>847</v>
      </c>
      <c r="F972">
        <v>8</v>
      </c>
      <c r="G972">
        <v>0.28000000000000003</v>
      </c>
      <c r="H972">
        <v>174</v>
      </c>
      <c r="I972" t="s">
        <v>20</v>
      </c>
      <c r="J972" t="s">
        <v>29</v>
      </c>
      <c r="K972" t="s">
        <v>22</v>
      </c>
      <c r="L972" t="s">
        <v>31</v>
      </c>
      <c r="M972" s="1">
        <v>44968</v>
      </c>
      <c r="N972" t="s">
        <v>24</v>
      </c>
      <c r="O972">
        <v>2022</v>
      </c>
      <c r="P972">
        <v>8</v>
      </c>
      <c r="Q972">
        <v>12</v>
      </c>
      <c r="R972">
        <v>2022</v>
      </c>
      <c r="S972" t="s">
        <v>253</v>
      </c>
      <c r="T972" s="1">
        <v>45624</v>
      </c>
      <c r="U972">
        <v>2</v>
      </c>
      <c r="V972">
        <v>6776</v>
      </c>
      <c r="W972" s="2">
        <f>Table2[[#This Row],[Profit]]/Table2[[#This Row],[Unit Price]]</f>
        <v>0.20543093270365997</v>
      </c>
    </row>
    <row r="973" spans="1:23" x14ac:dyDescent="0.25">
      <c r="A973">
        <v>973</v>
      </c>
      <c r="B973" t="s">
        <v>73</v>
      </c>
      <c r="C973" t="s">
        <v>56</v>
      </c>
      <c r="D973" t="s">
        <v>760</v>
      </c>
      <c r="E973">
        <v>290</v>
      </c>
      <c r="F973">
        <v>6</v>
      </c>
      <c r="G973">
        <v>0.24</v>
      </c>
      <c r="H973">
        <v>106</v>
      </c>
      <c r="I973" t="s">
        <v>28</v>
      </c>
      <c r="J973" t="s">
        <v>35</v>
      </c>
      <c r="K973" t="s">
        <v>22</v>
      </c>
      <c r="L973" t="s">
        <v>23</v>
      </c>
      <c r="M973" s="1">
        <v>44969</v>
      </c>
      <c r="N973" t="s">
        <v>24</v>
      </c>
      <c r="O973">
        <v>2021</v>
      </c>
      <c r="P973">
        <v>29</v>
      </c>
      <c r="Q973">
        <v>11</v>
      </c>
      <c r="R973">
        <v>2022</v>
      </c>
      <c r="S973" t="s">
        <v>711</v>
      </c>
      <c r="T973" s="1">
        <v>45541</v>
      </c>
      <c r="U973">
        <v>5</v>
      </c>
      <c r="V973">
        <v>1740</v>
      </c>
      <c r="W973" s="2">
        <f>Table2[[#This Row],[Profit]]/Table2[[#This Row],[Unit Price]]</f>
        <v>0.36551724137931035</v>
      </c>
    </row>
    <row r="974" spans="1:23" x14ac:dyDescent="0.25">
      <c r="A974">
        <v>974</v>
      </c>
      <c r="B974" t="s">
        <v>52</v>
      </c>
      <c r="C974" t="s">
        <v>38</v>
      </c>
      <c r="D974" t="s">
        <v>757</v>
      </c>
      <c r="E974">
        <v>785</v>
      </c>
      <c r="F974">
        <v>7</v>
      </c>
      <c r="G974">
        <v>0.33</v>
      </c>
      <c r="H974">
        <v>52</v>
      </c>
      <c r="I974" t="s">
        <v>28</v>
      </c>
      <c r="J974" t="s">
        <v>29</v>
      </c>
      <c r="K974" t="s">
        <v>30</v>
      </c>
      <c r="L974" t="s">
        <v>71</v>
      </c>
      <c r="M974" s="1">
        <v>44970</v>
      </c>
      <c r="N974" t="s">
        <v>43</v>
      </c>
      <c r="O974">
        <v>2021</v>
      </c>
      <c r="P974">
        <v>7</v>
      </c>
      <c r="Q974">
        <v>5</v>
      </c>
      <c r="R974">
        <v>2021</v>
      </c>
      <c r="S974" t="s">
        <v>162</v>
      </c>
      <c r="T974" s="1">
        <v>45395</v>
      </c>
      <c r="U974">
        <v>5</v>
      </c>
      <c r="V974">
        <v>5495</v>
      </c>
      <c r="W974" s="2">
        <f>Table2[[#This Row],[Profit]]/Table2[[#This Row],[Unit Price]]</f>
        <v>6.6242038216560509E-2</v>
      </c>
    </row>
    <row r="975" spans="1:23" x14ac:dyDescent="0.25">
      <c r="A975">
        <v>975</v>
      </c>
      <c r="B975" t="s">
        <v>65</v>
      </c>
      <c r="C975" t="s">
        <v>34</v>
      </c>
      <c r="D975" t="s">
        <v>758</v>
      </c>
      <c r="E975">
        <v>559</v>
      </c>
      <c r="F975">
        <v>3</v>
      </c>
      <c r="G975">
        <v>0.45</v>
      </c>
      <c r="H975">
        <v>123</v>
      </c>
      <c r="I975" t="s">
        <v>28</v>
      </c>
      <c r="J975" t="s">
        <v>35</v>
      </c>
      <c r="K975" t="s">
        <v>70</v>
      </c>
      <c r="L975" t="s">
        <v>31</v>
      </c>
      <c r="M975" s="1">
        <v>44971</v>
      </c>
      <c r="N975" t="s">
        <v>24</v>
      </c>
      <c r="O975">
        <v>2020</v>
      </c>
      <c r="P975">
        <v>28</v>
      </c>
      <c r="Q975">
        <v>10</v>
      </c>
      <c r="R975">
        <v>2022</v>
      </c>
      <c r="S975" t="s">
        <v>712</v>
      </c>
      <c r="T975" s="1">
        <v>45436</v>
      </c>
      <c r="U975">
        <v>5</v>
      </c>
      <c r="V975">
        <v>1677</v>
      </c>
      <c r="W975" s="2">
        <f>Table2[[#This Row],[Profit]]/Table2[[#This Row],[Unit Price]]</f>
        <v>0.22003577817531306</v>
      </c>
    </row>
    <row r="976" spans="1:23" x14ac:dyDescent="0.25">
      <c r="A976">
        <v>976</v>
      </c>
      <c r="B976" t="s">
        <v>65</v>
      </c>
      <c r="C976" t="s">
        <v>59</v>
      </c>
      <c r="D976" t="s">
        <v>760</v>
      </c>
      <c r="E976">
        <v>910</v>
      </c>
      <c r="F976">
        <v>8</v>
      </c>
      <c r="G976">
        <v>0.4</v>
      </c>
      <c r="H976">
        <v>77</v>
      </c>
      <c r="I976" t="s">
        <v>20</v>
      </c>
      <c r="J976" t="s">
        <v>35</v>
      </c>
      <c r="K976" t="s">
        <v>40</v>
      </c>
      <c r="L976" t="s">
        <v>71</v>
      </c>
      <c r="M976" s="1">
        <v>44972</v>
      </c>
      <c r="N976" t="s">
        <v>43</v>
      </c>
      <c r="O976">
        <v>2020</v>
      </c>
      <c r="P976">
        <v>5</v>
      </c>
      <c r="Q976">
        <v>1</v>
      </c>
      <c r="R976">
        <v>2022</v>
      </c>
      <c r="S976" t="s">
        <v>140</v>
      </c>
      <c r="T976" s="1">
        <v>45316</v>
      </c>
      <c r="U976">
        <v>1</v>
      </c>
      <c r="V976">
        <v>7280</v>
      </c>
      <c r="W976" s="2">
        <f>Table2[[#This Row],[Profit]]/Table2[[#This Row],[Unit Price]]</f>
        <v>8.461538461538462E-2</v>
      </c>
    </row>
    <row r="977" spans="1:23" x14ac:dyDescent="0.25">
      <c r="A977">
        <v>977</v>
      </c>
      <c r="B977" t="s">
        <v>45</v>
      </c>
      <c r="C977" t="s">
        <v>38</v>
      </c>
      <c r="D977" t="s">
        <v>760</v>
      </c>
      <c r="E977">
        <v>260</v>
      </c>
      <c r="F977">
        <v>8</v>
      </c>
      <c r="G977">
        <v>0.13</v>
      </c>
      <c r="H977">
        <v>161</v>
      </c>
      <c r="I977" t="s">
        <v>28</v>
      </c>
      <c r="J977" t="s">
        <v>39</v>
      </c>
      <c r="K977" t="s">
        <v>30</v>
      </c>
      <c r="L977" t="s">
        <v>46</v>
      </c>
      <c r="M977" s="1">
        <v>44973</v>
      </c>
      <c r="N977" t="s">
        <v>24</v>
      </c>
      <c r="O977">
        <v>2021</v>
      </c>
      <c r="P977">
        <v>23</v>
      </c>
      <c r="Q977">
        <v>5</v>
      </c>
      <c r="R977">
        <v>2021</v>
      </c>
      <c r="S977" t="s">
        <v>293</v>
      </c>
      <c r="T977" s="1">
        <v>45598</v>
      </c>
      <c r="U977">
        <v>6</v>
      </c>
      <c r="V977">
        <v>2080</v>
      </c>
      <c r="W977" s="2">
        <f>Table2[[#This Row],[Profit]]/Table2[[#This Row],[Unit Price]]</f>
        <v>0.61923076923076925</v>
      </c>
    </row>
    <row r="978" spans="1:23" x14ac:dyDescent="0.25">
      <c r="A978">
        <v>978</v>
      </c>
      <c r="B978" t="s">
        <v>18</v>
      </c>
      <c r="C978" t="s">
        <v>56</v>
      </c>
      <c r="D978" t="s">
        <v>758</v>
      </c>
      <c r="E978">
        <v>997</v>
      </c>
      <c r="F978">
        <v>5</v>
      </c>
      <c r="G978">
        <v>0.2</v>
      </c>
      <c r="H978">
        <v>143</v>
      </c>
      <c r="I978" t="s">
        <v>20</v>
      </c>
      <c r="J978" t="s">
        <v>29</v>
      </c>
      <c r="K978" t="s">
        <v>70</v>
      </c>
      <c r="L978" t="s">
        <v>31</v>
      </c>
      <c r="M978" s="1">
        <v>44974</v>
      </c>
      <c r="N978" t="s">
        <v>43</v>
      </c>
      <c r="O978">
        <v>2022</v>
      </c>
      <c r="P978">
        <v>24</v>
      </c>
      <c r="Q978">
        <v>5</v>
      </c>
      <c r="R978">
        <v>2020</v>
      </c>
      <c r="S978" t="s">
        <v>481</v>
      </c>
      <c r="T978" s="1">
        <v>45521</v>
      </c>
      <c r="U978">
        <v>3</v>
      </c>
      <c r="V978">
        <v>4985</v>
      </c>
      <c r="W978" s="2">
        <f>Table2[[#This Row],[Profit]]/Table2[[#This Row],[Unit Price]]</f>
        <v>0.14343029087261785</v>
      </c>
    </row>
    <row r="979" spans="1:23" x14ac:dyDescent="0.25">
      <c r="A979">
        <v>979</v>
      </c>
      <c r="B979" t="s">
        <v>101</v>
      </c>
      <c r="C979" t="s">
        <v>19</v>
      </c>
      <c r="D979" t="s">
        <v>760</v>
      </c>
      <c r="E979">
        <v>848</v>
      </c>
      <c r="F979">
        <v>4</v>
      </c>
      <c r="G979">
        <v>0.42</v>
      </c>
      <c r="H979">
        <v>84</v>
      </c>
      <c r="I979" t="s">
        <v>20</v>
      </c>
      <c r="J979" t="s">
        <v>35</v>
      </c>
      <c r="K979" t="s">
        <v>22</v>
      </c>
      <c r="L979" t="s">
        <v>23</v>
      </c>
      <c r="M979" s="1">
        <v>44975</v>
      </c>
      <c r="N979" t="s">
        <v>24</v>
      </c>
      <c r="O979">
        <v>2021</v>
      </c>
      <c r="P979">
        <v>1</v>
      </c>
      <c r="Q979">
        <v>8</v>
      </c>
      <c r="R979">
        <v>2020</v>
      </c>
      <c r="S979" t="s">
        <v>323</v>
      </c>
      <c r="T979" s="1">
        <v>45538</v>
      </c>
      <c r="U979">
        <v>3</v>
      </c>
      <c r="V979">
        <v>3392</v>
      </c>
      <c r="W979" s="2">
        <f>Table2[[#This Row],[Profit]]/Table2[[#This Row],[Unit Price]]</f>
        <v>9.9056603773584911E-2</v>
      </c>
    </row>
    <row r="980" spans="1:23" x14ac:dyDescent="0.25">
      <c r="A980">
        <v>980</v>
      </c>
      <c r="B980" t="s">
        <v>18</v>
      </c>
      <c r="C980" t="s">
        <v>19</v>
      </c>
      <c r="D980" t="s">
        <v>758</v>
      </c>
      <c r="E980">
        <v>275</v>
      </c>
      <c r="F980">
        <v>4</v>
      </c>
      <c r="G980">
        <v>0.31</v>
      </c>
      <c r="H980">
        <v>183</v>
      </c>
      <c r="I980" t="s">
        <v>20</v>
      </c>
      <c r="J980" t="s">
        <v>35</v>
      </c>
      <c r="K980" t="s">
        <v>40</v>
      </c>
      <c r="L980" t="s">
        <v>71</v>
      </c>
      <c r="M980" s="1">
        <v>44976</v>
      </c>
      <c r="N980" t="s">
        <v>24</v>
      </c>
      <c r="O980">
        <v>2020</v>
      </c>
      <c r="P980">
        <v>24</v>
      </c>
      <c r="Q980">
        <v>10</v>
      </c>
      <c r="R980">
        <v>2021</v>
      </c>
      <c r="S980" t="s">
        <v>546</v>
      </c>
      <c r="T980" s="1">
        <v>45626</v>
      </c>
      <c r="U980">
        <v>4</v>
      </c>
      <c r="V980">
        <v>1100</v>
      </c>
      <c r="W980" s="2">
        <f>Table2[[#This Row],[Profit]]/Table2[[#This Row],[Unit Price]]</f>
        <v>0.66545454545454541</v>
      </c>
    </row>
    <row r="981" spans="1:23" x14ac:dyDescent="0.25">
      <c r="A981">
        <v>981</v>
      </c>
      <c r="B981" t="s">
        <v>26</v>
      </c>
      <c r="C981" t="s">
        <v>56</v>
      </c>
      <c r="D981" t="s">
        <v>27</v>
      </c>
      <c r="E981">
        <v>774</v>
      </c>
      <c r="F981">
        <v>6</v>
      </c>
      <c r="G981">
        <v>0.43</v>
      </c>
      <c r="H981">
        <v>106</v>
      </c>
      <c r="I981" t="s">
        <v>20</v>
      </c>
      <c r="J981" t="s">
        <v>29</v>
      </c>
      <c r="K981" t="s">
        <v>22</v>
      </c>
      <c r="L981" t="s">
        <v>46</v>
      </c>
      <c r="M981" s="1">
        <v>44977</v>
      </c>
      <c r="N981" t="s">
        <v>24</v>
      </c>
      <c r="O981">
        <v>2022</v>
      </c>
      <c r="P981">
        <v>4</v>
      </c>
      <c r="Q981">
        <v>10</v>
      </c>
      <c r="R981">
        <v>2022</v>
      </c>
      <c r="S981" t="s">
        <v>713</v>
      </c>
      <c r="T981" s="1">
        <v>45517</v>
      </c>
      <c r="U981">
        <v>5</v>
      </c>
      <c r="V981">
        <v>4644</v>
      </c>
      <c r="W981" s="2">
        <f>Table2[[#This Row],[Profit]]/Table2[[#This Row],[Unit Price]]</f>
        <v>0.13695090439276486</v>
      </c>
    </row>
    <row r="982" spans="1:23" x14ac:dyDescent="0.25">
      <c r="A982">
        <v>982</v>
      </c>
      <c r="B982" t="s">
        <v>101</v>
      </c>
      <c r="C982" t="s">
        <v>53</v>
      </c>
      <c r="D982" t="s">
        <v>760</v>
      </c>
      <c r="E982">
        <v>398</v>
      </c>
      <c r="F982">
        <v>6</v>
      </c>
      <c r="G982">
        <v>0.28000000000000003</v>
      </c>
      <c r="H982">
        <v>74</v>
      </c>
      <c r="I982" t="s">
        <v>20</v>
      </c>
      <c r="J982" t="s">
        <v>29</v>
      </c>
      <c r="K982" t="s">
        <v>70</v>
      </c>
      <c r="L982" t="s">
        <v>23</v>
      </c>
      <c r="M982" s="1">
        <v>44978</v>
      </c>
      <c r="N982" t="s">
        <v>43</v>
      </c>
      <c r="O982">
        <v>2021</v>
      </c>
      <c r="P982">
        <v>8</v>
      </c>
      <c r="Q982">
        <v>4</v>
      </c>
      <c r="R982">
        <v>2022</v>
      </c>
      <c r="S982" t="s">
        <v>714</v>
      </c>
      <c r="T982" s="1">
        <v>45423</v>
      </c>
      <c r="U982">
        <v>6</v>
      </c>
      <c r="V982">
        <v>2388</v>
      </c>
      <c r="W982" s="2">
        <f>Table2[[#This Row],[Profit]]/Table2[[#This Row],[Unit Price]]</f>
        <v>0.18592964824120603</v>
      </c>
    </row>
    <row r="983" spans="1:23" x14ac:dyDescent="0.25">
      <c r="A983">
        <v>983</v>
      </c>
      <c r="B983" t="s">
        <v>73</v>
      </c>
      <c r="C983" t="s">
        <v>56</v>
      </c>
      <c r="D983" t="s">
        <v>27</v>
      </c>
      <c r="E983">
        <v>398</v>
      </c>
      <c r="F983">
        <v>7</v>
      </c>
      <c r="G983">
        <v>0.43</v>
      </c>
      <c r="H983">
        <v>95</v>
      </c>
      <c r="I983" t="s">
        <v>20</v>
      </c>
      <c r="J983" t="s">
        <v>21</v>
      </c>
      <c r="K983" t="s">
        <v>22</v>
      </c>
      <c r="L983" t="s">
        <v>46</v>
      </c>
      <c r="M983" s="1">
        <v>44979</v>
      </c>
      <c r="N983" t="s">
        <v>43</v>
      </c>
      <c r="O983">
        <v>2020</v>
      </c>
      <c r="P983">
        <v>21</v>
      </c>
      <c r="Q983">
        <v>11</v>
      </c>
      <c r="R983">
        <v>2021</v>
      </c>
      <c r="S983" t="s">
        <v>715</v>
      </c>
      <c r="T983" s="1">
        <v>45420</v>
      </c>
      <c r="U983">
        <v>1</v>
      </c>
      <c r="V983">
        <v>2786</v>
      </c>
      <c r="W983" s="2">
        <f>Table2[[#This Row],[Profit]]/Table2[[#This Row],[Unit Price]]</f>
        <v>0.23869346733668342</v>
      </c>
    </row>
    <row r="984" spans="1:23" x14ac:dyDescent="0.25">
      <c r="A984">
        <v>984</v>
      </c>
      <c r="B984" t="s">
        <v>65</v>
      </c>
      <c r="C984" t="s">
        <v>38</v>
      </c>
      <c r="D984" t="s">
        <v>760</v>
      </c>
      <c r="E984">
        <v>464</v>
      </c>
      <c r="F984">
        <v>2</v>
      </c>
      <c r="G984">
        <v>0.22</v>
      </c>
      <c r="H984">
        <v>62</v>
      </c>
      <c r="I984" t="s">
        <v>28</v>
      </c>
      <c r="J984" t="s">
        <v>29</v>
      </c>
      <c r="K984" t="s">
        <v>40</v>
      </c>
      <c r="L984" t="s">
        <v>23</v>
      </c>
      <c r="M984" s="1">
        <v>44980</v>
      </c>
      <c r="N984" t="s">
        <v>43</v>
      </c>
      <c r="O984">
        <v>2022</v>
      </c>
      <c r="P984">
        <v>25</v>
      </c>
      <c r="Q984">
        <v>8</v>
      </c>
      <c r="R984">
        <v>2022</v>
      </c>
      <c r="S984" t="s">
        <v>555</v>
      </c>
      <c r="T984" s="1">
        <v>45585</v>
      </c>
      <c r="U984">
        <v>4</v>
      </c>
      <c r="V984">
        <v>928</v>
      </c>
      <c r="W984" s="2">
        <f>Table2[[#This Row],[Profit]]/Table2[[#This Row],[Unit Price]]</f>
        <v>0.1336206896551724</v>
      </c>
    </row>
    <row r="985" spans="1:23" x14ac:dyDescent="0.25">
      <c r="A985">
        <v>985</v>
      </c>
      <c r="B985" t="s">
        <v>52</v>
      </c>
      <c r="C985" t="s">
        <v>34</v>
      </c>
      <c r="D985" t="s">
        <v>757</v>
      </c>
      <c r="E985">
        <v>302</v>
      </c>
      <c r="F985">
        <v>3</v>
      </c>
      <c r="G985">
        <v>0.12</v>
      </c>
      <c r="H985">
        <v>54</v>
      </c>
      <c r="I985" t="s">
        <v>20</v>
      </c>
      <c r="J985" t="s">
        <v>21</v>
      </c>
      <c r="K985" t="s">
        <v>22</v>
      </c>
      <c r="L985" t="s">
        <v>31</v>
      </c>
      <c r="M985" s="1">
        <v>44981</v>
      </c>
      <c r="N985" t="s">
        <v>43</v>
      </c>
      <c r="O985">
        <v>2020</v>
      </c>
      <c r="P985">
        <v>19</v>
      </c>
      <c r="Q985">
        <v>10</v>
      </c>
      <c r="R985">
        <v>2020</v>
      </c>
      <c r="S985" t="s">
        <v>716</v>
      </c>
      <c r="T985" s="1">
        <v>45327</v>
      </c>
      <c r="U985">
        <v>4</v>
      </c>
      <c r="V985">
        <v>906</v>
      </c>
      <c r="W985" s="2">
        <f>Table2[[#This Row],[Profit]]/Table2[[#This Row],[Unit Price]]</f>
        <v>0.17880794701986755</v>
      </c>
    </row>
    <row r="986" spans="1:23" x14ac:dyDescent="0.25">
      <c r="A986">
        <v>986</v>
      </c>
      <c r="B986" t="s">
        <v>55</v>
      </c>
      <c r="C986" t="s">
        <v>38</v>
      </c>
      <c r="D986" t="s">
        <v>761</v>
      </c>
      <c r="E986">
        <v>526</v>
      </c>
      <c r="F986">
        <v>1</v>
      </c>
      <c r="G986">
        <v>0.35</v>
      </c>
      <c r="H986">
        <v>150</v>
      </c>
      <c r="I986" t="s">
        <v>28</v>
      </c>
      <c r="J986" t="s">
        <v>29</v>
      </c>
      <c r="K986" t="s">
        <v>22</v>
      </c>
      <c r="L986" t="s">
        <v>31</v>
      </c>
      <c r="M986" s="1">
        <v>44982</v>
      </c>
      <c r="N986" t="s">
        <v>43</v>
      </c>
      <c r="O986">
        <v>2020</v>
      </c>
      <c r="P986">
        <v>23</v>
      </c>
      <c r="Q986">
        <v>3</v>
      </c>
      <c r="R986">
        <v>2021</v>
      </c>
      <c r="S986" t="s">
        <v>717</v>
      </c>
      <c r="T986" s="1">
        <v>45334</v>
      </c>
      <c r="U986">
        <v>1</v>
      </c>
      <c r="V986">
        <v>526</v>
      </c>
      <c r="W986" s="2">
        <f>Table2[[#This Row],[Profit]]/Table2[[#This Row],[Unit Price]]</f>
        <v>0.28517110266159695</v>
      </c>
    </row>
    <row r="987" spans="1:23" x14ac:dyDescent="0.25">
      <c r="A987">
        <v>987</v>
      </c>
      <c r="B987" t="s">
        <v>42</v>
      </c>
      <c r="C987" t="s">
        <v>59</v>
      </c>
      <c r="D987" t="s">
        <v>758</v>
      </c>
      <c r="E987">
        <v>864</v>
      </c>
      <c r="F987">
        <v>3</v>
      </c>
      <c r="G987">
        <v>0.4</v>
      </c>
      <c r="H987">
        <v>143</v>
      </c>
      <c r="I987" t="s">
        <v>20</v>
      </c>
      <c r="J987" t="s">
        <v>39</v>
      </c>
      <c r="K987" t="s">
        <v>40</v>
      </c>
      <c r="L987" t="s">
        <v>71</v>
      </c>
      <c r="M987" s="1">
        <v>44983</v>
      </c>
      <c r="N987" t="s">
        <v>43</v>
      </c>
      <c r="O987">
        <v>2021</v>
      </c>
      <c r="P987">
        <v>19</v>
      </c>
      <c r="Q987">
        <v>6</v>
      </c>
      <c r="R987">
        <v>2020</v>
      </c>
      <c r="S987" t="s">
        <v>647</v>
      </c>
      <c r="T987" s="1">
        <v>45394</v>
      </c>
      <c r="U987">
        <v>4</v>
      </c>
      <c r="V987">
        <v>2592</v>
      </c>
      <c r="W987" s="2">
        <f>Table2[[#This Row],[Profit]]/Table2[[#This Row],[Unit Price]]</f>
        <v>0.16550925925925927</v>
      </c>
    </row>
    <row r="988" spans="1:23" x14ac:dyDescent="0.25">
      <c r="A988">
        <v>988</v>
      </c>
      <c r="B988" t="s">
        <v>67</v>
      </c>
      <c r="C988" t="s">
        <v>59</v>
      </c>
      <c r="D988" t="s">
        <v>757</v>
      </c>
      <c r="E988">
        <v>844</v>
      </c>
      <c r="F988">
        <v>6</v>
      </c>
      <c r="G988">
        <v>0.38</v>
      </c>
      <c r="H988">
        <v>124</v>
      </c>
      <c r="I988" t="s">
        <v>28</v>
      </c>
      <c r="J988" t="s">
        <v>21</v>
      </c>
      <c r="K988" t="s">
        <v>30</v>
      </c>
      <c r="L988" t="s">
        <v>23</v>
      </c>
      <c r="M988" s="1">
        <v>44984</v>
      </c>
      <c r="N988" t="s">
        <v>43</v>
      </c>
      <c r="O988">
        <v>2022</v>
      </c>
      <c r="P988">
        <v>7</v>
      </c>
      <c r="Q988">
        <v>6</v>
      </c>
      <c r="R988">
        <v>2021</v>
      </c>
      <c r="S988" t="s">
        <v>718</v>
      </c>
      <c r="T988" s="1">
        <v>45323</v>
      </c>
      <c r="U988">
        <v>4</v>
      </c>
      <c r="V988">
        <v>5064</v>
      </c>
      <c r="W988" s="2">
        <f>Table2[[#This Row],[Profit]]/Table2[[#This Row],[Unit Price]]</f>
        <v>0.14691943127962084</v>
      </c>
    </row>
    <row r="989" spans="1:23" x14ac:dyDescent="0.25">
      <c r="A989">
        <v>989</v>
      </c>
      <c r="B989" t="s">
        <v>67</v>
      </c>
      <c r="C989" t="s">
        <v>59</v>
      </c>
      <c r="D989" t="s">
        <v>27</v>
      </c>
      <c r="E989">
        <v>658</v>
      </c>
      <c r="F989">
        <v>3</v>
      </c>
      <c r="G989">
        <v>0.27</v>
      </c>
      <c r="H989">
        <v>92</v>
      </c>
      <c r="I989" t="s">
        <v>28</v>
      </c>
      <c r="J989" t="s">
        <v>35</v>
      </c>
      <c r="K989" t="s">
        <v>22</v>
      </c>
      <c r="L989" t="s">
        <v>31</v>
      </c>
      <c r="M989" s="1">
        <v>44985</v>
      </c>
      <c r="N989" t="s">
        <v>24</v>
      </c>
      <c r="O989">
        <v>2022</v>
      </c>
      <c r="P989">
        <v>28</v>
      </c>
      <c r="Q989">
        <v>4</v>
      </c>
      <c r="R989">
        <v>2021</v>
      </c>
      <c r="S989" t="s">
        <v>719</v>
      </c>
      <c r="T989" s="1">
        <v>45413</v>
      </c>
      <c r="U989">
        <v>2</v>
      </c>
      <c r="V989">
        <v>1974</v>
      </c>
      <c r="W989" s="2">
        <f>Table2[[#This Row],[Profit]]/Table2[[#This Row],[Unit Price]]</f>
        <v>0.1398176291793313</v>
      </c>
    </row>
    <row r="990" spans="1:23" x14ac:dyDescent="0.25">
      <c r="A990">
        <v>990</v>
      </c>
      <c r="B990" t="s">
        <v>79</v>
      </c>
      <c r="C990" t="s">
        <v>38</v>
      </c>
      <c r="D990" t="s">
        <v>758</v>
      </c>
      <c r="E990">
        <v>563</v>
      </c>
      <c r="F990">
        <v>1</v>
      </c>
      <c r="G990">
        <v>0.24</v>
      </c>
      <c r="H990">
        <v>85</v>
      </c>
      <c r="I990" t="s">
        <v>20</v>
      </c>
      <c r="J990" t="s">
        <v>35</v>
      </c>
      <c r="K990" t="s">
        <v>40</v>
      </c>
      <c r="L990" t="s">
        <v>31</v>
      </c>
      <c r="M990" s="1">
        <v>44986</v>
      </c>
      <c r="N990" t="s">
        <v>43</v>
      </c>
      <c r="O990">
        <v>2021</v>
      </c>
      <c r="P990">
        <v>12</v>
      </c>
      <c r="Q990">
        <v>7</v>
      </c>
      <c r="R990">
        <v>2021</v>
      </c>
      <c r="S990" t="s">
        <v>555</v>
      </c>
      <c r="T990" s="1">
        <v>45572</v>
      </c>
      <c r="U990">
        <v>2</v>
      </c>
      <c r="V990">
        <v>563</v>
      </c>
      <c r="W990" s="2">
        <f>Table2[[#This Row],[Profit]]/Table2[[#This Row],[Unit Price]]</f>
        <v>0.15097690941385436</v>
      </c>
    </row>
    <row r="991" spans="1:23" x14ac:dyDescent="0.25">
      <c r="A991">
        <v>991</v>
      </c>
      <c r="B991" t="s">
        <v>48</v>
      </c>
      <c r="C991" t="s">
        <v>59</v>
      </c>
      <c r="D991" t="s">
        <v>758</v>
      </c>
      <c r="E991">
        <v>721</v>
      </c>
      <c r="F991">
        <v>4</v>
      </c>
      <c r="G991">
        <v>0.23</v>
      </c>
      <c r="H991">
        <v>148</v>
      </c>
      <c r="I991" t="s">
        <v>20</v>
      </c>
      <c r="J991" t="s">
        <v>29</v>
      </c>
      <c r="K991" t="s">
        <v>22</v>
      </c>
      <c r="L991" t="s">
        <v>31</v>
      </c>
      <c r="M991" s="1">
        <v>44987</v>
      </c>
      <c r="N991" t="s">
        <v>24</v>
      </c>
      <c r="O991">
        <v>2021</v>
      </c>
      <c r="P991">
        <v>28</v>
      </c>
      <c r="Q991">
        <v>5</v>
      </c>
      <c r="R991">
        <v>2022</v>
      </c>
      <c r="S991" t="s">
        <v>463</v>
      </c>
      <c r="T991" s="1">
        <v>45614</v>
      </c>
      <c r="U991">
        <v>3</v>
      </c>
      <c r="V991">
        <v>2884</v>
      </c>
      <c r="W991" s="2">
        <f>Table2[[#This Row],[Profit]]/Table2[[#This Row],[Unit Price]]</f>
        <v>0.20527045769764216</v>
      </c>
    </row>
    <row r="992" spans="1:23" x14ac:dyDescent="0.25">
      <c r="A992">
        <v>992</v>
      </c>
      <c r="B992" t="s">
        <v>79</v>
      </c>
      <c r="C992" t="s">
        <v>53</v>
      </c>
      <c r="D992" t="s">
        <v>761</v>
      </c>
      <c r="E992">
        <v>830</v>
      </c>
      <c r="F992">
        <v>9</v>
      </c>
      <c r="G992">
        <v>0.43</v>
      </c>
      <c r="H992">
        <v>108</v>
      </c>
      <c r="I992" t="s">
        <v>28</v>
      </c>
      <c r="J992" t="s">
        <v>21</v>
      </c>
      <c r="K992" t="s">
        <v>22</v>
      </c>
      <c r="L992" t="s">
        <v>23</v>
      </c>
      <c r="M992" s="1">
        <v>44988</v>
      </c>
      <c r="N992" t="s">
        <v>24</v>
      </c>
      <c r="O992">
        <v>2021</v>
      </c>
      <c r="P992">
        <v>2</v>
      </c>
      <c r="Q992">
        <v>6</v>
      </c>
      <c r="R992">
        <v>2020</v>
      </c>
      <c r="S992" t="s">
        <v>366</v>
      </c>
      <c r="T992" s="1">
        <v>45545</v>
      </c>
      <c r="U992">
        <v>4</v>
      </c>
      <c r="V992">
        <v>7470</v>
      </c>
      <c r="W992" s="2">
        <f>Table2[[#This Row],[Profit]]/Table2[[#This Row],[Unit Price]]</f>
        <v>0.13012048192771083</v>
      </c>
    </row>
    <row r="993" spans="1:23" x14ac:dyDescent="0.25">
      <c r="A993">
        <v>993</v>
      </c>
      <c r="B993" t="s">
        <v>104</v>
      </c>
      <c r="C993" t="s">
        <v>38</v>
      </c>
      <c r="D993" t="s">
        <v>27</v>
      </c>
      <c r="E993">
        <v>717</v>
      </c>
      <c r="F993">
        <v>4</v>
      </c>
      <c r="G993">
        <v>0.32</v>
      </c>
      <c r="H993">
        <v>71</v>
      </c>
      <c r="I993" t="s">
        <v>28</v>
      </c>
      <c r="J993" t="s">
        <v>35</v>
      </c>
      <c r="K993" t="s">
        <v>30</v>
      </c>
      <c r="L993" t="s">
        <v>71</v>
      </c>
      <c r="M993" s="1">
        <v>44989</v>
      </c>
      <c r="N993" t="s">
        <v>43</v>
      </c>
      <c r="O993">
        <v>2020</v>
      </c>
      <c r="P993">
        <v>28</v>
      </c>
      <c r="Q993">
        <v>5</v>
      </c>
      <c r="R993">
        <v>2021</v>
      </c>
      <c r="S993" t="s">
        <v>720</v>
      </c>
      <c r="T993" s="1">
        <v>45617</v>
      </c>
      <c r="U993">
        <v>4</v>
      </c>
      <c r="V993">
        <v>2868</v>
      </c>
      <c r="W993" s="2">
        <f>Table2[[#This Row],[Profit]]/Table2[[#This Row],[Unit Price]]</f>
        <v>9.9023709902370985E-2</v>
      </c>
    </row>
    <row r="994" spans="1:23" x14ac:dyDescent="0.25">
      <c r="A994">
        <v>994</v>
      </c>
      <c r="B994" t="s">
        <v>26</v>
      </c>
      <c r="C994" t="s">
        <v>38</v>
      </c>
      <c r="D994" t="s">
        <v>758</v>
      </c>
      <c r="E994">
        <v>652</v>
      </c>
      <c r="F994">
        <v>2</v>
      </c>
      <c r="G994">
        <v>0.34</v>
      </c>
      <c r="H994">
        <v>120</v>
      </c>
      <c r="I994" t="s">
        <v>20</v>
      </c>
      <c r="J994" t="s">
        <v>35</v>
      </c>
      <c r="K994" t="s">
        <v>30</v>
      </c>
      <c r="L994" t="s">
        <v>31</v>
      </c>
      <c r="M994" s="1">
        <v>44990</v>
      </c>
      <c r="N994" t="s">
        <v>43</v>
      </c>
      <c r="O994">
        <v>2020</v>
      </c>
      <c r="P994">
        <v>7</v>
      </c>
      <c r="Q994">
        <v>4</v>
      </c>
      <c r="R994">
        <v>2022</v>
      </c>
      <c r="S994" t="s">
        <v>721</v>
      </c>
      <c r="T994" s="1">
        <v>45331</v>
      </c>
      <c r="U994">
        <v>6</v>
      </c>
      <c r="V994">
        <v>1304</v>
      </c>
      <c r="W994" s="2">
        <f>Table2[[#This Row],[Profit]]/Table2[[#This Row],[Unit Price]]</f>
        <v>0.18404907975460122</v>
      </c>
    </row>
    <row r="995" spans="1:23" x14ac:dyDescent="0.25">
      <c r="A995">
        <v>995</v>
      </c>
      <c r="B995" t="s">
        <v>67</v>
      </c>
      <c r="C995" t="s">
        <v>19</v>
      </c>
      <c r="D995" t="s">
        <v>758</v>
      </c>
      <c r="E995">
        <v>720</v>
      </c>
      <c r="F995">
        <v>1</v>
      </c>
      <c r="G995">
        <v>0.4</v>
      </c>
      <c r="H995">
        <v>190</v>
      </c>
      <c r="I995" t="s">
        <v>28</v>
      </c>
      <c r="J995" t="s">
        <v>39</v>
      </c>
      <c r="K995" t="s">
        <v>70</v>
      </c>
      <c r="L995" t="s">
        <v>46</v>
      </c>
      <c r="M995" s="1">
        <v>44991</v>
      </c>
      <c r="N995" t="s">
        <v>24</v>
      </c>
      <c r="O995">
        <v>2020</v>
      </c>
      <c r="P995">
        <v>8</v>
      </c>
      <c r="Q995">
        <v>9</v>
      </c>
      <c r="R995">
        <v>2021</v>
      </c>
      <c r="S995" t="s">
        <v>345</v>
      </c>
      <c r="T995" s="1">
        <v>45339</v>
      </c>
      <c r="U995">
        <v>4</v>
      </c>
      <c r="V995">
        <v>720</v>
      </c>
      <c r="W995" s="2">
        <f>Table2[[#This Row],[Profit]]/Table2[[#This Row],[Unit Price]]</f>
        <v>0.2638888888888889</v>
      </c>
    </row>
    <row r="996" spans="1:23" x14ac:dyDescent="0.25">
      <c r="A996">
        <v>996</v>
      </c>
      <c r="B996" t="s">
        <v>58</v>
      </c>
      <c r="C996" t="s">
        <v>19</v>
      </c>
      <c r="D996" t="s">
        <v>760</v>
      </c>
      <c r="E996">
        <v>468</v>
      </c>
      <c r="F996">
        <v>7</v>
      </c>
      <c r="G996">
        <v>0.2</v>
      </c>
      <c r="H996">
        <v>92</v>
      </c>
      <c r="I996" t="s">
        <v>20</v>
      </c>
      <c r="J996" t="s">
        <v>39</v>
      </c>
      <c r="K996" t="s">
        <v>70</v>
      </c>
      <c r="L996" t="s">
        <v>46</v>
      </c>
      <c r="M996" s="1">
        <v>44992</v>
      </c>
      <c r="N996" t="s">
        <v>43</v>
      </c>
      <c r="O996">
        <v>2021</v>
      </c>
      <c r="P996">
        <v>22</v>
      </c>
      <c r="Q996">
        <v>8</v>
      </c>
      <c r="R996">
        <v>2020</v>
      </c>
      <c r="S996" t="s">
        <v>722</v>
      </c>
      <c r="T996" s="1">
        <v>45542</v>
      </c>
      <c r="U996">
        <v>1</v>
      </c>
      <c r="V996">
        <v>3276</v>
      </c>
      <c r="W996" s="2">
        <f>Table2[[#This Row],[Profit]]/Table2[[#This Row],[Unit Price]]</f>
        <v>0.19658119658119658</v>
      </c>
    </row>
    <row r="997" spans="1:23" x14ac:dyDescent="0.25">
      <c r="A997">
        <v>997</v>
      </c>
      <c r="B997" t="s">
        <v>33</v>
      </c>
      <c r="C997" t="s">
        <v>56</v>
      </c>
      <c r="D997" t="s">
        <v>759</v>
      </c>
      <c r="E997">
        <v>948</v>
      </c>
      <c r="F997">
        <v>5</v>
      </c>
      <c r="G997">
        <v>0.13</v>
      </c>
      <c r="H997">
        <v>177</v>
      </c>
      <c r="I997" t="s">
        <v>28</v>
      </c>
      <c r="J997" t="s">
        <v>21</v>
      </c>
      <c r="K997" t="s">
        <v>22</v>
      </c>
      <c r="L997" t="s">
        <v>31</v>
      </c>
      <c r="M997" s="1">
        <v>44993</v>
      </c>
      <c r="N997" t="s">
        <v>43</v>
      </c>
      <c r="O997">
        <v>2020</v>
      </c>
      <c r="P997">
        <v>21</v>
      </c>
      <c r="Q997">
        <v>6</v>
      </c>
      <c r="R997">
        <v>2020</v>
      </c>
      <c r="S997" t="s">
        <v>723</v>
      </c>
      <c r="T997" s="1">
        <v>45586</v>
      </c>
      <c r="U997">
        <v>6</v>
      </c>
      <c r="V997">
        <v>4740</v>
      </c>
      <c r="W997" s="2">
        <f>Table2[[#This Row],[Profit]]/Table2[[#This Row],[Unit Price]]</f>
        <v>0.18670886075949367</v>
      </c>
    </row>
    <row r="998" spans="1:23" x14ac:dyDescent="0.25">
      <c r="A998">
        <v>998</v>
      </c>
      <c r="B998" t="s">
        <v>58</v>
      </c>
      <c r="C998" t="s">
        <v>59</v>
      </c>
      <c r="D998" t="s">
        <v>757</v>
      </c>
      <c r="E998">
        <v>527</v>
      </c>
      <c r="F998">
        <v>7</v>
      </c>
      <c r="G998">
        <v>0.41</v>
      </c>
      <c r="H998">
        <v>124</v>
      </c>
      <c r="I998" t="s">
        <v>28</v>
      </c>
      <c r="J998" t="s">
        <v>35</v>
      </c>
      <c r="K998" t="s">
        <v>40</v>
      </c>
      <c r="L998" t="s">
        <v>23</v>
      </c>
      <c r="M998" s="1">
        <v>44994</v>
      </c>
      <c r="N998" t="s">
        <v>24</v>
      </c>
      <c r="O998">
        <v>2022</v>
      </c>
      <c r="P998">
        <v>6</v>
      </c>
      <c r="Q998">
        <v>9</v>
      </c>
      <c r="R998">
        <v>2022</v>
      </c>
      <c r="S998" t="s">
        <v>577</v>
      </c>
      <c r="T998" s="1">
        <v>45559</v>
      </c>
      <c r="U998">
        <v>2</v>
      </c>
      <c r="V998">
        <v>3689</v>
      </c>
      <c r="W998" s="2">
        <f>Table2[[#This Row],[Profit]]/Table2[[#This Row],[Unit Price]]</f>
        <v>0.23529411764705882</v>
      </c>
    </row>
    <row r="999" spans="1:23" x14ac:dyDescent="0.25">
      <c r="A999">
        <v>999</v>
      </c>
      <c r="B999" t="s">
        <v>18</v>
      </c>
      <c r="C999" t="s">
        <v>19</v>
      </c>
      <c r="D999" t="s">
        <v>759</v>
      </c>
      <c r="E999">
        <v>960</v>
      </c>
      <c r="F999">
        <v>5</v>
      </c>
      <c r="G999">
        <v>0.42</v>
      </c>
      <c r="H999">
        <v>104</v>
      </c>
      <c r="I999" t="s">
        <v>20</v>
      </c>
      <c r="J999" t="s">
        <v>39</v>
      </c>
      <c r="K999" t="s">
        <v>70</v>
      </c>
      <c r="L999" t="s">
        <v>31</v>
      </c>
      <c r="M999" s="1">
        <v>44995</v>
      </c>
      <c r="N999" t="s">
        <v>24</v>
      </c>
      <c r="O999">
        <v>2022</v>
      </c>
      <c r="P999">
        <v>19</v>
      </c>
      <c r="Q999">
        <v>3</v>
      </c>
      <c r="R999">
        <v>2020</v>
      </c>
      <c r="S999" t="s">
        <v>271</v>
      </c>
      <c r="T999" s="1">
        <v>45464</v>
      </c>
      <c r="U999">
        <v>5</v>
      </c>
      <c r="V999">
        <v>4800</v>
      </c>
      <c r="W999" s="2">
        <f>Table2[[#This Row],[Profit]]/Table2[[#This Row],[Unit Price]]</f>
        <v>0.10833333333333334</v>
      </c>
    </row>
    <row r="1000" spans="1:23" x14ac:dyDescent="0.25">
      <c r="A1000">
        <v>1000</v>
      </c>
      <c r="B1000" t="s">
        <v>26</v>
      </c>
      <c r="C1000" t="s">
        <v>34</v>
      </c>
      <c r="D1000" t="s">
        <v>758</v>
      </c>
      <c r="E1000">
        <v>548</v>
      </c>
      <c r="F1000">
        <v>2</v>
      </c>
      <c r="G1000">
        <v>0.23</v>
      </c>
      <c r="H1000">
        <v>154</v>
      </c>
      <c r="I1000" t="s">
        <v>28</v>
      </c>
      <c r="J1000" t="s">
        <v>29</v>
      </c>
      <c r="K1000" t="s">
        <v>22</v>
      </c>
      <c r="L1000" t="s">
        <v>46</v>
      </c>
      <c r="M1000" s="1">
        <v>44996</v>
      </c>
      <c r="N1000" t="s">
        <v>43</v>
      </c>
      <c r="O1000">
        <v>2020</v>
      </c>
      <c r="P1000">
        <v>9</v>
      </c>
      <c r="Q1000">
        <v>3</v>
      </c>
      <c r="R1000">
        <v>2022</v>
      </c>
      <c r="S1000" t="s">
        <v>217</v>
      </c>
      <c r="T1000" s="1">
        <v>45364</v>
      </c>
      <c r="U1000">
        <v>6</v>
      </c>
      <c r="V1000">
        <v>1096</v>
      </c>
      <c r="W1000" s="2">
        <f>Table2[[#This Row],[Profit]]/Table2[[#This Row],[Unit Price]]</f>
        <v>0.28102189781021897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L S t a t e   x m l n s : x s d = " h t t p : / / w w w . w 3 . o r g / 2 0 0 1 / X M L S c h e m a "   x m l n s : x s i = " h t t p : / / w w w . w 3 . o r g / 2 0 0 1 / X M L S c h e m a - i n s t a n c e "   x m l n s = " h t t p : / / m i c r o s o f t . d a t a . v i s u a l i z a t i o n . C l i e n t . E x c e l . L S t a t e / 1 . 0 " > < c g > H 4 s I A A A A A A A E A O 1 Z y 2 6 b Q B T 9 F Y S U r p I B h u G V G k d J q k R R X c l K p K r b i S F m a g w u D H X S X + u i n 9 R f 6 P B I D J g 4 Y z y p N 1 5 Z y M P 1 8 X 2 c e 8 + d v 7 / / D M 4 e 5 6 H 0 0 0 9 S E k e u r A F V l v x o E n s k m r p y R h 9 O b P l s O L h g j y N M R 3 F 0 i S e B L 7 G X o v T 0 M f V c O a B 0 c a o o y + U S L H U Q J 1 M F q q q m f P s y u m M n 5 1 h + O U z e P n x C o p T i a O L L w 8 F N W r 7 5 8 t a c T J I 4 j R 8 o 8 D D F 4 C d J M x y S X 5 g y 6 G D q x 7 q n 5 P j Z m 9 L M l c 9 + Z H 7 y 5 N 6 R y A u O 4 O U R V M d 4 R n L r 7 M R X H G a + F E x c m S Z Z / m P X f n z r p 3 G Y 5 c b S 1 r M U U l e G J l A d V Y X I M W Q p Z L 4 y b W B r j o V U n b m M H T j 3 5 i T 6 R B g s Z k J j N q / i Z I 4 p 9 b 1 z z 0 v 8 N B 0 W W I 6 l Z x w D Z e 3 E o D p 6 R f z Q Y z B S m j D P S 4 8 p O Y 1 I W K G V l P 5 f l B g G S m n 4 T T v D F d b n N 5 Q W R K X h u u G g + c z + g 1 I 4 m 3 3 e P E d m E m c R T Z 5 u / W m e d L P F b E N 8 H n C Y r g c o d 8 G 6 X V x G I E c 6 o e 4 i i 7 7 j + 6 1 N d 8 V e V 4 G N o I Y M B 5 a x t w y A N N O G S E e 8 w R 8 X c I 6 l m 8 g j e C + h H 1 / w x 7 1 C K T D o j e B A 9 / q i E Z k P e L 7 4 2 C j M 3 o G H 7 j 0 O 4 0 l Q 1 H q v H + l K A W g D H e o W M i x W 7 k X 5 G 8 C 2 D V 2 3 b O 7 6 v 1 j h 2 j M L 1 J D w 5 8 R / 4 I K 3 2 H q 7 p C h Y d 0 Q i / 9 W M a P a C 7 a w X b F 9 x j T g O a 3 E j T o M 5 S R p Z v A v m l U d m Q i 2 X v X a z F 7 g 7 r Y 4 A s k 3 b 0 s 2 q 1 C w I V N t B p u N o v G z 7 O X i 6 9 5 O 8 1 Q Y 0 i 2 b B E u + 5 4 t Y B 7 b n w F j G b h c L L 2 P N d s b n Q z O C e X b i 7 w d c w C 7 X b h N x q T W L q T S y z 1 b g H d o y 4 v N 2 0 s 9 E d 5 l w 2 c r P x c v c 5 t 5 a u Y s O / o n G h Z V C y + G v T U 7 M O u N k c W v m o 7 D i O X c 3 O J g J M Q e W K a R w v s h A z g T Q O c S H 5 1 v R Q b U 4 R y d / D m l 1 u G t 5 e h f V Q T w 0 x V e p O G 6 i G o e q m w a R G M X i y 9 q g 6 m g V V s 3 T j Z R b S L M F h q a e 6 h C f 7 u 1 k 1 E O 9 D e W z v u Y 4 3 B N R j m d 9 v l g x 3 a u e y E D q q Y 1 n V S o A N K h p C E G k 6 t y Y Y V 7 J w N V y v F c H 7 L w V K E N y V 0 C O v O b Y C 1 Q w p d C 6 t M b C w r l 7 i 3 G i O P 4 M M Y D k W N E x k V Y s F B B z H h J q R s y X f V u m a h F N C T 1 i N 0 0 L y i i T K j j o s V w K v f j F s w 9 l z V j X W D j v p w M 5 h 6 b A V W B G X w G V R c y C / X + 1 N B C n h G i 9 s F q 3 9 V w L 9 J r 7 O J D t M 5 K I m 8 i Y b b O T w / p E X K 6 d r q S q + D h r + g J 2 L A F 4 t 2 a 3 Y c X n 1 U S z h 3 s f d D H X r A k E c 4 r b l p g T q n S G w 6 2 6 C F 3 U X Q x z u J 3 Y R 6 8 p N f k v V u u I c / g N 7 t Q 8 P H 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6 "   D e s c r i p t i o n = " S o m e   d e s c r i p t i o n   f o r   t h e   t o u r   g o e s   h e r e "   x m l n s = " h t t p : / / m i c r o s o f t . d a t a . v i s u a l i z a t i o n . e n g i n e . t o u r s / 1 . 0 " > < S c e n e s > < S c e n e   C u s t o m M a p G u i d = " 0 0 0 0 0 0 0 0 - 0 0 0 0 - 0 0 0 0 - 0 0 0 0 - 0 0 0 0 0 0 0 0 0 0 0 0 "   C u s t o m M a p I d = " 0 0 0 0 0 0 0 0 - 0 0 0 0 - 0 0 0 0 - 0 0 0 0 - 0 0 0 0 0 0 0 0 0 0 0 0 "   S c e n e I d = " 1 5 f 8 6 e 3 6 - d 5 8 b - 4 c b f - 9 e 7 0 - 1 a f a d 6 6 c 9 d c 0 " > < T r a n s i t i o n > M o v e T o < / T r a n s i t i o n > < E f f e c t > S t a t i o n < / E f f e c t > < T h e m e > B i n g R o a d < / T h e m e > < T h e m e W i t h L a b e l > f a l s e < / T h e m e W i t h L a b e l > < F l a t M o d e E n a b l e d > t r u e < / F l a t M o d e E n a b l e d > < D u r a t i o n > 1 0 0 0 0 0 0 0 0 < / D u r a t i o n > < T r a n s i t i o n D u r a t i o n > 3 0 0 0 0 0 0 0 < / T r a n s i t i o n D u r a t i o n > < S p e e d > 0 . 5 < / S p e e d > < F r a m e > < C a m e r a > < L a t i t u d e > 3 5 . 7 9 7 2 5 6 9 1 4 3 9 6 5 4 9 < / L a t i t u d e > < L o n g i t u d e > 7 4 . 9 9 6 2 1 4 7 4 7 1 7 0 3 7 < / L o n g i t u d e > < R o t a t i o n > 0 . 1 < / R o t a t i o n > < P i v o t A n g l e > 0 < / P i v o t A n g l e > < D i s t a n c e > 1 . 0 0 4 7 4 0 3 0 4 6 6 8 4 2 3 8 < / D i s t a n c e > < / C a m e r a > < I m a g e > i V B O R w 0 K G g o A A A A N S U h E U g A A A N Q A A A B 1 C A Y A A A A 2 n s 9 T A A A A A X N S R 0 I A r s 4 c 6 Q A A A A R n Q U 1 B A A C x j w v 8 Y Q U A A A A J c E h Z c w A A B C E A A A Q h A V l M W R s A A E 4 p S U R B V H h e 5 b 1 3 c J x n n u f 3 Q w Y I I o M A C I J g A k m J W R R J i R K j S F E S p V G a u D t 1 n r m 6 v a t y u c 6 3 6 7 P r t r z l K 1 W t X b 6 7 O q / t / c P l q 7 o 6 7 6 x 3 d m Y 0 o 9 G I E i W K O e c o Z g I E S U Q i 5 5 z 8 f H 7 d D / i i 0 e H t R i N w / N X 0 E G h 0 e N / n + e X 0 x D w q v T O S M i t V h o e H p L O z U / L y C 8 Q t h o a G 5 P T p M 7 J o 4 U I p X l D s f X Y s q t v i Z G 7 6 k M T G e J / w g 6 d P n 0 p q a q q k p a X p 7 3 x u X F y c / h x t c I / D w 8 O S n p 6 u v 4 + Y R 5 B L G w X X W F B Q I N V V 1 T K v a J 7 3 W f 8 Y H B y U v r 4 + v a d o o a u r K 6 q f 1 9 r S I q X 1 I h u X Z 3 m f G Y v 6 + n q 5 f v 0 7 m T e v U B Y t W i i z Z s 3 y / u U Z 2 t r a 5 P L l q 7 J p 0 w Z J T E y U k Z E R S U 5 O 9 v 7 V s w 7 x 8 f H e 3 0 S O l y X L o p w B W Z A 1 J M 3 d s d L e 0 S U L 8 1 P 0 b 7 w 3 J s b N T j x D e 1 u 7 p K W n S W t r q 8 T G x k p S U p L 5 u c X s 0 1 z v K / y j y 9 B A Q k K C x J j 3 D A 4 M G A K I k c 6 O T p m T N 8 f 7 i v D Q Y t Y S 2 u V e Y 1 q b 6 6 G p U X R 3 d 5 s L S z Q E 7 V m I Q M T 9 6 N E j u X r 1 u u z Y s U 1 y c n K 8 z 4 7 H 4 H C M x M e O + Y p x 6 O z o k N l e Z p p M w E g s f L i o M 8 y U b 5 j J o q e n R 1 J S P I T g D 6 w Z 3 w V R 5 u b m 6 n M Q C 0 Q X K R A E E J 0 V O h M F O 9 L e P S I d f b G S n h I j 6 c n D n j 9 4 c f L k a X n l l Y 1 K p M H Q 3 t 6 u T I U A 6 e z s k v X r 1 0 l m Z s Y o T T j p B y b K n v X s e 6 5 V J c j s o R o p K c 7 V 9 e n t 7 V G 6 4 z O z s r L 0 f o M J 1 n 7 z n Y k + 1 2 c Z M x C D 8 n x T Y 5 P k z v H s i x P N T U 2 S H Y S W n Y C J 4 J V 5 8 z z C t c m 8 l 3 s e R 1 1 I G L 5 w a G h Q q i o r Z M B w c J v h + v a 2 V r l 7 5 6 5 0 G 0 k J 8 v P y Z V 7 h 3 K D M B E I x E 4 C Z W P j J R n 9 / v / c n 9 + A 9 e f n 5 3 t 8 8 a G l p l S E j f d k c f + A 9 S E A W G 4 L k E Q k j O z F 7 9 m y z R m O J f i I 4 X Z 4 k 1 x / 3 S F l z o n T 2 x 0 j f 4 D P i Q x g g 9 U M x E 0 D T 7 9 y 5 X d 5 + e 4 + 8 / / 6 7 R t A k y 7 F j J 6 S m p l b / 7 t x X J z O B l 4 o G Z F Z c / y j h J y e n 6 L o p Y Z r 1 g p n Q p P 6 A 9 o v x Y / b w W X x n S 3 O z 9 x k P o F s 0 K u / I y f V P s 6 l m j Z 1 4 W l s r H U b Y 6 + e Z 6 2 j 2 f i Z a D W s h 2 S g e i 2 4 j 8 M A 4 D R U I j x 8 / U Y 6 s q K i U 1 1 / f r B u 8 f / 8 3 s m f P 7 g l J X o u R k W G z G B M j u l D g + v 2 Z L o G A M L E b 6 w + 6 q W Y D 7 d 9 h M K u Z 5 s 4 d a 3 Y o 8 y E 1 I 2 Q s t C L C z p / U j Q Q Q y O z 0 L B k a i Z E z j 5 K 4 N M l M G Z Y N 8 z 1 C 5 8 y Z s 7 L p l U 2 S 4 D D Z 3 G J g Y F A + / / w L + e E P P 9 b f Q 1 0 z 6 6 z m U o D X o b G s i W 6 B 0 A p F d 1 g + M A n v z 8 j I 8 D 4 b G G i Z d G N C s o d 9 f f 1 q D f h e k 9 P K s d d g / 4 U B X e 9 u k n k D X / b G G z v k 2 2 8 P 6 Q e / s H y 5 E s 9 E g a o 3 y + 7 5 Z R L B p o 2 Y 6 w 4 E i N Z K V H 5 G W g Y z O f g 8 / j 7 Q P y C 1 Z j E B v / s y E + B z I 2 U m g I m J W R U t Z K R n S I K 5 t e T 4 E d m 1 t F c Z K S 3 p 2 d p g q v Z 0 d X t / C w 8 J C f G y Y M F 8 j 0 Y w B N n c M l Z b + I J 1 x q Q N h O 7 u L r 1 3 B C K A 9 n h P K G D 5 8 P 0 w k 7 W s g g H N i F B P S k p W B v b H 4 E 5 L A y Z C G O D f g g K z 7 6 5 2 G G l 2 5 u w 5 y c 3 J 1 Q 9 B Q 8 F U P T 3 d U l h Y 6 H 1 V + L B E i K o P J J 2 i C a 5 9 0 B A 2 E s s u g h N c g 2 W g Y D 6 S L x I S E 5 S J g t 1 D d V W V 9 6 c J I I C J G Q l i 4 2 I 9 W t M L t N P y v E H v b 6 L B i N t 3 7 n h / C x / r 1 7 8 k p 4 2 W Q + B m G u Y N B S y H H i / D + I I g A + Y n + 1 d b U y O N D Q 1 h 0 4 u v r + U P M G 0 w A e o P M L Y z W O T K 5 L t 2 7 Z q 8 8 M J y Q 2 T P z C U 3 K j c U e n t 7 x 0 S F p h I d h q n S H G Z E N O 4 n G J y m Q q T A l E L 6 R w O 9 R g M 3 G h M H P 8 + X O D F l 8 a E a j S / N v k c K p P e v f v 0 b + e l P / 1 T i z L 2 3 t 7 c Z y T + W u S D i + P g 4 Q 8 j h 3 V f / g N m v B P f 7 h Q b E T Q m G S O m R e 7 D + p i u G u n D + g q x 7 a Z 0 r J 9 U t I D C I G F M o m u H g c E C U K M 5 r t i G t J 1 t L h o o O h g K B E K 4 3 G r h z 9 5 4 R K h 3 S Y K T 9 i y 8 u V 4 1 d V 9 e g + 4 E p W 1 C Q L 0 u W L N E g w 0 R w + P B R / f w U Q 6 i B I m i R C B v 2 q 6 s L J p l 4 1 L O / v 8 8 I k a G w / G s n n M L Y 1 V 0 M D Y 9 o n N 6 J S K 0 P u N k 6 + 0 g D m M m a H k i I q Q R m A M z U 1 N Q 4 q c z E P T 8 q L 5 + w Q H L 6 I j A n T j e f H S 5 Y 7 9 I H Z b J h w 3 p 5 6 6 0 3 Z c 6 c O b J w 4 U L Z t m 2 L b H n 9 N V m 7 d r W s W r V y w s z E 9 7 D X + C a B m A l i j E R z s 1 8 w U z D f y 4 J r C A Y Y O l J m A s 7 P d 3 U n K 9 d t k C N H j 4 8 6 7 E S G I q U / f w 4 l z 7 U Y Y p k u 8 w 8 z x N 7 b Z A D C W r R 4 8 Y R N P n z N t t Y 2 D d u i 6 X C 6 Y V I 2 F M a y Q g 6 t Y 4 W U P w w Y T Z e c 7 B E m 7 A U O O A 8 + a 3 b a b G W w a A C i z 8 n J D k r Q E x V k l h H u 1 8 f L z V r / g Q o 0 b j C w r t B g J D T A O j s F p a s d r q 0 o k 8 2 b N 4 0 6 b H E x 7 t Q T G g d b n E e N c S b 5 n Y o M X / C 5 W V n Z + n M w Q p g s T C Y z A b t u E w V h 3 I z M D A 0 S W Q y Y S y 9 v T p G H L b M 1 G g Z h w B C s 4 7 3 H j X K 9 c k T a e 4 Z U E 1 j w c 3 H x f O 9 v k w e u o c N Y N v h P f m G 2 G n N r I r A M S U B l 9 V z / j B s o l 2 V B 9 B B h x 9 q F g 6 Z G j 2 X j Z N i g D I W P w a L c v X N P o 1 i 9 j u S f G 2 B X Z m Z m 6 o N o o M f E C + 4 Y h r r 5 c M E i 4 W T D N B V P K r z P P g P P I 2 G i R f T + 0 N s T n i l r R Q r 5 o a M P E u T a I 9 I K I i 3 d n v W v 6 J k j 1 W 2 x 0 t g V J 6 c f J U t l W 7 y k J Q + r + W y 1 I P + + s D B X l u Z T C R E n F x 5 0 y 6 U K j y Q l S p Y X Y Z l N O I B Q o f d Z g X x k 8 7 d Q 9 O A G o R g h w 9 C f D b n 7 w q l h Y A x M a a L A v L 6 h v j 7 g Z 6 M g s r I 9 S s A J v w y F + U A I E x 8 D Y o x X E 8 2 z m U j E U L D S M B I T h 8 h b u J I i G L C x b b 6 I e k O b 7 Q a e D c d 8 D U 9 Q h A s i U m 7 Q M x A j h x 8 k y c m 7 v X L + S Y J W L y T E x 0 r i S K / U t M V J S 3 u X V L c Y v 0 S S p L I l Q U 2 c 1 I R h K c o c k q I M / x u T m u h h z 7 7 E A u n p a J D + Q Z G H D 8 t d J T o n C m g n W u Z j I P A d o e i M v 2 M a + k u V 8 J w V p t A B p j T m L 6 + f k 5 e n 5 r M F p i s P m B A F w b + + G B f l G x w k Y B A 3 e p E Q 9 4 0 b N + T R o y f y 4 g v L Z P k L L x i p P m z Y a 2 R M x I m L s d p g w u F 0 I y W S J x A N c 4 K b 9 m U Y M t r W / 3 C T I J w o 0 I K h N G B D Z 6 y U N s R L f 2 + X L C 5 I l u K s Z w z S 3 t k j 6 b M n t h 6 X K h K l r T d W F s 9 u l H v X T 8 s 7 7 7 w 1 6 Y K E t f / 6 m 2 + l e P 4 8 m T 9 / v i Q Z C 4 X n W P M B I 3 Q R 3 A h f N A i F A 5 F c D 4 W u v i V D g U A u c F 5 R k f c 3 D / z R h y 9 q a 2 o l P S N 9 X D S 6 r 6 / X 0 N B Y v 3 + U o V q a G i U r J 1 f K y x 7 I o i V L x 3 0 J / s 8 f / r B P v v / 9 j 0 d z I Z Z D 4 V q q H X x z D J H C z U 2 G A p 9 B p h 6 J 4 3 Q a n e j r N f a 7 + Z p A f 4 8 W Q u V A W n t i V d s M 9 7 b K c G K W 7 C w Z a y J C d N H I k Q 0 O x U h D Y 7 2 0 t Z B f e s H 7 7 O Q C E 8 o T k q 8 z N N K n 9 / H 0 a Z 3 R X L l m k 4 z A 1 p I z y n 5 a t G r d t 8 Q o F G w X Q L i A P h B 0 K I 5 I L C m A Q P C l n V G G Q i t 0 d 3 c a u 9 B T h U t B b J p h E C t Z + f L f f v o 7 W b p 0 q d F M c Z K e N l u K j N S J x k b 7 w o 1 E D 4 V w c j 5 o 1 r a 2 V u P 0 Z + h C R y t 5 a h G K o Y 7 e j 5 O 4 o U 5 J m Z 0 h i 3 O G J D d 1 r P k W a c L R C e 6 L 4 B C f c / T o c Q 2 N F / l I 6 + k E f m Z p W Z n Z i x F Z v n y p 6 / s N V / h S u U E 3 R U Z G p v e Z i a H e C A p n 8 b S y J q o L D Z O d M 0 c v j k d m V v Y Y X w Y C 3 7 v 3 b S W O Z c u W G c b L k m + M O s f E i z Y m m o / C N 4 p P T J F z j z 3 M P m h u o 9 v 4 J 4 G A h C L K S M Y e Z m p t a V X H N B p g D b m f J 0 + e 6 G a y X m h 0 t I 5 d 3 8 T E e I k d G d C + M V 9 m A g 3 1 z + z 4 c I F w g p E O H D h o z P b H s m / f V / p c j b f s a 6 Y g O S V Z V q 9 e J Q s W F B m 6 O i h X r 1 6 T w 0 e O q m A M h k D M N D Q 8 p H T N G q M h W W / y d n n G L 4 o W M w F f 1 y S m q a H G a K h n N W y + G F C H 2 p g K 9 X V S O G + s R E P d l j 4 o l a 3 b t n q f i Q 4 g O q 4 n E r M P R m g d z j J O f L x 0 9 s V o K P V J S 5 x s K n Y X G H C C 0 n 2 0 n A 1 e 4 K j C D E h P m G R o 0 G h S w 4 R s G i F r 7 G n s b C u U 3 K D d + D U X j X 8 T O 9 Q t m x b H y e w k j x n t B K 0 0 S G 6 3 / h 5 S m 3 U o L 3 + k A Y i F C x f I y p U r 9 F 5 s w I j 1 n a g V M F m A 4 W G k 2 3 f u S u H c A v W / A o G 1 j 9 R k i w Z 8 r Y f Y m u o q X e T W A B X B C Q m J G i W b W z i + S x X b N S E h S W u 0 / I H m w q q 2 O L l c m T g m 5 H 7 k Q X B 1 z v d B u J h h h O 7 d A k l E 9 j z W E P O K v H 4 t + M Q 3 y Z 8 d W d T Q d m F i 1 / M z B A h R s 4 k s Y u r s V P 0 X R s v N n a M O M p s b j i C g s W / j / D 4 N 8 v h j J k C d m 2 U E N y D o Q u / a / P l F x u f 9 S D Z s e H n U / M V E 5 z F T m Q l w b Z j I a 9 e u 0 e Z F i r A D A a 0 z n U h K 9 v G h W p r q R j r a W 8 2 C p 0 p C E H + o r r Z G 8 g r G V 1 R D 8 F / u / 1 r e / 9 5 7 o x I U s j h T n h Q y b 7 W + q H 9 c 0 5 k F W g o i g l j J m + S 6 C L + i U S q 6 s m V l w b M E H x 2 p z r a E a I A N d h Y K W y B Z W Z 9 w J S Y M W m 6 s u o I M Q 0 j J / p k K u I 1 + I t 2 v X b u h J u z G j R v C Y v C Z B j T t w 7 J y e W n 9 O u 8 z Y 0 G h A F F p J 6 g m I Q E + F X D 6 c P x s h H m M p G d k y a A x K 4 I h f 2 6 h 1 N a M b U H g A y j R 7 + r s U r P I 4 v b T B F d J 4 D 6 f r 0 T a N D V 6 / A U 0 A 8 x E m Q 0 h b n y 3 Y K i q q p a E 5 P Q x z A S i z U w A r e 0 P S F Y 3 f T e + g A F L 8 m O N c O o K m u e D m U K t A 0 A b v f b a q 8 Z v G 5 / I f t 6 A d d D e 0 R 5 Q Q / s y E 8 B E n m y w D 5 W V l S q 4 v v 3 2 o P z y l 7 / S p s r R K B 8 l I I m J w c P H N r T u x N 2 7 d 9 V W f + H F V V J Y W C A V 7 b O k s j V 0 l C w u d k R 2 l n j M O S Q 0 0 j d g R t 2 g v a 3 N M L 5 / q X O l K l E W Z 3 Z J 1 u z J z y k B N F E g 0 w 5 T d S K 5 r T 5 D O O R k A i H Y d / v i 0 K H D s n X r F t c R s 5 k K 0 h 9 n z 1 6 Q H T u 2 j p q u F o M D F B 6 M p T e r N e h 9 Q 8 B Z n x z 6 J s L H 3 9 y s n y / 4 X M q + b t 2 + o / 7 z u n V r J N Z 8 7 i x z T Z R X w U j K U I O D / U Y j B A 9 / 1 1 R X S n 7 + X L / t A z A E a v a b y / V S s G i N D I + E v t g 4 8 5 K d S z 3 R P L g 9 V K 8 K c K p X Q B 7 g 8 a M n c v F + i 3 x v 2 z L J z P I / w W c y 4 C 8 H A V i L S D c M w J B s f j C z k X W A s d D i w V B V V a X a N D 8 / z / v M 8 w s s o H 3 7 9 s u u X T v U G u k y v 9 O e n 2 z 2 A M 1 N Z T y B G / a F v 9 U 9 r d O 9 I C C T m 5 s j D Y 1 N 6 j o w S C Y 7 O 1 s 2 b 3 4 l r D 3 C P 7 9 k / L k 5 u d l S U l L i d + + B M h R f H K 7 d 7 4 v r 1 Y n S 2 O X + M 5 i v 8 U J q u Y Y x Q x G G B W o f 6 c / N X b l y T a U F L Q e 3 G 9 O l 7 c E h W V B c J M u W L w t 4 s 9 E E B B 3 I s Y e Q J 5 L j g W H M / w x B B G c a B q E U F o 5 t t 6 + p r t b K A Q I z E M y x 4 y f l v f f 2 R s z g M w n 3 7 9 1 V 9 y Q 1 d Z Y y E d U W r B V 0 w c A W / g P c K 9 H W Q G v H / p w / f 1 G Z D Y 2 1 a N G i 0 e g s g B 9 4 8 H 7 + L S 0 t k 7 r 6 e n l 5 / X r 9 7 m C I q a 1 + P G L V Y S A 4 x z X 5 I 6 T H L X F S 1 h C e m b N s z o B k z R o 2 P k 5 g J 9 w J v p c S q I 7 2 T o 1 S r V m 7 y t z c b C U 8 o o g b 5 v c Z L d k q F y 5 e V o n 8 4 o s v T C p j N T Y 2 j o 4 I 8 8 V E z T 6 L Q F r w 9 K M k F U h U / R e n 9 0 j O r E E N K P l j m v J y T 9 1 e q O l U M x 0 d x o 9 K S x t b R R F p w h s m J G a A u c h e P S g t 1 V z f r F m p G n D q 7 u 6 R l 1 9 + S T L N u p 0 5 d 0 F e W r d W G y 7 d C K W Y k 9 e r R x J G u m X 5 / H S j p f y / g Q u o q n g s 8 x c s 0 t / r 2 0 c k N T l W r h h C L s 4 a 1 F x K f W f o M C w f n 5 o 4 L G s K B 9 T e p B g 0 J 0 C U z w I J g a o + c / a 8 r F 6 9 U h Y s W D C G W K t a K H w d 0 a S o B Y y F Z N 6 0 c Y P k G e Z y q w H D A X Y 9 D r O / R W a 9 3 C x + K E S D M Y m S E U J / 5 d V X v M 8 8 n w h s E a j n 4 v l x g o B B 2 T e E 9 O 3 b t 8 0 z M b J s W Y m m T N x i N C h B d T l q N B g h V D x + p P m o k b g k O f k w P O m / q b h P 0 o O E h A O h z 9 z k y V O n Z e f O n Y Y x x i / o k + Y 4 L f q E S Z 2 A E a k s P 3 v u v D J W f r 4 7 C R M O M D X 8 l V 7 5 m 5 0 Q C X C m 8 Q s S E 5 8 x l b b U m H / d a F + K m C 9 e v K T X i W k c 7 f u f S t h p V b 6 T o 0 i o o 1 l m C k a v L k W r A P q N 6 n u q E t Y X E G j x w k V q W t B K E A 7 Q T J E w E y A I 0 l D f 6 J e Z w I L s I V m S M z 5 M i k + I S f b u 3 n d U m 1 D V E W 0 g M f 2 t F a Z E J I D w c b 6 R x g D N 6 n v f w + b 7 H p Y 9 1 P 3 g u 3 m Q W q A W j p + H v I Q H I D Z M v j V r V j 3 X z E R e D U b y N 4 a N W R A z C a M a y h e d n R 1 q c t h O W i f O P 0 7 S a a N u M W f 2 k K z 1 0 S B u A e F 8 8 c U + + e C D D w K a p K E A g V L L R m S H C E 8 o c N 8 0 O p J M D k a I B E d 8 S / o B d Z G 0 V Y c D i I Y 6 O / q H + J m Z D r S P o w G J W L U Y M 3 b Y a J w G 4 7 t h m s B 4 a C k Y K C U 1 U 5 L i R 4 x G b l F B 8 s H 7 7 2 k o + f b t O 9 p I O N k 9 S Z M B h A M + Z L e h w + z c w N f v z 7 e a T g R k K I u K x + V S U F i k M x / S Z q d J Q l K y n C g n 0 h G a u C m r o c G N 9 o Q E 4 + e 8 X N Q v c W E G E 1 l Y C G 2 v 0 T Q T q Q L H f D p 5 8 p S s X L l S g x a Y U p i 5 a K 9 6 4 6 O x C I R h C f + j z T Z u 2 i C t 5 u c V K 1 Y E 1 I 6 1 t T U y d + 7 4 u Y Q I g f r 6 O v M 9 B a 4 0 A 6 / / 8 q v 9 s u u N n Z o + Q O o i 0 O g K r a y s 1 j V 4 1 Q i D R O N P e Q J I i d L d H y u l j b H S a H z X 5 f l D M j 9 z S F 9 H 5 P P S p S t 6 j z A e Y 8 I o Q X q e Y P N G b r V q Q 8 N T I z T G t 3 C w v 1 h e U 4 m g D O X P E T x W h l R 0 d 6 O b F / a N d o x O B I c P H 5 G t W 7 d q i H M i g H B P n z 5 r T K R + q a t v 0 K L L p U u X K B G P p g 3 M 5 S L d C Q b Q r X n m z D m t s v f n K w G I O N D G O 3 t 1 e F 1 t 7 V P D J N V K M B A 6 2 p I N H + w f U D 9 x 9 + 4 3 9 L W + s N / R b a y C i x V J W j 1 v k Z I w I q 8 v G l v v a P 2 s y 4 a x S J a / 9 N J a z x + e E w T S / M H g p F W q b b K y P f P R p 1 q D B W U o 3 4 5 E N E 1 p o 5 H i 5 t 9 w w I a z 8 Z H i 8 u U r R l O 8 q K V I E w V M x d x q p v 6 4 k Y B I f O a 6 L y i e r 5 v E W z B F S J i G M k F h B F t / V 1 F R o V q R U y U Q D F p 3 W F k l N d W 1 m p S E i D 7 8 8 H 3 v O / 2 j v j N W n j S b 9 e / 1 r P / s p G F 5 p Z h h + / r r K L h H m J n q g q 1 b X 9 O A z P O C t r Y W y c g I P 0 F P 2 V r / g K E z Y 2 p z P J O F M + U z F Q j B U P 7 z I G c f J Q X t L / L F b K O l X j X a K l K U P 3 x o V H q e n g U 0 1 Y A p v r t x U 5 n q v f f e M S v m S Z i G k w j H r M S H + + i j D / x q O n w 2 H t E Q G F S d H D 9 + U g U Q i c t w r n M m I N L c U i A E D r d P D g K u N q d h W N 8 B o g J I P r D Z x 8 Q I B Q I Y l S 2 R 3 x Q z B 4 i A + Y L 5 g N 5 L m z T A P G v W r t b 5 5 b 1 G w E C g / o j 0 3 O N n g g f t Y 4 9 T w b z D L y M 6 d + X q N X 3 O F 5 i X / p i p p T t W e l x 2 b a h J a b T S 8 R O n 1 B d b v H j R c 8 V M B H I o a o 0 m M 6 E Q p n o N R r + N j Y d h G h v q 9 H d m j r V D C O Y 5 i K q h o V 6 j T w D d 5 D v 3 I B R K G z 2 5 l N r 2 8 B k L Z 7 y l d f x 4 M S o F r L l D V M 4 y f L Q B s e o Y 5 C C O 8 r p 5 z y i f s h 9 K V L g e t M V p 4 4 d l Z W X K + p f G t y A 8 a Y m X h i 4 G 9 3 u f c I B K k m Q X e V 2 S t 6 e M D 8 a 5 X n v f e c u Y P O F F G K c b B G C I i o Y 7 3 z w Y 0 E z s V S T V / 6 H o q L 7 u q Z q S / h D L F 3 t C 5 J 6 R u F T R 8 h z c n Z X j c e w A J h d + h 8 X A k H u T D 0 A w D x o S p C A t / L w B + R h C w v 4 A s Z 8 4 c U I O f H v Y E O 8 J P e P H a t R o g Y 0 h B 4 L P F O i z n T 6 i T u G J i Z V j x 4 5 r p 2 x B Q Z 7 s 2 b 1 b z W c 2 y 6 l t W Y 8 5 q Z 5 B J f 4 Q 6 H k L T D y C N p s 2 b d R Q + / O k l S z 0 W M 4 o A + G H e c 1 e U E 7 k R t g y K z 0 U Y F C O z f X 4 Z e N p I Z Y v p s v V N s z x w i 5 j s q S l j a / + 5 v Q H i 6 E w a Z a X V x i z 7 2 Q 5 U U I P g 7 k F y V 0 K I f 3 h x v U b c u v W H d m 5 c 6 s S F T 1 A H M N y 5 / Y d b f m I B m C o 7 O w s O X j w i H k c D s m w m H z 4 T O v W r d M z i F e t W i U 9 x j c A X B 9 B F r v B 5 I / C B R U g + 7 7 c L 2 f M Z x 8 y 1 7 R n z 5 t R N Z W m G p N d 6 Q B t I 2 i e 1 t Z 4 n 3 l m k f H A 1 I R W 7 N B N X h t o o i 0 B J o D F 4 r H V x m J U n E E k R P W I Z P H v 7 L S M c R z b 3 P R s W E h i h N o Z z X a s L F m O l C b L 0 d L x A Q 8 0 o y + 4 w X Z D p E 6 U N 8 V J d X 2 b l D 0 s l z / 9 0 5 / I n T v 3 N P z 9 k j G r 5 s + b p 4 M I 0 V p E 1 q K B 1 1 7 b L O + + u 1 e d Z g I I g f D o 8 W P 5 6 q u v 9 Z h M m J A z i D k 6 5 8 G D B 9 q Q d v P m L b 0 f T E H f e 3 I D C O D Y 0 R P y 9 l t v y m Z z T R 9 + 9 L 6 r 1 p e Z j K n S q g i d q i e P 9 W e s H p i C 7 8 b U d P b a M f H L X 7 E 4 P G K v N V B D b t y b u 3 d 9 w o w 0 W g X s h 6 A m M Q E h H B s 2 Z y P x o e z x I f Q z c Q h x u O O Z n U h J F E 1 I I i 1 I o p K Q Z K g I I V 8 S k 7 a o F Q 1 x 5 8 7 d 0 b O K u J Z P v z o j l f W d 8 v 7 u T V p N z U n l g N e y c N w 4 Y W n u S 2 f A R Q G Y X z S T 9 Z t 1 o d G N 6 6 b k p 2 9 g y K h 6 4 + y M D B n z 8 5 R 8 / P G H e g 1 c i 5 q r x r + j c r m / f 8 D c w z I N G K C i C a X D Z C P m P w J A g X J d J H h R 8 Z i M P d 0 9 G j V c v G S x f j 6 P 5 x m Y v 8 F G L w Q D B A 4 t 8 C / r 0 G 0 U A H M 9 8 G + g W 9 + 1 Q b u k Z 2 a q C c h r C a / 7 v o b P 8 / d e w L V a m u w 1 n 4 E 1 Z 7 / b I u 6 v / s e / / I T z V B s a G i U 7 K 0 u 6 D d O U l Z Z J + a P H U m 8 I m 3 G 0 f A i a w 7 e B r z B j S K p a 4 z T a F g l K c o 3 a 7 W u V f f s P S 3 x q t v Y y r V q x T B 1 4 T C Y G 2 k N k X D C n z i / W E y x i l O n a 4 + Z L X v E K G Y p J l L y 0 8 f Y x 0 4 h o P p t l H P R w q o V D A f P z 6 6 8 P G M 3 4 U C s s u L Y / f P m N Z O c v k G / 3 f y H b t m / R 7 7 O V y 5 z 0 m J W Z Z a R g r D I S j A i z a 1 L X / J x t 7 v X i h U s y t 3 D u u E j f t 0 b D V l V V G k u h 2 5 i w d 9 X s P W r 8 s h 1 G + 7 k p j n 0 e g B W E I G 9 q q J d Z E c w 5 Z y 1 5 s N Z 8 D u a d L f u i l t G f k C K q y m u c j G D h 1 E K + s J O t g L O d i X u w + x H 3 P / / 1 J 5 + U l C w R z s / F D I E Q F p m N N 5 9 r N r l Q 7 t 6 9 J 1 e u X N W 8 h r 8 v K s 4 e k s f N k d l / q c M N c v H S N U l b + q 7 0 x e d J b a d n B H F K c q I s W F C s 0 t 6 G f 5 H m N O 0 h y T V Z m m C k U 0 K G 1 g g G K m c a G h 6 U h 2 W P D E F 7 T q y g r Q O T i 0 R q u J l 4 c P Z x k l R 3 p k j K 3 J c k J X + 1 J O e U S E l R h j T U P J H C O e l a C f H q q 5 u 0 g e 3 Y 8 R N S V l Y u r 1 E y Z D a V G j x b N c F G P j W v 5 d D v 2 J h Y 2 b 5 j + x i f l U 2 i e Z D Q O 3 5 h c X G x b v S 8 o n n y 8 s v r l R G f d + C 3 o O E h U P Y X Z k J o t 7 e 1 K u G 2 m n t n 0 G o w M N o u 0 B h m D 4 N 5 E u g I I k y 0 Q L N A n E B D B W K o + P i E c X / j 9 6 7 O D g 2 C 0 H I / J r H L D V q V Z s H m 4 h M w C x v O 9 s f V d O p e q / L / t 0 D A f m 0 p P S L 5 L + 6 S I X n 2 n e s K + y X X O / a L M 3 i r q 2 u U i C 6 c v 6 A D N m e l M v S 9 U 8 1 D n P F A N 2 9 B S P n J 4 y f a G d x l N o p G O + a 0 z y 3 I k / w I R v g 6 g S C h W G J e W q 9 U m e t k x D B l P p Q 3 0 a A G 0 z 6 s H 5 b r Z 7 6 S P b t 2 S H X N U 7 l / / 7 4 m X B k 6 + f b b e 1 Q r O e + B i g m 0 2 p r V q 2 S J E X T h r O l M h 7 o N S H m j H X z p z B + Y s w 8 R W 7 P K 4 7 s y n z B R 2 3 q Y l R 4 O W p o b z V r H S Y a x G A K B / K t h x z H r z v d z L f 4 Y E m Z 1 m q w h i 2 M B o W i 0 B Q y 1 w R A 3 F Q u + j v C l 6 3 e k d q T E E L z 7 u i k u N D 9 t e F x z 4 r y M Q X k x 3 + P 0 Y X 7 C P I y F S j X m G y f h Y Q P D I J y 6 F w k Q H F / s + 0 o + + v D 9 k A w Z D N T U 4 U v a t U c a P q 2 r l + v X b s i O 7 V v l 3 M W r 0 m E Y Z M 2 K p Y b J z i k z v / 3 2 m + p L I Y X R P L 6 4 Z T Q o p 4 S E O + N 7 J g O h 3 N L c J D m 5 w a v 3 f U G y l 1 P Z e U u 7 s S 5 y 8 z w l V I 3 G P M y d E / m c D I p m i R E k G u 3 o L z o K f R j i V K 0 W y J + y s M x u 4 Y q h A F / C Y Q H 0 1 h C m 3 r Z 1 i 7 k p j 7 P f b B j u 8 p V r 8 s a u X X K y P E W i E V j D j N t R Y v w Q 8 7 P v R U c D 9 + 7 d V 7 v X B j O i A U L 4 C J 4 f / / i H 8 s 2 B b 3 X I J F o K c / P s 2 f N 6 1 i w S l y A J J o L v Z i L B 0 V w E M H J y n + + W d S d I u l O k G y j o M l 0 g Y M W B E c E a a x E E R L 5 9 A U 0 S v e 3 u 6 p C 8 g s J R w R y L t A w G / A 6 i e 6 h o / B q k D a Y W 1 d H t 7 R 3 S 2 t a m z L R r 1 0 6 J N + K a C v N o A K b s 6 f d c Z L S Z C R A x h H j x G a M F g i j L l i 9 V Z m H q K c C E A + v M 7 / O M T 1 p d X a 0 z 4 e 0 9 E T n C V + I Q 6 X / 8 1 W + k / O G j U Q f 3 j w U E s z o 7 o j M r P p r A / K P a n 4 h d I M B M d h i M L w i 1 0 9 o E M 9 m K j D h j N n 2 y S K e / P N t E 3 o y 9 i h R n 2 g t R N V R k T j Y D 9 e P V L 2 G 8 7 / V r 1 / V v 5 F w w B 0 G C s d 7 w L c J R U p h 4 R A x z U 4 e l u T t O F m U P y q q 5 A x O q U H c D q r 7 R H o T d I 2 F a N M q N G 9 9 p i w d D P u h d o t 0 + M y t T r l 6 9 r n 5 i Y 2 O T E U L D W g 1 w 6 f I V W b / + J U 0 J f M P w / v J y Y 0 4 3 a y i e G d 6 L S p Z K d W W F L I U p J 2 C K z k Q Q F Z u I e T 2 Z w K z 0 / O u f B h C Q f c b 8 9 B w 8 6 A F h d 2 e u C j 8 K e o i p r n o 8 c u D r A + r 4 E 2 q + f 7 9 U T 2 s g P F w 4 d 6 6 G 0 7 d v 3 6 K S l G k w 5 y 7 f k g / e e 1 O S 4 J w A Q L u Q v P X D 1 H 6 x e 1 n 0 t E Q 4 Q H A Q T b t u T D V m L o Q b X k d z H z x 0 R L 7 3 3 l 4 V Q H y e N e P 4 O R i T E t F i T W e l z N J 1 B 4 + M I G o o O 6 c T m 6 I Z 6 p 8 p o P o A p s L s n W m o e 1 o r + Q V j R 7 L 5 w t n O x N w Q n a P v I y T U h 2 J j i a h h T 5 I w t C / C v G t r a 5 f z 5 y / o 8 f t o I Q j F 8 K E e V z k r i A a h v I j X Q C T B C m K h u V 3 e g Z f T h Z 6 e X r l 8 + b J k Z m Z 5 / R x 3 a Q A Y 6 q u v v p G X 1 q 3 W P i c C J h M x T x F A h N x h T g 5 K W L K E d M Y f T 3 A C Q D / 4 4 9 a i m S l Q 7 W L 2 L t j + E R 5 P 9 R Y 2 A H 9 C U z k H Z 5 H x X F Q W E E u H o f R h J E m C U W t s K m o P 8 A F E t o I x E y C o w M k X N M U F o z G I q N 8 w H u O b b 5 n X c w T N V I O 8 1 J Y t r 2 s R K 0 n b U 3 e 7 P Z G e E C A f 9 P 3 v f 2 j M 2 x i 5 e e u O V j A E A w K K R y C w T g y u R M t x s N 3 9 + w 9 0 h N o f E 6 A f w t c z D d A 7 + c 1 g G J 9 4 9 g z J c W J U X 7 H R l P / Q e m D B T 1 X d x q F M X C K H j G k T j g P P m D F O v q B d 3 u c 7 x 4 G C 2 f v 1 H r + L W j 8 3 B 2 N H G 2 w 0 w 0 z I D a X 0 l B k f h y o F I 2 B C T N V h I 5 Y u L d E W k 2 A J V 0 p i 9 n 3 x l X z 5 5 X 5 t j Q k E B B d M R V p i 3 b q 1 e h g D F s Q f C z g 2 K S 8 / u G k 1 H Q h l o l v U P X 1 W Y O s J 6 Y 9 9 z y h D Q R h F R f P U 3 E D 9 6 X P m t S / m D 8 i 8 + U W y Z s 1 q j Y q 5 x Y D L u R M W 8 e Z K a K 2 f l T i i g Y 3 p A t p 6 w / o 1 8 u 7 e P b o m J L W p p f O V R L 4 g T 0 Z 5 k F 0 7 J 3 j v N e O n 7 X l r t y b I C a E H 0 1 Q W m E X r X 3 p J 6 u v q v c 8 8 / 7 A V 3 T M N B I 1 s O V E g w D z 5 B Y V q + v F w A o t G j 9 b x / q 4 v Z m D J k S P H N d 9 0 4 N u D K h k J K S 7 P I X t / U I e u + w I C 4 q h L 3 7 l 3 M E g 4 I E l K o W 0 k 7 Q y T A Z i J i v X 3 3 3 9 X B s x i / f 3 f / 1 L n Y R M V 9 J d q o D S r p 7 f H r x Z n N h 6 5 J 3 J S M B I 9 T G e N 5 g k F G B G t R z F u K I Z + X k A 0 j K T 2 T A L H N H F d 7 L k b 4 E f x I E j B f t p e Q s L r f h O 7 t D x Q j M r h x o R 4 X 3 l l o y G k V q F I k 5 n e 1 K R x 6 D H E c / z 4 K V m / f p 2 W C M 3 J y 5 W i e Z 6 T D k 8 Y k y / c J k S A V n x 1 Q Z 9 q q p k E B A f 3 S w T 0 8 u V r R p s X a g j c g i E h + 4 3 / R T L X B j V Y b C Q X F e V E 7 e y w F C o q a O d 4 + e W X 9 X f A Z N S m 5 m Z N Q z A o k 2 Z O w v D 0 U V H n 9 8 b O 7 Z o c n W n w V B 1 4 R k a j 3 Y k O U 8 l i 3 H t N r 5 C r s S k Z t A D V B / F x 8 W P K d a Y b 7 B M M 4 c b k c 8 K W H T n N R b 8 s S a 3 c 3 b v 3 5 U c / + r 5 W f h M F o 1 o 6 K y t D K y X i j U 2 G 9 i J B y V Q d h i n i k J P h B / Q 6 R c J M g J A 7 0 c G Z B h a c u j u 0 F k e q O D U R C 3 r m z H l 5 9 9 1 3 x k Q I T 5 0 6 o w 2 G D K o c U 4 x r X p / r O G c L Z m I W O 5 n 3 5 c u X G d + t W g u U 5 8 0 r V I G 2 a e P L m g 9 0 E y i Z S q g G N W s C 0 / A v z A S 0 4 t t o V k 5 H p z b O R t A g P v 4 2 k 5 i J h H M k z A Q T 2 v t w v n c c Q 7 F I F G d u 3 L h e E 5 4 U c t K L R B S w t b V d p d D t W 3 f 1 N V R H Q C i 8 J 9 U s K K a f 5 z P 0 n 4 j B g M x g e P z k i f F D z p n r u K 2 z 8 6 Y K d N s i d S F s F p E g D t K Z / h u q 4 A k k s N C X L 1 0 2 T P R U G h s a 5 Y 0 3 d s r r W 1 4 f U / t I O z 1 d t 6 D b a P 0 T J 0 / J 8 m V L l Q D 7 + / p l 8 Z J F q v H r z f t X r V x h 7 r d C E u I T z O t O z w i m o s o b u C F C G K g j w B n M M w G x R l u G y 0 y A 4 N H T m m r v b 8 8 Q 9 5 f / 5 n / 4 x P u z g g / P N A 5 2 b 2 + f a i e Y i s 7 T w 4 c 9 R 9 w j P f k X 5 9 r Z c v C g t E z 9 B C T V k 9 a J l c 4 U p h v u d w Q m k H B E 3 O r q 6 v S s H g i b I y 9 n m + / H 5 y N h y F R Z b h I N Y V V 4 t A A R w 0 j f f X d T G Y e q c o Q I L Q j 4 V Z z g y C F f H H n C O i G E u j q 7 j Z 2 d q h r N F 6 z x T S M M 6 N U i i p d m m O 1 J R a U m e y m g R T O R q r A J X o Z i p m e k S 7 q 5 X w Q Z w a O p L k + i u p v 1 p f o D 0 9 P t + r J 3 7 E c o h 3 + 6 A L 1 Q b E u w J F y 6 o b j W p p M s R n 0 o 5 j 1 Q M r R t i S e D f 8 B s H B U A l n s h I E L I R D K w l 3 2 / m I W D 0 I h m N c c t l b m L V n r / E j 6 c h 1 n z n Q w h w W f L z M z U 7 2 U R 7 I 1 A 7 J h f E D y H s D H 3 g o V Z s m S x L F q 0 Q B O u E w E C h B k Q m G J z 5 8 5 V Y e M E 6 w L Q z v f v 3 Z c N G z c q o 4 Q C Q Z x H j 5 8 Y k 6 N T q z T Q / G 4 k J e Y j z n C x s R h C 4 e y 5 C / L K p o 1 m r U I T i T b P J S a N m m 0 W r C X X F a m A c n P U 7 F S D K g f M d + Z I U K v H H g 6 b + 6 S 9 x 0 6 Z d X O / 0 J 7 T x A c x 5 + + 1 j F S 3 x u n s c Z g J 8 A V E 9 T B X 2 O h w A H F f r U 2 X 7 o H I N g A s z R 2 U B d k e 0 + b i x c s a f X T D G G w + D I i 2 w v F H W 3 z w w f f G 3 X Q 4 s L 1 N b p r 6 W D c 3 T A H Q d p h 1 b 7 6 5 K 6 z r I 4 R P e d g K o 7 3 o D f M t U c I M x f G n D p M A E Z 3 B W B L X r l 0 f E 0 S x 4 J o p g K a A l Z / R k r 5 7 H i k z W T Q 3 N U q 2 z 9 n M 0 w n P P d K / 5 7 k v G A M B b f e u y V w v V T M a d D D K Y 5 y Q M a 9 v b W 3 R 0 i P f n q y 4 f / n n / + a T 3 N l D 2 p P E o W W Y W n w w N U u 3 b t 1 S 3 8 m s s 3 n O + 4 4 Q g D i Q 2 U 3 d k S e T u v p j J C + 5 U / 2 j + / c e y J p 1 a 1 w R q k d 7 e R a G a g O Y 8 O D B Q + q v Y E a F S x g Q G L k l K s j d v N c t M 9 H u Q t H s 9 u 1 b X X 1 u 2 o e r J P 7 K K R n Y 8 w N l I P r C O r o 6 t S j X m t 0 Q C c z f 1 d 0 j S 0 u W a O U 7 G h 3 T k O v C h 8 N k 7 j f a r a 6 2 R p / n / r A s b N c r r 2 P / + N f 5 m C j 4 T F / T a D J A p B X T k r F 4 w b Q i 1 8 N 9 M 4 y F p k F + L 7 t / T / u 1 g G 3 6 p B i W g J H v H t U / r d V R Y r z P F w H 7 o T C f q A C g N Z 6 p q G s L + 8 M K Z R 8 t T Y 6 4 L 6 q 7 o 0 0 K h m 6 q r 0 A E 0 d + F u w U L h z l Y + q B U F h j f h i A C E t j N E S 9 I L s Z 1 f f z R B 9 5 n o g M G U l J 5 T l D H T U 1 b 7 J M H E l d + T w Z 2 j p 1 9 P k C j Y k + 3 n h f F A Q c D R j s z T N M f E 3 A v 5 E s I E k w H 2 I d w B V o 4 a D F a J c u h B d 1 2 9 L a 1 N u s s d S 1 8 9 c 6 i c M L f d f M c W o Y T 4 H 0 R k K E u G V O L v A h j s O I S U o x / F S e L c o Y k P j Y 8 L o G p q I C 4 U h W e 6 f j q g n 4 d h h 8 t I J 3 7 j A q n L e L y 5 a t q C g Y D g R e G 1 9 D X N B n n K z F T A q k 9 x w i M a O L 6 9 e / 0 u H 9 f E C k s n u / p 3 Z l q k I a Z 7 A o J i B z / P p x K d p g J n x t z N 9 j 7 n E x F h B M N p p q N 4 5 U M f S P U u D 8 E W c D V 5 X w k m v B o k M O / Y m T w 6 f L w n U s S t Y w U X p b n b j o o D M v 3 1 X V E d + N J q h b P n 6 8 R M 8 w d l T I + w A T C 9 7 p w 4 Z I G Z e j 5 m q z D y i h V K i s r 8 / 4 W O b 7 + 5 l v v T x 4 Q G f Q F v i V 9 W 9 P B T A B i 4 1 i Z y Q T 3 N u J j E l H s y r 0 D / n X u O d o 6 I z N b W + l D M S G 5 N D p 3 y R M S x K B K w h O 1 N A x k h C K + F L E D W v Z j i e h h f 3 O 6 B A E A J v e Q p D 1 x 4 q S G z A 8 c O K Q X k z e b w 6 Y j L 9 I s z h y S b Y v 7 j N Y x q t L H I s l M G Z Y N 8 / u 1 L 2 p H S Z 9 s X 9 I n S 3 I n L 9 + C O e B M z F r U 1 d X L 5 S t X Z d W q F f L h B + + r D z J Z g A A 8 c w O D a 2 F M N U s U F r y H 5 z g / m F n m T u B s s 6 f X j K Y C m L i / / e 3 v 5 d 2 9 b + v v 0 4 X U W a k h 7 3 U i 4 E R H 3 4 S x p 7 X d Y 2 2 Q w I W p O T s K s K 4 I U D d g E C a M l J a e P s b 9 c A o o g l Y 6 n 3 1 + U d E n l L g s W b J I 5 s 4 t M B s 1 r C q a 8 i M a 7 6 h 8 5 q K W z 0 + b c A c t 0 d s i w 1 i L c g Z l s X k s z B 5 U x q F b l 7 F g U w W t j + v v U w f f 6 W 9 A f E R 0 5 h Z w 8 q D 3 y U k A G 0 m P G U e U Y j 4 E w t V r 1 3 X 9 A V O V 0 s 3 1 n j p 9 V v N d + I H + T i b k f j A l 5 5 r X l B r f K i s 7 y 0 j h H B W O 0 w m S 2 d y 3 T m v 1 + h 6 6 3 n 7 8 k E g A o f t 2 1 Q I i e f i p E D u B K s Y + w 0 w 2 W B N t x H z 6 6 3 8 c e W H t a 1 K c P 3 Z j P U 7 s o O H u b u / I r t 2 T c g G h Q C s H X x t u s W 0 w o I k 6 K a + 6 c 8 9 s d I y s X b N a u 5 H L H 5 X L 1 i 1 b t P p j M t H c 1 K w 1 k S X L l s l / 9 b 8 d l T u 3 v p O r f / f n x q y O k w V Z H m 3 0 3 c 3 b s n L F i 4 b g I r t x J P Z + Y w 6 u X 7 d W Z x t O x 9 4 F A o x l r w f 6 g u A x 1 y w z + F 4 r r y d P 5 B u + 9 g V a G 6 2 h k 2 N d B C Q m A 7 G M B i 6 a M 0 v u 1 Y 2 9 W D i e x j v y G H A 1 B D A d I I w f T W Y C J G H R Q u + 9 t 1 f e e f s t + e 6 7 W 6 o p 3 t y 9 e 9 K Z C W B r s 7 5 7 / t 0 l u d N s / D m v 6 e E 0 h d e s X q n + X K R g A j A T a x m s M 5 O Y C T i v h 6 g j P g z m G s / z I O J G 3 x H / 2 v I e N J y v 6 e s L m 0 v C v 0 E h T A d i W p r q R k I t O D Y 5 W o r E I E w 2 n a B w l h a P 6 r Y 4 m W d M x U i A u b V 6 9 a o p Y R 4 L i M E + C O N T 5 7 d i 5 U o Z Q j L H x U h 7 b 6 w x i U f G n E l M q w g V / q Q P w g V 7 9 n d / / 0 v 5 F 3 / 2 T 7 3 P / H H A H r H q B D G A e M N M T g 2 G O Y n Q C k X b 0 U b A s L k v 0 F A c 5 0 K l t U o U o 5 7 J U U 0 1 m F I L 0 d E q P 8 c 7 Y T Y c I L n o P g 6 3 Q m E i w B n / u 1 / 8 v 1 K Q N 8 e s W Y Y m X R m r H M p / q K l 9 q t O Q I g V M R Z C F m f X 2 o I X n H a y l N v I Z j Q V z 4 Q t j L j p z U B a Y k 1 O d d 3 P N U N i x c D 2 9 P S R 9 a R W f 6 g E i R E V 5 9 A 8 Z R 9 M b X g 8 X F N m i I V a s W O F 9 Z m r w q P y R V N f U y O u v v x Y 1 q c l 9 Y C 0 i 2 A J 9 5 u P H F V L 6 8 K G 8 u W u n 9 5 n / / 4 C x A 4 F m n 0 8 G 4 B H X 3 o n a p s b O Z f w x k t 1 3 F H O 0 Q Q e v L / A x 8 K d m J R g p F T 4 v q X S 7 e P G S 0 Q x T o 5 m c o L + J d a N b 1 w 1 g F E 6 r h 2 l s m N w J p l Q h 0 D I y 0 n U j a X z k N R 4 J P q w W B Z 3 C D J 7 J N A w 3 X T 7 F d G I y m Y n Z G K w p U U u i i 4 B 0 T N j u P h 9 C e w I b G A 1 0 9 / u X r K E C E Z G 0 y q s E i Y 2 T Z c u W e p + Z G r S 2 t G r d H X l 0 3 2 L W Q O C E S A Q Y g u t 3 n 3 2 u Z + g 6 Y b t / A e Y P O T N M S H 4 m w s d x p O X l j + W L P 3 y p J y h O l X k 7 0 4 B V F W 1 4 6 M j T 9 U A K g D Y O 6 g L x 7 c J m K E y + n J z s C b d F g C b j D / U M T J 3 T C M E R V G k x w g A p P l U 4 f O S o h u Y 3 v b L B + 0 x w 9 O q a E P G i y D h e T y t s b G y W z 3 / / h d T X 1 e k j m M Y h 2 N L f P 6 i D d T j h c L o D S d M J i o G j D a w 1 a z H w M w 9 7 o k d Y D I U J c v v 2 X S 3 f C W S z h 4 O c 1 G F 9 T C U 4 2 h N t 0 d s X n R n s o U A E C u 1 B s 2 G o N e s 2 j P S o K V 6 T 3 D E x I 3 L 6 U Z I e 7 Y N p t 3 f v 2 3 q Y 2 9 c H D h k z k G r q w L W R f M 9 P f / o T b U O Y 6 k b E m Q a C E m i U a K K z w 9 N H 5 Q 9 h M R R m H q 0 M 0 b 7 A q Q S S h f Y G 5 o l P B T h 5 4 s U X l o d k J q K W y c a M p Y p E 5 x K a J d 6 y q M / o K Q 8 q K y u 0 Y P n H P / y + l C w t 0 V n q o Y C W c u u z / b E C k y z a Z l 9 K C h a A f 4 E c y 8 h k 5 7 T W h s 7 A P E Y 0 q a G + 0 V X L Q S Q g x z T Z v I p k n 8 o 5 F A i f g c H Q G 1 p u N J N N 7 D 7 t i N M y L Q s a A D s 7 u + T t d 9 6 S F G 8 3 M M f d + B a D + o K x b 3 / Y t 1 9 P o X y e h e B E E V y U h Q / y X f R b + U 6 a J T g R y 8 b x s M v 9 o C E h 4 C x y 7 H a 6 Q a N 1 s r o v C D R E w Z I M C u r 4 K A C e r H s A j A H D P G a 9 q A A g O R s K H D y H Q G n p j p X 0 5 L H X l m J 8 o r v 3 7 o / x + 3 C K 6 + u 4 j / E m M w K D w A Q z P t L T U u X c + Y s 6 s P P 6 9 e t T 6 j v O F N D y P h l g b 9 F U h O e Z L 0 I / 1 b g 8 F E G C S 5 W J W h n u D / a U d k / V x N S Y T d E G E 3 B T U t O l I C / b + 0 z 0 w C n t x 0 + c l K H B I e n z m g X v v f t O y N q y y t Y 4 S U s a l s y U 8 Y x O Z f w v f v F L + d n P f q o F n r 7 g 7 / Z 5 z B t / F g T m O g M 6 P / 3 t 7 + W f / 7 O f a X k O Z q i G f o 0 Z T M D m e Y o E c t 3 c 9 / U b N 2 X L 6 5 u 9 z / p H f R 0 d t p G P f + Y 4 U L 7 P H o Z t Q W c w r R t M k a V 8 j H k U 4 6 Y e U T t n C z T 9 g U l I M B J j v D j s O h r B i a k H c x R a t E 4 x m k A z f L H v S w 0 g r F y 1 Q o t S 6 X r 2 L Z X x h 8 f N C b I w 2 / + 6 U 4 J U W 1 s j K 1 5 8 0 Z g b 4 6 0 H a v 7 I g f A 9 N q T r C x i O 6 B / D a 5 i 0 d O b s e S k u L t I R A d 3 d v T q 9 K T s 7 0 3 V Y f 6 q B V c H B 5 c z h Q O Q w C J T 6 S w b R Q J O B q n Z o C G Q + B G Y a F R Z Y J v 7 W J x i o W G d 9 f S c 3 c V 4 w c y d m G 0 a y w R + / n 3 y 9 O l G P o / E H G I i o F e d G 0 X w 4 m a b T Z I E F t S c L T h Q Q c H 1 9 g 1 y 7 d k M e P C j V D l + r u S F i N 1 o c 9 + b T H / 6 j V N 0 f X 4 B M + d D h Q 0 f l o 4 8 + N B v q P 7 J H C o N e H S R 2 T X V 1 U H + J l A c j 4 L Z t f V 0 O H T 6 i E n b j x p f l B z / 4 S J h z w Z g y f 7 1 i 0 4 l a Y x F h v q 5 c u U I P B a c 1 x U Y 5 f 2 i u m 5 / t P b N e B G L s 7 8 y E g B E Q o G h i C m 6 D r Y 8 v m I w L z d u 1 5 6 R C e x o j D Y q c V E 8 l v M U 4 D Q U K 0 o d 0 r J g / 8 w N g H l D F z H E r a K q i + U W S Z G 4 q G t o K R v Z t Q I w 2 u E 7 C / 0 g V N q B v K E 5 S k i I z d 9 B K 9 J O V l C z W Q T D 0 K I W 7 D m d O t s m D L x / L c G q X r H h 1 7 H i w / f u / k d e N S R O o 2 R G f i N M 8 S A A j K C x j B Q s c 0 b 7 C H A r O / O K M Y f a T a 2 Z K L b 1 W p 0 6 e l q r K K u 3 F C t U y M Z m A 8 N G + y W a f n K Y u 1 2 r X m H u m W 4 C / 8 / o q I 1 A u G G 3 L 9 K e 4 m B H N D 7 E W c b F x 6 v P Q u s 7 E I r f u C p / P g + o a O n c J R s C g N C r a A 6 3 5 u 4 V f D Q V R l z U m a L Q p E N j g j R s 3 y I c f v i + P H z 1 S p x c J N 1 F 0 9 I a n j i M B E m 3 T K x v N 4 s Y b n 2 N Q z p 0 6 F l E p E z m m i x e v 6 A w H c k X B m g W D 4 d J f 3 5 a E m E T 5 / r / a 5 n 3 G A 6 b I s v H B Q v z 4 T L n e N n 1 8 W 0 / y O k U Z D b v f H 8 6 f O 6 / z 6 i E 0 X 7 8 J x t x j G I 0 T L T l 4 + 7 H x N x k p F y 2 N H g 6 Y 4 o S Z 6 q / M j X 2 7 a q w C h P o r r 2 w w 9 J h h 7 j t Z j h 4 5 r h p 4 3 r w C i T F M Y M 1 t Z z d v u j H R G h v q j O A J f h 4 U 5 p y T W R i K A 9 O i 5 R i L Z g W R E 3 6 p l 6 j f K w v 6 z a Z 4 n w g C i H P t 2 r U q 7 S 5 c u K h E N h F k e g d c T i Z Y B O a w U 7 5 D l z I Y H g q / 1 g 3 t x s x A F n Y i K N m c K 3 m 5 + e a 6 v E 8 Y M B L r d 5 / 9 X l a t W i n x R q r a 3 i i G u / C 9 1 O p x G J s z c W t 9 Q n w u 5 h N a 8 8 c J T q l E 8 A U L k r A + a c Y n Y U A P t Y L L l i 7 V U W x O 0 y Z S w O S B G N 0 J j l r d a s x S f 2 u L 6 Y a 2 W G 3 8 V A a Q A r Q y I x x 4 P c J k 3 r w i b T m i T Y a g g h N o 3 d w 5 + a p h A p l / 2 r N m B C 5 r w U B M m M j 2 b F n N 5 A + u q 8 3 d g E 0 / Z 5 x E W i M C f e F M A l q J 4 3 p O n D i l U i 1 c o B 2 O H D k q b 7 8 d / n t D o b q q R r u J b Q s 8 Y P N Z V 0 L i / r S h j d Y 5 4 T t O i 3 k h B 7 4 5 K D / 6 8 Q 9 c 7 x F M S V P m 2 b M X R g U I A 2 z c A O K 2 U h 7 6 O H L 0 m P n e W D W N 8 4 x f h E B + + r R e R z D Y / j S C J l t e f 0 1 / 9 g X 3 a A 8 a N y u i J h y A 4 D / 7 7 A / G F / x Y P x M w 9 b f Z v D Z 9 d q o s X L R I n / M F W o h O Y d + 1 6 O n p M h o v V Y t f a W 5 0 a q p g c P c q l 2 B B 6 B Q N x P U z D u Y 6 K U N i 4 G Q k I N f U 0 9 M 3 K f d 7 / M Q J y f L x m 5 q b W 1 Q r B Q K t 9 b 6 w z I R G w 9 + r e F K h v V i V F Z W u N A X A 5 F q 8 e L E G L j j 3 t 8 r 4 j P g p a C 1 M Q Y i c x L M T a E i Y 8 N e / + l R u 3 r y p Q g B h u + f N 3 T o w h p F m m G 2 8 n 9 m L v / 7 1 b + W 7 m 7 f 0 F B J / z M R a X z Q a h 4 E r u b m 5 X n M 1 Q Z m d 6 V E M E + L I J W d J G Y 2 Z J U s W S 3 t H 4 G o R t E 5 7 2 / h C b 5 i J f U W b E Y h g r U I d G Q r 8 B i U i B e Y e E S / C x c 8 D C M H m 5 G b r B o U D j 5 R s 1 Y A B z O j P x p 8 I I J K K i i o 9 O s g J Z q Y z q B 9 i g h C t J L b o a O / Q A x T 8 A Y 2 G w M v L y 5 P Z q b O k 1 B D h o U N H N U y O P + x G A u N v 8 T m L F i 8 0 J l O u V F Z W y a e / + S 1 y S W p r a u X W r T t G o g 9 o t J O z x T j w / K 0 9 u + X 0 q b N 6 w M M b b + z Q 9 / N d / E u 4 m w g l u o H P o i F w 2 9 Y t f v N h V 6 9 d l U 3 G Z 7 f 3 j O a r r a n R K n x S A X R g 0 0 l A V I 5 7 t O C 7 z h t G p s E y k E Y m v 4 Q 5 i y Z y g n 3 m / T A d W h l N V l 1 V a f z l w A N v o m r y w c V c f P G C + V J c X O x 9 d m Y C i X n 4 8 D H Z s 2 e X + i E s N j 6 j L 1 0 h p b g v p D t M h L m B i f L y y + u 0 S N i X q C c K I n Z I a c z m Y J O K u C Y n 4 W F O Q Q A w G t f l B n z G v c d N U n b r o r y x c 5 t q M + 7 H r S n I 9 1 G r C J P z P o a j c N o j a + Y J 4 d d q P u 4 f / u H X h p m 2 a S 9 d I C C M G W V H a R X z E w n I J O j 8 8 R i z H i d k 5 4 7 t 3 l d 6 9 o 7 D 2 w 4 e P q o H 0 Y X K J 3 7 + + R c 6 2 D S Y 0 G h p a T b M n a 3 X T o g d v w s / y x e h u o D j V q 5 Y + Q k J P c K O b q R U M H D z O L G c I R t M I s w E Q E y X L l 3 S E P K 5 6 4 / N J h m J H 2 + Y x x D J 0 9 o 6 I 2 1 v 6 7 h k p C 2 1 c C S x G X r J 6 Y 1 E 9 Z C s / h z m i Q B C Y e 3 w 5 6 w / E Q i s r Z W g A K H A H o b T R c 1 7 s z L S Z O G C e c Y s u 6 3 h c t p z S K L m G y k P w 1 q B g t a 0 g s e C 9 6 N p 0 J j 8 z L / 2 O m C o d q O h C M W z f k x w 4 n A D C / x P 3 q P R S P O z l v B 0 d c u V y 9 d k x Y o X 9 B h U z D t C 5 o u 8 j M i 1 U H 3 C 9 X B s L e s U q o 2 I 9 9 y 8 d U u P b A 1 G j 0 R G G e e M t u J I p v E n v n u 0 I v c Y 7 H N i 6 m o r R w i 3 3 r h x S 7 Z s 2 e x R w R N k h E M H D 8 v m 1 1 6 V x J Q 0 u V K Z K L E x I 7 K p u N 9 8 r v c F M w S c g X X g w L c a o Q T k L p D w n I f F A l v t A + F G W x P 5 A w f I c a x q X t 5 4 y R g I d P Q i X X N z 5 y i B 2 n w M P 7 s F A 2 8 K 0 z 3 + F E R N 2 8 e p k 2 d 0 n l + t E S 4 Q N n l H j t J 5 8 8 0 3 Z L 4 L 6 w P z 8 6 R h 0 H f 2 v q X j o R E + O P g E W W A K T n c E 5 H d g O g p 5 i b g i E J y R S w v u C S Z l X z A f z T N 6 k E U o 8 J 7 P P 9 8 n P / z h x 3 5 N y X B A p Q X R 1 / S M w A N Q R 0 0 + u B 6 7 u r O j S 8 9 i i o S A 4 G B 7 4 z j 7 m z Z t k L K O P K 0 P L M k d l B Z O e U 8 Y 0 Q G X b t D Y F S d Z s 4 Y k b h I Z E Y L k 6 J d N m z Z 6 n 5 k e w M h H j h y T 7 3 3 v 3 b A E W l N T k x 7 S B q g j 5 I y j c H 3 C W 7 U J s m r u s 9 A y e 2 j N R 8 z A I a M t k N o w 1 p f 7 9 s u G D e t l r m E M m C b P M I M / 5 u U z P v / 9 H 5 Q G C o 0 J y t T W w Y E h 6 d A w / o h h r E J l M t 7 r 5 n 4 J q t j 7 w u z m S J 9 X X 9 2 k v w c C 1 4 C Q p H v 5 / f f f m z B D A T 6 T E x n 9 M R X H 9 o z z o S i i P H r M Y 7 P i N L q F x y c 5 q r m P 4 Y R 0 y V q y Q 6 q u f y n 5 a z 8 S W o S d 2 L 6 k R x J c c A k H w H G a I e s d y U A W t 7 h 4 6 b J K 4 D l m w 8 K R 7 J G C d o y D h 4 6 q t M e E I B p 2 + d J V 2 f n G 9 r C Z w R e s P 4 Q a j j n K y p Y 3 x g c d f 4 2 Q R P t h q l V U V O o J j J n G O W 8 2 2 j H G / F e y d I l Z u x j N c e V k 5 0 i D Y Q A i i R z C t 3 R Z i V 4 P l g C m I 1 a Q v 3 V + 8 u S J Z B g N x f B + J x D 2 P P h + U F b 2 U N e N P Q s G U g R f f v m 1 n h U d T Q s D x c F s d C Y s c 3 I H A m H 0 4 S 8 o w a J d v X r d X E S C R k / c c P b 1 G z d k y e L F G v F i 1 l x 7 X 7 x c f m I k U I C N 5 S y q l Q W h + 4 Q 4 / P p u X b y s K Y x u k 5 g T L B A Z d z T V w k U L Z f m y Z c a 0 C J y 8 m w j 4 r s 8 + + 1 y j X 4 e P H p c k Q x h b t r w m s 9 P S w m K C Y C C 0 b q s n w k F d R 5 z m 5 m h w Z O a h s y c L s 5 K B p 9 Y c Q 1 J z L z w I k e O s o z m I G i r T Z G Z K Z V W 1 0 U y d G r 4 m Q k k e i 7 K f r V t e 1 + g q n M z n 8 V k I A s q m 0 I q c k O I 8 8 Z 7 3 U O A K U 8 G k J 4 2 5 i A m H / x Y I X M O J E 6 d l + / Y t U Y 3 C E j w h t 8 d B 3 R Z U m 3 O A A A g a 5 S P P c P L k K T 3 J M J i z y 4 L 8 5 j e / k x 9 7 k 4 W c J 8 W h a c H A b L 3 N C y d W V T E Z g C j I u H N M J / Z 6 t F F T U 6 u R v N V r V u u 6 T Q b T 1 t Z U q 1 P N c B g q H i A o N E K 4 J s + 1 6 k T J T q E 6 I k a K s z i o 2 / O 8 G 3 B v V 6 9 c k 3 l F h R r I A T A f B H n s 6 D H Z + + 5 e f S 4 Q r F D g x A s Y z Q K h V 5 C f b 7 R Y c O u J i U 9 E S a 0 5 H E 2 0 N j e p A M g r G N 8 S E t S + I R y 5 d + 8 7 G q X h w D L s a u C U T j y q q 6 v 1 1 H j 7 P I w S a i o R D F f a M H G b N t r A H F l m T J S e n u h X X O O v Y U 6 / u O J F / X 0 y m A n M L Z y n k p 4 D 5 t h D z B 2 s j n D x 0 r x + W Z A 9 p M e z d v S O S E + f + 9 I j 7 o 3 q B 6 o V j h o G w q y F q S k u b e 7 o U 3 8 M o s R V Q H A z O A c 6 e v D g g b Q b x 9 / m h A i j c y 8 W F O / e N 6 8 J B m j w 6 t U b k 2 a + Z x q T F m Z q a q j X v J e z H d 5 V H g p G a W p q l t O n z 2 g 4 k + a 5 1 N Q U 3 S R z 7 f p 3 8 / 8 S H x d v z L 0 h + f j j D 9 V 8 O f w g c L 2 Y B e f 6 J k 6 i f x Q J y O n g J 9 A u Y H G z 9 r b 8 8 B c / k X t / e d P 7 T P i 4 f f u O F B u 7 n 1 P f J w v s B b 6 D b 3 U 6 e Z V Q 5 y A F A 8 L U R t n c E C p M A j O j k V j L S x c v y U e G L h K T U r T F h I J q P o c 0 C z R D b o f o K t + D h U B L C Z o N R n Q m a m E 6 / C f n c 7 4 g 9 f H Z 7 z 6 X d 9 9 9 W 7 U z a 8 L n Q p O T J c R G P 9 8 N Q 1 n w J r j f 2 v p c H A 8 P Q 3 m A U 0 p E h 4 U / / 6 B X U v O W G j 8 q s C Z a Y E y J p X P c R f 2 m C k j I i x c u a t 6 J 4 t R L 1 V f k 5 7 / 9 M x l q H Z L S v 7 7 t f V X 4 K C 0 t N Q R R K w s N U 8 0 v n h 8 1 n 8 k J J L 4 / 3 w K f Y i K + B N r E r W N f U 1 0 j B X M L N L / E 5 F r O P U a z 4 B f h o x G 9 z Z v t X 9 t B Y 7 / 9 7 W c q l P k + a M s y A b R H v d 7 H H 3 8 Q c u 2 0 e N j Q I t U a N G f W 1 T X K z 3 7 2 p 5 p n i g a 4 L p L 9 N D Y y 2 4 N o K A I i L J 3 I T S A d 9 I 3 m Y W / U M h Y P p A w L A U O 9 t i I 9 K D M B T k b s c g y J m Q l I N Q S 5 e f O r u o G H 7 x + V f / r Z n 8 l w x 5 B 8 9 2 + v e F / h H k j o N e s 2 y D / / F / + 1 l J S U 6 I n y + D I c U R p t Q P T + m K m t t W 3 c 8 5 h c b o B W Y h 3 c M h P X U O g 9 I B z N x H 0 S Y r d B B n r d P H M H x 4 P v I Y J H K w Y z G v A 1 I V y C E f y N 5 P s L L y x 1 J Y g I q t 2 5 c 1 e T x C S A 8 / P J 0 0 V H g H E 9 n H J J U c C + L / Z L q 2 F a G m 4 p x I 1 q L R 9 g I Q l g E O K k Z g x m 6 e o P z r d V b f E a I m e u Q n b q s P G / v H + Y J r B 5 M A J R q b + 6 / T 8 Z Z h q W / / w n / 0 l K 5 i z 2 v s I d + J w P P / 6 R f P F / b J I / + + / / T v 7 X f / f v Z c e O 7 W r i k B + J p s O M i e V P A 2 H + w R Q M x 8 Q / Z G A J P g l 7 x O H Z a B G k a 9 1 T T 1 u I b y D G C s 9 A 4 L O 1 P d w w H J q A n + 1 1 M O 2 p t L R M / a G U 5 K T R C C E H P m T 7 t O l Q + E u + 6 O H D R 8 Z U e 8 e 8 N l m Z k G L e z z / / U h 6 Y z 0 E w c O S p D Z 8 H A 9 O N 7 W s R Y N w D B b y h K i v 8 w a k l i W Z y l t i 1 a 9 e 0 N p G x e l S W c P / k B M M y + S I B H 3 4 s z B P h s 1 K G 5 O X 5 7 p x o P v f 8 4 y T J S B l W 0 3 G i / h i l N 3 T z k u P 4 b + / 8 h T z t q Z O d y d v l b 3 / w v 3 t f 4 R 7 / / j / 8 R / n k r / 5 c H n z 2 k n T P f l t 2 / f w z q a o o 1 + A E S V z m 9 R G m d 0 M g b s D n Q r T k E u 2 o Z v x c m I r 8 l u d c q m d N h b y e E i f M I / t 6 i A 4 T j R q 9 g r m e K B Z M Q 1 0 d 9 X V 8 P q 8 n P M 7 n Y L E A e o a c o W R L h D A p h M Y R Q h 9 + + I E + d / F J o m x a 4 D l e l v 1 D a 9 F M u M r 4 r N D t E 6 P Z K F 2 z J t 8 X X 3 y p C e 9 w f D h f 0 N 6 x / + t v p W T J E q M x C z T n G A y s G d f K + u z b t 1 / X B P O f s 4 r p z C a d 5 L t v v C f q G s o X 8 D U h V 4 4 T x X Z 2 g 9 7 B W K l p i 9 P a u q E R z w B I X 5 h 1 l q v V i Z K f Z v y a x g T p 7 I v V D u N g A 2 Z C 4 f 6 D U t 1 Y N g + b / 0 r D V f l n K 3 8 u f 7 H l X 3 l f E R 7 + 7 / / 0 n 2 X z r P 8 o b Z 2 9 s v K 9 X x s z J k Y n 1 0 K U 5 G a Y A I v I i d Z g F D 4 X M y n f G 6 Y G D Q 0 4 9 f m a T G Z + h J M Y e T 2 / O z U b R A y j k B f T R T Z E p T V 1 h n h g H h g U 7 c b P T t P L t o k A A g m c 1 0 R 1 N q + B K Z p b W m W x E R 7 g s T H z u w d i J d d Y I 0 R 7 4 2 O H N Z K 8 a v V K 7 T q m Y 4 E y H 4 I a E D U n l y w p W a L X a z V F u O C e 6 I I g t 3 r 9 2 o 2 A p z o i j L A g v t r / j b Z r U D a 1 a v U K N W M R Q H R 6 U / J k h Z I v w m f 1 C E C C k I q H l A T 3 3 b i 9 g z F y q z Z R r l U l K H N h D j K z D l y u T F R m I u l 7 o i x 5 V C s x 1 y 5 S s O m 3 b t 6 S P / m T H y l R g f 9 z + 9 / I B 0 v e 1 5 + D g d I q 3 3 E B n x r H + u / / n / / L L H C H d P T G y 7 / 8 7 / 6 t / O t / / R f e v 4 o y E f M c z p w 5 H / Z Y a I g O 3 4 Q N d v p C 3 A M l Q k 5 Q Q Q 1 C D d O 5 X z 8 2 A s h n n X m E o P I U j l r Y t Q k E 8 n g w n 3 P S k y Z + m R B k m B G 8 v q h P l u Q M S m l D g s 6 B h K l p B 8 F / Y j 7 E u n X r z M / l + l o 0 C + v j x m 8 K B R i S W s X 1 x o / 1 x 0 y Y + d 9 8 8 6 2 c M 6 Y + u S 6 O H t q 9 e 4 c s W b R I F h Q X 6 6 z 4 l C B B D e 5 7 S h g K c P 2 v L + q X N 5 b 2 6 s 9 u M T g c I 3 f q E n T D r 1 Q l a i i + t S d W m Y u J t 5 D J g G N E E 8 n I S O A 5 l t N z O o c / w D T 2 Y A O u C T C L n H N x L 1 Y k a j 1 c v y N Y + R + M u R d b 8 1 + 0 x G r V W 3 8 r h w 4 e H L e J b M D W L Z u l z G h G C w g 5 F J j / h o m G p n D m l / h 8 i M Y J f o d Q e g L M T + D A B q 6 9 Z M 6 A + a x + / X 5 8 P 5 L C a + c Y 5 o j z t I n Q O h 8 I D P b E 3 M F Z x 0 f x L Q K g h I 3 o W v l D D 5 M A S s l K c g e M N v C s y Q r j 7 1 B p z / d X d 6 V J m x E W a C k G 4 G z e H L x m L x x w I g n M y b X 6 r j X 3 T T I Y 3 w g f j B m U p I I C V f v 4 w 5 Q x l A X 2 c o E x 0 6 K F 3 u 5 O G a 4 4 6 P 3 N Q y A c B R M u u o 3 k m l d U Z B b 7 2 Z I g 1 N F 6 j F U 7 8 y h J b t Q k y M n y J D l e l q S M f d Y 8 h 5 R F U w K C K x Y b N 2 2 S j I 5 / k M L c O D l z a 0 j O n D 7 u / c t Y Z O X k 6 G R X N A 6 E D / A 5 M J v o L / I H p L 2 F b f M g 3 N z S 3 K y + j C 9 g K o p R / Y H D G i i M p b Q y h v 8 M U 6 I x O D 0 e s 8 + a N o z R I k z s D 9 0 9 X U q I g c w g P p M T 7 / G N x s B 8 Z 5 8 R Q u S L E 5 J S Z e 0 b / 0 T N 7 f l G q S 5 a + b o 8 r a v X 9 4 4 Y s z 9 a W L x 4 o Z 6 O T 3 M o h + 8 B G A v N C h h X h t m H 9 c B z + 7 8 + 4 D o i C i Y 9 K O E P S H o I N D 5 2 R K U 9 Z 0 H 5 O 2 D N D V b k 9 c q V 0 w c k b u E 7 x h w Z X / Z v k a h C Z k R y Z g 2 b D f T M U M d + L 5 k z K N k p 5 r m e d r n 0 s E + W L S w w Z o h / w n A L F N H / 8 t + 8 K R f O e K Y p v f L q Z j l y 6 I A S K l I Q I N E x 9 3 J y s t R O / / n P / 4 n f k H d z c 5 O a b b 7 a D W c f A i Z 4 k D I r 1 Z h l E w 9 s 8 J n 4 R n x m l p + m P Z i W e / C 9 F s B 7 C R r 4 a i c n I G K G g D r f / 7 A x X g U R U 3 P Z D / J T x c Y P 7 u r u k U v n T s q r x m c h U h j t b g C u 9 c C B g 5 r G 0 O G Z Z p + o N y w y Q p X a Q V r 9 0 f 7 H a c n f 8 t q 4 6 G c g T A t D P W q O 1 4 W c Y x a v o T N O d i / r 1 T I k c l L h I N M w w o b 5 / R o y P v E w S d I y J h a G h t g h m G i g x P g I S f 0 e i Z y T k y v / 5 R e / k k T j f C P p h 4 y J m p 7 m G d d F K H h 2 e p r 5 P X B g g u C F 7 2 T U r s 4 u P S J n M s D g E u f Y L S f w 2 w I x D W Y U v B L o h M j T p 8 6 o / + I U H F g A P Y a R L h t z 3 g J 6 A H / z N 3 + r 5 u I H H 7 4 n 2 V 5 f M J o g f U B t J f R D b x x 9 V g i p o q J C 2 b b N M 2 e E o u k k s 2 d 0 o O M L f v f d d z p g h q i p P 7 9 u W h g K n D Q M 0 G 8 0 B f 1 R r x k n l U r n m 8 a W D w R M R a d f z U T i b Y t 7 d Y Y B r e m n y 5 M l P T v 8 C u v J A r W M / Y Z Y 8 B V 6 O p q k p f S o f P / D d 1 Q D 2 D I V t 4 D R k e p W s t f U 1 A Q 0 4 S a K p 7 W 1 o + F y X 1 C F g a T G R I J 5 u B d 7 T U T E q D C h 5 M k Z u M D y G M Q i M D 9 T u d D d 3 q i j v + o 6 j F m Z M q I m N J / g J E L o A b r Y t + 8 r 2 b V r p z K g P 6 0 Y D X A f v / v d 7 + V H P / q B a i 2 r g a 0 v y r 0 S B K K / j + c Y b U b 1 x Z U r V 7 W a w x d T 7 k N Z b F n c r 0 y y d I 4 n H 4 G 2 A o G K a n 2 D V G g m 3 o 8 5 Q E V 8 f t L U H V H j B n o 0 j / m 3 9 O p h i U v J k Q 8 / 2 K s E C M K N W N l N J u I F c y V 6 R 2 d F E x A O E t s 3 S m j B 9 9 J W g X / B 9 c A 0 L c 3 M X v A c N j B o t C 7 1 d T z P 7 9 b h x 6 R v 7 Y 2 V u s 5 Y e d K R K k 3 D e X K 0 N N k I z 0 R l J u C 7 4 / e e J q i Q J J z P f U 8 W M 3 G N 9 P D h 3 / E d M C 6 B I m d g h + f n G g H D e D K Y 2 w 6 0 Q Z v Z W Y l O T J u G A j A J T v 3 y P E + k y k 0 x L d i 6 + F k 1 O 3 P e O A k E k + l E u a d W b K a B 3 q 8 V + Q N m c 7 x P O A D d h U M v b W 2 t k h G k B T t S N D U 0 S o 5 x y A M B f 8 I K B I t g J j I B l q 7 B J L l a / W x P u U 8 v n w U F I x M a b 3 w q q 1 c u 1 y R q M L 8 s E n A v a F s 0 J q F 6 B n o 6 m S g U Y E Q C Q P R l 7 d m z W x m R + y I K P W 0 a C q B h 6 N L s 7 u m V K k + Q J S Q I w j m 1 G H V 3 n R 2 d K v V 3 l M y s I f c W n L d 1 t 8 6 Y e j 7 E R A l O u M G Y v r 7 g F S Q d f b G u i N Y X 6 Z n B i b a u q V P N 8 j E I w E w I t X O V G c p M 7 L G V F 2 6 v a 3 g k R o r W v i s v v P h C 1 J k J 7 U k U l V q 8 F P J G s X E 6 8 I X n 3 Y D g C 1 q a i n Y i r N Y f H E A T 9 4 R Z H D s Z e G X Z b D l l T L Z L N 5 9 o C D w Y U p N G Z K e D a Z A y F C V e u 3 Z d f 2 f z c G j R C D M N N Y a p K M E 6 b c w c 2 s 0 x e 8 i t c X x Q O C B g E A g Q L J 8 d j s Y D + A 5 2 A m s g z J 2 T P s 4 c v + Y I J D j B v V l B A X O 5 5 K M x 6 B 6 Z L d W t c f o 5 z U b w R A u 4 C A z N p I G U 6 o d d u 3 a o X 4 h p B 7 O g d Y M B Z i S Q w W f g T 1 l w A i W Y V p P P i Y 6 e I T l 4 8 L C k L X t X I y 1 r 5 / V r i L u b 0 h T j 2 J M n c b Z k A 2 1 M o 6 Q l Q B k J N 0 Y E i Q D G h S e J E 6 q k i C Z I E 1 B 7 S A N f I J A s z p s 9 L H N S j S Q 0 g s S C 0 q I c F 3 M n I A x 6 o E g l 0 F 7 A W G d M l Q Y a / c x C Y j Z i l l E s m 5 y U L N k B C n U x j 5 D I t L K 4 B Y X O Z Y a x o w G 2 N T 1 5 W N K T h o 1 r E F m b z + X L V 9 S k I 1 G L n 0 e o 3 B l 0 O G T 8 q N i Y W C N Y e v S k k 0 A F t L z 2 x I m T G s X k M y w j A u u u z B i G A j Q x X r x 4 y d i l b 5 q L D i 2 V K N K k z y f Y A E U n G G n G 5 K X p B C U 3 H E w d C m w Q O R n n L A 0 7 + Y f g B L 4 L h a 6 + g g R G 0 g C C M Y G p f C B 5 u X C h R + D 4 E z o A Q v L X J 0 Q X L Y c q B H p f I K A l y w 1 T T R R Y H N Y n 5 m d 6 5 x a b t Q v n c j T f 9 M 1 B 2 b F z m w Y 5 / C W f Y R S b R y N 5 T Z t N M G A Z M d C V K b 1 E L D F L y 5 o S 5 I m 5 5 + m l L h 9 w G B h j p 6 5 e u R p S 9 b I I l y 9 f d T 0 l F a y f 3 z 9 O y 0 0 1 6 o 3 5 Y i 4 9 J A g b N / f E a e G v B d U I l R U V R r p S q G r M L f M 5 5 I U 6 u 7 p 0 5 h 2 g H R u i g Q n Q T o s X M 4 0 o + K g u 8 i u + Y H 0 Z t B I u M 3 F r 0 W A m 4 A w w 8 T P 5 S 2 o 8 w w F a m M J a o n P + m A l w j 2 g s / P E 7 d + 5 5 n / U P 1 g W / 6 Y 1 d O 3 V 4 5 o M H Z W o p L c 3 1 F I D P K I Y C 9 A h h 2 + I X I T U w O b g J G I x / L e z v v p G n Y G A r 8 M E y j A k x X e D 8 q y P G x 8 C B D Q b q B O N j R s x G P d N Q z c Z + d w 6 Z x I x D O s 4 2 z r E 9 G C 2 S j l R / p T U Q G U f B h A N 2 h 8 L l y U J R 5 p A G d 8 I x 3 a G h t D R 3 C X C Y j x Y N f 6 D 1 / s s v 9 8 u x Y y c 0 2 Q v Q e M u X L 9 X T W / g 7 R b 8 z y u R z g u Q l A z 5 Q r 1 Q K k M k m Y 0 0 0 h l w H J g 0 J t 5 / 8 5 E e u y 0 K c g K g d / D k t 2 F F i t E n s 2 I t A E l N l X 9 / p Y T h b N Q A g D m c y N V q A U X 1 9 K M x F 6 g u L i u Z 7 n / E P 1 p C c E p 0 E V L p w a Z O 1 r n z 2 9 i U c 6 U l x r f f J I M A d w M e G U R i l H Q q Y x 9 A Z r y X 4 U M t M Q e / 7 K F O i 8 R H c v H l L + + X s T H V y c V S p 7 9 7 9 x s x l K C f Q R B C R N Q O t x o L Z O F S L M W c M W X Q L W r B P P 3 K f d 5 h M F B u p u 9 h o I Q I V l S 1 x W t d G I M Z u C o X E F K 9 S q I m p E U 6 + x C 1 8 B 6 E A 1 p f R y z T W z Q k y E I X m z k 5 z v V M B 6 v 1 I C w C n o A k E G I o D I R i w 6 a b W E f O Z G R i F h Q X a Z M q Q H k 7 3 Q I j h i t g 1 g o G o 8 e P v 9 M 1 B m 3 w X J 4 4 8 F w w V D I Q w M Q t D T R F 1 4 l J F o r R N w d G j 4 S B u p E + G Y x n 6 6 H 3 C i 1 k x n b K 5 J E 5 b 1 Q P V 1 7 k B B a + + E 1 k t G C G c m Z W t v p Y F E t p N i z 4 m X i j z d T K A k H H T t Y A V Q 7 D L O c E q E A i p M x P l + o 3 v Z M f 2 b W o F w T y s i 2 8 C G 0 u p v P y R B i b m e h s 6 M Z 1 n F l V F C A 4 R d j q w w c B U 1 J n G T G A o Z j w z g a z E L q 1 + 7 u m d W N K a V g w 0 u + Z R j L 1 P z R 5 z J A A n m T P / w Q l / o W P e C 4 E B z M T T Z b H T w k z A 7 U x H o q L M q c B c D o V c I 0 A I d G 3 b u k W Z C R D I 8 G U m w N 8 5 5 I C i A o u U l B T 5 / w C d e r 7 C v D B s / 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 G u i d = " 1 d 6 c 1 2 8 3 - f c 9 0 - 4 a a d - 8 1 e f - 9 d c 0 b b 2 b 4 d b 7 "   R e v = " 8 "   R e v G u i d = " b 3 6 9 c 8 a b - f 3 4 9 - 4 0 5 c - 9 f 7 b - 6 7 d 8 d 1 a 1 3 9 c 4 " 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 / & g t ; & l t ; / F u l l A d d r e s s & g t ; & l t ; / G e o F u l l A d d r e s s & g t ; & l t ; M e a s u r e s & g t ; & l t ; M e a s u r e   N a m e = " S a l e s "   V i s i b l e = " t r u e "   D a t a T y p e = " L o n g "   M o d e l Q u e r y N a m e = " ' R a n g e ' [ S a l e s ] " & g t ; & l t ; T a b l e   M o d e l N a m e = " R a n g e "   N a m e I n S o u r c e = " R a n g e "   V i s i b l e = " t r u e "   L a s t R e f r e s h = " 0 0 0 1 - 0 1 - 0 1 T 0 0 : 0 0 : 0 0 "   / & g t ; & l t ; / M e a s u r e & g t ; & l t ; / M e a s u r e s & g t ; & l t ; M e a s u r e A F s & g t ; & l t ; A g g r e g a t i o n F u n c t i o n & g t ; C o u n t & l t ; / A g g r e g a t i o n F u n c t i o n & g t ; & l t ; / M e a s u r e A F s & g t ; & l t ; C a t e g o r y   N a m e = " S a l e s "   V i s i b l e = " t r u e "   D a t a T y p e = " L o n g "   M o d e l Q u e r y N a m e = " ' R a n g e ' [ S a l e s ] " & g t ; & l t ; T a b l e   M o d e l N a m e = " R a n g e "   N a m e I n S o u r c e = " R a n g e "   V i s i b l e = " t r u e "   L a s t R e f r e s h = " 0 0 0 1 - 0 1 - 0 1 T 0 0 : 0 0 : 0 0 "   / & g t ; & l t ; / C a t e g o r y & g t ; & l t ; C o l o r A F & g t ; N o n e & l t ; / C o l o r A F & g t ; & l t ; C h o s e n F i e l d s 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T o u r   x m l n s : x s d = " h t t p : / / w w w . w 3 . o r g / 2 0 0 1 / X M L S c h e m a "   x m l n s : x s i = " h t t p : / / w w w . w 3 . o r g / 2 0 0 1 / X M L S c h e m a - i n s t a n c e "   N a m e = " T o u r   5 "   D e s c r i p t i o n = " S o m e   d e s c r i p t i o n   f o r   t h e   t o u r   g o e s   h e r e "   x m l n s = " h t t p : / / m i c r o s o f t . d a t a . v i s u a l i z a t i o n . e n g i n e . t o u r s / 1 . 0 " > < S c e n e s > < S c e n e   C u s t o m M a p G u i d = " 0 0 0 0 0 0 0 0 - 0 0 0 0 - 0 0 0 0 - 0 0 0 0 - 0 0 0 0 0 0 0 0 0 0 0 0 "   C u s t o m M a p I d = " 0 0 0 0 0 0 0 0 - 0 0 0 0 - 0 0 0 0 - 0 0 0 0 - 0 0 0 0 0 0 0 0 0 0 0 0 "   S c e n e I d = " b 4 8 9 7 9 6 2 - a 4 c 7 - 4 7 3 b - 9 1 0 0 - c a 7 9 4 b d 5 b 2 d 1 " > < T r a n s i t i o n > M o v e T o < / T r a n s i t i o n > < E f f e c t > S t a t i o n < / E f f e c t > < T h e m e > B i n g R o a d < / T h e m e > < T h e m e W i t h L a b e l > f a l s e < / T h e m e W i t h L a b e l > < F l a t M o d e E n a b l e d > t r u e 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c s S U R B V H h e 7 b 1 3 d O T n l R 1 4 K + e M n B u d A 5 t s 5 t S M Y i Z F j a j g G R / b 4 x n H X e 9 6 v P a M 7 b W 9 1 n r s c T p n d / + x f b y z D j O y J Y 0 0 l E S x m X N o N t m R 7 J y A R o 6 V c 6 5 9 9 6 s q o A A U g A I a H X j G l y o 1 U F W o + o X v v X f f + 1 7 Q h I M z J Q E i w 3 F o d I D Z b U J i K g V 3 v w P p S B b Z W B b a k g H p e A r O F i / y u R x y m S Q c H T b o z X o s h 2 g 0 q h 6 H v z i K 5 1 9 4 F k a j s f L K 1 w P n z 5 2 H T q / H x Y u X E E 5 p 8 d i D t 8 H j d q F U L O F X r x 7 A U 0 8 9 A a 1 G i 3 g i D o / H A 4 v F U v l L o F g s 4 q O P P s G O H d v Q 3 t 5 e e b a M 2 F Q S B p s O B q s e G o 0 G W q 0 W m U w G b 7 / 9 L u 6 7 7 x 7 1 W f x 7 n U 6 H V C q N f D 4 H p 9 O p 3 r s c Q q E Q P v n 4 U z z z 7 N M w G A y V Z 5 d H L p v D x O Q E v v j i C F C S J + S j L R Y z 9 u 6 9 B b 2 9 v c j y 9 Y l x h M M R O O x 2 6 A 1 6 O B w O 6 P U G j I + N I S T P 3 3 / / v e U P 2 2 D E c l m c T 0 S w 1 e q A w 2 C E T q 7 x z Y C 8 3 J P j 0 Q D a T B b 0 W O y V Z 5 d C 9 1 e + + V d / o C 2 Y R H i S 8 P S 7 l J B Y f G Z o t B o Y L H o l Y C a 3 A b Y W C / Q 2 Q G / V I O n P w G R y y I 3 P Q m c U K a w D k 8 m k F s X Z s + e w b d v W h m 7 0 j Q I V C h d x O p 1 G T h Q G F 9 T R o 8 e w a / d O 7 N q x A 7 1 d z T h 0 / C J O f X k U p 0 6 e w k w o h b O X J z A + M i T n a V T C s 2 l T r 5 y v H p F I R C m P a C S q F i I F p B Z F F D B x Y R p X J g c R C A Z g t V r V d f r y x F f q + 8 x m s / q d A m Q 0 G t T v K w k T k U g k R H n F 0 L + 5 v / J M f f A c q e T G J y Y w c H k Q + / c / i N 0 7 d 6 K 3 r 0 c J S y q V U g J 2 8 N P P M D B 4 B b v l e K a m p 9 X f H R b h a 2 1 r R U S + x y 2 K x e f z V T 5 1 Y 2 G S c + 8 0 2 3 A m 7 M e s H M z l Z B Q u n V w H e f 5 G I J T N 4 F B g E r O F P G 5 3 + u A 1 m i q v 1 I c m M D V Z W k 4 o V k I + l Y d R 5 0 I 8 J o t C B L A e u F A P H z 6 C v r 5 e t b C 4 U P h o B I d H j O h y F d A h j 2 u J W C w m W n d C C T 4 t A o 9 Z p 9 e J p u 7 B X X f d M a c I u K j 4 X l o l K p t i o a i s k l a n x d C V Y R w 5 c h R e n w c j I 2 N o 7 t o K s y Y l G n / P n I X i 3 9 M S n T 1 8 C R e H L s D V 7 M D W r V s w O T m F O + 7 Y h 2 N H j 6 N N F u x W U T 6 r C d B i j I y M I p l M i k X c X n l m K X h e U 1 N T e P / 9 j 5 R 1 a W l p h s 0 m G l I w M z O D l 1 / + J e x i j X b t 2 i 7 K Y Z O 8 Z h f F k s F b b 7 2 D e D w p 5 w 1 R A E F 8 9 7 v f F m v l h M v l V H + 7 G J q M C G U F J d H m G 4 G x Z B z j u T S y h R x 2 2 t x o 2 q D P X Q k 0 3 I c j f r T r T e i W a 6 G h G W 8 A i v J V f l 4 z C t k C 8 h E d s s k s T E 2 i U W 1 L r R A 1 9 u u v v 6 l o B m / U r t 0 7 4 H S 5 Y B A 6 t R J m 4 1 o 0 2 4 u V 3 6 4 N w u G w W k i P P / 6 I E n h a F i 7 m o t A 6 v Q h V o z S V w h I I B B R 9 o 2 X O Z r J 4 9 c C b e O 6 5 J + H 1 e p F J Z 3 B l a E h Z o a 6 W X m x q 2 Q S f s A G j x Y A L 5 y / g 8 s A A 3 C 4 3 7 r j z d r W o 1 w I K y q l T p 9 H R 0 Y 6 m p q b K s / P g 6 3 z E 4 3 H 8 7 G c v 4 3 v f + 4 6 i b 4 u R S C T l / 0 v K Y l Y F m v f u 3 X f f x 8 M P 7 1 f n R m V I + s n z S 4 t y I E 2 s v U Y D T + z E b T W 6 N f b q u c p P G w M u 1 O l U A s O 5 D J r l W P p t r v I L 1 w A n h X Z u M V l h F c u 9 F l y V Q F U R u B y G 2 W q H r a O + k P B m l U p F 0 X h Z R Y 9 I T U g 1 S I l u J L h g D h x 4 D d / / / v d E g D b 2 W G Z n Z v H m O x / j m a c e x b l z Z + U Z j b J Y X J D F Q g n J i R w c P S b x k Q p C w y K y k G 1 C 7 1 a m E / V A Y a Z Q U p i a x e r U g h R 2 e n o G o 6 N j y o o 9 8 s h + Z T E X W 8 B i s a C U S D 6 f V w q B A k j q O y b + 0 m e f f a G O e V q s 2 3 P P P S N + t h Z H j x w X H 2 s C L 3 7 z e b S L I B N f / M a T y I 0 M 4 B n P v I B t t E D V Y l Y s 4 V A 2 B b 0 w h W 6 z F U U R + J j 4 m z b 5 t 1 k s 2 H p 9 L w r D T C a N g H z 2 L s d C u t 4 I N k S g i P B o D M h q 4 d 5 c p h H L I S 3 a + r 3 3 3 s f t + 2 6 b u x k 3 C v Q n f v 7 y K / i N 3 / g + Y l f S M D n M Y n W L 0 J q L c L R b K + 9 a P w L + A D 4 9 + J m i W K S H t d Y n P p u B v X n t A l Q P t I 5 H h T J + 4 x u P K S t S K B S U 9 T 3 4 6 S F 0 d n W o Q A N l i I J C I a O C I 7 0 l q O T S 4 j v R D / M H g r j 3 3 r u U U H 1 + 6 D C 2 b O l X b I L 0 k H / 7 y 1 + + q g I t n Z 2 d o g A s S t i e e u o b C H 7 4 J s 7 8 4 H d g l O + 4 X g J V R V K E q C D H V r U k V B X n o 0 H k R E H m R Y n z 9 b w I X b P R j N 0 O 9 4 r E b T Q V R 1 B 8 p d 0 2 J / T r F M g N E y j C f z 4 C i 8 M G U 7 M G + h X 8 M t 7 s 1 1 5 7 E 9 / 8 5 n N 1 6 c f 1 w u H D R 2 W x d c N l d i M 1 m 4 N n S 3 n B x 6 c T K G a E 3 v S Y k Y l m k Z z J Q m s o w t V b 3 2 9 Y C d T 0 9 Q I y 0 a E U n H 0 b 4 w t Q K P 7 0 T 3 + B Z 5 9 9 S l G 2 w Y F B o Y F n 8 J h Q 2 Y z Q s w s X L i q L 2 d b e p o T F 6 / U o H 4 g 0 j u C / D E o o P 1 G U z N l z 5 3 D P P X c r B V B r u S l 0 / H y C 5 0 U 6 6 L X b k P g H v 6 k E d p d F D 0 N l x d r / 7 h / A 9 P R L 5 V 9 u A j B K d y k Z Q 6 i Y Q y m X h 9 1 Q F n x G F c 2 i 7 K x a H b p 1 B j g M V 6 f k N l S g i E w 0 I 3 d Y u L W v u I R a 1 I L h a G p T a m 5 G y q g B q + A N p k + z V u d 8 L Y j L 4 v j V K w f w w g v P o h Q y w t F d 9 p + q i I z E U c q L K 6 o r w d l t U 4 G I j Q R P d 6 N O j 9 e O V o q h d 1 7 P L r E g f Z t 6 l f V 9 4 M F 7 h e Z 1 i H C I o q v Q u d W u K w W r K m w r g V H B g 0 / s h U b e 7 9 J r 0 G u q C K j H B 9 9 P D 6 m f b 0 a o l V Z d b 3 I t N v L O b r h A E f H p J D R 5 I 3 L 5 N J x d V h U J W w x G p S 5 d u o y k 0 A / e Q I M 4 t x Q s 4 u y Z s 3 j x W 9 + c 0 4 b X A s F g U I X G H 3 / k M c S n M n D 1 L P 0 u W i p 7 6 8 o U 9 m Y B a R 5 9 Q o J h f w o X L V Y 1 u n o t 8 N U / + d u Y e e + A a H c N t l o q 9 1 i E t u X A q f L P f w Z x T Q S q i t m z Y d H w d v i 2 6 u p q + H r a k v T l Z z 9 9 G b / 2 7 R e v u U C R F j G C l U s I L a s T o f w 6 g T T 6 U / G Z Z m d n s W 3 r F u z e s w t u t 7 v y 6 s Y j E / T j w + f u U e H 0 W 6 z z A m t / + R j s r h t H 4 2 8 0 V r f r V 4 H m X W 4 Y r G n x F 9 I o 5 p a G w O t R D z r N 9 D m 0 w m m v F c j / B w c H 0 d 3 d q U L / C X / Z Q f + 6 g k q I + 1 i 3 7 t 2 D / v 5 N K v x + L Y W p l M / j f R E m Y r c I E + 8 s H 1 / 8 9 T 9 Q e 0 V / l n F N B Y p w d d u R T s Q R H 8 9 W n l k Z d B C 5 t 5 G T R b L R y I s z S l p 0 + v Q Z E V g 9 u r q 6 5 A p o Y D B f 8 8 t w z Z B K p H D y 5 G l Y r B Z 4 f V 7 s f / A B l V 1 x L f H O s 3 e r f 9 u M W h S F 3 / D R 8 p N P 0 N r d r U L v f 5 Z x X V Y S U 5 o m p 6 K 4 c G i g 8 s z y M I p 1 a u t o Q 1 a s y E a B 1 D I s g v T a 6 2 / g w I E 3 0 N z c j J 0 7 t y v B z a f k e x p w w D c M s v h C V 2 I o 1 L H Y a w U t 7 Z c n v 1 I B h 7 v u u l N l P t T z V z c S 5 / / D v 0 U 2 G l b C 5 N F r l G X y / f P / i I T B r A S b 6 V d / l n F d V p L R Z k R w m w Y e 7 8 K N x 3 p I p 9 K Y m Z q W G 3 N 1 h 0 Y n P R q L w e 8 P q C D H + + 9 / g E 1 9 f f j m N 5 9 X W Q X V Z N b E T B o 6 W R z X C + G x m P L Z d I a r / 0 7 6 g c y A a G 9 v u y 6 5 k m n / N C 7 9 0 X + A T p i 6 R / 6 P l s n 8 w B O w 3 P e o o u + 8 p q S f v P Z E b e R 2 I 8 D g F d O 3 b m Z c l 5 V U l A u 7 J W S A v W n 1 m 5 5 K p x A I h O Z u y l r A M G 4 o G M L k 5 K T K z X v 1 l Q M Y G B i E 3 e H A Q / s f R F d P F x w O + 1 x I O D I W l 4 V o g d 5 0 7 f y 1 x b C 3 W O D u a J q L 2 l 4 N H E 4 n u o W 2 M q L H 9 K Z r j T e f u 0 / 9 u 8 2 i Q 0 F M r a a p B S 3 / 7 N + p 5 7 i f + N x z T 6 s k W m 6 Y M 0 h y / v w F l Q l / t Y j F 4 k o 4 3 3 n v Q 6 H r Z 4 W 2 R y u v 3 H y 4 p l G + W o S v R G F t F v / I v r J Q 8 c J R I F Q 2 9 E M P V p 5 t D B M T k z g i N 3 R n J W v b a X X C 4 b a r Z N d a B C 5 F Y P d 4 k A h F 4 O i y q K z 6 6 4 l 0 N K N K Z H z b r j 5 w Q I 3 9 5 Z c n 4 f W 6 s X X r 1 s q z G 4 t c Q a P 2 b l 6 / f 5 M K Q h A a o w l b 3 j q t f q 7 F 5 U u X 8 b n c A 6 Z R 7 d i + X Z S X B t v k X + Z G N g p m c T B h l / S f 2 T T H T 3 y l s t 6 f e e o J Z Q k p s B 9 + 9 C k 2 b + 5 T K V O B Q B C P P L y / 8 t c 3 F t d N o K L j c b h 8 z Y h H A 7 C 1 r B w O v 3 z 5 s s p x 2 7 5 9 W 9 1 I 4 H L g h f 7 V r w 7 g m W e e g j F p R T q W h s 3 r V H 5 L N U Q f D 4 Z h d l j g r L P v d L 3 g v y C C 3 G G G y b E x q U e 0 A q + + + j q + / e 0 X 1 5 x c 2 w i m Y j p F 8 2 a e 7 4 e 4 T Q r b P 7 h U / m E R G J S o s g v S v 4 9 k 4 X d 2 t q u K A + Y E r r Y n x v 3 J 0 Z F R N L U 0 w + f 1 V p 6 t D 3 4 P 1 0 l J P D k m 7 P L z 1 w u u D x 4 7 2 U t 1 z T W y u b 0 Y 1 8 1 5 c H b a k S 3 F w N q r 8 H C 8 8 m x 9 M F j w 2 W e f i 2 A N K M e 7 U c z O + t V G Z m w k h X y m A G e X D d Y 2 H a z t O p W 4 y 3 + 9 W 9 z K K t 1 I u F q 9 S M 3 m V Q n I R o A L g I t B 1 T M t Q o F J r 4 X y g z 7 P e h B J a d B s L 6 D / t T N w / u l 5 d L 9 5 E a l c f U X H V C V m Z P B B G v j o o w + p + q m 3 3 / 0 I 7 7 z 9 n t o n Y 6 S 1 K g z 0 A X m P x 8 b G 8 f H H B 1 V 6 0 / Y d 2 1 c V J o L C y W Q A s 8 m M W f G V f / H L V y u v r B 0 8 J v q h / E w e D 6 8 p F c J a Q G p 6 3 S x U L W Z O h x X N c v X V z 6 I Y G B h Q J 3 Z Z a F 9 X Z 4 c q b K M G 4 Y J x u V x 1 t T B v 0 M U L l 2 C z 2 + A q e a G z a M R f u X F W a D U w R z A 2 n k b T z v V r 1 V p Q + W Q y a e z a t W u B V b / 9 H 3 1 W + Q l 4 Y k 8 T / v W v b 6 v 8 t h C M d g e S o n B s R R h 0 8 0 s i m d W q U p p e 7 8 J w e C K j Q S i l R Z e 7 M V + X C b m B c A o T o w M 4 c + a c C g z l c l k M D Q 2 r + 0 k / + / H H H l W F m u v F q A h l d 1 d n 5 b f G w E A H B Y f W a H G 5 z v j 4 h F j X j s p v y 4 O f M S 7 u B r / 7 h g g U E R y I w u Z 0 I Z W I w d 0 3 L y D U t E y 6 v O + + e 5 X 2 u X x p A C M j I 9 C L 9 m h t b V G J n o / J h W e C J 0 + E g s d o 3 r G j x x A M h P D 4 N x 6 F q W h B L p W H q 2 v j 6 c 9 G Y u o r P 5 p 2 e K 4 6 K E J l M z o 6 i o n x S d x 1 9 5 1 z t C q b K + C e f 3 p I B K y s t F p d J r z x e 3 e o n 5 d D o a g R i q d V G R B G f Q k 2 Y w l m + b c e k l n x Z z J a t D k a E 6 q o C C B 9 H m 0 x h n A 0 g W j e h k 5 H X u 6 t T i U q 7 9 / / w J J F v R Y c O 3 Z C u Q k s R 2 G W D a 0 l F S 3 L V 3 p 6 u t V 7 + H t t R J S v d X d 3 V X 5 b i l A o j E g 0 A p f Q S W 6 W c 8 1 x j T J 3 k i l e v N Z U D t V r r h m Z m C 3 Z T S W 5 k B D N p J 6 7 r g g P J k U 7 F e D d X E 5 X m R b n 8 + 2 3 3 s G v f f t b c 5 a I J 0 F Q i 3 A / 6 f U D r 4 v g P I Y z p 8 9 i y 5 Y t + O C D D 5 X f x F K D a k 1 R Z C g t F v D a b n B e L Q K D Y d g c L u h l Q a 7 U n 2 M 1 8 A Y z 0 s d 6 K 5 Z W V C 3 U X / j 9 n + F 0 i v V P Z Y F a y U J d D U Z C O m T y G m x t L l u x j P x j W u Z 0 r g T 1 2 F R j 7 W j l P J b 1 U d / Z u A 5 O c 1 G + q + z / M F D x j c c f q b x a R t V 3 r i K X E w E W Q W M 1 8 s V L l 3 D L n j 2 V V z Y G i n H x + + R r K 0 9 d X 7 B E w l Z T F 0 R O / e D + B x f Q O g p S 1 U G k p t i 3 7 z b F x 5 m v R g H 7 9 k v f U s V 1 V W F i U m s + L f z 3 h t j e x u H r F 4 2 n z S A X W U p 7 1 w J q x 3 2 3 3 Y q j R 4 6 p e r M q j p w f R T 4 6 L Z 8 / q R 4 v 3 n Z t K l x 7 P O J f + f I Y D e u U g E x G 9 R j 0 L 6 c g F t 6 U T M V F D g Z D i r K v B b S g 9 O 8 I R g F 7 e p Z a m l p h I g w G N s c p + + k b L U y E u p O 0 T u X A 6 P W H V q + F y T l v 5 h l U G B y 8 o k x z P f A C M Z T 6 w j e f E w r Y q r Q y n d / q h Y u O J Z B L i M a 3 y e 8 L r + V N i b y o 8 0 z y 6 n I J 6 c i / + e b b e P S x R 8 C y d C I Y T Y p 2 l h / 4 f 9 T S 8 r h / Z 6 t 6 7 V q A i t k s D C c v t 6 1 P L F B / k w h Y a K F Q T U / P i n U S C h a e f 9 5 j E d 8 4 p 1 X 1 W T F R p m u B S 6 x T i 6 N s 3 V i y w q T g x W D I f y C g g z + x c D E s F r S N Q k W g N J B 1 f c P B F l 1 0 U v e I 5 a l y 0 n o g l 2 V w Y j H C Q w k V O f P 0 O + H q / n p k P B f S G p h 9 6 + f a 3 E B 9 / b U 3 8 c C D 9 y 3 I z n / i d / 4 Q B n s z L 6 p 6 / K P v 3 1 Z 5 5 d q h W a i r z 1 p C M F l e T G 3 O g i x k n W r D 9 v r r b y F b y X L o d O Y R q r z H Z C A 3 K u H Q s F U x j / W A t O 6 P f / i j y m 8 L w Q B L v w i x z 1 Y 2 G C f G j A s E e q O h p d N Z o B K r P H G j M H s m p J J X J y e m Y D G v L 6 x d y l N b 3 e g z W R u 0 s p z M z v X t R 5 E e v / P O e y o Q Q 1 + y 1 t m O J W T x 6 g y y 2 I r q 8 f 2 H l m r v l U C / l W l b a 4 V W W 1 I B D U K v L c K q i U G b j + P + R 5 9 B a 0 c 5 M E D 2 P h n V z d 0 p s w j V g / 0 Z n J / I K + F Y K x j y v u / e c s J u P d A Y V e 3 R v q 4 s u t 0 L I 5 Y b C S 3 p n l + c u 2 t k A R s G m 0 r G p 3 K Y G p p Z d 4 L n c j T x Z k Z J s z 4 F w D D 0 + + 9 / i N t u 2 w u n 0 z X n Y x K X x / z Q i D B V r d O d W 5 Z 2 Q 1 o J 1 S C H 0 1 m 2 8 h 9 + / C n G x 8 c b W u x 8 z 9 D o p P q Z o f z R k T E 4 H V a 4 L U X l 8 3 C T m P t h O 1 p z i o 7 V w m 0 3 4 O i x L y u / N Q a G q 3 k t t m z Z X H n m x k L L D b o s 1 6 G c 5 D q U w 4 a A N 0 H b W s C Z 0 S + x a X M v N B E z w o O x y q u N g X R R 9 C q K y k p 9 f e D u W 1 9 F M K N U t O h 9 f X 3 K 0 a 7 F P / z 3 B 6 B 3 s L F K 2 T r 9 5 / / t c f X 8 r N C v 1 X D w 4 C F F t 5 9 + + s m 5 E P Y j D z 2 o G l v S a v F e f X b o c x z 8 7 H P 1 W h V V Y T t 7 9 j y 6 f a I c M x q 4 2 7 d h + 4 6 F U U U V Y i 9 p M B z S I b j I r 2 l 3 a d C / q U d 9 F q u 5 K d g r 4 f C R Y 3 K s W r V X R J + I S + C Y U L o b C S 1 D 5 j 3 u g r J Q N 0 i e h L o k 8 P O f v 4 L N m z f h g U f v g 6 1 T D 4 N T j 8 i V J A q 5 w l y p A 9 t v 1 Z Y 9 h A Y i i A y n V A F j d D g J q 8 8 i C 3 R j N k q v N a g A W M Y R u b I 0 u 2 E 1 c G G z 9 f I j j z 6 0 o I l K F e O z E X 6 B e j y x r 0 s o W H n h D o l z v p L S Z P d Z X 5 N P L c 7 F q O 1 o e / 9 9 9 + L u u 8 r 7 W S d P n l I l M a O j 4 + p 3 d p u l 8 H F d s a / i e G S p E J M W M j j B 9 L 6 Z 2 L x l 1 Y i 1 j q B V f Q e b g L 7 x x j t 1 M 2 V o k Z h x w Q 1 i U 0 0 n V 1 L N O 4 T S N Y r F F n I j c M M 2 d m v B C z Q 0 N K T a W e 3 b t 2 + O 8 k V G Y i h m x e r I N X W 0 u F V D T a P V q P q s F x l O 0 j G 9 y K 4 i h V 8 3 p O W y a 6 w 5 m O z r 0 6 j s s / f e u + / j p e / 8 2 p I c t k f + z g 8 x G y v T 3 9 P / 3 2 / O + Q + k 9 7 m i + G z L b N Q y d Y a 1 V b U C J f o M Y + L E b / K t z + + g A A c S W j Q t 0 7 R 0 W i h g i 7 2 s 0 I l U V g u L c e F 7 a b F q j 4 n J s M F Q C F u v k u a l 8 8 t f i / X i h q 9 E l r x / J j T j r G i b i c k p J F P s Y F q G q 8 c B z x Y X f D t d M P p K s H c b 1 C J M R e O w t h q U N f o 6 C h O R y 2 f W L U x E U 3 O T Y h T 1 r M m H / / d f w B k R J D 5 q X + V b a y 0 C Q b 2 k 2 L K A p S 0 M v 1 f B b J O Z s S Q 6 r 6 I d N r / T Y y 3 i k t + A o Z B + i Y V s F Q o Y T m u V 0 P E 4 4 n W q U J h F U d 3 c J 5 g l Q 6 G 6 W t Q K E 4 V r I 3 D D V y M 7 m / b 0 9 q j N 2 e e f f 7 Z u n l 4 t m A P Y s s c H 4 1 U s x h s N 0 t Z 8 e p W k 3 0 U L b z G q L Q L q U b 7 l M B S U a + c o I l z Z D C U W V 1 U w q T U b y y k L W k o a Y M 7 k E B s K 1 e 0 J 0 i h I O L Y 2 5 d D n y S O d 1 e H k h E F Z y y q Y K e G z 8 b i 0 i O W W L s l U O r M g 6 H L i x E n c e 8 9 d l d 8 2 B t H 0 x g i U 7 h / 8 / d / 9 Q e X n 6 w 7 u c h 8 / 8 g W 6 + 7 f D Z r W q C 7 8 a 8 t k C g h c j s D X f 2 I z x q 0 F k S K h V h 2 X Z q l 2 W M B w / c U L V O n G c D a O X 9 L m K 4 h O x V o h D C 1 i 8 x / 0 6 t m C u Z 6 U W w y 8 W g D 4 D w 9 W 9 n o U W h 7 L L j 8 g X s t C a c j h 3 f B B p q x + l R A 5 W m 1 N 9 t 7 Z o Q m g 8 D J v 4 q V c D g 1 i F V h F q g l k V F s O 8 5 u D P t W l I D E r w Q c t 5 / s I l U R 4 6 F c o P h U M r 5 t + t h K h Y w y 9 F o G m d r M b 5 7 + b 2 0 U b g h v p Q T J T 8 4 s g J b O n v Q b N Q m E a R n i 3 B 3 L w x G u V 6 g 4 G V 2 F g K r t 7 l M + H 9 f j / O n 7 s A R s i Y 8 M o 2 y 8 x 3 z I i 1 4 I i b t r Y W 3 H 8 / N 3 J t 8 r h 6 x T I d 1 6 F V / B i C 1 C o 5 n o e 5 n d 1 k F 1 o / / 3 l W y p b Q t G P j U p g m R M A 7 n A s F f M C v h 9 d S Q j 4 5 J S t U q 0 Y D 9 f X 1 q K A I / S k + a i 3 W c q h m S e x o a c z / + / C y G Y 9 s u b q s l R s e l G A H I g 7 1 Y v / t B Y R / B X y d B Y q R P b P X A I t r + c R d V S j 5 y m t 4 4 Z v P z m U / M N r F x c 7 N W y 5 0 L q h G L F M j i I i l c F U s A 7 / j i w 9 O 4 J 5 H 9 y 1 Z t P R / p v x R N D m s M F x F M m 8 t + J n J n G a J h b g 0 w 7 b I c T h N R d U a e s f 2 b a u 6 A z c D G i B Z 1 x b c 6 8 i X m H z S u F y X 5 K Z v V H H e 9 Q S L H p n N s Z I w E Y z a P f r o f t W v n P 0 D q Z k p W F x Q 9 H G q 4 e u N A l P P q n j / g 4 + x s 3 8 H 4 p P z w a E q + J X a S R H s 6 M Y I E 8 H P t B q Y J L v w f L a 2 5 H D e b 4 f G Y M V t t + 7 F g d f e r L x y c + O G C x R r n A 5 / f k i N T q F m b i T b g b S p Y X N 2 g x A R r r 4 Y q X A G t r b G K F p 7 R w d e e u n X c P j w M T W L a S 2 o R u 0 a h a 6 m o J D l D + 5 N N p Q y W q R C S + l P y x 4 v 0 s m U K r u h t Q 0 O X H 0 T F r X / J N d r 8 Z 7 8 F u u w G j / L o X R M n K 1 u H t / M u O E C x U x x 7 s r T 2 f 6 v / + W P l V C t h i I 3 R 2 7 y i 8 t M 6 F p k 4 l n k 4 g W Y H I 1 F J 0 m 3 m A H B R c T 9 u b V g s s 5 m 6 k p Y f K x H j 5 1 A u p C B x b P U k r K l d l y b g s a Y h 7 X J B K P Z p j b f r x Y t j s J c w m w V r N b + 4 P 3 3 V d O X v / r b n P C x U I l + P m z C T G x t 5 3 q t c c M F i g u H V C Y e i + P h h x 9 S k / x W Q 0 Y W 2 E b c x O u J x F Q G 9 r a 1 F T y y c S V b c 7 3 1 1 r u N 9 a M T H X N 2 2 o D O B s v S q 4 i J N a r F 3 l t 2 I 5 l P q I r i e n A U r X B 1 O Z V y M D j F 8 k 4 V E Z 9 O q y E R 6 0 V C j o G Z F W N h n d C / + e N 5 8 Z v P q b Y G 9 X B v b 0 Y J 4 s 2 E G y 5 Q d I K Z e B m L x 7 B j 5 / a G x s Z 4 + h 2 I j 6 + N B t 1 I c D S O 3 l J / Z O p y o G V i I 8 s r g 0 P o 7 e k W 7 b z 6 r R o T y 7 R D f I + 1 w m o o V r I o y r / T r + 3 d 2 g G 9 s f 7 x W p x W o Y P l 6 0 + h K u k z y M Y y y q 9 N T u Y R n 1 0 o W I 3 0 5 j s 0 X L b c 7 F E R S m u Q y s 6 v g 6 e e e B x / + J / + K 9 5 6 + 1 3 F Z G 5 m 3 P A o H 1 P v 3 3 j 9 T b z w z e f n h i g 3 g t l z I b m Z B p V 6 d D M j M p x A S Z x + 9 6 b V G 8 b w W l S j e V y E z B B 4 4 I H 7 0 d n R C Z N 5 d a p I 3 4 n 7 L M z s X i t O T x q w s z W H R C K G 8 + f O 4 + 6 7 7 0 J 0 I i G S L Q t b f B x H m 3 V O 2 S X 8 S W g L Z m Q z c R F 0 g 2 h l o a b 6 L B z t 5 f s X G 8 0 g m J 5 C S 1 e L 6 n X R 3 d 2 t g i m N h L q r o J t M 6 s p z Y o m 7 B R H V q 5 F V 2 v 5 Z v + r j c D P i h l s o 8 m L 2 w 1 5 r K + H m n R 7 k U y W 1 6 X i z g k 5 7 M V 9 q S J h I 6 T 7 + 6 B P V G Z U t t T h 9 5 M U X X 1 D T N B o R J i I h m n 2 x P 9 Q I 6 I 5 m C x r k R f C d 4 t O y F I I b x 8 4 O G 5 y d c u y y u p n E G x o o V 9 T m U 3 n V P N R g E c p n 0 6 h W b V V h I h K a E L z W V h h 1 R m z b t k 2 1 a K 7 X 4 m w l s A 8 g r R X L 6 7 k R X N K z 9 c G t O H 3 m r B p R e r P i h g s U L 3 Y 5 A 2 B t F z w d y U D H / g A N U M Q b A S 5 S T v j w b G 7 M g l K g o u J H 3 n P P X b j 9 9 n 0 q 2 3 o t j R s v z B q 4 B y o K q v L E G s C / Y V l F M F n + Y 0 6 u Z / c g t r E m 9 T S 1 G G H r M c A o 9 C 5 4 M Q q j w Y Y 8 k r A 2 m 2 H x m q E 1 a M v Z H P J e V l y 3 d b V B Y y z M 0 U K C 7 I P J t 8 x 8 I P h e Z o S w S 3 A t j o 0 K h a z 8 X A u X p Y S L g 6 P w u N 1 r S r e 6 3 r j h A s U 9 l R 0 7 t q + 5 q a D e r F N F i T e l h Z J D S o z n Z A E 2 F o F i T 7 r h o R F F i 0 j 3 1 o p g Q o s t v p w q m V g P S K / S s s 7 b n f P f T e b Q 1 O T D k S N H 8 Y u f / x L D w y N y o F p k 0 l l k 8 + V S m V q Q o j L R m R 1 i C Z P N J O 9 f K N 1 M I a L g s d Y p E S / P 6 6 X w 1 m 6 V O O Q c l m u i a R Y S 0 9 7 W q m g x + 2 j c j L j h A k V e z W Y r L E e g 1 m o U e p M e e q E C b B d W q w l v N J h E G h l K Q W M q i v Z u j K p x + b C c / e G H H 1 y T H 1 n F R b + h o T z I e s j m N T g / b U C / b 2 m 0 z G Q 0 q 0 D D 2 P g E z P J z J p Z G + 9 4 m u L o c l X f M g 8 d N h V C F z s Q e f E X x p 9 J I z s 4 H E v g e W l + 7 C F f 1 9 3 g s p u 4 9 B c u W G 8 H Y 8 G W l Y E l 9 p 6 a m 5 D X 1 V j U Y g e + n h X r v / Q / L T 9 5 k u O E C R d h s V j W e k x p u L T C 7 T H D 3 W 5 A J F h A e L e 9 f R c e E 5 6 9 P U V 8 9 + L 1 Z M 3 T W 4 o L W a C u B C 4 m N V l i 6 Q m u 9 V v j j W n S 5 1 l 6 r l M h q c G l W r 0 L m u 9 u W R g a n 5 X P N F h P u v O s O + H x e G I x 6 m J s t G D 8 1 j c T M U u t A y l 6 7 T 8 S a N m e n D Y 5 u M w p 5 o X / T B e T T 9 U P c L q F x b C j J 8 + / o a A O v w g 9 / + C N l H d 9 7 7 0 O x S G X 2 w r o 5 t u g u F A t 4 9 p m n 1 X M 3 G 2 4 S g b K p h v K x e F I 5 x m u F r c O o y j n C A z H k 4 i X R j N d f o k g 9 a Z k S s j C q g 6 6 / G D Y u S O u p B 2 r l Q 4 e + U N Z p P W M 8 W b h X L G k Q W 6 X 8 g D Q q L s J z Y U a P U E K n I m d s T O m z L V z k F L S L 4 o + 1 V g o C q 5 S c I e t 3 P 3 o D b 3 7 y J o Y u j S E 6 k U R w M K I s W E K s K 7 v 2 L t 5 4 r Y I B C 7 2 r p G Z x c W + r S t O Z i s U Q O 5 W g x 1 M + d w r N 5 5 8 f x r P P P o 3 H H 3 9 U h c m p a J k t 8 c o r r 6 q K Y L 1 O 2 M k a p n l c T 9 w U F b v E 2 O g Y 4 s k U d m y / u p E s k c E E n H 3 z I d 7 r A r m C T M X J 5 9 N o 2 j 7 f 5 J 4 X d r W j o D / w 1 l v v 4 M E H 7 x O B 8 l S e X R s W d 2 N d j O N j R l V v x G K + 5 S p U K X A n x o 3 Y 6 s u r d m C 1 4 C J X P S z y 5 e k U L 7 / 8 i p r 8 u H / P Q 2 j b 0 Q 6 n 2 y J / n 4 L T v n L B J w s W Y 2 O s b d L A 2 W t W + 3 P 8 H G u T G X m h y l U q S X + M D W h e e P 4 5 B I I B 1 S b N K F S P m 9 z 0 u W 5 m 3 D Q C R d p z / P g J P P L I w + q m r R e h y z H Y O 8 w w M O P y O o A a O j a S Q S 5 L Y V q 7 Q J D y k d q w v q e 9 f e 1 7 K 9 w A t a x Q y 8 N i Q q c 4 + s t d 0 h l W y h Y 0 K u O g E R 3 E 4 y W 9 + + C D j 7 B r x w 6 4 N M 2 I x S K y 0 M t N X M T m q u h f v e u v k o O T B q Q z M T U s X G f U w d F m U 5 8 Z G 0 7 D 3 K q H 0 W J Q k T 8 O 4 X 7 u + W f V 3 3 F t c L O Z Q Y z l r O D N g p u C 8 l W R E g t 1 t V E 7 1 y Y b 4 p N p t c h D g 1 E k / W t v g t I o s v E s 8 m E 9 b O 2 G d Q k T w U V Y E M 3 P A M B a w S v F R p I r g f s 5 y w n T R f G h W s R y s S H l a s J U 9 f X Y M p n 0 i y F 1 X d w s F D u L 5 k 6 P 8 p X M 4 j M Z H X p k Q + y z G E T g U h g F E a I q e G 9 L 5 q I S I n e P U / 1 L U E i s H Q Z k / e U m P A Y Y R e h y q n k P X 2 M 3 Y b o F N 1 q Y x s O r 0 8 y b h / K N j S G Z S G H b V V K + W j D i F p t O Q p P X I 5 f J w u T U w 9 6 + + i Z r I 8 g m c i g m D C j q U 7 B 6 1 1 / k x 4 X K 8 a W c o c R G / 4 2 C x X N H R 4 2 4 t y + z L K 1 k d W 7 7 o u K 9 K p h R w Q r Z 2 t E 1 y 4 F z n J g G 9 a u f v Q a N X o P + t i 3 Y 1 N 2 H p p Y W R P 1 h u D Z b Y b a a 8 c k V G 7 a J X 2 Y P i w U q 5 k S Y 8 r A 4 n E i L b + z s t k C j 0 6 r z X a 6 W K h M T B Z X g v 0 I x 0 0 W 8 f + x d v P T r L y 6 I H t 7 s u G k E i m N q m F 3 d 3 9 9 f e W b j w J t I d U 7 O z s w F R 7 s F h j X k 1 S 1 G Z D C l F g e H u O k a G F m S E q f a y N 5 5 o m H p w F P b V q e l c / L e h Q s X V C h 4 5 6 6 d 6 r l G c G L M g H 1 d K + f t n Z o w 4 J a O + u 8 5 L n 9 / + y p / T 3 C / 5 4 v P v 8 D I 4 A Q e u n 2 / + E z N K G X l V N J i k V o 0 m B Z L 5 G i 1 Q O / S I p 3 X 4 t S 0 H b e Z E 7 C 1 6 a G l e R Q E h S n o N E b o 7 S W V Q N u 6 x 6 e e X w n R 8 Q S m R 6 Z h 7 j K o 1 K W v C 2 4 a g V K V u 4 5 K 5 e 4 1 B B 3 r + G g W Z r s V q Y j 4 W 0 q 4 r s 3 O O z d s o 9 E w X v n l A V X 3 R c p z 4 e J l 1 W D k 9 j v 3 q W j V u X P n V K b 9 3 l v 3 z k 2 m b w T 0 j d y W l W 8 d 8 / P 2 t C 8 V G n Y Y c l q E W q 1 C + A v 5 I q a m p 9 Q + U Y u l A 5 5 e R 3 n Q t 8 4 C S 1 u 5 Y v j c Y B 7 t u h T c 8 t r U 1 A T a 2 j q Q S 8 g 1 n s j A L Z a r G h z K B D Q w u A v I F v U w G 1 b f v O Y 2 y M n T p 7 D j j q 1 o E U v 4 d c F N 4 0 O Z x O n k 7 J 5 r D V o C 5 t a Z m g B H l x X J m R y i I + J z T c 7 v r b B 2 i T O B Y 1 M J J A I p R O U 1 / / m 1 d b J l q H f 4 y h B e P / A W n n 3 u G Z V s 2 t + / G f t u 2 4 v x i Q k E A 0 F c F K s 8 d G U Y t + y 9 Z U 3 C F B C / i R k F K 4 F G u X Y Q W j q n w W X x m T j L i R G / 1 Y S J G A u k 8 c o r B + B 2 e Z C L F c Q y C x U T 5 U P L R G F K Z L V w a L h H V D 6 W 6 v 2 j g r K 1 m x A f y 8 7 5 x A a j Q f 2 e m 0 g i P L h y l g P 9 X k 3 O g E 1 b e z E 1 O a k i o V 8 X 3 E Q + 1 L g s w p T y I 7 j o d X o D G d K c f 8 C D X M 5 X u F r k 0 3 m V W a 0 t i U 8 k / o L e I k 6 x 8 P i 4 V 4 / 4 6 Q l s 2 t O 1 I P l z J d B x T y a S O H n q p F q I e / b s n s s K I P K F A p J J 0 q g j 2 L J 5 E 3 x N T W v K 2 S P e u 2 D C 4 9 t X z g 7 h O q Z x 4 H U b C e p U + 7 D a D k O r I R A u w p Q s w D 8 z j R O X T + H + W + 5 C M V m C 2 W F T 1 8 j g 1 U H n l J 9 D c R S y R W W h i H A 4 p M L / H C O q n w 2 J H 1 W C b 7 s b x Z h B 3 l 8 W j O i w + J 1 t Q g F N O i R m U 8 j K d 1 E D W N s M S M 7 m x M c y w t 5 p V J b x J z / 5 G b 7 3 / e + s + R p d L T h B h J R 5 S 1 N + T f V l N 7 S N W C 0 Y 7 f r i i y M 4 c e J L l W A 5 O j E j C y 8 l t E i D q Y g s c r 0 Z p m s U C e f e C a t T 2 T z F 7 D P B 7 B Y N 2 2 K B 2 2 6 E R W d T Y f h G 9 7 U Y U v 7 V r 1 4 T S 3 S b C r A s T i X i l g C d 7 N 7 e b h V q Z o v j t Y C T A j n Y b F O d V K F a s H E j 3 b v D w 0 Z s b 8 0 v O 1 G w H r g Z T c t i d Y s Z s x T w 3 v v v 4 d 5 H 7 o I 2 L 5 a x U y y p 2 y I W L w t 7 0 Y z o d A R m p 2 G u T y K t F M 8 v F Q s C L i 8 Q S y E n S k Q n 9 F R f M Y u F U g F F s b L J Y E r d d 1 e v T a 6 9 U Y S L S q I 0 N 6 G / I K + F g i H s 2 r 0 L b 7 z 5 j l j 4 v q v a U l k L u P H t s Z a U I l o O t P i c S V y L m 4 b y M U v g O a F G 3 / n O t / G N b z y G P b f c C o / L p i Y 4 H P n o T Y R D f k V j r j V q I 7 O k N f l i B o m Z p a F 3 B j r K O / i T q s 8 2 F 0 a u M n N 1 / / 7 7 8 e G H n 6 h I 1 3 L Q K w u 8 d p t 7 J a B T 0 w J X A 4 d K k + b d 0 5 t d 0 + y v G b E s 9 P 3 s N q 1 K H 2 K / 8 / v u v 0 c W m E m E T B a M K L j x m B 7 N z T b k t U n 0 7 N 0 i F p 1 j c 8 o 3 h 9 X X V C q J j F 5 l b 0 w 5 m 1 D K 6 m C y 1 k i 0 6 I J M I q s + n 3 O Q l b K S / 5 k 7 O D z B X t n P K h c 6 j k 9 M 4 d S p 0 3 j k 4 Q f x p g j V 9 Q I P q b a u j A W Y o Z o G o U R M r v F i 3 D S U b z G 4 c 0 + K w h v F B X t 6 M I j H 7 t 2 h k j k 5 F u V 6 I n y l n A X h 6 / d A I w u K N 5 z D j j / 7 7 J B y m E e G R 9 S / / k B A U R e O m O n u 6 V b l / O s d z b M c 2 P 2 V E w J X A 3 v b c d / k o S 2 N J Q 5 z w V y Y M W C z U B x q Z 4 L X / s C r r + P e + + 6 B 0 2 1 H f D g L T Y s D H g d 9 q L K v k 5 j J q I i l 1 W N D Q u i u s 9 u h u v v y G k W F N s 9 e i K F n U w d M z Y v u G X + t r M d C I Y + E d l y E r A C H v k P 5 T L T s t E Y 8 h p / 9 7 B f 4 3 v e + P a e 4 m E x 9 v Z E v a M A t t d U a Y t 6 0 A l U L p q I c + v w w 9 t z z t P D Z 0 r o z q 9 c L 0 h 8 G J 0 p p H a y t e t H 8 G f z o v / 8 Y 3 / n u S 6 K R b a q k I Z c X S y C + H 7 W q Q R 7 V i R c b j Y s z e t W y + G 6 x P C u B P h S V 0 m o L g I 1 R m A p k 4 H C 0 R e 8 l 5 W I 1 9 Z c n v s K T 3 / r z 6 N C 6 k E v m 0 L y 3 B f G z M 7 A 3 u W B w l Z A V a 5 P w p 2 F x i x X L 6 c T i l G l b t q h F f C Q K J y O p I m T L I Z C 6 I r R b / I + K K X V q e p U g V S 3 4 e + + 8 K 0 Z N h F h + 9 o t Q P f T w f r G Q z e L L F W E U f + t 6 0 c D F + O C S S S m F R 2 u U 1 k 3 j Q 9 W C p c + 8 l s b K P W A q P 3 s r 3 H F L v 2 j D 6 3 / x e G P Z D y K d E Y 0 7 G c T h 4 4 d x 9 z 1 3 o q 2 t t S x E J v G 1 L J a 5 0 o L 1 U L l G w W l / 3 N R l p G 4 l j M 4 W Y C m m k R O 1 W h T Z y 2 e K y G e L 0 J v m r x 8 n X z C 5 l v l 9 9 b b T E r G 4 u u 7 b 2 r d i 9 5 5 u s R o m 6 G S h 5 2 U B e z w u J C w a W B 1 G h A J Z 5 K N p F D q b k b U Y Y T U V E Z P f I 1 N p 5 B M x a A p 6 8 U v r l 7 J Q c F L Z q B x X 9 Z p p k E M C J o 1 T L E J M 6 K r 4 m 3 2 9 S q h 3 i y / F 6 C h r s x i w e P P t t 5 X i 8 n g 9 a 6 7 4 3 g j Q j + V Y n l r c l B Y q y Q Y d 8 j 9 r J S r F 1 s Q c Z H 3 X X X d e 0 8 W 6 G m Z m Z n D i 4 6 + w b f N 2 d O 5 u U 9 b o e o O 9 6 1 b z i a K J E v 6 X O / 8 1 d B o R d q 0 F / d Z 9 l V e A v / f Z f W I N N G q P a n t L f t l M i Y j Q t 5 8 K 1 b p 9 6 z 5 0 + L p h d z u Q i i R U K Y b B Z I D W y B Q i O 7 L J A r K R A n y 9 r W K 9 M o h y K o Y o Q m e r V a h y Q l m q K 2 e H 4 b Q 7 0 L Z j 6 X 5 S w D 8 L g z c p 9 1 U L T d 6 I o k a 0 v R L u E q y l d j n X p d c 4 k Y i r y Y h t 7 W 0 4 e P A z V c V 7 3 / 3 3 X f O 1 8 d G A E f f 3 Z e s q n y p u j K 1 c B b z F 4 U o 5 9 p u n 8 v j s 0 B f o 6 u q 6 o c J E s F H 9 r Q / c g p a u J k T X M S h t I 3 B h e n n q R I j C R z Q 5 b 7 2 K p Y X + 1 l R U h 8 + H j N j V l l t W m L j 5 P T w y i l t 7 9 2 H H n m 1 o v 8 U H g 7 M E R 7 M L 3 k 0 M X 4 u V j B c R H k 4 g H U q r 0 U J 5 R O E f m x E G Y U R q N o 3 Q Y A J W 8 b t i 7 E 5 l z 8 P i c 9 a t y s 4 Z w 3 J f h Z G k 7 d A F h c a N e m E q e k W Y x P r X E S a C / d x 3 7 N y h A l m P P f 6 w W M / d O H D g d Q T o w 6 4 A R k i v p v v c w 5 t X F i b i p h Q o 8 v 4 O l 1 A U u b H N u T P Y v m 2 L y j S 4 k e D 4 T S a E m i 1 m 2 J q t Q g F 1 1 z T x d j m 0 O Y t q Y d Q D r R c D C y a z A X / z / 3 l J / A u 9 + J s L F 6 X X V s C 9 o m W X 2 w V g 2 P v 8 h Y v 4 6 t g Z t D W 1 w N Z U C W E n x d r 5 S j C 5 j G j a 4 Y a 3 p x m + r U 7 4 t r l V K z H 2 l W j d 7 Y G l R Q d P Z x P 0 c g z m V v H h 2 g x w 5 H 0 I X Z p h 8 y T V A b Y W L m M n H J o u F E M G o Y t h W Z E l l O J G E a b 5 7 Y S S e F A J T M m / 5 f + S m m n I 6 k C u J H T S l F F Z 6 L O z f s Q T Y k F r y u k X 4 / N h g x o Z e i 0 m F 1 Z x 0 w Y l G M 1 h w u z l S w N 4 4 M H 7 b 3 i C J J u o v P r q a y q k T 8 0 Y m 4 y j l B F 1 J f f G 2 b v + 5 N i 1 g t E 4 1 j 9 x w 3 E x z k 3 p l S K y m 0 u i K U v K R 7 I K N W M v B g Y p T G K R V j L y 8 X g K x 7 8 6 i Z P H v s S L + 1 9 A 9 7 6 O y i v l Z O B 8 R I t c M a n q l s L D r G U q L D u J I z Q Y g 6 X S 3 D + S i y M 0 O o m m p m b o m z U L m p l O j k z D a 2 1 D J p 4 G e q e Q H t b K 8 b r h 7 C x v F F e R L g W R 0 8 w L o 0 b O U F O S 8 9 O 0 q p 8 n J i b x 8 c e f w O 1 w 4 d b b 9 8 J u s 6 s N 9 V p W k x Y f k v d L K 1 a b v u 6 1 C G b o / u 7 f / j s / q E Z X b i b Q f B 8 8 + D k e f m S / 0 k A 3 G t U I H p 1 o 7 t p T K 5 v c B p S y e u h t 1 0 7 j L Q Y t C 4 e D L c 7 j Y 3 5 e j z j I D F q o b R 1 5 s G k L N 3 Q Z x + E t X o 0 x D 0 8 n 8 M 7 r r + F b 9 z 2 P v r s W J q S y d g n a A u J T S d h a r C r I U E h p 1 U w p 1 j A t h t G m F 6 s m F k 8 n P l d J g 5 n o G D r b + m H 1 C C V M p f H V i e P I w A F j X s 7 D J j 6 U V 4 R F V 1 S V v d q Y B 0 b n Q m 6 V 1 r B Z 5 j y V N Z S s 4 q p Z o N d Q 0 W p U S 2 / 2 q m h u a c L P f v o y j h 0 7 j i 1 b N 6 u N c w o V 6 9 Z G h q 6 o 7 z 3 0 2 R d y P X Q q i k k W x C g u U 6 M 2 A r r / 9 S / 9 z g + K K f l w O f n o m J h Q g w Z s R x W 8 F F P O J h m D u p j X E a r 5 5 Z t v 4 e m n n r j u K S c r g e l R L L O o Z j + w Y C 7 h T 8 D i v b 7 W c 7 E w j Y T 0 y 5 Z p N I K I C O i w W D 0 r Q k j H Y t i z + z b V s W m x z x o e i S v K F 5 9 M i e 8 k P p g o G B 2 M S M a T y E Q y y E R z S M x m 1 W s 6 o W y p Z F S u T 0 R l p 5 u y Z r U n Z 3 K S k h r R 3 t G J U i G F m N x r o 8 Y B U 9 q j r q X B I 0 p A K K J O d C i v b y a a Q X w 2 g Z z I U 3 7 W C K d X X o N Z r J V Y Q A 3 7 8 8 0 f I 5 U e l e + d d 9 6 h a r b O n D 6 D c D g C l 9 w z C h a 7 L T F 7 Z e + t t 8 g x m J E U i s h e J q d P n 8 a W z Z v V 3 1 8 t t I 4 u E y z C d Z n w q B N N m 4 v J g c f Y p D 6 P b C Y N b f 7 6 W g e W C 7 A a 9 J m n n 1 b U 6 m Z B O p X B 5 c u D C 8 K z z E W j d i u p a S D X B 9 F F u / M 5 8 a e 6 1 5 B r V g t m U x T E e r i E I m 5 p y s I i 5 m x k f B S x a A i z p 8 M I X x F a F 5 Z F V j m 9 Y g Z I y u K m k v V u c a h p / X l d C i X x 9 I 1 G O 3 L p P L y b 7 b B 2 C Z 1 y Z u H s t i M Q D a g y d 4 N D L I X Q T 0 3 S j B n 5 7 O m J M L w e D / p 3 9 C M Z S i A e C q H J t w m p S + I P T Y 9 j 6 v I 4 M o E S b P Y m x D N h m P p S c u 0 t Q t u i Y q 3 8 i u Y V k Z N D K 4 g 3 l U a 2 F E U M o / J v T F G 5 X / u 1 F / H o Y 4 / g k t w z C o w a Y n f + v H y e X S l p + u S b t 2 z G Y / I e K s i 0 r P W N w K o + F B v B a y x Z m F e Z a b Q R Y B T o 8 0 O H 0 d P b p c o 4 b n R U r x b s y v P R R x + J D / X 4 3 O A v C l M u r I P B V V A Z F N c D z N G L p d l Y v 6 D 8 K T a C u X / T y p u 8 9 U B / q 8 t T g F 5 8 I p a P n D x 1 G l e u D O H J J x 5 D d 0 + P K s 5 k j i O L / r K h E o w e E b 6 Y F r a u 1 a l R K p 1 S 4 U Y m C j N i 5 / D o E B 1 J w b f D C f + F I L Q G I 1 z i d z J N K z Q l F i y m g X e r U 2 W z 2 5 v c C A a H Y d b 5 k D Z M w W n u Q t K f R K o U h r l V K J r f B G s / z 5 e s i Y q E 3 q I w K Q j 9 V r + L k h F f q S C s 6 4 O 3 D u H J p 5 / E 6 w d e V + l N j z / + u O o 1 W L u u G G w 6 8 e U J j I 6 O 4 5 6 7 7 4 T H 6 7 0 q F 2 N V g f J f C s H u 9 s I o W p C R n K s G v 6 3 O 2 m N 0 h n t N X L h s u b v a R h 2 n 7 j n M c t O v k 8 y x U c k F 0 X C t b a 1 o 8 b U g H c j J d x u R S Y n G l v / 0 d h 3 s r d f H m p + b 1 m N n q 3 B / + T m a E g u z S l 3 U c i C 1 / u 9 / 9 B O 0 d r T g 4 Y f 3 C w 0 y K T 9 L t Q Q T H y M a D m F T / 2 a M f z m D Y H E G W 3 Z y Y 1 2 / a o C I K U L M Z A j N x n H Z k M V t J i c y / v I U f 9 X y O V N u c k m c / e I s 2 p o 6 x O r p Y D E 7 E c 2 O w N R R h K H g R m p U h 3 w 8 B + O W O F I X T H D f I t Y y 6 E a h e U L O v e p P z S 8 A r Q h Z r p D B x a 9 G c e n c G J 5 9 9 h l V P s + Z x E x n o m W q R + t U 4 8 x k E l c G B / H l l y f V X K 7 1 u h q r Z k q w Q 2 g + n 0 E h Y Y T W J N b q K l c w p 4 v n Z R G k Q 6 L 5 o k X 1 r 9 G l V 0 m Y d C Y d T r t q K U X n n y c / L f R z c U d U 3 h T m + V 1 r Y W J k j x R 0 d G Q U H 3 / 8 q R p 8 1 u X u E t 6 j h 6 3 N h F Q 4 L Z r W o f x O 9 k 5 g Q 0 e L 5 9 r 6 U 4 z W N d v k P s i 5 c w N c X Y d 1 6 r n Z G a F O 2 p J o 8 S e U U 0 9 B M R p N i g J x w V N b j 4 6 O o H 1 L K 4 x p m / j Z R Z V e F E + I L 1 U j V K p e S Y 5 H K 8 5 3 K B j A 9 M w 0 d B G r W P A i h n Q J b H W 6 U U y L R d H l c e H i G X R 2 z g + c n o 3 M o M X T j V Q k q V y M U k 4 P v V d 8 p x G 5 x j Y n 7 H 1 G U b Z p s T / y s 9 s h F i 2 I g i 4 L v V k D f c m G o i a r 6 B + X Q i q Z x s C 5 c U x c C e K F 5 5 + X t V S O F P J Y m c m y X F S P l p I + F p U l B z N 8 + s m n a h j B e i L L D Y f N / Z f C c r J y M 3 d t r F 8 T n x J H V G d H R p y 3 O K I q x c Q n Z p n p J Z w M j 7 b 7 U T L w Z j N a o 1 X p 8 j t E O 1 e z K N Y L R n 0 W J 6 5 S i D O Z r K p X m p y Y x L n z F + R G a c T J v R 1 u E X K T Q R Z c y Q m N O a M o H h v B 0 A e V + 6 k Q H k z B t a k c V b p W G A 7 N T 3 G f j e s U 9 V s P u C 3 B 4 Q S 7 d u 9 c s S J 2 f G w M L e J v 6 H U G s T L l q t t U N q V o 7 8 T 4 G P R C 3 / j 3 U b E C x b x Y A Z d L X Q e j L N A p h M V X c c I h 7 w m c j y J f y s D U 2 w q 3 d T 5 a R 4 V V j c T F 0 2 L 1 Q 1 r M h M f F r x N W t C k K g 8 a G z L g B + U Q J 7 u 1 G J E e B W N Y P x + b y e W t h F F t V p r z h Q A K X T k z i j r t u h 6 u B O W P 1 w O s y M z O L 9 9 5 9 H 3 f c s Q / t b e 2 w i 5 K n 0 D W C h n P 5 r D 4 z M p E 8 c k k 2 O 6 m / g 7 0 e s I 5 G K 9 Q t H R A / h B u W 4 i D T Q r F h P n P l s q F B j J 3 + C C 7 N D P b 2 W V Q 0 y y L 0 Y K V F y 4 u S F 0 e Z W c y 1 F 4 L N R t j y m J 1 7 T p 4 8 q T I f I p G o u q n 0 3 8 6 c O Y t P P z 2 o m t r 3 9 v Z g 1 6 6 d 2 H P L b l i 0 V u S j I s B p o a H i T 7 I N d F Y c 7 W w 8 A 3 O N R S o W 8 3 K N c m r M D p G O Z t R 7 N w r M g u B Z c 1 + J D S k 5 n G y l e p 2 V Q I r z 9 t v v y q K 5 f U V N T O o T C g b V 0 D N a k F w Y a p t g Y P A y N m 3 q n 4 t 4 8 j P E m 0 R W h I 5 7 S p 7 N V k x o U u i w 2 M V y y X O R D G A T h e h b + F 3 c i u C 9 P H v m N I r W b u j C C d j M N s S s Q v 1 s e j l f K 3 T O V N m n M k 4 h L Y q 3 4 D f C h g 7 5 v B R K m v n 9 u F Q y g 0 8 + P I 5 7 7 r l 7 3 R E 7 H g u V B a e e c I j F R x 9 9 r B Q v o 7 u N C N W a N 3 Z T 0 3 R Q i x s e S g 8 O R G R B F p D T 5 v D + 5 x + I c / y 4 S n r U C Z d n 3 V F C r M a l S w N y 4 c 9 i 6 7 Y t K l G S J 0 j f i w J E g a D / x e 4 8 9 A H S 6 Y z 6 u 1 5 x s L t 7 u t S N 5 2 4 6 C x j 3 y N + y U p Y C R x p A u k m e T Q F m Z J E a s / b i h S 4 n Y G k y w O S a r 2 E K X o q r U n o 6 7 r W I D C f F e o l w i d L U W 8 W v E m q 4 U S D d Y + I w K 0 h P T x m w p 0 4 L 5 U b B I s 6 h K 0 M q c 3 u l D U 7 e k 3 A w D K + w B i K b z C E S y I q S 0 a u w t k Z o n K v X i c R s U p S i L G 5 u H g u N 9 G 5 2 4 2 h k F n e 6 y q N n A h d i 0 H p 1 8 D T X 9 z N T O X Z h K i r G w t G p x v Y C x o M F + B x G O G 0 W J M d E W W k i s P R l U Z x s R l b j h 7 l N L F R J J 7 Q v j 2 g o i d d f / h h P f O M p p Q x X U r h r Q S q V x M F P D 6 G t t R W 7 9 + 4 S A V / + W h F r F i h G f T R Z o T 6 + N f 1 Z Q + C Q 5 J x Y g l Q p h o P H D q q b 3 S Q L v w o K T k Y E J S k C c / n y Z S V A 1 B z U K C y j o F a i 4 P B i U i D 4 L 4 W K g w i Y 2 M o N x U c e e U g J z e I L X l s u U A U t Q n x U + L t L o / q o V 8 E O q J G h B J p 2 L s 0 S 4 G B q k 1 3 o U S y H f L I A B + c r b R A o U N x z Y j 0 U Z 8 v O x D X Y 3 Z a X 4 6 6 8 o U H Q S v / 4 J z / D d 1 7 6 l n L a V w L 9 o K i 8 f 3 p y A n 2 b + s S i z E d 7 W T 5 B G q h z 5 t V E S Z 2 w C 1 e 3 A 9 H Z r P j c K Q y 6 s r j D I w I l x 0 0 F x L J 3 g 0 1 X V 9 O z G J J 1 b v S L 2 R k p m 8 i j k N U i V Y j A 1 + d B K S S 0 z z c p r + v h K P Y j o r u o + q 0 X N a R + J U S C c f z 8 v 3 2 A v / y b f 3 H O d 9 o o c A 2 9 9 e b b e F j W j k s o L T e D O Y q H 5 2 W 1 W 2 H Q z w f Q 1 i x Q x M z p A F x t T T C I p a q 2 i t p I B C 5 H E N W F E A l H c M s t e 9 R w r 8 W g c P G E G C R Z T R t R W P h + P t a S 5 s / e B y Y P N y M X W h k l U K M x N G 1 b e T H S x 7 J 3 l y n N R m A q p l V l G z S K H B L A m b R r R U l o z O D g k N D d I O 4 U X 0 O 3 h o h G X n w k L q Z o N K K s 1 t b t 2 8 U y l T d 5 u R d X 9 a 8 p a F P D E c w 2 F X C r q w n R o b S a i 6 w 3 i I X a s n z 0 j L V Z n h r / 6 u y 4 B k 3 y X Q y M 8 7 i b 5 P P p L / n P x F U Z i n F L u X E O / d x I K I 5 X / + R j / M Z v / P o 1 S Q a g U j 5 + 7 L i y f o N X r q j g T S a d U t P 6 a y l m 4 1 e z B i 3 s q 2 Y S T p w y w X 8 u r N r q L o A s d N K B o A g G T f h a 4 d v i U h t v Z 8 6 c U V y / H k h T y G 0 b W a x 8 D 7 V i I 8 L E Y E V k N K 6 E w e j W L B E m g g v G X O f 5 J T D k k Y 2 u n 5 b V g t b p 7 K Q B F 6 a F d s r v 6 x O m E m K R O F 4 7 8 C Z 2 7 t i 6 J m E i W L Z v N l v Q 0 t K G b T t 2 Y G J 8 X H y j r F x X s T x m o 1 i p n O r 8 S h r s d D j R Z b C q j J u c 0 H F O n D T I 3 / I Y 6 o H P L t b N D v G 5 W n Y 6 E S 2 E E U j N Y P L U r P h p J l G i 4 s o 2 l 0 e R U p x I 7 z / / 6 J S y n t e q p I Z R v 7 t F c N x i 0 Z / 8 x h N 4 6 q k n 8 O D + B x G L c i z q / I G v S 6 A I l W F s y 8 q F E O c / r k f w Y l w s S w j T p / z I B j U q O d L e Y R U f o r F u Q Y v B M C f H S X 7 1 4 S n F z 6 8 1 M k n x w S 7 H l T Y 1 + 4 x w 9 J i W 3 c x O z q Q b S j e y + M x y 7 K J 4 N g C c m m E z l d S I z P U g n c i o / a E f / f g n + O a L z w o t u n o t H o m E 1 A h e n V h N W 7 s R J q + w i 4 s x F d G 7 a I q j M J G D s 9 m t N m 0 J C t o 5 U Z L 1 Q M K x u E d 7 W y X g 0 r + n F z t u 3 4 7 Z z B R m z o b h b P V A a 9 L A g m Z o S l o 5 t x w S k Q x e + v a 3 l P 9 7 L U A L R K H a J L T X 4 X I o w a W 1 d r k X X s e r q 9 i V i 8 l S B p 1 F a J B o o W J W A 6 c I k c m j k + f F s V + t e G Q F U O r p H x 3 + 8 g g 6 W z t R i G q R k w t n t F 9 d R W x e r G k q m F G a U u W e T a b F i o g z L b / b W s 2 w N p s U N V k O F L x C u i T C s r p A K Q t a M F x 1 8 i z 7 G f j j O t z a m V P J r 2 s B g z b h U A S f H P x E L M o E n n 7 m K b X p W s + P W S v M F i t y / g J c P Q 6 V h s X 7 b W v h k L Y 8 Y i L A X l i F S e j k / E u Y z a Z x K T q D m K Y E t 8 M O s 0 6 P s W Q M T k P 5 O t J 3 G h b / 0 I 6 M y t J g a z J a u 2 x W / C q R N i Y V t H W 0 q r S n e C 4 k v r J D T e w w a 5 2 4 c H p Y J c J y 2 M L V r I 2 1 g v t v B w 8 e Q j Q S V X 4 b j c C 6 f K j r C U 6 w O 3 v m n P D U e 6 A r 6 q H N m 6 G v 1 s Y L S k L R Z o b E W V 3 N l y t q 4 e 1 p w e z g J H w 7 X E j 5 0 z D a j L B 6 R a M 1 e A 8 U X U n K + 6 3 p h m 9 c S i 6 v p W X 9 N / n k h N A s E S L 2 D F 8 r q E F Z A v P p p 4 f w 7 D N P K r q y U k R v r Q i N R p G P 5 4 X O L R w x w w V 1 M u T H 5 q w F B Q 4 z c B t x 1 H 8 e D 7 Z t w f D g C M y d X o S 0 e Q R L B T z k a l G N R L W i e O L m A k w R o Y 0 U I B 5 m q T z M 3 O S 0 I D A 0 j a 6 7 2 9 T n V 8 H 7 c e H C O W T E v X j n g 8 / x 5 K N 3 C 6 v Z r l K f V g u 2 b A T Y R y Q d z y B b y M o 1 / k y + e + v N L 1 D U s N W 6 K E 7 T Y 0 R v s X Z l o 8 p l q P k c S D d 0 V 5 k 6 F Z t M y u d o x P o 2 X v / E v + E K c 4 j l X g t Y R P j V u E H R n p 4 G u h z V A 0 t g P v r w I 7 F K T 8 J q L e c f r h e 0 G I z C a v I m 0 c x p 8 S N l 8 Y u F i m p m l G N e i 0 g u i 1 Q + h x a D B a G B B K 5 4 U 3 C M R 9 D d u h l m h w W R V B j J S S M i L S G 0 J 8 p D q u 1 t c k 3 1 O h h r e l 7 Q N y c F T 7 c K x Z q O w G A R 3 6 x 7 q Q t B w Y r E 4 n j 1 7 c / g M e V x 6 f I A n n j i c W z e 3 D / X k b d Y 1 I i Q X p u l z o j f x M S E + K T C n m 5 2 g S J 4 w R j 2 f u W V 1 7 B 3 7 x 5 s F f P O S M 5 a I n Y b A S Z v u v r X H g Y P j 8 b U 6 J Z G B Z q p V S x 1 X 6 7 R f y P g N f v k k 0 / R v 2 k T u r r n U 3 3 W g 1 w 6 h 2 L c g E Q o O u c P V a H y 4 B J x o e f z F m E 0 I e 8 z W m C T + 5 O Y z O O C Z h Z e c Q n 0 U S + 6 t 7 Z h c m I I m U m x R L u b 0 G c T 1 l H Z y + N C J L 2 t l u b z H D i a y N F h w d l J P T Y b C t A 5 8 o p e 1 s P Z k T h s x R D G J 8 e F 2 m c x I z 7 j Y 4 8 9 q k a O H h o y 4 0 G V V H v t k E p n b s 6 u R 4 t B e s X 9 J W 7 I W q w W n D x 5 C l + e O I m m Z l 8 5 y V K u / / X g z r l Y E S b X 2 n f g 2 T E p P p F W f 7 v a c X J s 5 1 h I h 5 1 t 6 7 N K V Z T L Y D 5 W a T j r y U k j 4 r M p 5 M I a 5 F L i u z X r 1 a T B x S B b Y F o Y u x B V v + e S + E Z 9 4 u M o 1 p D T Q S v G c f J o A N 1 9 L Y i X Z m D I W e E v B B B 0 a W A f F w 0 f 5 F R 5 s 2 L e D J 2 z n R n 3 O 6 P j S R U l Z R d f h 7 m E C T k e Y 0 b u d d 5 Q z i t d d C 2 b X U a M J r 3 o 6 W z F 1 k 2 d a s / o z T f f R l A s t c 7 o R G / r t a 2 s N u i / J h Z q M b i f F I 1 G 8 c Y b b 2 H X z h 0 q f 4 x h 9 q t J u 2 8 E o S s x c c D t 6 9 p 7 4 w C C 1 H Q e b l q 4 Z f 6 c 5 R g T U d 2 6 6 5 u q 4 O L + 8 K N P V D Y J J y O u J w 0 n O B R F M V t C 0 7 b 6 J e 7 1 M H T l C v r E I n 4 W n M L 9 3 j Y V V O B k w r w h i 6 O m C H Z Z P T B N l 2 A V A T x q m k W H U M b t T q / a H D Y 1 l Z c h q W 5 q L I Z 8 q o i m n U s j k e w H k Q / m Y P K W t 0 3 q g Y L M r q 5 O E U I q l l A 0 i b f f e A 3 f / v a 3 l J B d S + V 7 d U 7 F D Q I d a 2 Y 7 P P P M U 6 o / O P O t S A + u N Q x G V p 2 u 7 2 a Y 7 A w r 6 x E a X j j F I 5 n T Y C K i Q y C u x W h Y f 9 X C x F S h w 4 e P o r e n e 9 3 C x P Z f b I u w F m E i K E x M + 9 p r L I / 5 5 H 5 d 8 2 a 2 A j P B d X Y K M w V R K H 2 t 0 J h 1 s I h S j D B L X Z A K J 5 C O Z E R h R Z G f y s J k t q J p R / 2 w P u l g X l N A Z N F 1 r A X l x W Y s N w W 1 W m 2 Y L b T j o Y f 2 4 5 O P D 2 J 6 a r r y r m u D r 6 V A V U G h 8 v o 8 M I v G 2 8 j o 1 X I o 6 X J q 2 F p h n b 2 o L B 6 j c l y r w s 9 C 3 5 P j B r Q 7 i / D Z i 3 V b L P O 9 z E 8 8 J T S X f d T Z P 3 0 l c M D C 6 T N n 0 b 9 5 0 7 L C x M + M j C Q R G o o h P J D C c D i O 5 E Q e s W n x h + R f o 8 U M X c m o 0 o U 4 e i Z y J Y m g L O D Y d K K u 4 s o X s 0 j n Y 7 h 4 / p z a B 2 I W Q T y a w O U z g 7 h 0 6 g z c 3 R b 0 b O / E N r t d z j m K m E O D 2 7 0 i a B U L o 3 O U J 8 Q b D F Z Y O / Q w t 2 o R q d M 3 v I q C W D a N Z m V F o d O W s L U l j 8 + H j d j Z y r K T Z t x 6 2 y 1 4 + e e / w P D w s B J 8 Q m X c b C C + 1 g J F 0 H z T 9 N e 5 z x s O R 5 s V z j 6 z q m J e N z Q l p E P l z d 7 z 0 3 r V 0 k v D / l p 1 w M U 7 P T 2 N H / / k p + I 7 W l W S J v v l V c E I K E t N m A 1 O o e M + 0 2 s H 3 s D j 4 o h b Z N H V A 1 s p x 8 d E c G X B O T 0 e s R o R s b x Q C 9 n R a l B T G a 1 t O p U y 5 d 1 q F 4 p q g 2 u T F d 5 e B z L h 3 N K s G A G b U + a 0 E X T 1 l J N S d f K f M W u H r 8 2 D 3 l v K E U C W U w y K b 2 U 1 G m H 2 M y F A f C A 5 b S 5 o R 6 s N N q c T u X S 6 k k o m 7 x e 6 l i 9 q V O e m W q i g h a G o 9 v b i o x m V 0 b 8 c K J L s 7 k r h m s 3 4 0 C P H 9 + d / 4 9 f V t M w / / d N f q E 5 J H 3 7 4 k e p G y 2 u 5 E f h a B C V W A p 1 i a p y u z s 5 r t k t e C y 6 Y h D + p S l j W U 2 x p d O q R i 8 l C y T F A o Y W 3 J n d t M S g k r / z q A L 7 3 3 Z f U 3 K z W t h Y c O X I E m / p 6 E R E f k k W P 7 7 3 3 A U Z G x 5 A W j c s 0 r b v u u g P t H a L 9 6 1 i n l A h y I a G H w V 2 C r c k s A p L H d L N o c m t j y a Q G q w 7 J q T z M n k X R 1 a I O J q 1 L K Y A R u R f J a A 7 u d i v s 7 v k 2 X o M D A 0 j Z R T B L G s x M T S I 0 H o b H 1 4 e L u S A 6 T R Z E J + M i 2 C b k 4 m I h 5 R o R v L w s L u W A B K N Q P e 6 3 k 4 h M R v V o a d L B Y N c h G 5 b z 8 q e R i W V g d i 1 N O + L f s G 0 A + 8 G z p y H 7 K v b 1 9 a G j o 0 0 U 1 G f Y u 3 c v 3 n 7 7 n b I Q i 1 D z H F i 5 s N 4 I 8 t c y K F E L X g D 6 U L f e u v e 6 b O Y R s e k U S q L R n B 1 r 2 9 v h x P a E K F R q 4 p Z 8 C Q W f C R 5 b / c v P 2 q r X D r y F u + 6 + A 2 1 t 5 Q 1 N V h B / + M F H G B 0 b F 9 / A o v Z a a L n M Z h F u I R s r Z T + k w x k U k + X p g 9 U w 9 U Q 4 q p 7 v 7 y u X W D S C m Q t B s V Y u 6 M U P q g f / 5 Z A S Z n f f Q i E 9 c + Y 0 r D a 7 K I M + p B J p F I J a o X 8 Z n H G k c L + n R a W X c Z R o X p i Y W t y b b E v C 4 5 N i r Z p t Y n H k b D k Q z V d T X M m B e c z U Y d K j o 8 s C n X E h + f q K 8 4 b b 2 b a g 8 o Q g m 8 6 q Y Q M M X H z 1 5 V d q o g r N 2 u x s E L / 1 W 3 9 x X U G u D R U o F r 2 x 6 + v 1 x t E j R 1 V p Q W 2 p x 0 p I 5 8 s d b k w 6 9 l C o u c I N I D I m z n B O p 2 j Q W s C + e V w E W 5 v z c s 8 1 4 l R H 4 e 5 d 2 I i x F p w E + E d / / N / x 1 3 7 7 t 2 G x z Y d 7 q T 2 5 9 0 M N 2 m g i a H Q i D p P e D q N Y o 9 r v O 5 a I Y F f c W c 7 k a P A y 5 M R / D E c K M M T T I j Q L A w f c / I 2 N p o U W W 5 Y E b w 5 H g 7 j T 4 Z E F r c H k x D i a v S w e 1 e B o e h J 3 m F p V v / T I V E S O h d n 5 Q u 3 E i l P w S T 9 r U 9 g 4 G b F U 0 M p r R T T V G Z j A 0 a 7 5 u P y 9 X C f v V t e c Y M X F J + M 9 6 F 3 U 3 L 8 K Z t K z 2 J T U 7 5 N P D q p u S B a x n C Z L e Y 2 w 9 I c r 2 6 j X Q V + x X u G I 0 G W d X h V f V r G h A s V o F R u n s L b F J 5 p X u 4 x v s J G g h f r i i 8 P Y v n 3 b q h Z q N D y G J / / j s 3 J h 5 L 9 s C f / m u X + J F 2 9 / o f J q Y 0 h O F U T L l 0 f A r A W 1 c 5 0 Y 0 W I v R G t b f c e a z V N + / K M / w U v f + Z b q t r p W o a 9 F N p 5 D L g K Y m 8 W C 1 R S F n o 4 G s M P u Q X Q 4 D o 1 Q N s / m x p O Y u U f E C m s G Z 6 z N n K x R p t r B y 7 K S t X l 4 + 9 3 I F h I w a B k 8 0 G B U / D y z X K 9 m c 1 k J U S n w + e R 0 G j G h v S 0 + I y K D c T X F k B v g V Y S u R G A y O 5 B O x u U z R X g r l 6 F a a N n m K I l V X i p U X B P + C y E Y z C Y R + v n P + 3 j A h A f 7 M w u s 1 G J Q o I 4 f P 4 F j R 4 + r 9 c S g F 8 e 6 U s i Y E e H z e n D b v t v E 4 p 7 D y M i I y t x 5 4 o l v q I H r 3 I f b 0 K B E B 9 t p y c m y t O B 6 C B P B i 8 d C Q 9 4 g a m 7 u T / G 5 x f j W H 3 0 X T / z h M y i J g 5 r 3 C 7 U Q L b t W s C Q l O h N a s z C x m Q q t N 6 E i h F n 2 Q q x P m d h 6 i 3 N l n 3 / h u a s W J o L t t G w d h g X C l C + K U y + r U y 8 O C Z v / s y 8 E a 7 w a B S s N X G K F z B 6 x H l b O 3 J V F L Z f c L B S J w k R k E R M m E F U / + 4 U R V I W J o G U l L Z y O j Q u j M e C z + C y y T l H G i y o T P J t c a r g 4 q 5 / T s 0 K R K w E R X n 7 6 R V P L R M 5 5 z Z p 3 e M W K L 9 z Q Z i 3 Z a r e O t J n t F / 6 y U D 4 2 r 2 E 9 3 o 9 / / F N Z V 3 E 8 / u w 9 u P 3 e 3 f j F z 3 8 l 7 9 S o 7 k h s z X 3 g w B v 4 L / / l j 3 D 0 6 L G N 9 6 F I a 1 Z y t D c a r K Y 8 8 O p r y g w z d M 4 x L N 8 Q 3 4 J + B y / s Z 8 O H 8 F s / + 2 v q v c V 4 U f y I 8 s 2 n z L 3 + d 1 / B 9 v Z t 6 r V G Q E F l e N n W u T a H l Z P X u 1 1 5 c B I F e / n Z O 0 1 z w 8 V q Q W H 6 k 5 / + H N / 6 5 n N o b m n e k K 2 A 2 G g G 9 q 6 F R Y 7 n I w F s c X q g Z 2 G R g M e k G s 7 0 s N Z o b Q I c v B y V h W u E t V t 8 k Z G c 0 D 2 T C q P z M / P I w K J 3 4 n j Y j 9 v d Z T q u e h m m 8 0 h M p V H U i R D L N T V Z 3 C j o S g g U 0 7 A J V T T F C k t 8 M F J t s 9 m J e D C i Z i E b n B Z c C e v R 7 y 3 C I P S v H q K j K e V P V U + d U U M q N p e w q O V A 3 R D L a N X M L E b 1 G Q y h k i Z s D r l v G p M K u Q 8 N D m L n r t 0 i V + X G P t P B N C L + E W h e P R K W c y x / o 0 5 e r H Y V W u N 1 v a G g Z W J P C G o X l n c f O v S F m t d 7 7 / + 7 X 2 U C q / f M l G 8 e h c l q s O L k v z i m n l 8 L u B g K n A x R m W b e C M 5 O G V R y a 2 o w A C M 1 e 2 f 9 Q A Y z r A 8 L d e 3 q 6 p Z H x 1 V b J o a j / e f D 8 H a 1 o K R L w 2 C b p 5 e f + S d w f 9 N 8 Q i t 9 L I P O K r S Q b b j X / r 3 T 0 z F o b A a Y Z w H n J j P i h W n Y t C 3 q H A 6 F Z 3 G 3 q 0 k F E i K z G d g M F o Q n h V G Y x J d k V k S n E R 1 5 l 0 q a / S R 8 C a m g F 5 v l n j U 7 5 X P C U b T s m s 9 k p 0 L L C t 0 M D y f h 7 v A p B j g z M o O u f f V 9 Z / / 5 C O x t Z q G k 8 5 Z q T K h i l z C p 1 U D B 4 u e z o H N X + 9 L 7 n U 4 X c G r G j L t 6 y q 9 x 9 r E 2 N l j O 3 i A L 4 Y N m l H 7 Q x w M c + a H e 9 7 U A H X S v 1 6 v S S l R H I / N J 3 P 4 f 7 0 G 2 J J o y J x p x d p 7 O / I 1 H / 9 q 6 h E l B r n A u n V X U r x F w J K f S w E U O s z Y s K 0 x E N p P B 2 b P n 4 f U s 7 X e x E s J D M W W F m C r E 7 q z h I T Y 5 0 S M 2 l l J a X u / M L x C m m X Q S + z z z b c N m r k R V O Y y l V b u q M L H b L G f 3 M k W q F r p I E W b 5 z p K h v L h s m h b k k n m c C M 3 C O 1 V E V k g Q F 7 f Z I j T T w 1 J 2 J 3 y b v b B 1 m x C 9 M i D 3 K Y 6 A C M b t 4 t N t 7 x Z B 6 x a / 2 B j C o C i u 0 Y E I D o f 8 G B E / K l 0 s I G v W 4 F x H B i l H C p O m M A o i M L O X I q I 4 i 8 i I / 5 O R 9 1 T B 3 o l x s Y S k s 6 y l I 2 W 0 G 0 u y + O V Y K + 9 Z D i Q Q l A 1 O 0 J + O l i 1 5 L c x m H U y J S 8 j n y 6 + V x C h p d M I E z g w G S u x E u h g s Z l t P m f W N R K 6 Q w 7 5 / d 7 c a 2 0 / k l V V S a 1 r 9 e + y f H o L L s r Z 0 m s U I D o Z h t J t g b 1 k 9 0 f K y L D 6 O n Y k O p 9 V G 6 U o U L p 6 I 4 b V X 3 8 C 3 v / M t o T C N R e 8 I 5 s v V Z r F z F r D N 6 s P s 0 L h y 8 m 0 + y 1 y Y n D g e C + F 2 R z l 4 w 4 B F Y j Y t v k p j + 1 A E k 3 d L o l k c p v I 1 z o r m 1 R d s Y r 3 z q m V y M h K D q 9 W D i 9 k A W m Q h N m 0 W B S H v 0 y 0 K g c e E S W h Q R D g S R S a V h j Y p v l 6 b V e h V D F 3 d n c i U r J i N y 2 1 L p N A s 5 s I m l i 8 h 1 O p 0 I o g H x L p W R f / L a A B 2 j R U l U U h F E w N h G g R F a X i 1 V t g z J v h M N k W v o 9 N h W D 1 2 o W V B 8 R t d m E 4 Z 0 S 6 W i j q E 9 5 S N a N m 9 i e U 5 b J e X C g t d b L e J s t H h / I x B W N t S K 8 W u W Q f P B n H / 7 h Y l g N m s F r r H / t w / q r u x y y a K 3 G W + 2 c G o D P 2 o / + O D / x O / 8 + b f Q 0 l o K 3 2 l Q k 3 Q g V 1 p z v + L k 7 A I 3 b h a Z I V O 2 5 p F O C p p M y u B i Z y 5 i T D 0 N q 3 K 5 V s J 7 I v A L P q O 9 g 6 h X 8 a 5 x j S r W a v F 4 W m j V f w 7 s R S c c s G N 4 8 Q k e w e W v / t K P I o 2 o 1 n 8 m n L 6 U 2 I i C y d 9 j D X k J 7 I z E a f E j 2 f T 4 A 4 J a X a i x G 0 I 0 c 4 6 8 d d a r D A 6 t T i T D m L v p j Y l z L U C X c X o y B B a W l p V B o V O a L S 3 3 Q u N H D o H C P C 4 J 0 c H l K 9 T z A Z h N l m h y 5 r U Y O 3 x f A o 9 N s e c Q L X J a 4 Z g F l q x k r 0 d H v j k / L q s D t h N R h T 9 Y p 0 N e g T E A h q Z B e L Q q W p t Z q u b R f l m 6 V O n t P I e E V Z O D 8 m K e 5 D Q w 2 y z I x W N q 3 Q o V l x 3 u C 0 I X P G L w s g i K Q o r G W B d G H u p F 0 W Y 0 x h N u 5 T l M 8 t D 8 / L n k X p B M Y V v b N + Y f g g b D Q o R H U P 6 T e x G 8 1 e + + h t g U 0 I i O y a a p H p C 8 s 8 L e 5 / H / / X 9 f 1 P + f Q M Q F H p B X 0 g V x K 2 C S 1 N a e M M h V S H c C D j t / s i R Y 5 i d m U V f f x + a f D 5 Z d M 1 X t W H N R F f 3 p n L 0 7 J P g N P Z 7 W 9 X P 0 f G E m s z e 6 C g e 5 v F x 4 9 T Q a U J M r n + L K K l a Y W e p R T E F u L d Y c S E a Q q v Z C r e x s c 8 + c + g c e v u 7 Y f a Z l 2 R 4 c H E y E y Z n 6 E a / 0 4 K h 7 A z 6 v C 7 x 9 + e / m 7 5 t N q A R 3 y 0 N n 1 D A 2 F Q C m W g R F j Z k L e q g d x Q R 0 O c w k k 1 h n 9 B K 0 z I b 4 K N h 8 f Q m g 7 C b 9 X P X j C D F z 8 a 0 i I S S a O k t b x H Q u k + O T M E n 1 3 N 4 4 g r y b d t w e x + H u K m X v z 7 g B W a S 6 M s v / w I z 0 z O q K h N W 0 d R i B f i o 3 Q j 4 + H f f 2 1 B h K h a 4 M W p o S J g I Q y k P k 6 / x i C A F 5 9 G H H s F T T z + B 7 d u 2 q s 3 G 9 9 5 5 X 5 W y r x c 6 W a B M O U r I Z 7 U z a Y 8 Q R V P U 6 h o W p t k L I R j Z L l u 0 u F X + r l U + Z 7 H l Z C + R a i Q r L n 5 M I 8 L E 1 m C X L l 7 A 1 r 1 b U c g Y 6 q Z L 8 X u Y K u T U + + V z U 2 j J 2 T B + 2 a + E q A r 6 f r F I U I 7 N h M C F O D K h L L z 9 N u V D m Z o 0 S P s L 6 L D Y c K + r C c F U E l + I Y j k X D W M 0 G k W 2 J j m W m f 4 2 s x Z W p w O j F N B K g i 4 z N t L h O P R t T r X 9 w M d k c A x 9 t / b A 1 W 1 B d 1 M v n N E k / A l Z g y u N N m L l 6 M 0 C R q 2 o w R l a Z g 7 W i y + + g L 2 3 7 l 2 S H a E 1 c a S k G R d / / w z a 3 e 2 V Z z c G d G p L m q V c e j m Y r E K t 0 k s 1 L j c 2 q 4 / F M I h 2 5 D n x w Z E + g W C w 8 s r 6 w D 0 o g / g Y J w M B d G T N i r K w 7 2 G B I z g b A J N P v e 0 t y G d z S 6 p 1 a 8 H 2 a 1 W s t k / H a 0 B 2 Q S K x d d t 2 c N p h M Z / F z O m g C P / C 4 z o y Y k R I / K t I I o + 0 1 o A Z o x Y Z + a 5 s U I v Y W B r R k S R i M w X o S i Z Z I 1 l Y 3 T a x k u 4 5 m k k f K J 9 L C 4 U r f 2 6 7 3 Y F 7 x K r s c L j k Z x s u x i P 4 x D + J Y K L c 7 o 7 + p H h Q 8 G Z y K E W S O D Z q V L 6 w y S f C O h C Y k 4 n 2 z k 6 E Q 2 H E 4 z G 4 N 1 v R 7 N b D 4 E + V 9 X m X S G Y 9 q n 5 0 Z G 3 7 L d c S z L P i j N s 3 3 3 h b 7 T l V O 8 Q S L / Z / E 1 6 z B 7 c 1 3 4 q / t / 9 3 c O q f H l + i Q T c C T N x k a 7 R G Q Q c 5 m k w i M j r f m / C + B x 7 G x U u D M F u d 6 v H X / + b f q r y y F M z n Y 6 7 e 1 Y C + X q Y Y w 2 5 j K 9 i U M j W b Q 6 v Q q 1 J e g w A j g i E d o m N x J I M p T E 9 m F y x o R u q 0 I o T R I A e c a Z Y t P S c 4 I E B n L f u t y 7 2 L g s T e C 4 l Y X E 3 7 q A 3 S e P o d c L c 3 w W R Y S I / 1 u h I 8 8 r k G p N E q 1 C 1 m j q N n S x v C o j h T k b j q a 6 E z Z O H Z W r Z I 4 c l Z T F 2 I V P 6 6 D G u L B f m w f F e N 8 e D 6 4 F j Q P U 4 P 9 j e 1 I y o W / K B / Q g l Y X v Q G N 9 4 5 c n S 3 K 6 Y C S 0 M R A z b 3 e l W E M C v X j r 0 q y C g 4 K J u f 5 e q x w t E p l v u L L 6 + U N G a X y s b l 7 N Z a 8 L f H x I / a + K W 5 N p D y v P P O e 7 j v v n u U I H H f 6 V p X 5 9 Z D u e o 2 J x p p 4 Y 7 + c i A r m Y r o Y E 2 I N k 7 n M Z O f w i 2 3 7 M a F P 9 m h X p / K 3 4 q / 9 W 8 u 4 9 i R z 9 X v i z E 0 N I S h K y P Y / 9 A D y v l f D 7 i G v o j 4 c Y / Q H T a z Y d V w O i r O T q t D T K g B k a w W n q w s T J X Z I m 5 2 T k T H x D i e W D e b B + H Z m X I k U b 7 f u 6 W + L z h 0 P g a 7 n K y + z 6 2 6 2 8 7 q x 7 D d 1 A G 3 J S l r y o I m G z u / l h C N h e F y M p N i 6 Y q K j s e h L Z l F S B J o 3 l 3 + H p b D R 8 Q 6 O b X T 6 n 5 H U U S q k E e v r W w p 4 + I v l 0 x 5 O G q b 5 s h p Z A J i W U 1 F u B z z A q u 6 + H K D e x X r W Z Q P m E 4 m c D k R h d t s Q U / O J b 5 Y S e X w p c N F m J w a J D J 6 T M S F C W U G 0 d M 1 P 4 s 4 M h q F 9 v i n r 6 P P n V T 5 d / W w 3 A j / 6 w k K E D d s T c L L u e d 0 I 4 S J Y K R O Y y k i M j w / j X w l 8 N 5 1 i P W P W p x C / 6 z 4 3 d / 7 h 4 h e / s / K c e V D b 3 R g W v z A e u A C P H 7 s h C q K W 6 s w 0 b / g 3 x O J R A Y t a Q O i Q y l k w y I w 2 i x K V g P M k O d d J W x t L q C p 0 w J r s 1 m V n e s 5 s k c o I m T R + D m h v d 8 N V 7 N P t O + 8 E i k U W Q 5 R z j p g b z y 3 C C b 3 l j i m h k k B R r l H H m s S W Y T V u m I 2 N + E S a 7 B Y m H i c 4 Y G k 0 D j S U x 1 s 7 v J e H e u g W M b e 1 1 R O B G Z p j l N 8 N z 0 t 6 + U w I j M Z W R d i 6 U S Y k j m x w t V 1 K v 8 k x c r Y h Q J O D C V V g 1 A m 1 O a K 6 b l r s h I 4 a a r d a s f + 5 g 7 s N D o R T s T x l S i k c 6 I M O A 6 V A Q q 7 p Y B t z e K T t r Q i m h C h r n y u t a k y g 4 o 3 r F o 3 V n u 6 f B u 7 7 9 x o 0 H / i T d m o O a h X A 1 e H Q 4 6 n n C D a K F q d B c y U N C I c t 8 H / 1 b 9 V G 4 a 8 7 j Z P j 6 p z q g f S i K 7 u b j W n q p G q U k a 2 w i L o 8 f E s I k N p p b 0 n v 5 p B Z i y L d h E S j u D M u 0 2 Y M X v R u t k O T c q g B k L n M 3 k E L s V Q i I q z b d b A 2 q Z F U r R z U R Z J y 2 5 P e b H I 1 z M i W A U L 9 h x i x Y L i h K d n i r A t y k v c a 3 M h V 0 i J 0 M r f x 4 Z R 0 j H 9 Z 6 E g V c G h C + w P 0 d w j x y Q a K C X W 4 e K 5 p L x / v k s u M + 9 D Q x G k p 7 L I G I 2 M b C N n N U P b 7 s P F W T 1 G Q 1 p c C e p V V g M z y j 1 9 8 v 3 F O F p 9 b n j 9 s / C J E o y n Z I 2 n G / d / i e h o H C 4 5 9 7 t 8 r a J k N D B 1 c N O 9 8 q K A Q 7 s d F r m O m S y u j I z J N T J A y / a y F / 3 z e y S L Z Z j S z Q d 3 / e l 3 N n B v N x S 8 o V U N t 9 7 u P R s N p r O w T K B R c N 9 m d G o E / / j 3 f l s E q T x x M J 4 s 4 b b H / j 6 e e v I b l X c t x a 6 d O / H 5 F 0 d U f z 1 a a A 5 e V l M f F o H t j w t i X b j 3 Z B c e f x o u W D t N a O p t R 9 4 m 3 o f 4 G d y c Z H 5 a t W G m r U u P Q C y F p F B A r a G o p q k 4 m c k h C 8 D C y Y E d Z f + 5 l J f r n 1 r 6 n S e u a O G K x p F J R W H g 3 l c N L D o 9 r A Y P o k L f u r q 6 Y K g z 7 K G K k t M I S y V b n R Q 5 4 B K B N 2 v R U k k q u H j x A u w F D x L R I s I F A 0 p J K 6 b F W O b 0 s t j N R X U + 2 1 v y 2 N G S w / b W n E q A 5 d w s p h t p b F k 5 N 7 n W o 2 m 4 X R p k h Q p y 4 7 t R W M T P U 9 d E s N n u U k M W D i b 8 y F e 2 a J R h E g E r a M 3 o 7 e 7 E 5 S v j 0 D 2 0 f / 8 P 9 H H R X i 7 m R t X X I j S / o + K 8 s g Q h l d e K G T U s W 1 e y 0 e B + 0 y u / f F W l y H u 9 3 P S r f 4 z X A 8 w a Z 2 m O G u M S z a p x q Y 3 i 4 Q f u w d / + c + 1 I z 3 6 u z m F E F n L v 3 b + L L Z v 7 l p 0 W Y T Q Z 0 d P d h b f f + w C H P z + i r o V J t C L n Z t W C m 4 y O T v O c F X G K X 1 H Q 5 q C X B e d 0 y Y I 1 l N A k C 7 R 2 f 5 X W o B D I w 9 l j g c U z X + n M 1 K V U P D G X + V 2 U V Z 6 O 5 G X R z w s N p 8 e 7 x T / R J s W f X C H L g m F x l V l e 8 7 1 L I N T I n z N i S J z 9 S b G S e 9 r z q l 1 b s Z R X E c / h K 0 P w W j v Q v N U G j 1 v 8 O G s J n T Y z z g q t s x Z 0 s N R 0 E a 7 C I X r 3 n F C 9 f F 6 H k M G C t m a h n Z M Z E X y z n E t a h C q p M k h W Q 0 G U i c E 6 f / B 6 E e o t P g 8 + D k 2 h 1 + r A g P h 9 p U I a 4 V A c 6 U R Y j s 8 J z a H X D p V s D h s G t Z 3 I i 2 Z p F L x J z P 2 r 0 M c 5 d L o K q q c c t Q Q z B X o 8 e U V x 1 g u W g V + 8 e F m V d q / X M S d U h Y E c K / 2 a 9 R w P s + i P j 5 Y X 1 W 0 t a R Q n Q k K J F r Y g X g l P P v 0 8 f v S 7 Q X H 6 y / 7 X q R E z / v D D H f j J j / 5 Y / b 4 S W K n L y z w 8 N K T o x d 6 9 t 5 R f q C A a y M F Z s 9 8 V G U n D 1 b N y O w D V C X Y m r y x a V Y + G B s X q i h B 4 N s 8 L C d 8 X v B h B 8 5 5 5 I a 6 O I g 0 N R V W P C u 8 O J z L F C G z 6 8 h Y G L Q 3 1 3 n C l r d h y 4 D Z E a p b H U G Y e q q e 5 3 K j x s X G Y E l a k S k n 4 O l v h j 3 G / s U e 9 p x a D s Q j y 8 k X x Y h b R n C g H b j Y X C r j V 0 6 w i r A R 9 K w Z K S B 9 J c b M x s b j 5 P H z N b k z M z K C n t 1 z 0 W A + J q R y s r U a h k R o 1 Z i c 6 H k O 2 Z M C k z g a f P o Z m p 1 a V 1 F f h v x C G l m U C Y s P k 1 0 W S s Q p I A R c L E z E e 0 e H D S y Y M i M Y Z D O j w g f x M B 1 b R R X k / h U z u 0 d z v d B r 5 7 3 L g G E + r H P R 6 S x n 4 2 Y N + H T 6 6 b F I F Z j w e 8 m w m / 0 7 L h a 4 F z 4 f v F 7 d i 7 n e G S H l O p y f 1 S o n 0 i W W + G D L B I f y 8 U Q w M D O L g p 5 / K S c c V 3 e O j r f 9 h H D p 0 q P K O l U G q a 5 a H x + 1 R Q x l q k Q y m U R D q V k V k J I G C b q G v E B f L u v g a M 1 O i w E z 8 y l q i n 8 a N 1 V p h I l i M K e a s 8 t u 8 M B G 2 L p 0 K W w c v h + e E i Z u h V F r 8 2 N 6 + P s y E l v q a V S c + E y g h 7 o 8 j H x Z r I o / Q Q F z 8 O b E 8 W Q f M d h u S p T i + / O o Q i o X 6 G T v 9 D h e 2 2 Z 2 4 3 d m E e 8 V v s 8 8 E s M / b j E O h m b n V T L r N D d u c 3 E e O I H K K J W / v t S M e i a F d / m 5 W l M V s O L V g o 7 g K p m R N R F h q L 4 J e 1 C A W S M P b p E O P Z R b d L Z Y F w k Q X w G A 0 Q P f S d 1 7 6 w R s f v A Z n x 2 7 o T I 1 T m J X A Y 6 v 1 t Z j B T r r I G P 5 w U C c P / d z v 0 b R W U U r O i q 1 H D W i h e K O Z T U 6 o 0 5 b / o 1 K h 9 i m I g B b E 4 e d N 5 F 2 k w P I 1 9 g U / L 0 4 q s 6 N D q f I H k x 2 w B J 1 d S D 8 b M g l 1 0 a r j 4 f H R o r J u 6 Z I 4 u Z w S O C j H p o 5 X n u N w M 1 5 Q 1 t N w e y E v 3 + d O h m F 2 i R P a Q B 7 c d 7 / / 6 / j N 7 + x D c u h P 1 H F m c y W 0 3 v k D W J 2 d u P v u u y r v W h 3 5 Q h 4 f f f w J e n q 6 5 3 p 2 c 9 d e k z P A Y J f j E o 2 f i B T R 1 F O m a 7 x W Y 3 J + T H J m I J z H z n N k 6 X g p Y x D t O 3 / 8 p L C c a r + 4 O 2 z 4 S k x o j d A d j 3 y f X N i i f A 5 9 M Y I 5 d 2 a m 9 6 Q 5 O D q P y b Q J V v m V N U Q E v 1 O n L Y g v F V b U j w O w g y N h B C e D s O m 8 S I u 1 5 Z 0 x y q 0 1 O D T y 3 S b Y W 6 2 q M e b I 1 A C 2 b N m G m a k Z G F M m 6 L J m Z J I Z D E 8 M o a l 5 f j O f W y p j o 6 O w 2 e 3 y H Y w G W t B t t e O T w K S i Z Q T X Q 0 7 u 3 W W / Q a 4 h 1 4 3 4 Y 0 U L X E 5 h W d C h M C O M Q 5 R + J p R D m t c h m F M d a z 0 d L f J a B N l I T g 1 F K B U L i J f E W r e 0 i D U V V S N W g Y P m Y m M Z 6 C 0 a m I R G a t 7 + b 2 + V c m I y k z 1 3 Q b N B A r V e 8 M Q 9 l q J K m a / 2 p n j 5 v X N w N n X i g Z 3 i a M t z n w 6 U f Q L S N q Z 6 X A 2 4 u O s o p o Z g L O a w 1 1 r u C 7 E a H n 7 0 C f z q n w R E M 5 c 1 + / m R H H q f e g c u s T h r 3 Q L g j K c f / v D H + J / + 5 7 8 q V q t 8 v 8 I D C e j t s t j Z 9 l g W p d E g V j V c 1 q z 0 J y 7 N 6 B S j 2 N u Z Q 1 I s S G K Q V c f i V 2 2 f p 3 H 0 C w t J P Q z O G k 0 o 8 E c A d 0 m H v K 2 A I g V W n H q 9 0 M J i p g i T + F U 2 n x X R m R S C g S w 6 2 z z K 5 + J e E j N K 9 O L T Z e R 9 7 j a r 2 m q w u B y I T A X U c D b P Z r u q L T P 5 F n 4 f j d e p w y f F y d 8 k w k X F w M 3 g c V w + f w m 7 2 m 9 D p B C G S / w 7 J t Z S m D g D 1 + m c 3 x 9 j + T o p c T q X E 2 E t I Y e o K N B m u c 8 i 2 O l Z T I 0 F 0 N + z R Q R v / r p T 0 d B 9 y S Z y m A h p 0 C w K h 3 G S m A h N s 0 G s v a y T 6 H Q M t i Y 5 5 o T 4 V a L E m C G v F q z A J H 5 q q i j n k s 5 B 9 1 v f / U s / M G i N i J r Z 0 G J l 3 n 0 9 w B t P a 8 E w 6 L j 8 W z C 4 o T H Y 4 Z K 1 8 8 W w U V k J n j w 7 r l 4 t 1 i l L C n q D F h 2 6 P I y O 8 i z f 5 X D q 1 G l 8 7 6 V n Y Y 3 8 T F 1 / P k Z m C n j z u B W P P L y / 8 q 7 G Y T Q Y 1 f 7 U r l 0 7 5 q w U y z T i 0 y m 5 J i V Z 5 E I P x Y J 4 x H n n A H o e G S N f b K H F p p o + b U K e F 7 r S Z Q O N U / X Q G a R g W 7 G c L B a y B 5 O 4 Z G H x G 5 t F i 8 d j 4 n s E x A E X 9 8 + o M 2 I m N g V 9 U f z Z v B Y Z g w 6 x k h E u s V A a U w F m n 1 5 l 1 z O r x O H x i Q B F x X q 4 Y B T Z v T J x E f Y O G 9 y d T k W P 0 i K E R t d C v 5 j + i h 1 y D j Y T 9 O Z y J y f W u W 3 a 3 A + j W 4 + p m Q m 4 d C 0 w 2 c Q q C + X Q i d 9 f d Q e G h y Y x N T E M s 9 y T M 1 + d k o V e g M k q V h j C N I a u o L O l X 6 h e Q v X s 4 M A 5 0 l x + P s c F s V 2 Z S 5 R S V 7 M G X v G N O O n D 5 9 K q v v S q N 3 0 h g q Z 2 L x J C U a 1 u t w r 1 s 0 8 j e 7 K L 2 w Y t 5 y n 3 m K D 5 4 I e H S 5 + e f R c 7 7 3 0 O a O l T B 3 a j w J t L y 0 O 6 u F 7 L c b 3 A K G e P K Y m U P y c c X 2 4 M 9 3 B 8 X A T 6 u d 1 4 a t u / 8 D f + A f 7 0 X 9 2 G 5 P l / N f f c V 9 M 7 8 N 3 f + w o D l 8 6 p 5 9 Y C + j Q z U 9 M Y G B z E v f f d K 1 a 2 v J g i Q l n S B a 2 i c 6 y 8 X g 6 i p G G Q h V b b Y 0 L 5 B + K G O Q p y 7 I 6 F r b Z U J n d I i 9 h s C F l n A h 0 d n a p c 5 u y Z 0 7 j 9 j j s V J e 5 d Y a p i X K y m z V D A 0 O A A N v V v r j w r x 8 v + 5 c k S f N v m I 5 w F U q p Y H M W A B h a v G W O z H K S 2 t f L q P M I j c R h E K X A j m A i I 4 F P R t t j y a o s l o w u K 4 j F j + P I Q Y u J j e t r t y K U L 2 L Z l p y i K M q N g s s A V u Y b b t m 9 X v 9 e i g I z 8 F 5 Y r L Z a Y i k L + 4 5 R 5 + r B G j R O x K + I X i k L h v l N S L p z G o o N R W 4 S z y w F t y D i O u 7 b f j n s 2 1 S 8 j v p 7 g Y i P H v d m F i a D v 9 e m U A w N R L b J 6 W Z D x A g J C a 5 j 2 w q k V B G n U V w f f E Y u Q h 8 e h n X v s f f I P 8 O w z T 6 v 3 r B W 8 u Q 6 z G w O X r y A S i q i F x O R N K q J W u w j K S s K U j S O a m 0 R s N K s i b K x k n T 4 b Q O B i A L p o D O G Z 2 S X C 5 D 8 X V X 6 C o 9 u q a p d Y O k O L w E k T O X n + 0 g x r q y p / U A d 2 E a b J k F C v 7 H z G P O u J z C Y 7 P J s W 0 m U q B 4 v V J o J V / k A K U 3 U P s h a 8 B s l w H K l p U S 6 n A 7 C V c q p f H 5 k C u x A 5 9 K 2 q 5 1 / / 5 q 2 4 7 / 6 H s G P T 7 d i 0 t U + E b D 7 b g 9 k X P T 2 9 G B k e U n 5 6 L T j H 1 4 p W 2 N A u t s 2 s l B h p X l 6 T Q g p + 6 D a F o d s c g K Y p j 2 w y C 6 / P r S Z 5 E t r e v n a R W p N c J B N M u R u f i f B 1 A h d S y O L G 6 a w P 5 7 U t O K 1 t w 7 G 4 S X y N E q J j C Z W 1 U O C b d A s j Z 5 G M G / / k H / / v l d / W D o v L h I c e f h C v v / U u E s k U e l x J a A v l c D y z u O l X j I 3 N t 2 y u I m 8 Q h 0 j o s t F q x K w s h P R s U f X D M + r F 6 S 8 J f Z S F n B K N z g e j V s q a O T Q w t 4 g j X 6 y s D T k f Z s n 3 y W I 9 f X E c 7 Y 4 U A v 5 Z j I + P l V + v g z a X 0 E + L F S k 5 V l m b q m + e w V N S Y z 5 r w S D G k c t J m I w W N f q V W E y n w 6 N x + T t O n H f B 4 C 4 i Y 7 M i M Z V E Q p R E b K I c r T P K e n Y b u t T m c h V 2 f b M S x F o w S t f T 2 4 d k I q 4 s 1 s z s p G p r z Z + r q U y c 4 2 u G D 2 5 j j w g P R Y v W W I 6 9 p M e Z K R c 6 9 z W J 9 Y 4 h F 9 E p y 6 n d v L U f + 5 7 Z j e B Y F J u z V 1 c q 8 G c d H L r M E S r O T q v Q 1 g L 0 9 h J u u e M e w L o N a H p e 7 m C f U K p b 8 M 9 + / 1 + q w s H 1 g l 1 4 3 n 3 3 f T z z 1 O P C + 8 2 q I p l T J g h m c b O v O Z u 9 0 G n / 6 s s T 6 v m i u O e F Y h 5 6 n R O F 1 g m 0 i C P t 6 D H C u 9 m p h s i l o k k E p l I q 6 J C L i t 8 0 k 4 D O n o O 7 p 0 z J b P L 5 T E x m f Z W y A n Y b 9 u 3 s w m R M B N E i F k E s 1 0 q 5 c t 3 d n Q g E / C o t i k M X 6 l X x c g m n I x M q 3 9 B / M a S e q 8 6 e I h g 0 U L 6 Z U D i C 2 e + W Z h t 8 m x 3 q X E z i j 5 E h M B w f m W U i c x G B 8 z H V H T c v l G 8 5 d H X 3 I J k p o K m p H R a H D 0 N T C Q x N h B C I 6 h H H m C h F U S b C M i a u R B S 9 T y X y u D A o T K M l h n g o j o I + p Z S O 0 S r + X O U z k R B 1 1 H V L D 1 r j / s o z N w Y r Z K n c 9 E g x W b Q S t O J C P J N 0 4 Y / + 0 7 / H U 3 / u n 8 N x 9 3 + D 4 7 E v c c d f m c K / / p e / j 2 w u q 5 z i 1 c B N X d a A D Q 4 M 4 v A X R 5 T / o i 3 x I m k w M T G l P m O 5 o A i 3 G 2 7 Z e 6 t K X R r 8 c g T m c C 8 c P i O S c b Y z q 7 x J w L K O a C S D t p 1 O N G 3 1 q M 6 v 7 b e 2 i D M + n 5 I 2 O z O D g g h o L Q 4 P l y O u d m N O 7 t v K S Q G j I y N o c r c g E 0 / B J b 5 G P f A 0 9 m 5 p F o G x w m I r v 0 c n X H Z g 8 L L 6 O Z c o L i m f 4 a j P K n i 8 7 N x k 8 m n g a m b v Q 6 G Q P g M K G R 2 S o b w S K p a k h A e T i I n y 4 L + R 4 R T i E 6 L 8 U m V l w H 0 r Z p V s 7 3 H D b c + L V W 1 C K O b F x Q u T 4 o N t h 7 X U A 6 d x E / Z u a p V 7 k 1 Z l I V p r + R i m N T Z o A t O T J Z b z F l M G B M Z S a B M n 8 d h I F g n T P N / 8 H 2 g c 9 E H u 7 M m q z A o G C B g 9 W o y p 6 V k c P X 4 K / b 3 t o v n F u R a N n 0 l n 1 A j L 5 u Y m 1 V O Q 2 p 7 0 7 Z V X D i C b z + G 2 v X v w w Q e f q J 7 b F K 5 T J 8 / g + R e f Q 2 t L y 1 y U q x Z c O G y q a R Z 6 G D g f U f T U 1 K l F N D U D p 9 e G 2 d E E + i t B A h Y d Q s M B 3 s t r M + Y S 0 j I R 3 B Q / V 0 l E f X R r R h 0 n L a N 6 j e F q O Z 7 a r B Z a 6 4 J o 9 t h I C r Y 2 M 0 w 1 g l o P 8 V h C l M U M t m 0 v Z 1 k w O T Y 3 J Q Z e L K S 9 a 2 H p P U S g m P W e K m h g k 6 + 0 m M u W K C c W J 5 c Q p Z U U q 5 V O q S A H 9 y g L s Z z 4 b l Y V F S 1 k 8 m r A A L M z d C U r j J 5 i X c t J T I x N w K 4 R S 9 h h V 9 n t N l E k 9 A U Z G a W F j 4 k P a r C 4 o A m N R U t x f x Q G p 3 D j X A b j X 8 W x 5 Y 4 e f D y t R W k Z z f c / s D y 4 V 9 b u L G A q p l M b n M x N 4 2 4 7 G 9 5 Q t E a C O u R C l / H B + x + g R Y T H 5 X Q h I 9 f d 7 e Y U x l Z 8 / P F B N L e I V h S r E o 7 G 8 Z 2 X v q V y / S g c X 5 0 8 q a g V x 6 J u 2 b I Z b p e 7 z J M W I c K p 6 n n R z N m c 3 G Q z M o k k j J t j 8 v 0 0 S x p Y S i 0 q S F A N u x O c o a u x Z u c i l I s x O z s j z r c P O m 1 Z U L i 1 Q T 9 j s z j m p J b R a E Q N v + N 4 n X g 8 o R Q D O / o O X R l U 0 U B O 5 W g y d s L a v r w l i 8 0 k o c n q R J n n o Q 2 I T 1 Q M C Z 3 K o 6 u j W 0 3 9 8 G 2 p b 9 m q Y J I A W 4 G z Z R h p X 6 6 Q R F p v R l u X B V + O 6 + E 0 F b G l u T 7 1 I 8 X U m y 3 C L M w Y O D 0 I t 7 V N r K 5 O B E z u W l 6 L Y E z O 3 + u G p s g W e y m V P 8 m I r k r d E h T E e A + G 9 N A E / V O l W g 0 3 e N A v j q p I r l z s i y U H U h v Q K e j P G l y s m a p k Z x D U S / f 0 C f + X i + 6 P p p E L T 8 j 1 N c H s a R G n X i M a n D 2 6 y w u V 2 p 4 0 j 7 / r D X r l t 1 R D 4 4 2 A 2 j a W E D / O N j 9 l g 6 A z n S w E Y N K 4 o d c a V W S L A q V G A M m a K c Q M 0 D l y y w o U M T k x s W D i O 9 P L N v v K N D D g 9 8 P X 1 I T J S X l P + 8 K p 8 K S K M 6 f D s L Z Y 4 V q l 4 p k U T G 9 j U q o R q d k M X L 0 2 h I f i o h h 0 s K 0 y I 5 d W m M G U U l G H o k 2 P k s m o U t u U k p P P b H E t p K z 1 k B e / 6 d S J 4 y i 2 7 U F H q x H t 7 v L f X D h / D t t 3 7 F T M I R 1 O i 2 U z I z y e h q e 7 5 p i K G v z / m K f N y T b j F s 4 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 G u i d = " 6 6 c 8 f 3 d 2 - 2 3 2 c - 4 4 4 a - b e 5 e - 2 b c 6 b 2 5 f c a 5 3 "   R e v = " 2 0 "   R e v G u i d = " c 6 f 6 8 3 8 b - 7 a 1 d - 4 0 9 1 - 9 4 1 8 - f 1 a d 6 3 5 9 0 0 e 8 " 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 / & g t ; & l t ; / F u l l A d d r e s s & g t ; & l t ; / G e o F u l l A d d r e s s & g t ; & l t ; M e a s u r e s & g t ; & l t ; M e a s u r e   N a m e = " S a l e s "   V i s i b l e = " t r u e "   D a t a T y p e = " L o n g "   M o d e l Q u e r y N a m e = " ' R a n g e ' [ S a l e s ] " & g t ; & l t ; T a b l e   M o d e l N a m e = " R a n g e "   N a m e I n S o u r c e = " R a n g e "   V i s i b l e = " t r u e "   L a s t R e f r e s h = " 0 0 0 1 - 0 1 - 0 1 T 0 0 : 0 0 : 0 0 "   / & g t ; & l t ; / M e a s u r e & g t ; & l t ; / M e a s u r e s & g t ; & l t ; M e a s u r e A F s & g t ; & l t ; A g g r e g a t i o n F u n c t i o n & g t ; C o u n t & l t ; / A g g r e g a t i o n F u n c t i o n & g t ; & l t ; / M e a s u r e A F s & g t ; & l t ; C a t e g o r y   N a m e = " S a l e s "   V i s i b l e = " t r u e "   D a t a T y p e = " L o n g "   M o d e l Q u e r y N a m e = " ' R a n g e ' [ S a l e s ] " & g t ; & l t ; T a b l e   M o d e l N a m e = " R a n g e "   N a m e I n S o u r c e = " R a n g e "   V i s i b l e = " t r u e "   L a s t R e f r e s h = " 0 0 0 1 - 0 1 - 0 1 T 0 0 : 0 0 : 0 0 "   / & g t ; & l t ; / C a t e g o r y & g t ; & l t ; C o l o r A F & g t ; N o n e & l t ; / C o l o r A F & g t ; & l t ; C h o s e n F i e l d s 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1 b 4 1 9 a e - 0 1 5 0 - 4 a 6 5 - a b a 6 - 5 e 4 9 0 d c 0 3 1 0 c " > < T r a n s i t i o n > M o v e T o < / T r a n s i t i o n > < E f f e c t > S t a t i o n < / E f f e c t > < T h e m e > B i n g R o a d < / T h e m e > < T h e m e W i t h L a b e l > f a l s e < / T h e m e W i t h L a b e l > < F l a t M o d e E n a b l e d > f a l s e < / F l a t M o d e E n a b l e d > < D u r a t i o n > 1 0 0 0 0 0 0 0 0 < / D u r a t i o n > < T r a n s i t i o n D u r a t i o n > 3 0 0 0 0 0 0 0 < / T r a n s i t i o n D u r a t i o n > < S p e e d > 0 . 5 < / S p e e d > < F r a m e > < C a m e r a > < L a t i t u d e > 2 8 . 4 7 5 9 5 4 3 9 3 2 8 1 4 1 3 < / L a t i t u d e > < L o n g i t u d e > 6 9 . 9 8 6 6 9 6 0 1 2 8 0 1 8 5 8 < / L o n g i t u d e > < R o t a t i o n > 0 < / R o t a t i o n > < P i v o t A n g l e > - 0 . 0 9 3 6 9 0 8 0 6 4 4 3 9 4 7 8 3 8 < / P i v o t A n g l e > < D i s t a n c e > 0 . 4 < / D i s t a n c e > < / C a m e r a > < I m a g e > i V B O R w 0 K G g o A A A A N S U h E U g A A A N Q A A A B 1 C A Y A A A A 2 n s 9 T A A A A A X N S R 0 I A r s 4 c 6 Q A A A A R n Q U 1 B A A C x j w v 8 Y Q U A A A A J c E h Z c w A A A y U A A A M l A W Z Z 9 g I A A G r W S U R B V H h e 7 b 1 n k G T X d S b 4 p f e 2 v O 3 q 6 m q H B t D w 3 g M E K V G Y I U R S I j m a G W k 0 O x E 7 + 3 v N x M a G 5 v 9 E b M T O R m x s x E x o l p R G 9 E a E C B A k Q M J 7 0 0 D 7 6 v I + v f d u z 3 d f Z l V W V W Z V l u k G K P F r F K r y p X v v v n v O + c 6 5 5 5 y r S 8 b D N Q F a 4 e 0 5 C w p l w G e r 4 q g 7 i p d e + g 2 + + P R T s N v t y A T y q N g L q F Z q c N g d M J l N 9 X c B v / 7 1 S / j C F 5 7 C 1 d + s Y H H o a P 3 o / v D g e B E 2 U + v z 6 x S l f A k m 6 8 b 5 H R a W E w b 0 2 v P I Z D L 4 9 P I s H r 7 v N u h 0 u v q z n Y F j v 7 S 4 h H K l j K N H Z a z k U s v F C o w W Q / 0 V Q C 5 W Q D Z S Q N e E u 3 6 k c 3 D k e E Y / + t F P 8 O U v / w F s N p s 6 v h N e i 6 z i k a 6 B + i M N 5 9 N x 3 O L 0 1 h 9 9 v n A t F Y f T Z M a A 1 V 4 / 0 h 4 V G W d O d 4 P B s O 1 e L c 7 P Q q f X w 2 K x o K e 3 v 3 5 U x q / F P U 2 l E n C 5 P M j l s j K m 2 v f y d b p E L N R y t l 4 O G L G S M G L Q U 8 a p 3 h I m J y d R r d Y w M X E M R q M R 8 Z k s v O O t L 2 B + f h 4 e j w c f T d t Q d e 5 9 E j T g s d V w 9 2 i x / m i f a M y o 6 4 x S q Y S 3 3 n o H p 0 + f R G 9 v b / 1 o Z 3 j z z b d w / / 3 3 Q S 8 3 c / X j E P p u 7 Y L e o E c m m F O n b / N b Y D D q t R f v A r P e i W I 1 X X + 0 g U Q i g U K h g M m r 1 3 D T m Z v g 9 / v q z 7 T G R 8 k o T t p d c B h N q M o M 5 I 9 R z u + z R k 3 + f Z K M 4 a h V l L i c j 1 X m o r 6 D G 5 x O p d S 8 t X a g U I h K p a K E r o G G U O V F g K x 1 A W q A r 1 U T T f 5 r O 0 K n + 8 q 4 d b C o f n O y X J u a U Z a J J 0 X Y 3 A 7 1 u x W O H D m C c r l 8 I G E i 7 h z p Q J j k I q r V q v q z 8 b s Z q d V M / a / r C 5 P J h E c f f R h W q x V v v P F W y 3 N p B 5 N M W k 5 2 w t X j V c L E 6 7 J 1 2 2 D 2 2 z c J E 2 / e z 3 / + H P 7 2 b 7 + L 5 e U V Z e G a 0 U q Y C C o 4 l 8 u F s 7 f d K u d o w S / + 4 Q W k 0 6 1 f S 9 z h 9 i t h + i S T w K R Y g M + D M C 3 n M y I 6 O t w m 5 + Y x W 2 C X 8 + t E m I i G Q H U K C l M + n 0 M o s K r m f z w W V d b N Y t 0 u k H y t w W B E M p l o b 6 E a 4 A 1 b X V 3 F 1 L V p 3 H f / v X h 1 x o m n T h a Q W E n D M + i s v 2 o 7 F m N 6 X A 0 e j G b x e 7 a C E y + X y 6 k J a x Y z f / 7 C B Q w N D e H j j z 9 B f 3 8 f 7 r n n r k 0 m O r 2 W g 7 O / M 6 1 0 W C i X y r h 8 5 Q r m 5 + b l B l h w 3 3 3 3 q s n c D h z j 5 5 9 / E U 8 8 8 S g q y R q c f X Z F S 2 o y W f S 6 z b f n 9 d f f U N a M k y M l k 2 R 2 d g 6 3 3 n p L / d k N V K o 6 Y R h 6 D H k r 8 h n 1 g 0 3 g + P 3 m 5 V f w 1 B e e q B / Z G R e z S Z y x H 0 x B 7 h d v x k M w V y t i j U y 4 x d 1 V P 7 p 3 c J x b 0 b d O 0 c l 7 d x U o a r H f / v Y 1 u W k 3 w 9 d 7 R G 5 k D Y V A A t 6 h n Q f 3 p a u W + l / 7 w 9 1 H S v B Y N 7 Q 8 B e m V V 1 7 D I w 8 / B L P Z j L I M c F 4 E i 5 q 3 g U 8 / P Y + u r i 7 4 f F 5 l T U t R m Z A u M d 2 m z 0 6 7 8 i b O y a S f m 1 / A X X f d 0 V K w y u U K 3 n 7 7 H R G 8 e 5 B e K M J 3 b L v 1 p w C c P 3 8 B P q F q o y M j 6 h h 9 t 0 g k i r 6 + X s X 7 t 4 J C u d M c i I S i S C T j G D 8 2 X j / S H q l y E U 6 D 6 U A T c q + Y z i S V l e y 3 H J 5 C z G X F 5 5 G 5 s V / s d v 1 q p p G e 0 a x l 5 c u S y R T C k Y j i 3 L Q E P G 4 Q C m K z W R H L 6 X B x x Q j P Q H t t e 1 h o F q Y V o T Y 8 n y 9 + 8 Q s y G D a h Q A Z Y R K i a h Y m g p u 7 p 6 V b X 8 b 3 v / Q C l Q l k E r 4 R C f r u l u 1 H g D T g 6 f l Q E 3 a + E q x X + 7 u + + h 5 t v P q N o o 9 H c m p Z k s z k l e A 1 h I m i l e H + + / / 0 f 1 o 9 s x m 5 z v 6 v H L 0 J 6 s e 1 5 N c N l N J O F Y i a b 0 g 5 c Z 3 y Q i O C Y w 3 0 o w t R 8 d f S h 1 l a W 6 4 / 2 j t 3 G S k 8 e z i D C 1 N Q U 3 n n 7 P V y 8 c B E / + u F P 8 N F H 5 x C L x Z V m z e f z o v V 9 m A y K M J k q q J Z 3 9 w 9 I 1 x 7 y F 2 A W i 3 Y Q 0 E I u L S / v 6 O j n 1 m q I T s e R X s 0 q 6 9 X d 3 Y 1 n n v k y F p a n 1 f u T Q o 1 4 X T v 5 D I e N r U I 8 e X U S b v d 2 q / 6 9 7 / 0 Q z z 7 7 j L K q + U Q B j o E N m k y r H A 6 H M T M z o w T n Y 7 k n z a B V G h w c w C O P P F w / s n e U y q W O B I r Q i 4 S O 2 1 0 o C T t g 0 O J 6 4 f 1 M H H d 5 9 k / t t m I 5 v j m 4 0 D 8 4 J H M 7 U j 9 y u D D c c c c d / z E a j S n 6 d H V y E n f f f R e O C Q U o l o o I B Y O Y F t 8 p m 8 v j j j t u Q 4 + r h h 5 r a V N I d y e U Z U I c G 9 J h J t K 5 M 0 g U i w V c f f 9 5 J c i k c G N j Y + p 4 Z r U A v V l u r D j p h U g N u X g e F p c J J q c O N r 8 V Z q c J m X A O h X A V z h 4 b u g e 7 F P V z O O x q M g c C A a U Y b g R e + v V v E E / E R R k E 4 f d 7 8 P 7 7 H 6 p x p a V 1 O j X f k 9 f X I 8 L f 3 d O j H t e q N e i F n l Y q V X X j f / K T n 8 m 4 3 6 4 s s V 4 c I V J G R g K b U S g U 1 e d s t d Y N X B V B P v / p p 0 K H L 2 B O f L p x s Z b n h R q f + + R T R K N R 5 d / 9 + E c / b e m H t Y N B p 8 e A W I 6 y 0 N D p f I a R E h U g O C i i x T w + T c d x j 8 t f P 3 I 4 c F u 3 K w y G u o O B N T j q 9 2 K v a E f 9 d E s L M z V q v 5 d f + i 2 e f O p x N f F I A Y v F o r o B b r c H C 2 K l H n 7 k Q f W G 7 K o M 3 s D u A h X K Z d F T D y + e X z E h k N q b H 9 M q I L E X 0 G o Z P R W Y b B v C / K t f v Y T b b z + r L N j W A S l V d O o c h 8 W J 3 w / i 8 T g u i B V M J l I q E v f o Y 4 / I 2 L n U W K b T G e U D k T Z z r H / 7 m 1 f l + 4 H u g V E c H e n D w E C / C k t P f T y D D y 9 / i K P H x l T 4 / X v f / Q H + h 3 / 3 l 9 u E q B m h U F h R R a 9 3 s 0 D l h C K + 8 u p r y i + j E g k G Q 8 J A 3 h V / 6 a h a + g i F Q o q F L C w s 4 p v f / F M Z k 4 N Z h L R c 1 0 w + j W 6 T W M 0 O 1 o O 2 Y i W X w Y D N 0 W H M r j N k i z r Y z T t b 3 5 L M c 5 O w m v 2 g l V D p 3 n 7 z t d p 5 0 V 5 f / N I X 5 K Z o C 3 e k A J w U 1 H z z M u A j w 0 P r z n R V t K c K 6 + 6 A Z C g F d 8 9 m P + u V a x b R a P U H u 4 A L u f e P 5 h G d T M L i t M E 1 u r 8 A R y 4 g n 9 V X f 1 A H a d + v f / 0 y v v K V f 9 Z y Q P Y D j h W F 6 e z Z W + t H d g b H l 9 / N o M L P n / s V n n z i Q V y 5 M o k 7 x Q I V V 6 v w H X M q m u s X Q a C F 3 Q n L 8 j r e N 4 d D C 2 R Q Y H n s 0 s U r 6 p 4 2 r 6 U 0 v p e / Z 6 Z n 8 c a b b y n m M S S 0 8 f k X f o U / + Z O v K s p 8 U J R E e Z z L J p D M p O G 0 O 3 D M 4 o B R P B m T n I t d b 9 w 2 7 v F S A d P J G O 7 s 2 l h M v R H I y v n Z H f u z U E R L g f r N S y / W S E W a h a k B T p T J y W v o G j G i 1 z l R P 7 o 7 o o U c / C 2 c y X x J h 7 d m z a K N t c c O 0 R 6 3 D p X U b y I 6 l R Y 6 q Y e 9 1 9 I x r d w J p F C 5 Q H W b R Y 3 F Y u r a a K k O A 9 G I + B M y t q a M A 7 Z e o 1 j x I t x j N h R S R e i E q p k d 7 e k Q 1 z q 4 Y N 4 Q n H Q g A 2 d f + z W + r a i U K 3 j n n X f w 4 E M P 4 t r k l N D z L I Z F A d L f K o j 2 l R u q n H K H f L 6 / y 4 + V l V X l C z 3 y 6 M N K e C j U F D r + / e 6 7 7 + G e e + 4 + F K F q h 4 q c z 3 Q m g Z w I n V H O o 8 d s R e 8 h R v H 2 g q x c u 7 2 u i P a L r U K l C 6 w u 1 r g Y 2 U C z Q N F C C a t H T Z 8 V 0 + l F L l S G x a d X P s x O + E C 0 z U m T H S 5 b e 8 v C y Z 5 Z F Y e 4 D M h H w + K 5 P j e x U q q i G N X B 5 K t s i q C 9 8 8 6 7 o s 2 Z h i J C J / 5 j Y 1 F 2 r + D 7 f / z j n + L p e / 4 A 7 t G N i Z F a y I t l 3 f v n 7 Q c U 6 F d f e x 0 P P / w g f v X i S / j n X 3 l m 3 W L t B a S l T B t j k K O T F K X P M 3 L i 9 z P g U h X F 2 T A W G a G A D e X d Q K k k l M 9 0 s L n X L F S b 1 q G a h Y l g + D m R S K 4 7 9 U R 8 P g 3 3 s E N o 3 3 Z z 1 4 x i p o S P i 1 H c 6 9 v C u e o o R K q w d O 3 N r z o I S h E R q q 7 N 1 9 f A h x 9 8 i N v F + d / J V 2 m H U r G E y W v X c N O p 0 9 D t M i b X C 2 t r a y r o c d t t t 2 K k K a y + X 9 C / o l n r 6 d W C J Z 9 3 c N 4 y 2 J P J Z D E 0 N F g / u h 1 8 v m Z 0 i H G o i K I t w y i + Z 4 M C t 6 J v n a L 5 v e s z a K s w E d R S z D 7 g z X p N N C B p k m f U g Z r 4 U b u B N O c O Z z c u h O P 1 I 5 t h v M G L 7 m V D D t f e X K s / 2 o x y p b W g 7 Q R q 8 0 g k g u e f / y X O n L n p h q U 4 b Q U j d Z c v X 8 G X v v j 0 o Q g T w S D G 9 P R 0 / d H n G 7 w P n N C 0 Q j s J E 0 H D Y D O W h f L q V S C C 7 2 u 8 / y B o l p 0 d V T K / i D 8 n T k y I 9 j u r u H Z N J p / B 3 J l / Y z I Z c F K c v q n X w q g K 9 Y q v x Z E Q C 5 d a y e 2 a v Z A T f + s w E b N U 0 N N i Q Z q D s b i 4 0 J l 1 k n F j u g + d / h / 8 4 E d q P E i v C F v 3 w e l d J p x V l r 1 T J O I J O f c l P P 7 4 Y 5 u y / Q 8 K U m D 6 W 6 2 U 7 G 4 o i s W e n Z u v P 7 r + 4 B r j X s B 7 R u b V w H 5 Y y U 5 Q n 7 b b w H E 1 v U H 5 6 G T v B Q x b H 3 u 4 G 4 m 5 L D x 9 H n i O O O E a 3 J 2 f H 7 R k Y y s G b Q 6 4 R r Z / L x V G s b B z E i 6 z R 3 4 i f t K r r 7 2 q H n O R + a t f f R Y e t 0 c t J m d X y z B Z 9 7 b W 1 g o 2 r x X Z U L 7 + a H e 4 3 C 6 l Y S n k + 0 U j Q N Q M R n S H h 4 f x x u t v 4 b n n n l e h + Z 2 Q S q d V c O N T m S d T Y t n G j o z i d X n v + x 9 8 p C K J h w k K O 5 c i 5 h c W 1 N / e N u t v O + F 6 + I c N G d p V P M 8 v a S v y R C N q t V e k l k r w H X c e 2 L Q e F P G p N E q 5 c v 2 R B g 4 E s x S a t d Z W c F G 1 V q v i t i P 3 Q F 8 w I j m b R m I 2 g 9 R i A c 4 B O + w D B x c m g s G e a q X z M a J 2 v f 3 2 2 / D T n / x 9 / c j e U a 3 p E M t u n w a M O j 7 0 y I N 4 5 p k / V G P z i 1 + 8 I I o l W X 9 W A 8 e O A u d y O l U Q 5 N Z b z u C m 0 6 f U f X 7 4 4 Q d w 9 1 1 3 4 K E H H 8 B z 8 t 7 d 0 I k 1 Z N S S w s C U q y O j o / s W D B W V v Q 7 g N e j i 0 W D b K w n I + G U j c x g b O 6 I G i Z T E 0 b 2 3 R b u L K d a u O G E X B 3 C / K F d 1 S B d 0 s B h r B 7 Z c c b G U e n M N 7 k E t C k Y t x x S r j z / 6 W J W d B A J B P P D g f e s 3 i 3 7 j e + + + j 7 M 3 n Y X N b d 2 X Q u k Y c m n p Y F a + Q / h + T + f j v L i 0 J N b S v c 4 i d k I y p 4 f b p v n A x T I p v b A I g z a m l w M m n O 5 r T T k 5 W S 7 O x R C c / R S B a B p W Q w X p V B p f + s M v o W e X R W G + l y l U z E 5 w O h 0 I h k L o 8 v v X 1 8 g o q M 3 n z t c z g M B y i Y w I M 7 N J q D w a r z 8 o u F b H x f D r g b Y C V a p o F Y x M V S H K + Q q M 1 r 1 d 0 C e p O M 6 6 D l 7 l S e X F G 5 8 S o e I a i s P c 4 Q p x G 1 S K F b E E p K M G / O D 7 P 8 I f / / F X Y D Q Z 1 Z o O F c c v X / w V B v r 7 Y L M 7 E B O n / / Y 7 b o P V Y k U x W 9 p x T e m w k J j P w i 3 0 t F P h v X j h E k a P j O x Y I r I X r C Q N G H B p G S M c 9 2 Y w H s V 1 / Y I I I x X c T k g V 9 H B Z q i q x 1 y w + 3 t Z 6 J I a 2 + f n 7 W a 4 4 K O L i f 2 7 N L j k M 6 K M t z D 0 H 6 2 + / / W 2 1 Q N i A r r T 3 b I V j p r 1 Z s 3 Z o Z F g 4 L b U D C x P B o A q F i f B 4 3 U q Y C G a x M w v k z E 2 n c V p + j h 4 9 g v s f u E / d 8 H J y + w r / 9 Y L n i B 2 p h c 5 T r 3 r 7 e l T Y + L A w 6 K 4 g n N G r y V 7 c Q k G n I 5 p C a Q j T T 3 a g m x Q m w m 7 X a F o D H y 2 Z w X n H V K z P Q p g I C l M s 3 j o C f R D o u d i 1 F S Z 9 B V 9 5 9 p 9 t W j H P x P a Y q S 3 j n a h s O P t r o v V a I Z 7 T q Q y K n X D I g R i F d C i L s D j b D z 2 k 5 S g 2 4 4 h Q X N 7 o h u 8 Y n U n A 6 C n D Z D 8 c X 6 k T V N C Z Q D G x + c 0 3 3 l Z F l o e J H m d V F S m a h Q 7 m S 3 r l Z 7 3 x 5 t s 4 0 V P C X H R j H E 4 9 + L X 6 X + 3 x y q t v 1 P / S c M d w E X 7 7 w R X j f t E I x O w n o L E b t q 3 P B t M G l W 7 U y M o u C c 1 h M M I 5 t E c L J Z 9 r r X N e U j Z v n b d v R V p o w W 4 l H j x H J j r S U u X F e h 4 G S q k q 3 n n l Q 5 i Z v r 4 L r k e D l 5 1 A H 8 L e t b v D T d + D v h 9 D 9 3 u 1 n q z 0 Z X R w d T U g v k r r e 6 P X V Z F I p j A z d Q m V X A g P P n g / A i k D R n 3 l 9 U l 5 k / h c z 7 / w a + 1 B C z D S d 8 f t Z 9 X f q f z h 3 L u D o s G k O W b 0 p w 4 T + n 4 x 7 8 3 o d V a w v L R R g F U p 1 2 B x m X f N j G g F T 1 3 D K 5 7 c J p j A 7 O 5 O X A V m D X P p y n r A + i q C Y d f 3 p 9 7 B U 8 8 8 q v y U b D i v h L 4 Z r P m i Z Y p N Z W F 2 3 T j L R H C t j 2 O + G 5 h m 9 M S T j 7 c V p l b R O + L D D 8 8 J n R 1 T P t f A Q J 8 4 + 9 r r m K B L M K r H U D k / 1 + N 2 4 e S p U + j u 6 l K Z 4 H 3 i W / F + h U T x N n D b A 1 9 S v 5 n N 3 4 z J y S l c F e X M r H v C 1 a K M g m g V u r 9 R Y B 7 l Y Y I R 4 W 0 o i t R y f Y O w u r U b y 8 e V y t 6 k 2 a j T o 5 z f H K b + P I B l K a w C V h W y F i M s H h M K y S K S i x l k 1 0 Q r z + a U L + U f 9 8 A 3 Y e 9 o c h 8 W w l f j y C d 3 p 3 v U r A z l s 8 y m H b w t a B W t 3 6 2 3 n q k / k r G I b g j G q V M n 1 G + G z F n 5 3 A B 1 a V l 8 q W Y L Q 8 F K 5 Q z q + K C n Q o a P p 5 9 + S j 3 X O C f 6 p 3 / 2 r T 9 V f + + E x h x s L g S 8 U U i n D 7 c C u a U K O y o + R K M L T w P 5 W g w l X f u 1 m n a 4 m D x 8 x + 8 g C E d i 6 O r u w p / / x b 9 a D 8 M a T A Z Y P W a 4 R x w w 2 E r w H B W 6 1 U L R 3 A i 4 + 7 2 w + 3 e n e 1 Q G K g K 7 g 4 L l J T S z O W a f 0 O q 8 + + 4 H Y D / F 5 F w e X b n O U q a M 4 k v R w l D P T o W N y u 9 1 2 S r q e D h j W B 8 u C l P D 9 z 7 3 y X n 1 e y c w A N Z o 5 s O G M j f a W L G A l X 0 5 D g s t B e r E y R N y I z Z T Q b u h C 1 b 9 3 p 2 4 s 7 0 b m u 6 z N O 0 N B M N x t R D Z D r n w Z 2 d R S T O N r u 1 W h V 2 n + M N I H r M 6 8 v m C y u G b n p m F 2 d L e e r 6 7 Y N 7 U e a r h f 0 6 c 7 c I r L 7 6 O k i u i r F x i J o t s p L M M D Q a I J r r L i s I n 6 p S y 2 6 H N F Q r Z x + c + w d y 8 l n r 0 w H 3 3 q N + t 0 A i G M V p 4 s n e D + d x o P c Y p 6 f f 7 k U w c j u J v K V A / + 9 l z c B 6 g 8 K o d a N o P K 6 i w X 2 R T E b l p 7 c / B 1 X v w d b P 9 I r 1 S U A u Y W / H B + x + q E n f 6 f l x 4 j k a 1 f g h f / / p X 2 / p P x L 2 j R d z U v z F Z G 4 1 v + l 0 n M N A z J N p 5 C O 5 h O z z j d h i t R h V 8 2 g s 8 Q i n j T X 4 a F 4 h P n r p J N d A h t d x p X W x r G c V n B Y 4 e / U G 3 x y t u w K J 2 8 A B o K V D 3 3 H P n g d J Z W i G 1 q N 3 Y w w g q H A Q 9 P T 1 4 8 6 2 3 2 z Z s S Q U 3 p 9 f c K O T i B b h G W q / J P P H k E 8 r h 5 1 r O y O g w B g c H l V b d S Z h a o e G r p F J p j I w M I h v O a Q c E Z o c R t Z w R p W x Z R X Y 7 B f 2 0 S E a b R o x t X J u 8 g r W 1 I G Z m 5 9 Q x Y r Y p z P 5 5 R G 9 9 E X t w a E S 5 O i z 6 5 C J / Z h / + 1 T a B Y k U t E y O / 8 P Q T S G 3 5 Q P b C 2 y 9 q + o I q 9 v u s c W T 0 C G r i C B g N r W 9 y p b o 3 L X 0 Q N K + / 5 W O F t g L C s o M v f O F J B A O h + p H W K H V g / b n 0 4 H I 5 c X G e 7 c P q B + s o 6 n L I p w t K u J l N 0 i m 6 H F W k 8 t p U u v u u O z X / 7 q j W W I c 4 6 v / 8 B a b a g W u P V q v W q s 7 h d C l L S 2 Z Q L p V U I I h 9 / Z r B 1 L T A 6 k r 9 U Q u B e u C o N q G c 8 m G / f v F l l a 9 F 0 L m d z e 6 / 5 s c 9 5 F S 9 u m O z h 7 e i v x / 8 9 p V X c e + 9 9 8 B q a 2 0 N L P t o M L J f N J Y S Y t N J e I / s n D b E 5 N N C q b A t W N Q A 1 + k 6 S X V r F F v f f v u t K M Q 3 T 3 S 9 n I 7 N Y 4 F 7 0 I n k c h r R q R S K 0 Y 0 p w s n T C m / O W u A S O s k 8 Q e L m m 2 + S c X 5 N B S g 4 I X + X Q S V H Z s B i R C o K N s n k O I R D Q R X 5 5 m Y B f Q O D S q j Y O U y N Q C b e W l D + 4 M t f U v S I I F 0 Y z u 0 v u 7 c B 9 5 A D J r s Z 5 c L + L d 1 B o L S N a J l 2 w k T Y + w 1 I L X e e 9 n N Q q L y 9 U W f L v D 3 e O O a c s S L 3 h z / 8 M X q F r r b q E E s w a X h r 2 + Z W e G 9 B C 2 K 8 9 t o b 8 B 9 3 i e B k V E I u 7 4 m z 1 6 F K U b J r Z Z j M d v g n X D D 7 q 4 j N p 9 W 5 M C q a 2 p J x T j x 4 V B u v R t I t 8 c B D j 6 r J u F d a + r s A j k N 3 T 6 / y d 2 l 4 C A o V m 2 g q g T K 2 6 a l m s 1 r X Q 6 D p 1 R x s P d r r A u k N r b V X O P t s 0 B U P J p j 7 B W 9 u J r v h N 7 R C L p a H o + / G Z E Z E Z 5 J w D w u 9 a F N s y U 5 K X G T l u t C z z / 7 z H Z t 9 r r Z J 7 d q K e 0 a L K s L 2 1 F N P K C F x D d p h 7 7 Y i M Z d C c j E t C q c g S s U I 5 5 B J K S A u 8 v u O C L t Y 1 q K A L r c b k Z A W F G G m B r P I G 4 g 0 B S i Y X H L p 8 h X 1 9 + + 6 l d o L 1 A g k h Y q 1 A g 2 J q Z 4 4 6 m 5 K 0 e 9 z H s w X M r i K W D 0 X U t n b N x o 7 1 T 0 R j l 4 7 a t m 9 J w L v F d l o D i a L q W 0 f C v J 2 R v d Y q 8 X S h q 2 Z 2 s 0 g 5 e L i a i f 4 Z M W 8 H m G j p n 3 u u R f w n / 7 T / 4 m q n I b Z Y x K r t b E 0 Q s o 2 V E + Q 1 u t N Y k 0 1 n 7 q r R 5 s L P C 9 2 j p q 8 f F U J T T w U U I W G H 7 z / g X r + b L 1 5 5 u z s j a v g / a y h B C q 9 q v 7 e B n b y Y o 0 Q k Y k c r I 1 x v M 6 v G 6 D P Y O y w l P 4 w w Q z y e H Z n j W l w i / O 5 V l F 9 I u j 3 H T a Y D a H X G e E a a m + p K V B 9 / f 2 7 F t F R + d 8 z u j t F 5 R r g x 8 t m n B 3 c C L p w o f e P / u h L u O n 0 a Z S K e Z U w z G 5 U D T S 3 k 3 Y O m + G R e 5 Z c y i C 1 s l k p n T h 9 U l n / w P K U 2 n + K V o w d s 1 5 6 6 W V 1 H e P j G w G K f + x Q s / z I f S 6 k o x t + V L I e s a G j G w l r 5 t 3 s l 4 H e e R 7 u i O b m / 4 T N Z 0 V 6 6 c Z F 1 B o Y G h w U W r P 7 I q Z N f C n X g E M V + x 0 m 2 D X K 2 W u D 1 W f C W 3 P t L e E / P P c 8 n n p y 9 6 1 m 6 K I s x F t b L 9 7 H c y J E z B q n i 3 b 7 k D b e F M J P V 8 X B p t 8 l f s B d d 9 + B t 6 6 8 j R f f f h G v / 8 P b i C / l R J m k W / p 1 7 H j F D e D K 8 p 2 M B C b l t c k l T d k + 8 M D 9 u C z W a n x 8 X D U T P X 7 8 + I 6 W d a 8 4 a J + R T 1 c 2 U / l Q R o 8 P l 0 x 4 a f L w G I m a L s x b K + U 2 K I N b J v 9 8 z I D F 2 a u 4 r Z 4 p X G L z k A N c T y v f 1 D 1 m 3 a Q R b w S Y b e D e Q 6 F k I d l 5 M / 3 d E L w Y g d V r E m H S b u A D Y + 0 t i 9 1 h h 8 X a W Q 7 h e N f 2 s D R z 9 H g f b x M h M j B 8 J 2 D a 0 H y M d V 3 A r Q M b d H t g Y A B f + 9 q z + B d / 9 g 3 c 9 t j N + N V b v 0 C 1 Z I I p L 4 p 2 u Y D E 4 u b l E x a a J q N R V V d G H 9 A 9 7 E Q 1 p U 1 W t t U 0 G g 1 q s 4 Y j R 0 b V s c P C Q a u 1 b x 3 U r v n l a 9 r 4 9 z i q u H O 4 t L 4 + d x h Q A s W M 2 2 J 8 8 6 f S T w 4 F N 9 Y 9 s q H r 4 + + E J 2 P 1 v 2 4 M r k 1 N 7 5 i u s x W + o 2 7 k o n n V u J K b E 3 S y 8 0 g r 5 I I 1 9 N z k h 9 X T m T a k L 9 J J h I w 7 o r R 6 1 Z h / s 0 / F Z Q 9 a 2 y O + 1 m t C X O h + 4 5 V 3 8 N 3 / / n 3 c c / w + r K z O w 9 o D f J h 3 w y B W J n I t i d i 1 D J I r m j X y i K V q h t 5 V Q n Q q g a / + 0 b P 4 6 f e e q x / 9 f O L J 4 5 s V 2 R N b H h 8 E S q A K F T 0 y q c 0 f y n J z l i 6 z 9 x w V t H P g 8 M x i M 5 z 1 r p 4 3 A r Q 0 7 X a p a A u Z r a x N Y h d Y q 9 u i W q B l w w U 1 J p 0 g N p N A c r 4 A W + / O I e R G d n 8 D j K 7 u V q t z X m j b i d 7 t A n J p b X u U M p b d S G D d i p W V F X z 3 O z / E z W d O 4 l 9 + 8 8 / g 7 f L C 5 d V 6 3 B 2 3 z W O 6 5 I S j 1 w r f c Q c c 3 T a k A z n V 9 X c r / B M e p T D u O X 4 3 k o n D y z h h A u 3 1 B t 2 b w 4 A S K J r S v l M O h B e i 6 3 6 S y 1 L D 4 0 8 8 q r Z e K Y Q B S 7 2 M 4 7 B h 7 d M h P n e 4 K f T t w A k 6 N L R 5 d / O 9 g D 4 F G 3 3 a u y 2 I i G V N i a C 0 y / 5 o Z B r 4 x j 1 w H 2 m t j H g + b 7 7 5 t t q h / b / 9 9 b f x y x d + q Y 4 z E f b O O 2 9 X C 4 k 7 4 U x T n l 4 z t l K j a y E j u p 2 t o 4 D 5 b E F F + r 7 1 l T 9 T m z H n g i V 4 R 5 3 I u l 2 K j r t d D p w d r a h + g V y z I s 2 z O 7 2 K 9 i U W t 0 d M G b T o u 6 V b N U Y 9 L G z N / 2 T T n o / E 9 + k U l 9 Z a + 3 G f i H / Z w G 6 7 d H Q K w / / 2 v / 7 P / 5 F / m K 0 m m G 0 m h C 5 H R S N b Y b f q M D s z g 2 5 / F 8 x O k b v r p C S o t c s Z H c z u 6 x / x o 4 V 6 7 b U 3 s T C / i K r w H 4 M I S D T P V f 6 9 X 5 x d N L X F a 0 Q m m E U h W l V W K y c / 5 y t J m B e L c P T Y 2 l o k d l o i x X r h h R d V F S x 3 7 T g + M Q G P W O s 3 3 3 h D K J Z J O f Q 7 g Z W z V H q t w A p o B l A n R Z C Y X z e 0 Q 0 g 9 E y w L l c 2 o X T I M J a v M A Y u M S R V H + v U o J I q w e + x I J B N y r W 6 U k 1 q D 0 s R q X B S L X f U Q Z N l L c j G H c r 4 o b o M I c 7 f 4 X j K X P j 1 / H n 1 9 f T A J X T x o t 6 J G / m e x p F P Z 7 r y m A X d V m J V u P f O D a 2 v t g s Y 8 b j H o 8 M 6 8 C S N N 2 x V t L a 4 9 D L T s e h S Z S q J r w o 0 f / / w V P H 3 n / X A N W b A Q M 3 R c X b t X c D 0 q H y 5 v a r Z / P c E F z V x e v j M n k / q X L + N b 3 / p T d Z M O C 9 T k z A p p B i l d I 5 N 8 b m 4 O C 3 M L e O D h B 2 H c M t n K l X L b P M N m c E P q Q U 8 b 6 y i H F 6 J G H O 3 e O Y d u O W F Q w s b d K x 0 i U I 6 y B 4 Z + B 8 z V E k o x n Y p 0 U i d Q E U U i c a w W e z H g K 6 L b p k 2 C b L S A c r q 6 f t 9 y l R g K q R q 8 X j + u X Z t S h Z z c y K 2 3 t 2 d H u r s f J P N a 4 / + t 9 6 0 R s b t r R C y t r Y p U T g 9 X m / Y L 1 w P b p h E n W 0 0 c z I K w i a c f v x N J a D 4 U u 9 R c F M 6 + F 3 T q Z 5 j t p h u a j k S N 6 X R Y 1 a K k x W w 8 9 D q t m l C U S v 1 6 O B m X l p b w X / / r f 1 N t k z l 5 p 6 d m k c 5 k W x r 9 T o S J 2 M m v Y P u u n Y S J A j c t 1 q t h u V 5 / 7 S 1 4 f e L L y k c m Z A K y C y 7 7 1 3 N / r t h U W l m i 7 m 6 f K N Q y X O m N 7 7 X 7 L U q Y a q h g f u 2 S W A l h N x 6 T U h 7 c I q k q y u G D D z / G 3 / 3 3 7 y E W i 6 o G k 1 t 9 x b 3 i a l A b H + 5 K 2 E o J P n W i o H 6 K 9 c t 3 b l m u u d 7 Y Z K H K p b L a 6 C s + m 8 V C a g 7 P P P M l V c 3 I 3 e 2 4 q / v 9 R 4 X K i F Z g o G u X H W 3 W Q a H q V D m F L 8 f Q f f r 6 b t n J i 2 2 c D i f 7 T 3 / 6 9 6 o v 3 2 G D K U z s V a H v r q m E V q Y N c S d D 9 m 9 g K t F B N f Z v r 1 n w e J v o F L d g b R V K 5 y 6 N 7 E i w l S p y 9 / y X X v o t / u 0 3 / g 1 M H h t K 0 R L + + s N l j A h t / e q D g 8 q X i k 1 n U L R U Y R J F 2 3 V s e 0 P N Z H V e B p a T Q i w x T L D V e m X C C y X O Z F Q H q c u X L q t + 6 a 8 L 5 f 7 T b 3 x d e 9 M N A J X l 9 W B V 7 b B J L H 7 5 4 q 9 V l 1 i H w Y t H n / q C 6 p / 2 w h t X l T A R b 8 + a 1 d / c j b B T 7 G X e s A 1 x h R 0 2 r y N 4 O t n 6 A u G 1 x Q T O n D m t / j 5 s W M S 3 + P k r P 8 f y 0 g r 6 + / s V 3 W O z E m a N H w b 9 4 R p T K 7 C P X i t h o g i x A H C r M H H j g / n J R f y P 3 / q f U M o I F Q 6 k M T M 5 h e + 8 H 8 D l m Z R a w M 2 F K t D J e + 2 i D J x 9 V s R W 0 0 o Z N V C t a f e s F B D r t O w V A a S f o 1 k S X i 8 Z w U 2 3 n F Z 1 X M 9 + / c v 4 8 M O P 1 H N b Q b r G g M N h g s J E R X K j s G 6 h w q E I f H 6 v u v j A T A C B 2 Q T K J 8 8 g W i 8 e 2 4 q D 7 o H b D s m l F O x O H 1 K x O E x 2 3 s D r U 0 7 B B d 5 L o j X v v / + + + p H D B R N H u T u G R 9 e l U o w 6 7 Q L b K W Y j B h z t 2 q 5 8 W G O 1 t c P U x 0 s m 3 D J Y 2 s Y q c v k 8 / u b b f 4 d / 9 c 1 / o Z Y E m L n C F K P 5 T 9 d g 7 d O j R 6 w q T z s X K 0 B f s a J q F K s b y a F k L M P p s 8 L h 2 l A O F L D 4 d B Z G j w h t z 0 a 1 d x p L o s T 0 Y r f E N 6 w 5 Y N X 5 k U q k 8 P w L v 8 Q j j z y k l j E a m 8 O R E q Y z a Z U j a L F a V L f e w / a 9 r j f U E J P q 5 Q t 5 J U y F T B H L k w U E h 2 9 p K 0 w E G 1 R e D 7 i H X T A K V / c d d a I k / K S a t S A + l U E 5 0 Z l v 0 Q k 4 2 Z n J z R 3 Q r x e 4 G T S b w b h H 7 M g s H 3 6 K 1 d a O r g T Z A 9 N r F m J G l X b E c D n b K t 8 + v F 2 Y 2 J P v 2 / / f d / D E m c e V M B H c 7 Y 8 Z M c O n e 6 C P m t a p k s 1 n g U W o K 3 M b 3 V 3 d s O o d Q u l 8 W A t o S a D p f B W B 8 1 H k K x F U u y K I z 2 z k f Z r l d R Q m w g Q R E P n n 9 r j x j W / 8 C e w 2 O 7 7 9 7 f + O q W t T y n e / c u U q 3 C 7 S S R 3 i o l A / + O B D 9 b 7 f J R g e f / y x / / j W C + / g + P E J h C 7 n U S g l 0 W U f x 5 p O t F 8 9 K t U K 7 A T b S k O 2 A 8 u k 9 x r r t 3 k t 0 J k q s P r N q B Y N 0 N d b + x 4 E 5 P R v v / 0 O H n t M q 9 e 5 X m D d E n 0 n + k t m j x H R m b j K X z w 0 y F A 2 j y c b h p 7 q K 6 v O Q R 5 b V T U / Y S V t u 9 D 6 8 6 9 8 g v v H z m L i g Y 3 E V Y v X J A w h q 8 o 5 y i l R t O x g 5 N T W a s q 5 M g r x C h w D B l T L B h V 0 8 Q + 4 l W X K Z V M o J Y v w 9 Q y h Y k 2 g t G Z R v Q w z q 0 W x a E X Y q / 2 o 2 T N y y u K D 6 R w o I Y s 8 I n D Z u n D X n X f g 3 X f f x / z 8 A i L R i N p N h C 2 a 2 Y / i o w 8 / V L m A F L x G u + z P O 3 R L V + Z r e m c N V 6 9 O i s m N 4 c m n H l e U 7 3 x p 9 z y s 3 W h f w y G k M D E q 0 9 j l Y T 8 o F 8 r I h g o q O X O / 4 P r P y y / / B l / + 8 h 9 e d y q x s L C g d t U j f e E W O r n I w c 5 9 K 5 h r e c S n K T R m T N z S l J u 3 E 8 J p T b E F V + a g K + r Q 2 9 u H v J y b 7 5 h b R V p z w Q o K u Q z s P T Y V E t f B g B I V w 6 B Z b X + a y Y r 1 C Z t U G l V i N o t c I Y O h m / u Q C m R g d Z m F S e i 1 0 L / R p A R I T 9 b j W Y T e R L s j C l r G n V F B h Y o B H 7 x z A X f e c r 9 Y R 1 G W M l m 2 t k d m u c 1 b b 7 6 N B x 9 6 Y N f M + 8 P C 2 r U g U s t 6 m C 0 m H L l / b 5 k 1 e o Y + q U W p G c 7 c f F o 1 p 3 B 6 t S r E 3 c A x 2 A n c L o W g p n x j 5 m C Z F m x I a T R 2 H g z J r F S Q W s k j n y i q K B W t x Y 9 / 9 F M 8 / f Q X W g r T Y Y b O q b X f e O O t d d + A m 8 6 h 0 t 7 a 7 w f X 6 u F j J m T c J J Z p N z D M H k j p Y d M l E B J h e v 6 F F 9 F / p E + x A A p T V s a L i b C u E T O 6 T / h g F 2 t K u u o a s c A / 4 U Z V J 9 a O 8 y J u g f u U B 6 V U C f 7 j T n Q f r 2 8 I L Z a f 2 S E 2 t w O 1 o T W Y + 4 T o F c t I p l d g M / l R m v O K O J m g q 2 2 M w + z 0 I m 4 5 c Y d S O g z b t + o 1 z r n 5 5 F N P K A v 2 y i u v q q 2 H r i e m X o + h b 6 I H x x / r 3 r M w 8 b 4 b / s N / + F 9 U p g T B J F l u O 2 K 2 i 2 M a N a r I 0 E 4 w G d i z v P 2 r j E 1 r l q S H r 0 2 b V V q M o w 0 N 2 Q 0 G Y U y J u f R 6 t v Z O M L v 0 s A j t M F o M S C 7 m 5 W q r m J y Z x G X h 6 Q a D D p c i f u h E b d r l f J j a Q h / j s O I G 1 K o s t X c 4 H c i v V s U P F K e 8 W l V W y i b 0 9 T B A H 6 n f X R W B 2 r 0 3 P M H r K + d i a m f B E y e P q 4 3 Q S K c 4 C V h I O D l 3 E U 6 H W J 1 s W K W b b V U 6 f F 1 q N Y e q R 3 w g p w 1 m n R t L 0 R j 8 H i 1 o V E I B 5 Z j I W 7 m E u Q s z 8 B k H A H 8 C + p w T N p c d u r I Z F X s M N T 2 1 s P b Z v / r p O 3 j o Y W 7 W s P P A 8 1 y 4 Z j g 6 O o p w O I R M O q N 2 b 7 w e 8 B 9 p n + G y G 7 7 / w x 9 v X o d i U d g L z 7 8 o f 9 V g M x y D 8 d R d 2 h N t c F N / u e N K 0 c N C a k m 0 6 H D n l q q B S s q M d D W k W m h 5 x C n + 9 J N P V c P I 2 + 6 4 A z 6 v e z 2 L Y T d w Y j E H j 3 l 2 j Y H n Y z r R z G R f W h C t e / Z m D A 8 N o y q O v W f M q j q 0 s l S F G i o T y q q q 4 I M i U 9 A p x d Q u 2 t c K D J F z a x m f z 1 8 / o o H C H o / H x K d x I 7 G Q g a F X h K x U h M 1 q 0 y i r X F 8 5 X R E / S a i s L 4 O b 3 V 2 i 2 D J I C c U b 7 m o s 9 o s v J f N n L u b A S Z c J 4 e o l V I 3 y f p s J h U U r T E N p 6 A I 9 q P S t q j 7 5 6 V Q O v / j B G / j L v / y L + v s 7 B 8 P u 9 P k v X r q M p c V F f P G L T 6 v z / C z B M a T 8 6 J b F h 3 L 0 b u a m n D S z 5 5 K Y s b f v Y U D Q Q j 0 6 c X 3 C 5 + 1 A W l G I 6 G A f 2 D u F y o d q e O / y G 7 j 5 5 j O q r x 0 1 M 3 s i v P z y b / F k v e k + o 0 2 0 M B Q 2 g l T m 5 M k T i r 4 x l e Y j u Z m s H 2 K G d l k 4 L 1 s E 9 I k f c s u t Z 5 Q j z U X M 8 O U 4 7 E K P 7 O L A c 1 2 N P l Q j k s Z 9 n 1 y j F p V U u 9 v G 3 e 3 Q E C b 2 F a e X Y z Z 0 F q z 5 v t p c 7 p 8 r Z b A V a 6 u r 6 J f r y o R y y L C L r M i o o 8 e i h J 8 K o S I T x j d u x 7 u J M O 7 1 d C M 6 n U C M + y f X d 4 J s g G s + y d k 4 T B Y L S u k i C u 4 U H M U u 6 I + G Y A w M o S o C V Z U P z 2 W K O P / 2 v N C 5 J + v v 7 B y c n x z / L l 8 X y t W y E v j G b j H N Y L r c a N 3 P P A j 4 f b t Z L e 4 t P D o y A t 3 a 3 G I t H y / C O 7 r Z h H 4 0 D U T L O 1 s C 7 h 3 0 y M S N r 7 q l n 1 d J i o W w F T X / R F D M F l X W e u 9 N O 2 9 P u T o Z R C C 7 q n a 1 b 4 D a h c m q m p V i O y 6 9 o k O N 5 x K J p N K E T F 4 9 N j 6 + z l A 4 0 E T z Y C f Z x e j I h g X K L J f h G N I + i y j I J M u u l W C w C H U S H 2 U / W G J e p U w U T h g 5 P Y x 1 Y K E Y J n 9 T / L o v / c E X 6 0 c 2 Y 2 1 N J r p 8 2 M D A 4 P r 1 h C d T 8 B 9 z I L d a g V 2 u o S j f d 9 k Q w m 2 e L k S u p m E Z 0 M E p P l M z m K T a 6 F l x b V X G J j y D b n c v v E e c C F 9 K w H Z T R g l U N J T A 5 L m A 6 j d 4 E F S F y n / 7 v 3 0 H j z z y M M a P j W + 6 F 6 w V a 1 X e s h d w M 4 G 5 u Q X 0 9 f U q K 2 g W Z c R N u t n A y F R v Y M R 5 c P 7 8 J b U J g 6 J 8 b M F L c + 4 c 2 u D 3 5 y 6 V E D b s 3 I 6 Z 5 / 7 k i R t r o Z p B A W K z E / e A U 4 V 6 9 R 1 q / P / y X / 8 a f / k X f 6 4 q l Q 8 T i X k 5 l 5 H N + / B G p 5 L K q d + K g j j 1 e p N u X 7 v H c 6 2 J 1 a f z U Q O O b C k k b I d f v / Q b 3 H v P X R 1 R o 0 y G 6 0 g 6 W M 0 y a W p u J O N B O H s c i M 0 l E O i q Y i Q j 1 r f P g N h 0 W r U i a 0 b z J K a f x 4 y O d C i D T F j 8 R 4 d W V 5 b F G l 7 5 5 X t 4 7 O G n 1 g M 3 B w E V w Y c f f K i S E x 5 8 + H 7 F O L 7 0 p S 8 e O C p I p v L b 3 7 6 q A n b P P f c L 5 V t y G 6 A p o f b 0 j 5 9 8 4 j E V y S X L Y V S T u y K q 8 g 0 6 7 g a 7 T v y T j E r H J + z 5 I p Z L O 6 + b c N q M d x / c p O 4 X V q 9 F 9 X 0 w C 2 d v 1 z 2 o F Q a 6 + x G 6 F o W h Y l q / 3 v 2 C 4 X z 2 J C + m S 8 r i N G t I G j C G i x m h 3 A q O e X o 5 J 9 e w 9 + 8 / L w L V 5 a y h z 9 U Z 1 Y v F Y m J h l 3 H m z E 3 1 I z u D x Y 3 8 o U 8 Q X 4 h B Z 9 S h G B f f M V d C V Z S W t S A / P h N y a a G 8 L r 2 y 7 B W 5 W O 5 / v J 6 0 K t d u 0 g m T E G p L u u v s s S F d T i p K v b Y Q w b t v f 4 y J 4 8 f W B W o 3 S r U T + F 7 u 4 H h 0 f E w s S h Z j Y 6 N y k F u a k m 1 s z u b f C Y w E z 0 z P q J x D v v f n P 3 8 O z z z z R 0 o J j Y w M q T Q 1 0 u V b b 7 1 Z r t m g m q a O j A w j G A y p 3 8 S m o A R N V y 5 Y F u 1 j Q j V j w W + W 6 k / s A F q o n c a C e X O M p B H c A M z 3 G W 4 F 2 Q A 1 2 v e / 9 0 N 8 / e t f Q y F c E 9 N t Q q l Q R E 0 n v o 5 M F D b O 3 w a 5 B G p a f c 2 K Y i G L q k w q y O t 9 4 + 6 2 a U X s n M Q S i H a g Y + 8 Z 2 5 u G v h w w o l 8 E q Z N x L A g N / t X L v 8 Z A / w B u v u W m P e 9 n e / H 8 B Z w 8 f n p 9 s 3 L 6 U f S d e o Y H 8 X F m D o M Z A w K V D E S 6 h U Z n 8 b C j F 4 a y H Z l E S p S c T G Z R G u G p B B x u h t + t q j i x A d 6 D K z N h v P b S z 0 R 4 L a q n B S c u o 8 t H D t i 6 m f T 2 + V / 8 U l k R m 1 j Z B x 9 5 Q P n C 3 L o m G o 7 A 5 X F v 8 y N p Z f 7 + 7 / 9 B 5 s Q f Y 3 V l V f l D U V F E j T Z q W 8 H n J q 9 O Y m L i m L g C H p j q v S 0 3 C R T B x b 1 q 2 o R 0 N I 7 K o B e f 7 F I Z S W H q d l R x u q / c U f j 2 8 w L m 8 r 3 + + p t 4 9 N G H N + 0 S w Q X G a r m m f t f K w v b 5 t 2 h Z W k H S s 0 5 z 8 r g 9 D K 3 P T r S S H Y P Y 5 K R T M M O c Q a B O T o H b 3 b z y y u v 4 w l O P q 7 Z e n Y K 7 J 2 b C O b X J X D Z a h G d 4 w 8 9 L l U t w G I z I i l / 4 v j G I O 7 J + u H u F 8 s w X k P d H M e B z K 2 V 0 R W j f q Q b t m 8 9 D 3 2 9 D d Z W R z u 0 + + Y X F P M Z 9 V X z w 0 Y d q Z 5 G x 2 7 6 A u 4 8 f P G L X C C Q w Y P H C 8 7 9 U v h Y L O X l 8 c X 5 J d Q 8 + e f o k p i e n Y B F F c 2 1 q C n / 0 R 3 + o B O 1 H P / q p a l V 9 9 O j R t t H f s l j a N 2 T + 8 P O 5 T x f L V Y j 1 i t 0 G 2 I e O F s q k t y N Y 1 G / r p 9 c K r M d X K / f C 5 w 9 r L e d 6 g 9 q a W o j 7 C T O H j E V w p D k U G L 1 R r z Z h I 1 V j 0 M P s N K n H e 6 E l 2 X A R N t / O d M 7 s N K q m J 4 0 I Y D s w A f + d O b M K A H V 0 C q L X v v / 9 H + J r X / 2 a 8 l s 6 B X P 1 i v G q S u a l M r F 3 W T A / P 6 f 8 B P V 8 q Q i H a G I 2 q y k I 5 a y K h Y 3 n A s I 8 V h D s t c E n g m T 1 m 5 S C J R L i Q l A Z e X r M M H m M m J / M g O z X 1 N R 1 q l e O F 2 H G 8 a N H c G x i H N O f v q t y / b i g e x A 0 7 h U p 3 8 D Q o B K M g c F B Z Q W P n 5 h Q / h B 3 5 G T v Q + 6 i z y A U d 2 3 k + 8 6 f v 6 g C U 1 z 3 a g d + 3 u j o i C p t o k / F D k 9 X R T i 3 S U u t p B 0 y + i r w 5 I I d 1 z 0 R 1 K C H m X F w v U E t R Y f z / v v v V V k U 0 8 K f G U r f D 4 o y A e / 4 3 9 / C v / 1 / P 1 K h c p P 4 p L u B w s t 0 H P p a 7 c D Q O K n y g + O d n 1 c m m 5 L J 0 w 8 T O 5 V 2 A G 6 H G r m c V J n 9 D B o Q x n r 0 9 M i R M U W h i H M x b a M H f c 2 I 0 R w z L B x w O b v g 9 f W h U M z D 4 K w q B Z F P F D D 1 X k h r 7 H J M C 2 x R 0 R 4 5 6 R B F v Z 3 i M i p Y k + s M 5 e w Y u e U + t b / v O + + 8 i 1 w + p w I D B 4 V b G M g t t 9 y s f j c E l Q G E r q 5 u J V i k n J y 4 O b 3 W 5 W t M h K M g L s D u E L 9 R B O / q 5 K T q A + I S i r l N X H S 6 j Z u Q X i v t O a G 1 s V f Q 7 x J o r b 7 + J 1 / F 2 l p g P V x + E N C a 1 Y q d T W a W y i f n c 4 q K b A W V U z y v Q 2 + H w Q e C j v U P f / j T j s t S U m s Z 8 R / L 6 D r d 3 h c k J U 4 k 4 n i y r 0 / 5 P k a L C Y V I Q Y 7 l E U U V A X s Z H p 1 R B F I m l M E C f d m G 4 V N u F L B 5 L P n p U 7 k a 4 r P b O y L p j F X V O 6 L X 4 8 C p U y d x 5 u Y z a v c X b m r w t 3 / 7 X b W s w S q B V u N 0 G G A P R G v F j 2 I t h f 6 B P l W 6 v x X 8 f i o X n g u r C X 7 7 m 1 f x 3 M 9 / o Z Z S 2 D J 7 c H B g u w 9 V i M i H N 5 Z y 5 J m V y S A W L M N I F 3 b X u A 1 c r 1 q p 6 4 3 v f v c H + O Y 3 / k S 7 8 w c E N 7 5 W e / V 2 C O 7 C 4 a m v X z H 7 g Y q M P v z W 4 A P b I + t F 6 Z l a R A 4 J O s r d Q l 2 4 c L 0 V t B w s q s 0 m y 9 C T i Y g A k R J V S m X x F U s a 1 b X q 4 O r f s C K c w N l K G K G l l C o c t O Q c C K e D u P X e W 5 Q 1 n y l k 0 R s 1 I W 5 I Y 3 S w B 8 V Y E d l g A d 2 n N / L g G u F z o l G v x X m W j W d g 6 x G a 2 E R 5 u e l B j 7 O y z o z 4 / U z K Z R 4 f n X / 6 K w w u U P i T y Z R q A k M l 8 u 4 7 7 y l / m D t g 7 I W a N 9 D I I k n l i + g W y v n J J 5 + q b Y 8 K 4 i N Z x R V g U O M 7 f / N 3 M D C i K f 4 T h Y f F u K R 6 V D g N R a z L p B O b B I r F Z K x / a S A Z S c L q 8 a z X 8 n e K k + K U X s 8 g B T d N m w l V D 2 U l v A H u E v j E E 4 / L 4 H R m X X Z D P i j W b + d k k 3 X Q S r m P 2 L A Y F 8 7 v 3 p h Q z e B N Z y 5 e P B b D v / r X / 0 I m g I M 6 D 9 l M G u V y R X 5 K + N l P / w F / / h f / c l u 4 O D a T g W v Q g u R y D u U h P X q t r a O L b O T J O j R L v W y D y J X j W J k L i y D Y 0 e 3 v X t 8 V P x Q K I S a W K x / N 4 t j Y c X y k y + P h b j 9 C V x O w u x y w D z b 5 n T U d F h M G D L u r K q n a K B a J 4 E K 3 r m B B P B J C 7 w l t P + Z X p 7 T g y 1 Y w A M B 2 a 9 y r i Z 9 L H 6 Z U K m B m Z g 7 f + t Y 3 8 O 4 H 5 3 D l 4 g X 8 5 V / + u a J y e 0 M N 3 x O F + t V n v 6 p 2 h 1 m Y n M E r 5 1 7 C 6 V O n c P n q V V W p w C T d / v 4 + 9 W p S x 8 b O N M 3 Q V S u V b b O e B 5 p l n D e r I i Z 9 r 2 C 5 x v U i g G V x K B M J j d s f p C y k G W + + + Z a i S u 0 i O 3 t F Y i E F z 5 Y M l H Y g k 0 k v 5 V D 0 u 9 D l 2 B 4 2 D g Q C q u n o 6 d O n E R B q y g n F 8 / z Z 3 z 8 n N 7 l H t R 1 j 8 M D v 9 8 q N 3 h w e T y 0 U Y e 3 R q w D L V C q H C d f O l n P t f B j 9 t 2 x s N t 5 A I a x T h Y Y N f D A / g 7 u O j K t 2 c 5 5 K H + b 8 Z Y z F d H D 6 f S i V 0 2 p r U a v D p R h P g 0 6 y P 3 m + q I e v v t F 1 A + z B w T A 7 G / a Q 6 v L V O x k a W g x a L w o O r b b B a F N C G k 0 V E F y e x f j R 8 f U O w W w P 3 X J f 5 S 0 T n e F y Q 9 q G S r 9 f K b X g x R j 0 Q m 8 N l g p K J v E Z u 4 w t 0 7 a a s e P M Y f Z 5 m f U B + 6 z z F z n c F R w 8 f g V 7 r D X / d A J 2 t z 0 s Y S J W l l c 3 N O o B w Q V N X b U z J R R M G 5 A Q W p T Q C / 3 J b W / 6 y Y l D 6 0 m h 4 f n 1 9 v U i m U o i I w 7 7 n / / 5 n + G Z Z 5 4 R v + O U 6 l 2 x V Z h y a z L p h k 3 r K V q G E L v e 7 j x m f W e 6 U I j q k U 9 u W I m s T P h C M a V 8 K I K f Y P N q 4 e 2 x s T H V V f Z m + O A b d y E V j o L 5 o d 4 x t w i g K I q V A q L X N L + J 1 Q Z r L f Y X Y / F l Z l X 7 P s r e U o s K 7 c Z p V 8 X a z a e 9 6 1 a I 5 f K X p 2 b U 3 + m S V S i a D T / 6 4 U / w 1 l t v K 7 / n / / 7 P / 4 + i h Y 1 z b + D q a g n x u b T W D X i l j F w m j 5 n U M t 5 + 4 e + x f C 2 G e D k i l r 4 G g 0 7 G z y I K q Y 0 w L S 4 s Y H l J W 7 R t a a E q X I O R S W 4 w 6 R R v 5 o l w 4 n M Y K h 2 2 u W o F S 9 P k 5 7 d y 4 J h M S a H g M 8 3 N N I x 6 X k j 9 Q Q v Q Q m X T h 9 f u l 7 z 4 O 9 / 5 W 3 z r m 9 9 Q 0 a V G q H i / Y P s t 3 8 T u t I P 0 p 7 F U l Z j L q i j b V g t 5 4 c I F 1 X t h Z G S k f q Q z k E Y 6 h + T z j N p A v h M N 4 D 5 / H 4 o R H c x d 2 2 7 7 N s R m U t C b d f A M i x U I 6 0 U 4 q i h U k + B W y y a D U 8 6 b e l / 7 b A p p K p L F t W g c O r c Z R / J m e A Y c 6 1 k i T G r O h 2 U u y T j r r R W s F C 0 4 L t S z G d F r T G X S x i y c M i o r 1 t j o Y C u a x 6 2 B N y 8 E c f + Z X m R D W f E F 9 Q j F g l i U i T 7 m H c d k 4 A o u X 7 k i Y 2 v A Y 4 8 9 o u j i f / k v f 4 1 n n / w a 4 t W Q y m A n T T 5 7 4 n a 8 e + 5 t s a I F x c z + / b / / d 1 i d D 6 M c r W D i v t F t C r c R F e Z x j s E 2 g S p T s 8 q J M g 5 f l a e Y 0 r O 1 f 4 G + U k Z 1 H 4 L F W k 2 6 J x Q c f i K F h l 1 u W g 0 Z n 2 f y b T s c t k B x M B j 6 5 P a b w W B Y d X R t X v D d K 2 I y O X z 1 y b E T Q q K t e 5 x V x I U e c v G Y h X 0 N U M 1 c v H A Z 3 J X 8 r r v u r B / t D P S F q Q 1 t / g 1 6 V y i L b y T O M 4 s u V U L 0 k d 3 P L 7 m Y Q a V Q h d 5 j h a f H h E w p L M J k x c f x D O 4 V 4 Y z P J 1 V r 5 u h S E O Z u C 9 x O H w q 5 A t 4 R w R v L V O C t W e F m u Y 3 V A J M o i l A + j 3 A h i 4 g 4 / y f j N t i O 2 r F W S A s N 9 S F w Q f w 0 h x 0 m q x V p s d S e X j t S O q F a p p L 4 N V b x l 4 o o 5 6 r I p z J C D a 0 w O S 2 o Z I s o i G W h X 1 U y l D E t z 9 1 z p g / B 8 x F 4 T n e j m i i J p R W / s V C B a 8 Q G i 9 2 M u Y 8 W 8 d 7 y G h 4 7 O Y F Y O o L + 8 R 6 1 h L I Y 1 + P y b 3 6 N h 5 / W a s U M V j O e f + 4 f V L Y E j c z N Z 0 7 L v C s j n 8 u L A O l V z i O V H P f d J V L C G p R A c T I x I 4 C 3 0 G h i B j P 3 D d I m O i f 2 V g p m 1 l d R r G 5 R D 4 e M G y 1 Q z f j B 9 3 + I P / 7 q s + u R m / 0 g t c j q 1 5 0 X b B v C 1 O 6 1 F H B u 2 N B Y h d 8 L 8 q k i q h k d 7 P 0 a T Z l O J 3 D M q U X e K m W x N G I t 7 P 2 d 3 c O 1 o F g O v U s E R k R c 5 k q y X E R 0 J Y U j X Y O i b F N o 7 C i S T C T E W X c i v Z q F z l u B 2 + X F u 0 K l H C J A Q 1 4 D S j a x j C J U P o u m N C b n w h g f 8 K m 8 x m S h q B a W v W Y X l j 1 Z T N i E O i 6 n V d o T g y D M w G A E s F v m Z s 1 Z U w E v C s m S W N u x Q b 2 M 1 Y r K l E 8 v l 1 C U 4 6 j m l f / G E p r Q p R i 6 T 3 l V L Z 3 N 7 Y T e z k a Y o m z E X + M k z w a q a i y W L w b w x v n X 8 O y X n x V h 1 Q I q y 1 E j u h 0 Z L E Q q i I X m c c / Z n d v O 6 S l 5 F C C j S a + E i d D M l / x s Z 4 O i Z b R B 5 e / D R r P Y d r I B 8 / U A I 0 l M y 9 9 L U m U r V M m L d r g E G U K 1 F M G d 1 l s J E 8 f 4 l 7 / 8 N U Z H d u / t k Z j P I C q T k W k + g U / D i M 2 m 1 K J u Q 5 i I N Z n U B N t e s x X Y T s I 0 F T L i Q l O X 4 H 5 3 r / J B 2 I i U p f I x E Z i j R 7 q h d x b X h Y m 5 c A w C G I x 6 1 V G W r c J Y + j B Y X h E L k 0 A u k o d h r o Q r u Y 2 O S C f G u h U N J M q L O V j z B q G G J Z x w u L G a T + O 8 N Y m I Q 6 g k G w Y J G C i o I I v U b B y T Q R M C e b H o S T Z / 4 R 5 X g 1 h a W l R 7 A 7 s H T c j 6 u 5 T / l l 2 t w O Z x q V o 4 n b E M k 7 e M t Z x Z C R M Z G B f h 7 X 3 i v y 6 n k E / n 5 L h N r H B K l J z 4 V Y E S v N U 0 z C Y r v C 4 b T N X N k U f e o 7 J Y f U Z X u Z k 3 g 0 Y 6 8 R 1 E d D a D L 6 T H V B P K 0 L B U p H 0 N q 1 G W k 2 D c p C p 8 9 F A g 3 0 c q y J 3 2 m u d g s 8 + 1 F Y d l o U q l s l i B D F Z W V l X C Y 0 9 P j 1 p r 2 I 9 V a E Z m p Q j H Y P v U o 2 R B N G 8 h p / y R V i l K r P n 6 9 n f + B v / m 3 / x r e b T 1 D r V H O p h B V Q S 1 n C + L P 6 I F D Z K l A p w G k / L N G r 3 3 O k F I 3 t d t s i A n S o Y d j H p G H V g U g R i x t a e K e a F f u U B B 7 T r S D A p X O W t G T c 7 B a p B J X q e 2 w U s R F R W 0 i E / H B X E i H 6 j A 2 r d 5 b v E a P o q F c M b T h W 6 z F b l V s S q D B k S u p u A / 4 c Z S w o A B Z 0 5 Y h U n 5 a 3 R V w k s 5 o Q p a 5 6 b z F R 8 e P q b 5 O 3 Q 5 c i I w N V M R 7 n 4 X Y n N J V S 1 g P t q N 3 F J A s 6 5 u l z I 0 T F X K J f J I 6 a 1 Y m f 5 I 5 s V x m X s i 2 P K T S q Z U p 2 W u k z E P s S I 3 s 2 V Q g u B B W i i e G G 8 n a Z 9 e J r F y Q 3 U G q P 4 r W x y 0 / c J Q L a v v K d c 2 D + L 1 F C i l X U S Y u J U M n V T m j z G K o z I B h O o d N G M i P p u G 9 2 j 7 i c e a p p F 8 X C Z e 6 / U g n t / F i 5 d U Z S o X G M k a G N X q N K R f y p Z h M O v V Y u 3 7 M h H v 9 v W g K J O L k S C z o 3 W 0 i o j P Z J D 3 6 9 D t s c H Y d H 9 T Y p V c A 3 Z 8 k A j j L s / 2 k D q R z W V V c 8 o 4 1 9 Q G L O t Z + / S T 2 e O x J u Z I J 1 Q u J 2 M z N N K t n H 6 j s 6 Q C X + G r S Q z c r i 1 G s z d k R X w l 1 r i 1 Q l 6 s w r z 4 W P P R B O 7 z 9 c N u M S n a S A S D Q d V / I r V C 3 0 / G 0 W Z G 1 6 A F o c t x l P t 9 G P B p c y o 4 l U b v l q D R n N D H S n g K 4 y f G 8 e 6 v 3 k c 4 H 8 F j T z 2 M w p I o g H E v 3 n z l N 1 h e X q T + x 7 D 4 V U O D A 6 q 5 D F v G s e A w J 1 a 8 r U A 1 0 P C n a K H 0 M v G p R V g D J A c P x U L p Z D T F T K o N r L f 6 Z b S G 7 U T 2 I A K V E 6 f y Z z / 9 m X J k W f r e K q v g o I h N J 1 U 3 o X Y I x g C f T S h I q 1 K R J q Q S a Y S j Q R G s N R W Z 6 j T S R 2 X I b W a 4 W B w r F u C v T 3 S v P G 4 H B h g c b j 9 M L X Y 5 z A S y c P T Z 8 b Y I 1 P 1 b B I r C f + 3 q J E 6 c O l k / I j R 0 O g e D f J V z U P s + v o Z M 4 N N i D v e L c C 9 O y o Q e c 8 B i 1 u 4 w A x J G t w 2 W P i e c l h o S K 2 l 4 B t s r J O 6 o y B 1 i Z j J M B 8 r h 7 I C 2 4 E q W k 8 u m s D A D 9 D r 0 8 H a 5 k Y o k h Y n k 4 P L 5 k B C q 1 + 2 o I D 2 f w h S 8 O C 5 v W 0 v p 4 b F X k Y 0 H M T 7 S h e i 1 F I q u D K b O z W D s z C i G R 4 Z l v o l L Z N A q u 6 n c K E R 0 C / h 3 A 9 z 2 Z 1 d 1 p y i f k E L l 0 8 h / l S K j g E L 3 V G P 4 g 0 H s A e S U x E Q J p S x t X i M g G B q 9 H k j K h f / B H / 4 B v v K V f 3 Z d h I l N I O 0 D r b V r A 1 W 5 G b n A 7 n U / L g + r R M d V E i 8 3 b u g U t P h O 0 c x X Q 0 n Y 4 i a s i W 9 V z u d V 9 n f o q v Y 5 z b v 2 0 c E 3 6 m 0 q A 6 U l S h p N d M h v l t 4 z o 4 P g B K N r 0 C x M p J v F g l C o + p 5 f l w I m t f j q c D h h F M E K T y f g E t e L w r S W 1 B R K 3 8 3 d q G U L K M 4 m t a W a 3 M 7 K 2 m i U 8 5 H T H 3 e 6 M V q 0 4 7 1 0 H P M h Y T r i Z d G S H x t 0 o x h P I b I Y h L u X O y u K H y W W j 2 3 f A + c C K A o b 6 n b q E b 8 a Q a / Q 0 c z U N T h L m u X W m 2 t 4 8 c W X c O + T d y t h I g z 6 q h I 8 f j a L I s l g m o W J Y D y i I 6 n Q i T D p a e f k / U a h E S p 4 s e X D 9 g o j R 4 1 f r x O h E u E 0 i p B u B b 0 7 U k 3 K 2 o 5 m d I + 4 c v m q a B j z r q v e + 4 Z c S i G + c + N J R q l C 4 p + w U y v x 1 6 8 s 4 e 7 / 4 2 3 8 1 Y + n 1 O O t Y O h 8 r y U N N a M O P r c R N v F H f A N C + X J l h B J C r + x + x M V v q E T S i C / n E F 8 S / y a h V 7 0 v k i F t 1 / 9 m T F 1 I K w c / n p U J q M + h z x N H r z O r N L J G Q z c m P 2 u p + N N z k x u l u A 5 v z Z h x U 1 9 J F G Z B a F c M x 1 J O z P m F Q g 2 5 E E z r 0 e v S l M p U 2 I i u U 3 6 Y x 9 x q G x 2 h L i o f U r G h F q j p S B V 1 S O R F u e e r 6 E r b c K T H q C h x J l R A V M a 3 5 7 Y + W O T 6 k 7 E o a u L 3 W 7 t 0 S A Z i c I n V s o / F M W j L o H f U i Y w l i G O 3 j 8 M / 6 M B r l / N 4 5 d 1 X c f f d d 2 y a H 1 V 5 P z e w a 4 d S s Y j X X 3 t D W J x Q O v 7 s N m H 5 C r Z / 4 u u 2 r k v t F Q b R g v T F 6 K / Q b F Z F W O n Q t Q N X x v m d j S w K / u R E u 8 p p 7 3 n / V e Z k T c / M i M b Z W Q M e B K x M p Q F v N x k I v 1 C M 8 Q E G d m R s R W E s x Q o y B j V M C b V q h Q 8 / / H i 9 z H p X 1 G / m p W g M j r A J 0 e k U S k I v y y M 2 9 H X r c V p Y I 3 s b 6 s r C E X L c e b A C g 0 u c 7 F A G 3 a c 2 u g d x f G P J K n q E u d I f 8 s o 5 P + T r F T o p k z a Z Q d W 0 3 b r n s l V 4 h r X 1 u x W 5 u D t 7 t K h e W f w T o 9 M E / x E 7 7 v D 6 c C k T V k s G L P w j J r r L y j d x W m t Y 9 f h V h 6 W a C F V Q h C p 8 K Y m 0 + E 3 N s H h M W A h X 4 R Z 6 a L A Y M d 5 n R j F d R E K U g 0 U s o 1 P + Z i o X d 5 L 0 j b r k n o h v L M b A L O 8 z D e Z F l 9 d U s C K f y M J u 0 / x Y L o C f M G d g 8 1 g w M T G h j h F x o Y d 0 d Y b c V f n 8 j S h l A 1 z c / e j c O R W k W P e h e D G 8 E R Q c r U 5 n O 9 h a S + V k G b a H e T u F X g a G 7 X l r I k B K Q G X Q S R l 4 g X v J F 4 y k y v h 0 L q s E 6 l R / C Q M u 7 c b s h o 8 / + h h H x 4 8 e O B O i E 5 S E G p l 2 S d 6 9 u G Z C T y S I r t N e t T Z i N u h F y W w f / c n J K R V 5 a i R n b k W a W 5 O m K m J 5 R Y A y Z X j E S T f J v L Z 1 2 f D u n B n 3 j h X V / Y 2 J n 2 Q y W 5 G X m 9 9 z q g u J R b F O Q t G 6 j v u 2 B V I W Q 2 I o Z l c x f M / 2 f Y n p E 2 2 l P A R b k E 3 m 6 D v W 1 C Y F m b U q 4 u U V 8 W H c G D u 6 2 a f M y l y w y V y I i m + l N x l h E i X n r J e S c 4 d C l w j X k l D L L k M R 0 e U 0 9 G L 0 7 X Y z z M I X 6 S M W x H e q y U G b W M m s C E b 3 S S 2 y S A X i P + Z S q W k O g 8 y z p k z j u D i v t Z Q R 1 m 5 2 s d U p q s s 0 K V 4 L c y 9 n l q a x l K 7 g m a c 3 F t L T 0 T S c f m 1 c N l V j 1 H H 5 8 h W 8 8 u r r + P I f f r F 1 U I K D x T n O L + H f n P j q u P y U y k r k + K Q 6 t h f Q M l F y q Q m Y 1 c z i r H w x D 6 M I k l h v 6 M i L O w Q F 6 p 3 J X P 2 R h s a 4 M R A m F l p t S L a V S X 7 3 7 7 6 H P / 3 G n y h q c L 3 Q K F F g c 0 2 D a + d C N b 4 2 c S W M v l t 2 b n 9 G a / 7 t b / 8 N T p w 4 o b I 5 n n 7 y C 3 B 5 t Z v M s a Q W 9 R + r T y j h y C U Z 1 z 7 H d o r I H g / d E x s h 7 W a h 5 0 R k L l 7 j 1 r J a 2 1 Q s w e E x y H 0 v w N T U C j s Y C K C 3 b 7 t w 5 0 U I C 4 W U U C x 2 p a 0 K j e r B p 1 f e Q y i 0 h o c f f h T c f 7 c Z 0 U g Y H r F Y n G s F e b 2 t K Q M n U 8 r B L K a + 8 b 2 8 p / Q 2 S P U K M m 3 5 U c V C Q U X 4 s s G i 2 n I n l x L B E y F l 8 S M F y h A t i j + r f W c 4 t i o W q g R d x g u n w 6 X y L Y O R g N q 3 q h n v v T K L j 6 b e R r f 4 1 1 9 6 + i G U Q 3 p R N H a 1 s G z N y h j 1 b x 7 X X / / 6 Z d x 7 7 9 0 a 4 / q r v / q r T S X w B C 9 O W S l O c v l N 6 8 X + 4 P J I r d E U i z k 5 6 Y 2 B 6 U S 0 m K 4 k 1 y n O M r v k i E D J g B T L R e U / k e 7 R p y E R 7 B S 5 Y h V L k c 0 0 g K f I n 0 Y w Y z Z i V H 4 Y e 6 s T X D u Y m Z 3 D 6 d O n 1 G N e 1 0 5 6 g T f k 4 q o J l 8 W p n h G O z x v I a 6 g v l 6 y D F L Q h z A U R E J a r 0 y c Y q G X F M d 9 Z c P l 5 V p t n 1 5 1 F e E 9 u u f U W + H 3 M K P e r q G i j T R a v w + I y K Q X F g I i p I L T L 2 T o o w h J 3 N q I h 4 r M Z l Y X O + 0 E U 0 + X 1 L k w s F C U t L Z e y y A V k 8 n q 1 k g l S b / k a p V Q b S w v 0 7 7 I Z + V k u i K 8 h z w g N 8 4 w 4 1 P r a l X M X M X F 6 H M H g G i J L c X i M P b h 8 7 R z 6 B w f U n L K L g 0 / l 9 u H 5 W R S S Q Q R i 8 z C 6 K 0 g m 4 n C Y 3 U i L g L A M v 7 u b 6 4 P q 6 9 Q 9 q x m E e s l 1 5 4 0 B l C C U T M 6 1 4 o o i U h t E r 9 u G x E o c o Z o D 5 k x K l S P R M O Q y B f g c A y p C x 7 l g N B u 3 p Z e F 5 u I Y 6 P L j r g d v x f F j I / j g W h a j X X a Y H H R N x G p 6 x E + r z x k K u J h K f P z x O d W v g l 2 i W g r U V j Q E S / 2 W H 5 6 M j j v U 8 c F u k A u h Z T K I 5 l E D w R m v J r K Y W x E y i 9 k M E 9 P s R e s c V K B a g X v G c o v M s E w Q G W M k d P 0 4 N W T F B 4 s m X A u Z 1 M T n 8 4 2 f 2 a h R b Q 3 D V l 3 L Q j d Y b i C n i + M 9 Z b l m o W i r R s y J V u e 6 C j U W K d t C 1 K D e R 6 F T z S f 5 B k G / 3 G j r L n 0 l m F 6 T F 8 p j 8 + 4 c F S Q 4 8 T g Z m E P G 8 W u 0 4 C K N c 3 R r w p V Z L c P e o 3 0 n z 2 M + R k d d p 7 a 3 4 a Q q i c 9 k c W v P F 8 U / s v k 3 F G M p I d / B 0 5 D v i c q 4 e b h j C u + N v o r M S h 7 n o 1 Y M W M U S m P T I l i y w W + Q e 5 s q q 7 q u S E n 9 m y I 5 C N g 9 v 3 Y d i J k g u m E S u l s Y t Z 8 9 i c E y o o 7 W C x Z l F e E w + 8 Y M 0 y 0 N L 6 L F V 5 L w 1 N j R 9 f l n m Q h k D v S O i N O x K m J j W x G y M R l 9 B A 8 w y s Q 0 w 1 q x I y T w w O I p y f Q b 0 2 x 2 I B y L w j 3 m x c u 4 C B k Z H M f f J L P z D P h H e D c v S i q H Q 8 l t K d p U U X p a x c X R Z c e n j 1 3 B s 9 C S m h W 1 4 r F W 5 7 w a l V F g A y v v P 8 v 2 L F y / i + M S 4 6 r m + 6 z p U K 6 g g Q l F 8 I R E q E k A N / K 0 1 x a + J 2 u U N 5 x H + 3 y B 3 V m V d i I p h O L e B X F Z L 9 e C R k m h W h p K V 1 H W A V p S v H Z Q g 7 / k q D w 6 D X P N 9 / W m 1 w 0 U 7 h G f S 6 B 5 v v 9 7 S C l w Q J f 3 7 + h 9 / F W 6 f T F 6 5 t u D l m A r V 6 8 X H s A s F u r j G z k M V C B t U w r Q o g t 5 T E g v U u z G + x Z Q 4 5 q 6 N x 8 G V I s y V v N A 1 R l 4 t Y v V s q q q 2 O m y E p 2 p D L p Z U y y a o G W F x 2 l A S 4 Y F D 5 o H I M k P i m l / D 5 j S a c m B 2 R G F R 7 n 1 P Q Q l F M 4 p R B j b E Y o 2 4 l B A R m X J E 6 L 9 8 b 5 s G q 1 Q I T C / q 7 R / C 5 P Q c h o d P i i D N 4 u J s L 8 a 7 i s h V v O g z Z 1 R P j R K E I f T 6 1 H t E O p G N y F g U c u r 7 W o F d s G i 9 e 4 7 4 E J t N C m t w I m 9 J g K 2 2 n U 4 X A r N Z 9 I 7 Z R S F V c S l m U d s H c T n g Z v m 9 u L C k y m m 4 e 8 j O f K Q N 2 N C w I q a O k q z l A G q h d K M 8 N s v N N E A c Q V I 8 o X J G h s X l O C N f b M 1 F J 5 A 3 h R E w R t p 4 E 2 i 1 D E a D 3 P j O h G m v + C y E i W C a T S W 9 h R 8 2 Q Y w F C i w G 2 y N Y U f y 1 r z 6 L a z P X t A M y b H S s c 6 E y 0 v X 1 o j P 9 H N + a E i Z u j u f K J 0 T n 5 1 T W Q g P p Q F r t d p g r 6 R H P 6 9 E 7 a B Y h E x U o 9 M n a Y 0 D Z l o F v w s E t q G G U Y 6 4 h p / g S b n j H 7 b C J Y B Z 6 n C j q C 2 r C U Y F W 0 + Z 1 Y S L S W R E 2 l 1 E J E 3 M B G 4 j N J G H 2 M R r o x N p q U e U e p h a L K C 3 K 9 8 s k T c 4 x 9 L 4 R 7 e Q c Y T e u 8 F Q O I 8 O j s M h c G + 7 z w + c s w 6 0 b Q X + V + Y J W W I o F l K I 1 d P f 2 i K + m R S D Z S 5 5 J s f m q + E 5 2 o Z J z B U R m E i o p o L H m x n N b X V l G 1 5 B H p S 2 Z H R a U b E I h C z W x j F p 9 m k 3 u Z U A + p x D P 4 9 b + A l a S R t U 8 h 6 P Z 3 e 3 H 3 / / s O V E g m f 0 J F M E Y / Y Z 1 2 g z e c H J 8 C l r D t P K L e Y x J m 2 x B z K i e i h h y w Z g P Z d 6 x m F H 3 W c 3 + 6 w A W 0 y W t B r W e w q r Z 6 H R S B R A I d j M q B A o Y O L m / a C N T p b j z H / 0 X w u y z o T b o Q a 9 z u 4 D 2 u c s w 1 W x w 9 t j F 1 2 P P w R r S e R 0 8 P T 6 M + s p y n l V 4 h c 5 E p m S i W 4 3 i L x h R N V Y R D o W Q K + v x y Y p R J Y F u R Y + j g r V A S L E S R h l h 2 5 w 8 G i j 2 i E L h e l F N + V A N 6 D g n e M / F 8 R w c t s B 3 1 A X u S + X l 7 0 G L y u 4 o Z W q I r s q 4 L Z W Q i 4 p v J l a 5 a 9 y m g h 7 K I s + H U I j p V I 4 h m U 9 R G I s t K 6 + T 6 y O 6 3 d p v a 5 c 2 3 4 x y e h V 3 E r Z h C C V 1 o h Q y I 3 I l h e C y 3 J O 4 G a P d 4 + p 8 Q u G M f L 7 4 S m 4 T D D m L S m V S w Q a x w v 0 j F p S 9 8 l 6 h u S N e G d O 6 r u T 6 4 J / 9 y 2 9 i Z m a 2 M x + q F T g o T C z d T 1 Z 2 S W 4 O m 2 t Q y B i R o X Y j e K N N I o T y a 1 d 0 6 k N 1 y C C v C 5 i E G c o Z s V q x Y q k s N w f i J I d j Y s X F C m T F I v v E s u / T K n P M 2 L W U G 2 + X b E f U b h z 0 e V q h g g K K Q n f K o l V r Y o n i 8 w n 0 D v R h b X I J J p t Y o r z c D 7 j F o h a 0 n n y i 1 K g I u W i b T S c Q l 8 k 4 0 r U 9 M 4 B o O O j l q P g V P Z u p b Z c I n K v X q v q 7 9 x / t w / v v v Q 2 f t V v 1 O W z k 3 o V S R p B F W s V B 1 Y k w s I J W V z P D 0 W f B U s G K w Q G d E n C W c F A B G 8 U N S o q g J V Y z M A 1 1 w + M X x e B l U E e s d D d r p H S I X I 2 p a C J Z E X 8 K r h V A r F l 5 Q Z S K T 6 4 p X J W 5 V s R C c A r H z o y p 9 8 T E B z S W T M i v x W E V 3 5 R U O J 2 W c T Y V V E P L 8 c H j 4 q 7 I d d Z M c P A 7 x D o x z Y l C x Y i u z u z F x P j o / i 0 U x 5 E / H c z 9 b V D 3 R f 7 H I q 3 m W 8 R k T m a y m 8 V q H Z a l + j w Y v M Y p e I V G c M c / R t P K 4 p y b L P s e f g U 2 a 2 F Q Z 8 S T h 0 k n h C 6 X U z 8 V o d s M H E 1 N a Z Q w W w u K j 2 p C t T 8 A i 7 g y P W e 8 i A Z X R c h k k o p 2 z 8 X Y s z w D e 7 d N W S K 2 V W M D E g Z A w u V e O U + n O t 7 K S p l N Z l S Z C 9 e i w 5 N J f K O 5 u V n o z S a 1 + D k x c R K F Z G k 9 K E L 0 u M r w y b j o D F V l i c R H Q E Q Y z n T E g B M 9 L R S m T B j 3 o A 2 O U V F G l b D 4 4 V k l 6 A w Y x Y s r W E o l U B k p I R 1 P I D K Z Q C y 5 B m d t C G 5 T v 1 B F J x I L e c T L q 1 i N L + H s / b e r m 8 M 9 s X r 7 5 X q F h i 7 Y e o V Z m V T z m K 4 h M 7 p M P Y i L f + U Y M K O Q K c B T 7 / f R J R S Y 9 W z c j p V B r P c X L f h g R f x B 9 e w + w Y 2 E V d 3 P H s D J R a e 6 8 U D t r V o H h Y s 0 U W U h i + 8 l n / 7 5 k I h D A k P R p O 3 u Q Q c W 0 9 s D F a 3 6 H j S D G 5 q t r q 3 h 3 M f n l M A w O J Q R A W L 4 m k y B Y X T + M K L K x x M T x 5 F P F 5 C e t 8 L d Y 0 Z W B E c 5 6 Y J S r I q h O 0 Q T O 0 z w j Y k P V A 8 M 8 L O Y n 0 d w o j B q e e d I U R 3 j c + z P V x R f h Z 9 z 9 c p l V a 2 q K 7 d u U R 1 m 9 6 O c V 1 k x 9 v 4 2 5 M x t m 9 b Q S r H h p m f I g X 5 X B R N N w j Q 9 r W 1 k R w V y b f K q q l k 7 M s b F e U b u t E i n 0 W B C a D 4 p f u G s K J k i z H 3 y n Q N l 6 J I O Z N b E t 1 w q w + g S a i u C P z w y g t O 3 n V L U j Y L j G X U g K Y L G 7 7 / n u C i J L h H u Y E k t h z C i e e 8 9 d 6 v v J G V O r G Z F A W l r i 9 x l h L 0 E P x D f j 2 B i z L 4 p H y F 6 Q e s T J / R A h d W V S O w M T g R G T h j Y 4 H t 4 f 7 f e D J b f s x S f f p U w Y H G 3 N N 9 K 7 J a y b E S n l O / z B k 4 U h t e 3 7 l s U F l 7 1 n / + v / 1 u t u X C 3 j E u X r + C F F 1 5 U / d 9 k B B A U f + b 5 5 1 9 Q d V r c H 5 f 1 W x f O X 8 L j j z 6 q y r e 3 I h e o I r Y U R T E q t O t 4 C U V D Q i z B i F J i 1 O h m p w G p Q H a 9 Q L A Z F E b e U + Y b s m 8 E L W s u n 1 U h 7 I A I N D u u 8 j M Y b G A Y P p M t w t H i c 1 h + k V 4 T a m a 2 C M 0 q q L o h 7 s L R C q w 6 y B T E e s n c 2 L o R X T Q e g X f I K P 6 d C f 0 9 I + r 8 W o H n x Y a V n D d 5 8 f 2 M Y a e i s L l Q C X a f Q + a d T a h Z R U X 0 a I V J B x v U 0 + I x y u u q K m 2 J 4 H L H y q J c l 1 y W 3 W t T 4 6 E S Y m 0 W W B z a X G d W P M E m O w 3 s K 2 z e D L 6 Z 2 o o 0 g 9 a G w Q r 6 V 6 1 E i y J B v 4 u b V j W D v l M j d N o M F t k x + s e S b T q 2 v I l V 9 a P f U 9 j 8 8 4 Q R X 0 X t x M 7 1 L Q Y t T v c z t C 0 j U 0 g K R Z v B s e N j c M l N 5 r W a z E Z 8 + s k F R Z e G h g Y x N D w s E 1 z e W 2 9 P z P w y s 2 n z R O Y 4 r S 2 n M D D i V m 2 8 m I O X F e + N + z w x J M 2 J w T I K o / g p b N 3 V y L v b C S H u W O G 0 K 8 r H i F 4 z W D / l b V P T x U 0 X S O M q e R 3 K I k y e U b G e M o l b g W F 0 s 7 + K 5 B I r c M U f H N 4 I n V + + f A m D c v 1 G W w U O 0 8 4 Z J a U q M 2 / M m J F r 8 y f o 4 x v h H r U j G 2 B l r k H 8 R 7 G + Y n m K 5 S y 6 J 7 r U e D R A g b L 1 6 N W c 5 m w s J 8 X X c w k d F m G f n Z 0 V Z X Z M + c X N n b a 4 M c J S f C O 7 4 8 A C 1 Q w l X E J Z i m I e a W W o S Z r 9 J E V n Z K L Q O j V D v U 9 O g z y Y E 6 k Z K n l X B I o R Q r k u J b w l 0 d g 7 C Z R 8 9 X q 2 x O c Z A 5 4 q 5 s + / D v T d i / A n P 8 T j j z 0 I 7 k O 0 b 8 h A F u M G V P X b L Q 9 z 4 7 h 3 E 8 E G l e a 0 S + 3 / 2 7 g 5 W a F 3 Q a G k Y / W t Z D j O j X v B E m 9 S H l q o Z p A y p V d y 8 B 3 b L p Q q 8 r d U h H 4 g A a d J S 1 G K T m X g n 9 g u f A y j 2 3 t t s D g 1 R Z s J Z p G P C 5 M R 5 5 / B B Z t f u 5 b k o g i D K B k 2 Z j G I o m C W O Y X P 1 m X e 1 H 1 2 Y Y 6 Z F X 3 Q 5 6 2 w d u s Q n x M F 5 J H 3 O v J C B + 2 i X B x q E + 3 U q l B Z f R j D w 1 q N W f B S D L 0 3 + Z A X 6 l d O k k H J W w a 1 c / r u 9 3 + G b / 7 p V 7 A i w j P o L a s 5 y 7 W 9 m a h R R W w b 2 G x b D w h + L C X e K s 4 s z S P p X K G Q V x k R 5 P s 8 i S 3 y o q D e J x a q I T C b o N 6 k / c k L J F h H t R N + F 4 S J Y P v j 2 + + 8 D W a L F c c e + j N V B b p X x B d T y A d q i M m k Y W E c K 2 B b 0 b i G M B H 5 A P e l l U l W H 9 f V h B 5 2 S x X D 3 g 1 / u N m X Y 1 n 5 V m G K T q e F z m W 3 C 5 N 8 T e C T C F K L W e i H x J k 3 b r T O t X c b V R R v K w w G o V F 1 Y S K 4 r 2 / X C Z f 4 m k 6 U 8 i W s n Q s j E x B L J / 9 c v Q y z u + E e s M N 4 N C a M y C I K J K + S f B v o s v c i E g g r Y c o F q 3 A d E R r p y 4 s V F M s 0 5 4 C + I u M j c 8 k r F t O e 9 a m + e p x 2 N W F E s W s Z l b V u 8 p u U V S U K R Q O O H j + l 5 q b L q o 3 R B w t M L 5 P X N A k T c a g W q h 0 U J Z Q b R F p o M j F l p I V U 1 a E E q i a 0 T l 5 P D a m c Z T l G K s P 1 h s Z r Y k I l X p n + 3 f O h m l E p F 3 B m U C v W u / / o z k m 0 7 c A J w C a T u y G U 4 O J 5 A Q W T + D 5 l A 4 o 1 F v x p 7 2 t s g t 1 A N p e D f Y f t N J k D y O L F r T s z J p f T y P k M 6 B G f i W s 6 6 Q o X j a p w G j a S a E N X 4 + g 5 6 V W L + 4 y a Z V c L 6 L 5 p b 2 t x R Z l H k U I M 9 o C c / 1 B U a K R Y 0 X m v a o s W F W t H d u Q e F S v U N M 9 S W I C 1 5 k d e F 4 M + 2 K P S s 7 h z v 9 3 i U G t Z X B d l i T 8 T t 0 m l i 3 H W V b E V n B 2 v z 5 g R m X k f z z x + M 3 4 7 L Q I p H y v T s S U O 1 U K 1 A y / M K P S P 2 4 a Q O u w E J U R y V v x N q 8 U h 4 d 8 M J p L + N V 5 j r 5 d O / y 7 D Y L Q o D t 7 u 5 u w E Z h K k R K l 0 I k y E T 2 + E 3 2 H F g N w D k 9 2 o F i O Z L p P L 0 f H e O I F r A a h I Y T t w t 4 5 a r b x J m O j j J u Z y M r F 1 M K 9 o m w 6 w M p j C Z E x 6 k J J z Z X u v w M U I u k b 6 1 C J 3 X u g i + 6 d b v N w E e n d K w W A I k a u F k A 4 n o B d h S n b n o D f z v e K j 5 Y v q H P z j b p S d 7 J u n z Q 8 m r H K B 2 l Y e V M J E u s d E X 7 Z B 8 P p 9 0 D v K i J Y D s P a b U G R m h w i j i g U I H b c 4 L L i w Z h R f F / i D h 8 / g / S V t X H a 6 X z d E o B p o i E A n 8 2 d r 5 I / F Y f S l G u 8 1 2 v V w c T v K f w R g g I J 1 P / Q d d g K v n x a p k h C q U R D 6 U / c t d s P S W g W F / G a q x Q n n d r l F e E T 7 R j a q d L v N U Z X U S q L Q C s x m b 3 Q 0 I m u g f 8 K i P s + Y D Y 4 e E W 6 H C Z E r S c Q X k m I J 2 C y l g K D 4 M m z v x R b P p W x B W Y B a k a l r B r F U w I d r V l x Z 2 x y o 2 g o G R P K 1 C M q 6 v F B C E / T V E r w u 7 f 6 b a i 5 0 n / S r c 2 A U m d n 4 c 7 O z i s k w m t f V 4 0 d W v y x j U E S u m M Q a s z a M 4 j 9 h E U W x X b 3 2 Y b F W U c x e m 1 b z L h M r q H W l V C Y L x l C Y V f 7 G g l M t I + y G G 0 L 5 m q E q N O U b m 6 M r r d A q 8 s c T J V X g A j B 3 n 1 v 8 a B E X y j 6 U m k p J f l f R 5 6 7 i q D 6 h h M Y 9 t D k 5 l G N R S B Z g N c p E F s e a A 5 F L i k / i 2 9 1 K l z J 6 m K 0 2 1 A z b l U + x L B b F q N 3 + X E 4 s X i q N 3 l 7 N 5 1 H l 6 c 7 t l i M 6 l Y a 9 1 4 l K h r t 9 Z O E c c K h e f A 3 Q M i U C W U x X f Z j o E a 9 H P q J R P t O M 0 J W 4 W C g D d E Y D X F v q i 5 q x t r o q 1 t Q B m 8 e A A o T e 1 W x I X t C h h 8 E D f Q h V X Q l O a J X M r I 1 i d r z G a z S k R G h o l T K F u E q r 0 q 0 M Y l m E 6 u S Y T z 1 H N W 8 r D I i C E c o q l j O e C S H b d R S r W f k c u h p 1 S 9 c p b q i F I h j 1 2 4 3 2 a d g u 5 7 w 0 J U z i P B Z z J R k 8 K x 4 Y L 8 F t 2 / 7 a 3 z U E k n p c z H n l B u r F D 9 B 2 C m w g I z S q X B C / U V c Q P m 9 V f m U u o g n f T q C V s d t c W C h s 7 g 7 F O i + i E f 6 l Z T T U T C o v s P G Z r S Y G H X 9 7 j w l W t 8 j 1 g E F l b t N f a U a u Z l D B h L t G S 6 r c o Z U w E T 2 n x G 9 y O 3 c U p k I p h / 6 B A Z W 3 S G t j r I m i q b q V E J O a 2 X T i C 6 G / / m r x J + P x T c K U A y 1 v D S a d X Q k T U c z K t T q p N L T X m e F S 9 D W f M y L h c 2 H a d l I J E 3 X E X o W J + A w s l E i 9 / H A 9 p R 3 U C Q m d 2 E r 7 m h E P p J B K h u D p 9 a i 1 g V e n N t J Z f l f B + 0 c h 6 E q H c W r U j t B y D A 6 7 G d O W L r V p G c G y c k 5 S r i F l 1 n L o P r 3 R A 6 K B K w E j T v W V E b 6 S w p L F j d F a E l f 9 e d z v 7 U F e r F K p L J Z r R R x y l 0 c s X R b F Y k a m l 1 5 t 3 a K v c t H X i n y M I W 6 Z y P J 5 k a t x + M X 3 s b m s i C w H V f R L p x M / Q + h d k f 6 P v C j X 4 1 X 0 i J u l E U v y 3 c Z B L / r d G 5 H D r c g s l 1 V j m H Z g u J 4 R x m a k x P d y 1 X c S a U a 1 V s H C y i R 6 h / w i Z B s C w 2 C E 2 G j 5 q y Y e X R n l G Y 9 S G g F 3 F 4 7 1 h 2 E S g S p U E 0 h c 0 u G C e X P l 7 n 5 w w w W K i b H M R m f 1 4 x Z G t w 5 G b H d h h G j u y / e a C B O L v v 6 x g 8 a A Z f 0 N L M / E M T T e O k I W u B y F 2 W a A v s 8 H h 7 6 E W s 6 C m F 5 o l s k N a z m v m o 3 0 n v Y L J S u h g j y W F p c x N n J i n Y o X M y V V M s E K X p Z k J G f z c I 1 Z l O / V D E 6 e 6 F R C L S B 7 h j c C J O z o 2 n V y S 0 h 9 C y K z a X S 1 a Q a 6 u L i A k S 1 t q L m 9 z k 4 b f L 8 8 a c J Y d 1 5 o m w 2 3 j s T k q t g u r Q Y L P C j X S i o 6 J 7 M G B j k S v 2 K A 7 5 S 2 j m V O D O G c M I R O N m j f D Q f / h D 2 A g 8 / Q O c 3 y D s Z H 0 L m M k 6 P / Y x c m 1 p X d 4 k 7 h b k d W Z U p n g u J H C R w i Y a E r U c R m 0 o j P Z B G f z i E T y M t r c j J R 3 f C N e e A S 2 s X 0 G v b 0 d h W c Y s 1 T y E c q 6 D 6 m C W K p l s H a U l Q o l J Z h 3 o D K 8 Z P P o D C x P 7 j B p S 1 j E B x v V i 7 H s g a 8 M W 2 G V z 6 L O X j x m R T S A c 1 X 2 x p S b w W d 0 N h 2 M H s L q n 6 r A Q Z A k i v a 0 k I w p V d t C V g t z Q R V M h Q 2 6 7 n n x A w y x Q q O V 7 k m p X 2 2 S T y s R N q H S 0 u D d U v F Z y r w n K w g N W + D r d q L b C a x 5 + 5 Z 7 X B j B a p W X d 9 G s d 3 p 0 w H f i e p t x W + n u N o v r 2 / 1 8 z u I x 4 4 X V T k A C w N v H S x j o h L G H d Y 0 D I k M H P 1 6 2 L v 1 K C T z y g L o R d O S E u l Z z z R u l 4 l t g 6 P P q r L G a T F I 7 6 4 K / W O q E w M Q 7 y f N K C w V 4 B q 2 Q C + + K G E 1 e F U p z d h w + 1 0 l C q U 8 K k 6 H K l l g B J A d f X t d 1 O 0 1 e O 1 C 3 + s 1 b d 5 x l 9 p u h i X 5 F s f 2 / M K t a C d O F W E x V q G 6 R m i f w T B 1 c r m A 3 r r F s 5 l r G O m b w 9 H + R X i d S R Q M S 0 L / V 6 A L d Y P L e Z c L V k Q v 5 k W Y H F T d 6 H I W c N R f F n F y y y N W m Y u S 0 c k 8 z F U Q T R R V s v I D R z f X c u 0 X N 5 T y M Z v a b B H a U H / c C v Q h O p E F U r 7 L i 1 l c 2 6 H 5 4 J 7 A L / 4 c g L 3 q z g 5 p Q R t y / T B 7 c J / a 3 H 6 L W H p / D Q N n e 9 r m x h H s i x E Q b f 7 k i c L 6 m A Z K R f S Z N v u b D D U z T U w N g b y O W f F M q z n a J W R w O q i K Q t l m b C s S e Q P c 1 s q 2 + 5 k J Z V H N i 6 9 W q K i M G f e R j R Q n Q j X r T 6 R Q j p X h r 1 v K Z s x M T a F n w i y 2 Z U j e p l 1 f e r E I 5 4 h Z C U O k F B D q W h L v Z x S Z F a 0 d X X w 5 A r M I Y d c p D 9 b y Q f g z P Q g u L c F z t q Z 8 K o M I 5 3 s L Z t w x G h e R s q u m l c O V I g y i o E J q B 0 k d V u t d b A + C G y Z Q / B I m e b J + Z y e 0 S 5 T d i p I 4 r M 9 9 v L / s g u u C Q x T I m w f K y p l P i p / j b k o S b U b o U g L d J 9 3 r Z R e t 8 N J V z d 9 4 c L y o E n G 5 A K u s v / z M R Q w Y F 4 E h Y m L 9 F m a n M D E x j q o z J p O Y W r w M Q 9 6 L z H R V 1 U 9 1 A q 4 V s Z m K v 2 s j g Z X b x Z Q S b E O W V R G 9 6 W v T Y n 0 s c F W 7 Y P R X 1 d Z B D N l X Y 0 a Y r E y Q N S A S j q B r w K X o G u m l s V Z R t J Y d p A p i W c x C F d n J t W T N I F s S 6 2 0 Q 4 R g Z U d F R / 7 h H h c O t 8 K N W 0 q G a E 0 s d q q B q E + p c N 0 K s C a s 5 M 6 g u e c T H N A t N Z H 9 E s x L 0 g + K G U T 4 m z b J s 4 z D A C 6 d W + V y h m W o e 8 O e C + A b c c 5 d 9 N 1 Q q 1 h b Q n 7 B 7 R N D k 5 T u i / n m N 8 H j o c h S f r F D I S h j p i i O c D 2 M t l I L X 7 c D Z 2 8 7 C 4 X T B W O X O 8 p q g p Y M V + M / Y 5 R F n Y n u F w W Y 7 6 r d x B c Y t J f i B 4 C o s / h q i I i Q X 3 r u E U q S E w Y E h t R d w J W p A a r Y A Q 9 o B 0 5 E k j C 7 x h 1 K a 0 F O Y i F Q 0 r 9 a + 6 A f S G t t q z M I Q Y T f p 4 e 3 1 Y m R s G E M j W n T O 5 n C o M h F X 7 g T y i 3 r k x M 8 L y n H z M a G g g z H Y j p b h O F p D N i J M K T k A X a 9 Z 1 T N 1 O 2 q H I k z E D R O o g l g n r k H t B K V B d 7 F O X C Z p v b L x j w v v C z 2 h 8 x 2 e F I c 5 W U R y V T R x y Y k Y M x A K d r U 3 U q e + 5 g e L F r w i v m Y p U 8 b Z / r z c d J O i P R 6 r D f l U S M k d / R T C p u + C s z a M i v h K b P + W x Z r 8 B J T W Z w h 6 4 4 e L o u L b s L Z I L A 5 f Q 3 + F W 9 G w D 8 P c 9 K w q S h w c G l b n e e T m E d x 8 z 0 1 w 6 D w I f B J F K h 6 D Y 9 A C g 1 B c 0 2 A G u p h X l E c F q a A I T 8 y h d l i c + U g s V Y 8 F 3 U J 5 9 Z Y a 1 m o u 8 S O N 4 i s 6 k C x F R U G b x I 5 m 1 2 k h e 0 U G K h Z k b N N q + 8 + K Z 0 1 8 r D W l E K 4 u H U G x m s e n y 0 4 Y R 9 N I x 9 J I F v T q 2 i 8 H D y 8 x 4 I Z Q P n 4 B 1 x R Y t d k O f A 1 L O H a i e 3 x N I 6 I X S V X w z r X f v X q o v U B f r e D h A b Z l y y t r x M h b J W l C O h n t q I 7 p p c m N w M C T J / L I r o q G H t j M E k J p H f K x O f T 2 9 i N d t s F p q b J C Q v W B c I + b E I 2 F E E 9 E l J / l s H j h 6 j Y p P 9 h p 2 F h Q z S M i N i + j r A q p V j M S a 4 y g G U W Q 2 G y S d W 3 i J 4 7 3 q x J 8 s 9 2 g 2 o 5 x v 1 9 b l x U W p i 3 F w 6 o j 7 c d L Z t w + v E H p 4 9 P M X n f A y b 6 A 8 k 0 5 h J G 5 r I f z N N a / M z 6 X g q 7 P C Y N t G Y 7 a E N K F g F g q F k s a 5 Z h O L T h n l g p w e H z Q O Q q i m H U q M f g 9 U T i H h e s u U E p Q u L A k E 0 L f x k L R b y J a C R O f o i L m M x S m x s n + U x A o w l g p 4 3 a b l i v H P D 6 z T w d H t 5 Z d Q G r W 0 M 4 E 2 S G p I i t s V 5 l 5 I X 4 B 4 T B X c f 9 Y E a n 5 I l x H N n z Y c 8 s m n O z K w s a W u E 3 I p 0 q I r e Q w I D 4 a G Q H H X s 8 u V e o v Y H r q G o 5 N H G / b j p l I L c u 9 0 R l h d s p Z u u N y r i K o c O O i W M m J l P h U G R G E o + J T 6 3 z b l l A C 8 n y f i 6 t j E R G W L p U v W O n N i w B q + Y h W + J C p R G B P j s P o K y g B Y 7 h e 5 3 W q R F 9 a 1 d K c S 7 6 z B s N Q Q u i h C d k F 7 p J p h m f Q i 5 z Q S H u X l u j 6 2 r T l U J d d 1 A z X A q A H B z + D n 8 R 8 P b Z X Z q E h m 4 Y w 1 a g d 3 a M / Q E r Q S p j 4 e Y 0 + c t p n 4 7 r s 7 f t 5 R l k c 7 s m Y a N + Z n D j t o u l F m E i 5 s l g V m x D g a N d f K f N X h o r C R D S E i T h V j K E Q 0 s H q s q o e C i y h i M / l Y V w 9 h 1 p M j 1 r O i u R S S h t g Q U E s R v 9 x z Q I y B S c x m 0 R w O q E W Y j M r Z Z n O m s / S T p i I q t U M 1 6 B J N W S J 5 G y 4 m r H i 4 2 Q O f W u A s 5 / 7 K 4 k / p N e E a U 5 8 q Q Z Y t p N Y u a j + b s z K a q 2 M L r t f J q t m X f N g 4 E T + u b N I y L g Q O a H H h e W k a m d m i g 6 i Y s z B P i Y W c b V L P q U E 5 6 h J h C u F 2 J S 8 3 m X H S t K g L P h h C h O h y 2 Q y N Z Z W s F 5 J 5 U s Z x T x y g U / u T v O q + N a v V U K o Z r l o I H k v I z z r 7 1 e V u v w I v q u h 1 7 a D J d I U 6 U Z v 7 a 1 g k 4 x m U J h K d Q H 7 p 2 K h G j B V S r j V l I K b 2 Q r G q g j T a v 0 Z m R / Q M g p 4 O + g v J X K b x 8 1 a y u O O / h x q e R O s v e z / I W N e z 8 G 7 e P E C z p y 5 W Y Q s B r O Z 6 1 c G t a c s S z S 4 7 5 P N 7 Y B Z G B V L M h p K L 5 e S c U / L 9 4 R i 6 O c m B / W v i 8 0 m R A A t y h f 2 H r P j Y i y M L p s d f V b 7 + h y o p M 1 q F / b Q l R i 6 J 7 z r 6 2 H N y K a y M I s 8 0 / L w J 3 g p C u 9 N B h E n h w h T W O x y E e l 4 F v 3 e 4 / K 5 B h U C 7 0 3 H U f W K 5 k k 5 4 R / V Q v x F J J A v p e D U D y J r W E Z + 0 o N z 6 F X n U t c d h 4 5 N m 1 Z r X 6 I J C o W j 0 S d C 0 x Q b g s H n e E M Y r q Q w q G c o g P X n m 8 F 3 0 j d q P N l w p F X J u 9 y g V u 9 p Y K t A N e O f m k A R e r H 8 d 1 q S a t G 0 a k m r B o 5 m k w 0 1 m f g f L W m R w X Z g Y 8 b e V A z u E Y d K M G 6 A 9 U I s c W h G M c E G L h H 4 J z z b A h 8 N G l Z C G p W U C Y W k 0 M 6 S T l V m e 0 d d S C 7 m c b U 7 g 3 t 8 P T B u Y S W R y S S c g 1 b V D 5 0 0 n 7 v U s 0 c 5 w R 5 3 7 H S b z W Z V r V Z B r B B 9 M g p U o Z x E Z l 4 s 2 z E d 4 s k A L D Y z H C I k 4 W A I M / k j O K 1 L o l Y u w D q R V w G I h o I h O H d D I p D M T l + 7 m s V F X e v 9 g Q 8 L e / a h S O W o u X Y S h A Y o e H R C m + m c + j I 5 v j U n b C t I X H Y K Z f 5 T F K h m n C q F U N M J B S u 5 s W T b u X F J A 1 8 Y 0 a N q F l 9 D 7 s f l S x d x 8 t R p F a X z + j Y W b a N C 7 X j f z B Y b X C M b z n o G K z L 5 u S h v l H 9 W E a w o b K L t R a 3 W X w E s p B I q 8 f a Y b 2 O 7 n G a w s N A 1 a k Z 2 r Q J L P + N z A e V X W e B V U U b K L t c q 8 + I m 6 D 0 p s U d D y h 8 i 1 S v M 2 m E f M q 1 n 2 n x 8 6 R r G R / w w J F 3 Q D U V k v n B D d b 7 S p g S + G W w k 4 x y y 4 v z l I i L 2 7 Q v U h 4 k 9 C x Q l X p W j 7 5 K 9 2 k q Y 9 o K d r B P x T 1 2 g 9 o O H P D l Y + 7 R x T S a S c L m 1 n u Q N J O f F r 7 K L 5 e i x q e R Y d i B y n C z J F O U E b X + / F 3 N p X F 0 O 4 c H e Q V g d b J 6 5 / d 5 F R F A p N S y M 9 B 5 x o e g K y F E t 0 D G 5 d A x 3 1 C N 6 D Q t F P 7 E B l m i w c Y r N b V F b i 5 q N Y r n k K 1 K 5 E G w G v y i J t N g l r e S l 2 T o 1 E L o S w V L R i Y i 1 t a A f J n a W i h b g A O x W z 0 Q J P Y g w E W q T 7 N / j 0 D D m i C O 4 t L L e g o w 1 R g 1 h Y u g 6 u V y E 0 a k J E w M d N U d a N Y + h v 9 J u m r w d C 2 I t m I c v q c f Z s h f Z l U L b d U R G e L u O e 9 F 3 c 5 d q q + y s B z a o o C e 6 i / I 9 m n K k P 0 8 r R c G g I D P 9 i L T Q K h a z W M q i b E y K j 6 b N P 1 1 Y K K m 5 L M K U l D M U / 3 B L y L 6 B R C 1 7 Q 4 S J 6 F i g O L 3 J e / m b f f d 2 m u 7 K g h 1 A m A j u P P 9 7 H B 4 8 1 Q y i 1 Z D a Y 4 l V s A 1 w F 7 9 U K A f 3 k H k 9 l E z q Z I E P 5 b J Y h d K A Y h v N u C q + 2 C e p O O 7 x 9 q C / 1 w p n n x 0 9 p 3 z o O s V C w P q L m h A J h V G o 5 t X 3 s v M s w W B C o 9 L W Z B I 3 Q g S C N J J r X K R 1 C / N z K g j B 1 5 W r B R g s B l Q i V j k y g L U 1 7 f z p 3 4 d S F h E 8 n 6 J 8 X E a Y m Z 5 W z z W w N L + I B f 2 x + q P r j 1 0 F q k H d 1 h d d 5 b F B x 0 T K n U T q 4 K C D + n s c D q i a e k a 6 0 G 8 e U o 3 1 u 3 0 9 i E 1 l V G I p 8 9 y 6 6 z 0 i G l j K J P F x P I R z 3 j Q C R g M + F D / r f D K F a 8 k s p g M Z H D O 7 c d b l l X m w X e m 9 M b t 9 k d R o F Y t k 9 a n q W 4 9 H y w u 8 e O G 8 C n r l I j q E w l k R h 5 z y z Y j p m X k M j 4 y q E H q 8 t I B S L Y d o V o + S 1 6 J a J m d y F Z x b N s N k M y N f i y v x V + + 7 t I T x Y 8 d U Z 9 g G / K Y B 1 R j 1 R q G l D 6 W E R Q Z L a z 4 p J G / L u P E N D J M z 7 b 8 V 2 J 2 o X S i 8 H f i Z / N r m k 2 n e y 2 g r f u 9 D d Q 6 W g j w 8 X k D o Q h w G q 0 F o W U 3 5 M e x E t K C P Y a J n F J F i B q F k A g P s j t T n 2 h S h S 6 2 m U c 7 p 1 c 7 s + 0 E + m 4 M u b Y N l o 0 X f N h T K a V S M G U T W D P D 2 Z 7 E W G U O 3 e w 6 G m g h N Y U C V i 9 C v y 4 d F u w 8 H 4 T D 0 i s W y w e g X u q j L i X U T y 5 d x w e X Q B J Z z O C 0 0 9 o O 0 E x X 2 Z r 5 B 0 G X S i f U 5 z A Y b 3 J c H u o r 8 y I 1 o 2 i V h K z 5 9 / x K O H z 2 u / r Z 1 b 6 y 0 k + 6 x k Q r X M z o B O / 6 o r T f 3 W O B V K N V k A m x O x P w 9 W k N V + k 7 k E b q Y h M 1 r h 7 1 f a F T C i I u 1 I G 7 x + W A U C h 8 X i + W d c C A x l 4 V n b E N w 2 L e b e 0 6 l l o o w u 2 s y J z p P 0 + E O h t z Z k L 7 a 2 u Q K n C c q S m E y E s c Y 3 3 q q U l 2 B M z c i X g g J 7 d O m J O u Z M j k n D C u i v N n Q p S u D 5 H Q J a W s A x 4 7 c i m Q l j O g V o Z u n U 7 D o u T G c S 7 2 P 4 B y c n s p j w d j a r 7 p e 0 M W j w X W B S s 4 X 4 D 7 S 2 Y D F 4 3 G 1 3 Y m N H X V k Q B r r F d x r i M V t n Y J f / n J T z t n v c X 3 w 4 H A W q e m k + C J 6 2 L 1 u m H 1 a G 6 8 G k m t F u P v Z 0 D E B i 9 2 o W h 1 z K 1 N u w m 0 y V h F J 6 p F e T K B r w r O p C + 1 O a P S E K G a K S A T i s I 9 X E M / Y U S t 6 4 f H N q / A 2 h Y a I R i P w + 7 u Q q i 3 K r B S 3 Q m i c F h A R y z T p g e u E H p m 1 P A q 2 G H o 9 4 6 L v O d / 0 K q x e X n C p B G K z 2 w j v q F t F E h f n M p j W 7 W A S r x P W 7 X o m k I N z u P O s W 2 4 e v L o i z q F c V 2 o x r + r 9 K V h F o W J 7 w S c r 7 a 3 g 7 3 F 4 y B W q M P c X 0 T 3 W j 2 I + p T o d J e b y C F 9 J I h u l / 6 I p w S 7 x p 6 w i S O m l n G p q W Q i m U Y j l Y Y z F 4 X e Y 1 4 U p K 4 L W j E 9 X T K p / e m O n I r Y 3 b j R Y u T Z f Q d Q x A G t 1 A E M O D 4 Z 9 N V x b O o a p o F Y 4 S f 8 o m N E U u Q O D Y m d G R J i 0 k p F a S a a Y W N D i k v h M Z a + c w 4 h M W i N W 0 x F 8 f G E W i z M h 2 I f 1 6 L 3 Z j 2 p 9 Y b t i 1 H 8 m w k S s W y j W k d i 7 O z f n x I 9 + 9 F N 8 7 W v P q r + p F U i 7 k 0 t Z u I e 5 k / Z 2 y s f + D / w y U h D e D l r 6 l 6 / 9 3 j r d C I x n g x g 5 5 k c 6 G I f O W I H Z Z Y b d r 0 X 1 Y l N Z 2 H u N 6 x Q / P i U C J h Z K b 6 u o B q N s 6 G K x 2 e D 0 u 5 F O x O W + s c z G A J P L i F C w D K / c a 1 o g V 6 8 D 3 r G N g k i 2 O n Y 6 X C h F d W r 9 q 9 V i P p N v W S 1 r t a + o S F 0 4 4 s O g 0 6 w t 4 O q q S G N Z v U 5 f l n N N O m D x 6 1 C o J R B I i G 2 T q d N n 3 V j E z a 1 V k R F h P T f f W T f d 6 w E l U N R W t a I w 2 j 1 Y K C I Q C K g u n a x L a Y D J l 0 z i Z O 5 X M 8 S 1 w m 8 m t w h s i w H + P a 4 P b q o E g R E z y r E c R k c 2 s g X o 8 4 Y u C 4 0 6 4 1 f r U R V G z I o i Y P U Q e j P Y r M U + s K E o E 8 s p V R J B Q U k v l T b N H w a t C q s 1 6 E 1 G J M N R t f 7 U D C p T K t f X p q 1 4 e C K J H E L y u C L n Z 4 J V r F k i s o L + A W 2 t q o g k S l k d H H a X + F 5 5 X F 3 T o 8 8 d h F s e m 7 E R o Q y u J P F p + r O x T B q A / x / / H G l p c l U c U 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 G u i d = " 2 7 a 5 c d 5 7 - 1 2 1 1 - 4 f e 5 - 8 2 6 2 - 6 d c 7 7 6 0 4 2 3 4 3 "   R e v = " 7 "   R e v G u i d = " 8 9 6 8 2 c 4 3 - 9 8 a 9 - 4 3 a 5 - a 6 3 1 - 1 c 5 b a 5 3 6 2 0 f 3 " 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 N a m e = " R e g i o n "   V i s i b l e = " t r u e "   D a t a T y p e = " S t r i n g "   M o d e l Q u e r y N a m e = " ' R a n g e ' [ R e g i o n ] " & g t ; & l t ; T a b l e   M o d e l N a m e = " R a n g e "   N a m e I n S o u r c e = " R a n g e "   V i s i b l e = " t r u e "   L a s t R e f r e s h = " 0 0 0 1 - 0 1 - 0 1 T 0 0 : 0 0 : 0 0 "   / & g t ; & l t ; / G e o C o l u m n & g t ; & l t ; / G e o C o l u m n s & g t ; & l t ; A d m i n D i s t r i c t   N a m e = " R e g i o n "   V i s i b l e = " t r u e "   D a t a T y p e = " S t r i n g "   M o d e l Q u e r y N a m e = " ' R a n g e ' [ R e g i o n ] " & g t ; & l t ; T a b l e 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2 8 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7 a 5 c d 5 7 - 1 2 1 1 - 4 f e 5 - 8 2 6 2 - 6 d c 7 7 6 0 4 2 3 4 3 & l t ; / L a y e r I d & g t ; & l t ; R a w H e a t M a p M i n & g t ; 0 & l t ; / R a w H e a t M a p M i n & g t ; & l t ; R a w H e a t M a p M a x & g t ; 0 & l t ; / R a w H e a t M a p M a x & g t ; & l t ; M i n i m u m & g t ; N a N & l t ; / M i n i m u m & g t ; & l t ; M a x i m u m & g t ; N a N & l t ; / M a x i m u m & g t ; & l t ; / L e g e n d & g t ; & l t ; D o c k & g t ; B o t t o m L e f t & l t ; / D o c k & g t ; & l t ; / D e c o r a t o r & g t ; & l t ; / D e c o r a t o r s & g t ; & l t ; / S e r i a l i z e d L a y e r M a n a g e r & g t ; < / L a y e r s C o n t e n t > < / S c e n e > < / S c e n e s > < / T o u r > 
</file>

<file path=customXml/item5.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5 c 1 2 f 2 0 f - a 6 0 2 - 4 6 3 5 - 9 0 5 9 - a 1 0 1 6 1 c 1 b 7 f c " > < T r a n s i t i o n > M o v e T o < / T r a n s i t i o n > < E f f e c t > S t a t i o n < / E f f e c t > < T h e m e > B i n g R o a d < / T h e m e > < T h e m e W i t h L a b e l > f a l s e < / T h e m e W i t h L a b e l > < F l a t M o d e E n a b l e d > f a l s e 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e 1 S U R B V H h e 5 b 1 n c G N n u i b 2 I O c M 5 k x 2 V i t 0 K 2 d p p J E 0 k i a n u 3 f 3 l l 1 b L t t / / e P W 3 v X a r i m X 7 X + u s t d e V 9 l V 3 l r v 1 u y d O + F O k k a a k U Z Z 3 c r q H N n M E Q S R M w 4 A v 8 8 H o A m S I A m y y e 4 e 7 a O i m j g A D 8 7 5 z v f m p P v l y X g F u w C X t Y I H B w q 1 V 7 s H L a t B y 2 m w + q y 1 I 3 u P C 4 s m t O n n 8 N 5 7 J 2 A w W f D 0 0 0 / B 7 b R C p 6 t 9 Y A e 4 e P E S J i e n U C 6 V c f D Q A Y y M D K v j i c k c 7 J 0 m G C 0 G 9 X o t + P l c t I y y V o D B r I f F b Y b e q K + 9 u x 4 6 n Q G V S q n 2 a g U n J y z I F n U Y N l 1 W 1 / L C C 8 / J Z 1 u / o Y 8 i i 3 j I 3 1 F 7 t Y J K p Y K z + Q z u s j p q R 2 5 / J I p 5 X J Z r P m C 2 w 2 O 2 1 I 5 u H 7 F I B E 6 X C 8 l E A r 5 A Q B 3 b N Y I 6 1 l t E w F G u v d o 9 a L k S d L J / D O b m G 2 6 v U J Z V 0 c t + S y a T e P v t d 4 W o n o R L F m / n q M j m k 4 c Q i + G V 3 7 + K v / o n P 4 b J Z K o e m 4 r D N + C p f W 4 F i a k M T F Y r b O 0 b E 9 B a G A w m l E r F 2 q s V T M c M 6 P O W 8 M E H H + L w 4 U M I 1 D Z A q 1 i S D e g z W W H U r 7 4 W r V z G U i G L r r 8 Q g v o 8 G c V x p 3 d b z G Q r R J f D Q l B B 9 f u u E d T X D u T V B m w V 5 L y y x W Q D b E 4 o + U Q B Z q d J i G r 3 F q A V c F H q 3 5 j N 5 n D + / H k 4 H A 4 c O L B / y 2 v e D J O T k 9 D L p u z r 6 1 O v Y 1 M J W D 0 W 9 V N H Y i a N S k E P Z 5 9 Z J O T 2 v k s v 3 K d c 2 Z i x h c N h J O I J 9 P X 3 I Z P J C J N w y / W 0 t r Y X k j F 0 W G w I N H D 1 L 9 I J H H e 4 a 6 9 u b 1 C a F m V t z P r d Z c 6 F g u x R s 1 n 9 v i s E R W J / R g i q G X g T q V R K u K Z I G v m c z W b H / P y 8 q B 2 X 1 c O 3 2 2 0 o C 5 f z + D y 4 + 6 6 7 a n + 1 g u R M D q 7 e m 6 f u b Q T e x / L y M j 7 7 7 H M 8 9 d S T s I r k 2 A k u y X 1 3 d X f C 4 6 l K p P R 8 E Y W s M C O T D k a b H r q i C d Z 2 A / S G 5 p u c 1 5 H P 5 z f 8 f r 3 e J P + v y J p q 1 Q N r w O f w z j v v Q i t q G B o e w h e f n 8 K z X 3 9 a S a x W u f a 5 V B T D N i d s B i P O X J n E 3 Q c G a + / c f p j O p h D K i 1 p t 0 I u q b M Z B u e 7 d R i 6 X h d k k q r g w 2 l 0 h q A F / C f v b 1 j / A U C g k K s Z J P P D A v b B Y L C g W i 7 h 6 9 R q i k S i + 8 9 1 v q c + Q S / I h / / n N t / G t b 7 + s u H c d o b E w n F 4 n 7 P 5 b T 1 B 1 x O N x v P b a H / H i i y / A 7 X a r D b 4 d 9 W F i Y k I k n w 4 D g w P q d X a x A l t H 9 e 8 r o m e W K j q k R T p 5 b O u l z J U r V 3 H q 1 G l E R H d / + e U X 0 d v b W 3 t n + 8 h m c r B Y z e r 6 F x c W 8 d F H n + C 7 3 / t 2 y / d y W a R V X F R L o 2 y k 4 4 7 1 6 u r t g P F 0 H H r Z 3 Q P O v b 8 + r m M 0 s r w 7 B P X E v j w a T R w S y K l T Z 9 D Z 2 Y G u z k 6 h 3 M 1 t A F 4 M N + m x Y / e I C u J U q h U f b G q 6 A J 2 t B E f Q V v v k 7 Y G c q I C n z 5 z F 7 O w s r M I o 7 r r 7 L r S 3 t 1 0 X + 5 s h l 8 t h e m o a V p t V q X 2 p u R y c 3 V W G M Z / Q w y W n c F r X E x O J a H Z m D k f u O K z W 9 9 q 1 M U x P z + D r X 3 + m K R E U N B 3 M R l F x S s K 0 i n J e S 3 l D l Z z r / 9 v f / h 7 P P v s 1 O J 3 b 4 + C a q F A F u R 6 7 k Z L x 9 k C u p O G U E P y D n t a l b q v I F H U 4 P 2 9 S + / 3 u n v V O O P 1 j w z f u m S N H b c S X X 5 4 S W 2 M f e n q 6 t y Q m g j f 9 3 H P P y o Y 0 K U 8 Y n Q C U B L H 5 y G 1 H T A S J 4 c E H 7 8 d 3 v / t t v P D C 8 + q 6 f / f b V 5 B M J N X m 3 A x U 1 f b t 3 4 c T J z 5 S n y 1 p K 5 K 9 y 1 1 u S k y K g E b H M D w y r O w 3 E u 6 B / f s x N z e n 1 O V m 4 D 7 K y 3 M x y C 8 e O e d m Z h L X / 6 k n n 8 Q n 7 3 6 + 5 f W v h V H U 9 t l c p v b q 1 i O p F b A o K t 5 D 3 u C u E x N h N 1 V w v K / Q l J g I v V U + c K P I F q r n I O c m 1 6 b N t F 2 P m N F o V H r 8 H X c c U Z v 1 1 V d e k 6 v X i a 1 1 U W 2 c t K i G t x v 4 w M g w 2 t v b 8 Y 0 X n x d 1 d l R x e k q h j U D 7 Z 2 F h A f f f f 6 / 6 e 6 N p c 7 d t I p H A G 2 / 8 G Y N D A y K 5 7 b W j w s Q y a T n H f Q i H l 5 U 9 t B Y m Q w U W s x A S d Z 4 W 4 B U b N t D r k + 9 L 1 o 6 0 j j 6 b A 2 c y 8 d q r W 4 e 0 V k R G m M + A f f f t p E Z s Y N 4 q K P F h u Q G i I v f 8 6 P 0 3 8 O a b b + G z z z 9 X H P j x x x + r v U u 3 t y Z c r / a i h m J G j o m 9 k J k v I R c q I z 6 e R X K q o D 5 L U O X 7 5 r d e Q h 4 Z t L W 1 K f v r / X f f V x 6 q Y m G 9 S / h 2 A K + Z m 9 7 r 9 a j r 3 Q i j o 9 e U D U X 7 h 9 I g G 9 u c U Z D 4 j h w 5 r N a h E S T G m Z n Z K g N L p 2 p H b w z 9 / X 0 Y G x v b t p S y G o y 4 y + 7 B 6 W Q U S 7 d Q W o 3 m 0 s o L e S u h i 0 V C a v 3 + f G X n A a 6 n 9 u e h q 5 T W u Z P j 0 y m U 8 2 X 4 9 l X d q v G p J M o F n f L a G a 1 G d Y y o l O Q C h O q z k T z y E Q 1 m v 2 G d q q e J a n T h w g X Z S H r c e e f R 2 t H b C w y Y d o i 0 8 g f 8 t S O r Q e P / s 8 + / U A 4 N E k Q u l k M u q s E 7 t J q j 8 o H U N 3 V J 7 I E / v P o 6 v v 2 d q h O n E f z M H / / 4 B p 5 6 6 o k d e x 0 b s b S 0 J N r A P O 4 W m 3 C n Y F z q b H I Z A Z M V / f Y b i d u 1 j o x I p q l i H o f 2 w I N X x 6 l Z M + 7 Z Q M 1 r h J J Q V D U f H t q 5 L c X A f b P Y j K f P e Z 2 Y C E + / S 1 4 7 V x E T o R M Z y j i T P W i F 7 4 A T 5 Y w e Z W 2 1 b U C V 8 O C B g 4 q w b g c s L C 7 i k 0 8 + R S K 5 Y j c x a G s S e 6 o Z q O p d u X p 1 V Y Y C 7 9 H i X b 0 W l D i / / c 3 v 8 b O / / w d F S B 9 9 9 C n 2 H 9 h f e 3 c 1 + L 3 L y x H 5 z q 2 d I V w 3 X g M 9 r Y 1 r 2 E i 8 d E i M i t p K T W C n Y O D 3 m K c N 7 S I p L i Z j S B T k O 8 v r M z d 2 C 1 + I V D Q I k 9 1 L Y i J a I S b C 8 H f / 4 m 9 / w l / o t R g O l h D P 6 V W K y k a g U e a w V p B r + E y P t 4 T M d B r p U B 5 a W g e L Z z 1 x b Q c W t x F 6 z Y H w W A j 2 w I q k M o h q 8 Z 6 o f n 6 / D z a b b Z W L f S 2 S e b m O 1 X t 1 1 8 A N + L v f v Y J H H n 4 I F y 9 c x N l z 5 + H z e R G N R p W d E 4 l E k U 6 n Y b f b r 1 8 j 3 / N 6 v c r V X g c l s t V v R l E 2 u N F o U M R 5 4 d w F P P f 8 s z g q U v j A w f 3 q X u n c q R N h I 0 g Y s 7 N z 2 L d v Z N O 1 o I f w N 7 / 5 n d i 4 e Z w 5 e 1 a u + Z I Q 6 T 5 l n 7 3 3 3 g c 4 e e I j j I 9 P y P r q c c 8 9 d + M N U d + P i i 1 7 I y B h t V m s s q 8 M K I j U + i g W w n w m J c d s 6 7 I t d o r P I o s 4 7 g 3 u 2 v l 2 A 0 r l q / 1 + H S n Z j C S s e F Y M b l c J L j F u T f q y U s 3 q K U C 0 e 2 i d G c w l G G 0 m s Y n K K t q / m x k N 2 U U 5 Z 1 t V e t X B T Z B M p v D x x 5 / g k U c e Q m d n Z + 2 d 1 S D B 7 4 b D h W C s b O z a G G b n 5 m R T F p Q j Y m C g D 3 f d d a d 6 n 8 Q T C i 3 B b L U h K / Z M R 0 c 7 4 v E E J i c m 0 S 3 E E I v F 0 d n V i U I + J 3 9 X j T 8 R k + e n 8 d H Z j x F P x J U a S K J 8 5 + 3 3 8 P w L X 1 c S e S t Q 2 p C w v / / 9 7 9 a O r E Y u l 8 f p 0 6 f V t T z + + K O K C Y 2 P j e P z z 7 + E Q Q h 4 Z H g Y I / u G l R P p s 8 + + w M L 8 A g J B P x 5 6 i O u 6 P m 9 v N 1 A Q a T U l t k 5 K m M F d L h / 0 T R h F K x h P J 5 A S d f h O d 3 P 1 + l a h K U E 1 Y v l q A i a L Q b i X R R E N 0 2 F u F k q F E t I L R b j 7 1 9 s H m l b C L 3 7 x S / z w B 9 + H 0 b R H o k h A D 9 r v f v 8 K n n n m a e W 5 p K S g q 5 o S o Z n U a A Q D 2 9 X P 6 X F 5 d B w H R g Y Q D A Z V x s W l S 5 c R m o 7 g w W P 3 I z D o x Q f v f y i b O S i f 1 y k b c a t z E 8 w z p N 3 2 w A P 3 1 4 6 s g F K U 4 Y u h o S F F q H X w O E M S v J e 6 m v 7 B + x 8 o V z 6 J m M d 5 f z y 3 3 + 9 v i b B 3 i r i o g x O l I s r C G B x M 9 h I N J M P 1 l d 9 T w n w 8 J j M O i C p n 0 R v k S A V l u X Z 6 8 a 4 U 0 r j H 5 h Y m f 2 O a U K u g J k D P b T a b h d l s E d X Y o d b u w 3 E L H h n M y 7 M i o + e a u q G L L i 9 W N n t 4 D K 7 e T C J a i 0 K m i P x y B a 4 m 1 0 A j n 8 6 M j o 6 9 4 a Y E v Z i 0 a Z h F k J g R q V y u w N 1 n 3 7 Y k p m R 9 / U / v Y W S w W w V l X / j G c 2 r z J u c z c H c 7 1 P d w o / t 8 v p a I i e C m 5 7 m o p t W R y W R x 5 s x Z t T b t H W 0 i b R 6 8 b i f x h 1 K t L J o G / z M Z T Y j G I n j r r X d w 6 N B B m E 0 m h I X Y o 9 G Y O m d e N t G h w 4 d q Z 7 4 1 y M u 6 l O R a K d l M w p h I X D d D x e P z Y v I y G Q r / b Q T X k f l 7 Z O q s R r C I 1 s Z n 5 y b D / X R i s r L f 3 d z V m F 3 O K S n h 7 L q 1 m c T x 6 Q x 0 F b 0 Q l a i U D Z u N m + P V V 1 9 D M B C o c l x R Y y w W M 3 p 7 + 0 S 9 2 Z 1 0 J d o o J p G A 1 r w T z k 6 r c q A k h b A c 3 V Y l T d K h H B z t c r w F A q N q S L c / j f + 6 V M 0 s Z 1 f Z i d s B H y w D y l Q R 6 a q f m Z n B 6 V N n 8 L D Y d n n h / i S 2 o k j Y r K i s l J T y c R V v o k e Q d t 7 s z C w e e + w R 9 P b 1 y v u y U W n H y U b i u Y x C b H / 8 4 5 9 w t 6 i 1 f P 8 / B d D O J X j v z N h p B V T 1 K b F o L / N 5 6 O a u T V V m c w U M B 0 W M r c l s D l + I I 3 j k 9 s j T y k a F u L N m O L t X c y e K Y 9 4 I O b w m P 4 s L C 0 q t q i e f 3 g h 4 z l / / 4 2 / w 4 t d f R C V f g a N j J b C a m S u J T Z S B Z 9 D Z s k R p h p J W F k a w c 4 4 b W Y 6 I n X R G p T 4 Z h Z M y r S k r k u W Y S J h 2 k d w k + r p q t / Y 6 e X / N v L N 1 8 H 1 K u 9 7 e H r W m N 3 K f t z P I 6 C i J N o s f b g Q y d f 6 Q o A h l Q 4 W n l h G b 0 t D W 7 0 R s O Q 6 H 1 y o U 6 o f O y t K J 1 t W 9 U l n U 4 D 2 U x r G J O L R s G c H D v t q R 9 f j k 4 0 9 x z 7 G 7 W 8 q r 2 w p 5 M e p P f v Q x H n v o E V X U t 1 l h 3 6 0 E b T I y l b G x c f R 0 d y s H y G a E s h 2 Q Y T E p d 3 p 6 G k 8 8 8 b h y b H z V w P j b 2 s D 5 d l E W U 4 D M S + 2 Q Y H 8 A n Y d c K C Q K 6 L u r E / 4 + L y x B t E x M V C W u L h l R K O 0 t B / M O e D C f T S A e 2 j j N h R t r o / y 2 7 Y K x J m Y P p M O 5 2 5 a Y 6 K H 7 0 x / f x C u / f w 3 7 9 + 9 H j 0 i T 3 S I m g p y b m R p d X V 3 K 2 / l V x E 4 k 0 1 p E Y 1 V 1 U e 0 S L a 9 B S + r R d t S n X M L b 3 T z U B F i + Y d s l N / W G k O 8 p j 3 j h a d t Y n a u r g D s F / 5 4 c 6 2 0 x 1 G l o D g 0 N Q s v s X W D y R s B A L d 3 d z 3 7 9 a / j e 9 7 6 9 y p u 3 2 2 A G y P j Y R O 3 V X y 6 o x i 4 t h d U e o e e O r x t j g z s B 0 + i Y T k Y o y j k 7 s 4 B k + + 2 R g b A V 9 i V F V 9 1 A E N L r x R j V d j k O v T W Z d A b L 4 W W 8 + 9 7 7 K m 5 z / N 5 j K s 5 E u 8 F o 2 Z v S B M b 1 U q G d c X 0 S / p t v v i 3 X e F S p K 2 7 P 3 l b N X r h w E c M j Q 7 V X N 4 Z 3 3 / 1 A q d I 3 G 7 R 1 K L 3 b 2 q r l 6 t w n N y r N Z 2 N G a E J Q D M A T u n f G L 1 b u 8 W y v v 0 C r 2 A u b K j 1 X g q O 7 + S K Q 6 7 z / 3 g d 4 4 M H 7 t 8 x t 4 4 a k a 5 l e P H r H + g c H 0 B Y M q L + j 6 7 p u g 8 W n k y g X d f A N 7 3 5 q C 8 M B B k d p X S p W K 2 B m A / P 8 G C h e 6 9 a 9 E X z z f / 0 C o X g e H r s J f / q 7 + 2 p H q 6 r l m T P n R K 3 c p 8 p V U q k 0 u r u 7 W n Z U 8 N l c v H Q Z Y 9 f G V W a + J p v 7 k 0 8 / V 9 w 9 X y z g w f v v E 0 n R e u 4 f p T O T g 5 0 u p / K a O m p O g W Z I C 7 M k W B 2 + F 4 4 V 3 l s s G o N P i E o X X Q 5 V 9 s p 5 o 4 l N Z d C z o r V 2 Y B f A H h M m v Q s 6 W 0 6 5 s B t B 2 + n V V 1 / H 1 0 U F 2 o q g 6 L 5 + 7 b X X 8 e R T T y A f K 8 I M K + x B k W y i L Z r s R h X Q t j o s 0 N s q O 3 Z r b 4 V i t o h M u A B P 3 / b D E l R V 2 J + C 6 V g D A / 2 1 o z e G g m i 2 / 8 / r l / B v T 0 T U 6 y / + 5 0 f U v 3 V Q + v / 5 z 2 + p T B C m L 7 H q 2 u s V M 2 G T k A G f y Y m T H + O R h x 9 U r v u N c F 4 k I O 2 1 g x v k L T a C G 5 i M k N 7 H O v L 5 g k i c 1 T Y / 1 4 j f T 9 W O Y Z W 9 R L 2 v h O F f / l 0 1 l 2 + 3 I Y w H S y k D j C J M x p a N c F k q 2 A 2 7 n u 2 2 K g a x k z K y e P J v Y / y H i / f x x 5 + q j U b b p 9 p V q H m J O t X D s f F J t N s 6 Y D e 6 4 e o V 7 i X H q Y Z l Z Z M z a d X R Y R X i 2 r t K V I Y p c p E i r L 7 t e y S 5 O Z k b + N Z b 7 6 p c v 9 0 w r F n Z i 0 I a M 9 E C u n 0 W f P u + 1 W l d 3 L A H D x 5 Q l c Z 3 H D 2 C z 0 T C f P 7 5 5 y q 7 n m t d z x 5 h R g H j W Y z R 0 J 0 8 L M 9 i K 8 n Q L m q r U Z h D K 1 n z T K k K r M n o Z w y t / q x p I z E v U W 1 w U e l 2 Y 2 2 2 A r + H + 2 9 V 6 h E 5 V G M p + 0 5 B Y i q V d V j O 6 O A 0 V / s k s O C N T o v N l 7 V 1 M O C c W R B 1 y V W G r d a z j 0 m g z L 5 m T O a N P / 0 Z H r E r u P g P P f z A K r c o 1 T 3 W G X H B L W k X P E O 3 x h W c X E i j E C / J 9 9 t h N O 8 s x Y f J r X 3 9 v R g a v P F G K c z h d A r j S + b 0 K M o z n I s b c L R z 8 / q z V C a L q Z k l L E x f w 6 L K Z 7 S i J O o c b V K n q H A / + P 5 3 a p / c G q z W Z m 5 m p V J W A e l M V s 4 h 6 h y r m r l h m f b D v E c G 8 m 9 H K I I O h e c r 9 b Z K d H 2 z t 5 7 f v r H b O a f p Y D V e p 8 F N s Z T S q / N R i J D I N t E M d o y c 8 A N r e z W / j u U O T z z 5 2 P X m K c z D Y 4 r N h x + c w N E 7 7 1 D H G P x 8 7 Q + i 6 j 3 x O N p F d c m K T e Y Z v L W x F S 0 h k t y 9 M 0 8 i b Z k / v / m W K s j c T K V a i 4 o w O f a w 6 J L v Z Z + E 0 b A J d 3 e v L 1 E Y F + 1 i K L C 5 w 0 q W F d G s H p Z y E i a R B i k h S I 9 9 6 x Z x B O 3 s 0 b C o e u 0 a 3 n r 7 P T z 6 y I M 3 R a L s F s b k 2 o e D K + u j Z / c a g t n Z L M O g J N k I q u G H c L F W Q A K y C O G R 2 7 G 0 a S + I i S A x E Z Q 6 V D v q u j J F P 2 u T K I W O H b 9 H x W o W F h Y R F n W A C b V M p + F 7 J q f 8 b a 1 S + F Y h H l p G c n F n V b e 5 f G 5 b z o E 6 d L o K u j 3 V 1 m 4 O 0 S K a E R N B Y m L V w V S 0 K k H 5 u y b a R y N 4 D j a F c T g d M J u M y J S r q t a Z 0 + d q n 9 g Y d F o N + K r M 5 O m n H l 9 H T G f n T a o U h 1 j 7 v b c D n N b V 9 K I P m K v q E k s d m H n E x d 0 I f N + 2 y f u N I A G 5 5 c v c t r L i h i S w v Q S D j p Q 4 z T a W 0 + H E 9 0 T 1 o B u c j S r N Y g v Q u 8 Q 2 y L l o E Y Y N 2 i D f L A T 2 e W V H m p B e 2 r 4 L 3 S J M 4 d L l y 8 r w 3 i u w p V m / T 8 N y u t r e j A w y J o R V B x 0 C 1 E S 0 m p D t 8 W j I i j 1 m s 7 c m a e p l N r / + 7 e / V v 4 2 4 s 6 u o 7 G 9 + I l O 4 / Q i q 3 b l a s 9 B 3 2 1 Y 8 T C Z 9 Z U t J s t 3 g L U 9 H T x / 1 8 7 1 C d D S F i f F J D A 8 3 t y O Y i L o 2 Z S a 7 B J V s 6 9 / v 3 j Z 3 3 w s U Z V P u p J a M 7 u x H H n n 4 p q Q E k W j G R D W k y u + 2 l J E q 6 J H O F l Q / E W o 2 O q E x q n C 8 C 4 u x j L z z j u o f t o j j x + 6 p / b Y e P K e 7 S U e o 2 w 2 K z c S n 9 j a l p C 6 t 9 g p a p Y i P P / w c x l L r H r m K s N O d b O C 9 g l l U n e 2 4 5 2 k P s q a K 7 c V 6 e l b c x 3 u N T n d V P a b K G F + a E Q l p w R P P v I h Y h i 3 L q h 5 d g k t 7 t K u A V 9 4 4 q V 5 v h k w 2 i / c / P I n B m v s / K u f 6 S 4 W 6 8 o u e D L L x v V M Z 9 h L M r v 7 g 7 H v 4 4 V 9 / B 7 l w H p H R 1 t p Z W V y 3 1 h G x F i y e 2 w 7 Y P o z F h Y 8 + 9 g i s 1 h s z 4 i l h i C + + P K M k 3 m Y I L 0 z h 8 9 M X 1 e + s 6 j W K Z H K J 5 P D a y 1 h M G O B d 0 / H 2 / g c f V Z X O D M L S z m 0 G u v 4 f e e i B 2 i u s O 8 d a j E d 2 5 h G 9 G b j u N j + b T u D O v 5 C m 7 3 W Q S 9 N V f u 7 s e R W g J d h o X 1 c x o K I r w 2 j V q e x 0 d 5 8 D s c m k 6 C N 6 k U p 6 m O z C R w z l P Q v Y 7 g R a v r T h S J u 1 o L 1 I I n j + + W o d V B 3 / 1 f 9 7 H q e n k r h 3 y I 1 / 8 5 9 X e 0 I U S 9 W Q R T M w Z v f A A / e t U n n r A U r m M X 7 x x W k 8 / f Q T i s g Y W 2 L o g e 5 s 1 o e R / p f T B g T X 2 B B E P K c T l Z A x o a o H k E n T d F C x P q s + x q e O 3 7 / y B 7 w g 9 7 G T b A 9 K M h L f b a C x X 8 d 1 2 b q W m O g e v 9 0 x J d K J E X s W F p K 4 C H e v Q 2 w j q / x r h 8 V r k e N l J C d z K v v B O + x Q L n J 7 + / b U q z 2 F X H Z 0 L I X M U r Z 2 Y G s w S 4 A 5 f G s 9 Y m e m k y h o Z X w 5 k a g d A U 7 P N d + o K g g p j 3 i t / U h i I l h P R m I i G A t i P R R B Y i L 4 Z 0 F H q a l 6 5 h H 1 f k K k C J 8 I P 5 e t 2 c 9 1 Y j p 9 + q z 6 l 7 j 3 + D 0 7 I i b C J 1 L x d i I m Y k N l l V 4 5 u k h v V y z F 8 j h 7 / h L u u P c x P P b Y o + s 2 B s H C P b Y u c w 1 Y 4 W i 7 v V S 8 O u K T G Z G g N m E A r e c K M r m T 7 c X q O W p 1 U D J Z T X r c P 7 K S j b 8 / y F j c e j B m Z T K t z t D 4 Z G r j j I 2 m j h s 5 x E 1 N 7 9 + l k G l V J y y 6 2 / m K B J d u Y M 6 l U l m V 5 t f B d K Z W w V g X + z g 0 3 g 9 j n X v t Q d 4 O 1 l E M k 0 8 J t g t r N g H i d o H d p M H v 8 8 o D 3 X w 1 k 3 O y 6 W 6 j B V 8 L O k a 2 O w P K 5 X Q p S c E k 1 U b 8 n / / Z E Z z 4 y U P 4 3 / / m c O 2 I 3 D + l g 9 x / f Q k S u Z V H T t u L k j 0 2 n k Z y J o / 9 W h S c 2 7 V d 0 P t 3 q L 2 o 3 N / c 4 K H k y v 2 Q 4 H o 8 K 2 r h U n g J k x N T K o h L u 2 q r y u q L i y v 3 6 J P 9 + O h Q X h F q H W 3 O z f u 2 3 2 y s I 6 g y m s 9 5 u u 0 g H L P Q Q u z F a J V b v I 0 W v B E M K B u d z b W A b L q a D 8 d h b 3 V 1 t o 5 k K q l a P j P 3 b T P w z 2 Z i R v k x X F + C R t d z / 0 E / v v z o D J K u 2 W p N j 7 6 C 5 F Q e o Q v V 5 N i d g B u c r e f o U m / E l Z o E W 1 w M q X 4 f X x N 1 k s m t W 7 U r O 9 x x e 7 b e 3 g h N 2 4 j l l g B L g A t 8 m + 5 E A Q 3 l j z 8 7 h 6 e f e G D T l J v k X B r O L n t z l e U W I 3 Y t D e 9 I 8 0 x z 9 k B n a X s o F E Y k s o x 9 I 9 V m l q N i 2 F M y P / b 4 o 5 t y d / Z V N A q B N A v U U 3 U i t 6 f X L T 6 W U d f Q m C a U W c q j W N D g 6 b m x 5 j x 5 I a D G v v m 0 q 3 w 2 D V Z 9 H j N i B 4 4 M 7 0 5 9 1 e 2 E p j v R 7 K 8 I U V X W t U O + n c B A p l l X x C 9 / + S v V A n k j K E K 6 D W 8 j l 8 h D v 4 m 6 y s R e t v X 6 x j e e w z / 7 Z 3 + t Z l C x m + x f / / W P 8 d J L L 2 6 p K n G E z U Z Z L + V a q w K W S 7 x 3 9 s N 1 z 9 n e J q p g s Y z k / I 0 N I e B 8 q s a 2 C I N + D R + d + E C 1 O v v 8 i 1 O 1 o 1 X c z q 7 w 7 a A p Q X E c p S U g H G a 5 d u A 2 B D n q A w 8 9 g H y u s K m E Y t u M t X V T t w N y 4 R L c X R s 7 I v z + g O r i 9 K t f / l o k S U m 1 t e K P k i Q 3 e D t m U 5 W A K K G + 9 Z 3 n x W 5 e n 8 d n 9 Z m g Z f S I T 6 b U z 0 5 A X m Z e 4 7 J / + v E H 8 O 7 7 H + B H P 1 j d 7 b b X c 2 v z K X c L G + 5 E 9 p U w u s u I X N 7 + v K C b A c Z L 2 K C R W d a b 9 Q T g p q F 9 c D s h E 8 n B 4 N j 8 m l j P c 9 9 9 9 y L Y F p R 7 b c 2 u b d U r W 5 d c l F D Z b A Z F T o 1 f c z l W j x V F S w E G m x 5 6 s U M z s Z 0 F / k s i o Z g 4 O 1 l L r q V b / o X n n s X r r 7 + p 5 n 7 V s U 2 / z G 2 L T Z + A y S a L Y C y r s S u 3 G 1 i 8 x h G i L L L b D K 5 u O 2 L j N 6 a 6 7 D Z K W b m u j q 3 t E 6 q r R 4 8 e x m e f f q H i R p s h l B I G u E m l Q C M Y 7 K 2 D M a b x h X G E r 6 x X m w P u I J z t d r l W O 7 S U h m L U g P h E G u n l 1 T G z z a 7 t Y s i o V L 8 B n 4 b Z u A F 5 I a 5 M 2 Y 6 H H 3 k A m W w O U 9 M z t U 9 + N b A l S / O P e J C P l 5 H e Y T O R v Q I 9 R e y p s B X Y x Y m 5 y p n l 2 4 M p x M Z S s H e 0 V q H L v g n M 1 G d R 3 V Y E x a 4 7 m 1 U K N I J q W K Q W k O V 5 H 3 j s G M w W G / K p 1 R 6 1 Z D i B G G d 6 l c o w O 0 3 I Z m L w D D r E v g K W r 8 V U E S E 7 R G 0 W S z r a t X J O u s + Z M c F 6 O 7 v D j e H h Y T W P 6 q u E p g R V X + w 6 P A N 2 5 C K l 2 8 p J w e g 6 0 2 F a g m x K i 2 t n 0 f j d R G I y C 3 u 7 d d N O s X S V c z 4 T 0 3 T e e e c 9 x G J R N c e X 6 t l m W E x u y R u v g 7 Z N X U o t L I Q w P z 8 P 1 4 A Z p b w m 1 5 h B 5 G o 1 H 9 I 9 Y I X F b F f X X c h o c H Z W p a q z 0 4 b F 1 A L 0 B X Y Q a l M O F G a t N I I p Y Y 0 I p 1 d f H 1 U 8 l n 3 c c 3 d 1 g s l X B e u e A s s s G N R d C 7 N H R H X 4 9 o l R 0 T i f m Z 6 t v d o c D J y W i r e W G Y Q v x 2 F r M w u n 3 5 g w 2 F T k T 3 9 6 U 2 V A s A P Q Q w 8 + g E O H D m 2 Z / E r i Y O X t d s D W B C z Y 6 + 7 u V I 1 W K A 2 Z j u X o t c A g N l N i K i c q n h 4 G Z 1 m l b H G g Q T a X V d d I u / T I 3 Y e g Z V b 2 C R u C U l o x n D E 6 O q o m d 7 B 3 e h 1 X l q o M j T E 1 n o O w W c 3 K 4 8 c + 6 5 y N 9 Z c M 0 g 2 L M N c R F H s K N J u r 5 K J H q m R A Y v b 2 u H H m s T H j e m 3 Q s x k o Y V N z s k H S t y Z I m A p l Y R S i N t k 3 t 7 y 5 q T l J n q l F i v N 7 N 3 e N E 4 s J o 0 p + Z b b C d n A l b F R x K o L q M 1 s J n z t 3 A T / 9 6 c + Q z o u d l O B P T K l 6 d Z h N Z u V R r U v L i h B k Y j a t f i d 4 z b T J 9 u 3 b p 1 6 z i 2 1 W C I a a x D 3 t c d W M / 8 L 5 C z h 1 6 r R 6 n 2 C x Z 0 n U T k 6 u + E s A + 6 O w 1 8 Z a n J k z i Y 2 o 3 9 q G a o S t z Q B n C 8 b 0 z Q A f q s f n w 3 y s N c 7 s 3 + 8 S w 5 o M I Y 3 U / M 2 z p 9 g m r C T m p 7 e F v n 7 s 1 v P M s 0 9 v q 1 g w u w N v 8 2 T U g H v W l L y T q O h Z Z I s A f c E E b 4 8 D / u H V D h 8 W a t a l C 8 E C T V e X H c n Z L B L T 2 a b M z S r n 5 f 2 E w y G 8 9 o c / w i W S d 2 J i S m W A f P j h C c z N z q t + i H s F 0 W J 3 F c z M q m s D 7 4 y u a A 6 P D B X w 8 G B h e w T F 6 Y W a c E R O c b 8 d Y D G b U C q 0 T h y 2 D j 3 c s l F u l i 0 Y n 0 o h O Z 9 s q Q k M p V M 6 n R J G Y V L e v V a Q y u v R 6 W q N o V A t p E o y H T O o H g 6 N X x E W R s M D b A / A u i x 9 s I S l 2 T C m z i 0 q j U Q N F R f U p 1 Q 0 g t k 0 r h 6 b / F i R m i 0 g v V h 1 X k U n E 8 h H R Y L N V J 9 P b 0 8 v 9 u 0 f U S E O l o z 8 / d / / T H W o 2 r d v d T n H b m O 3 x 8 L S o V N f u 6 f 2 r T e B t k V Q R H w h p k o h b g e Y 5 O F 6 t 0 i O b Y o d / M l 2 w Y n 3 D J B 3 3 F n l v u + M W j f 9 W o Y B L B Y r O r c x P M 5 h L i t X 9 E a g h 5 A E N C 2 E Z N B V V F + I P u 8 K A T I + d H r W j I B T C E x e 0 y 7 9 p / / 0 x y r f 7 t T Y a b z 6 7 u / w 2 W d f Y m k 8 i b n z i z C U R U K x U 0 8 T k L C K h a w K B q e X c v J s r L D 4 5 I 6 F Q B l 3 o 7 e V T T n p E e z r 6 8 W P f v Q D v P z y i 5 s G 5 f 8 S s e V I 0 L V g I V x y u g D f v l t b D k F 3 7 6 9 / / T t 8 5 z v f V B t h O 0 j N p + X B 6 2 A N 0 q 4 x w W D a 3 Y e a m E k h n y y i b Z O x O 2 v B G i c 2 W l l b g L c V G N e h K 3 o t S C z M 2 W M T k b U C j 0 P J S W i 9 n h L s m 7 j a e T 2 c Z T z Q N w A n f D D q D C L B N O j K e p i c + u t e v z o o + b O x H B z B 1 W 2 R O Y / Z 1 m 5 E a G Y J l 2 e u 4 O m n n l A E 9 l V A W B i I 3 7 a S 8 b 7 t u 2 J V q c 6 g 3 X I X O h u / W y x C D N s k J o I T G b 0 j f O g 6 Z B b z i E 0 k d 6 e V m O z N 5 K y o A b K 4 2 y E m g m G A + g S 9 V k H J 0 4 y Y C D Y a 7 R B 1 c C 0 x X V w 0 K r X l Q J u 2 I T H R T m J + J K X m B R Z w J i 0 o F y v w D j m g 7 / L B N e i C r m R G Y i K L w r I O u X h e 7 Y e i G H T 1 p q O N Y C P R p N i u X c M d O D Z 0 H 1 5 9 7 f X a O 3 8 Z + P P V j b 2 s Q X s Z h a J e 9 T g k d s Q m v E M u 5 M N r n t R N B g n K 4 b g x B 4 n V Y 1 Y t m B m j S o e z K u i 6 U 3 B u L V 3 N e l N J 7 L T W i w X r 4 M b f z l i V R E 4 n 6 l t z J r A s N p F N 1 M G 1 m B H 1 8 F C 7 t u k A h 0 K h q C Z t v P / H k 5 i / t I S X H 3 w Z V o u s k d m s Y k v M K 3 x v X N T X i t y n 2 I b m Q A W F J I e L a / J v U f W e b 4 b A A W 8 t f F F E K S 8 / 9 Z 5 j e 4 C P J 8 3 I 5 N Y z 2 o U k h 1 9 v H + z a x b / j D y X 7 W l h l r b v c 1 f X e s d w t i L 5 c N 1 Z v D X R b B j t b h S 1 g h a f X p b I A l i 7 E U Y g Y t t U j L z a R x t K 5 K B z d Z j j a N 5 4 C Q d Q 9 Y a n 0 6 v A D P W g T E 5 N N P W V r k c 7 r 4 W I X q Q 1 4 2 m K q + R v p v G 6 d x G o E 8 y N / 9 v f / A H 3 M i O e + / T U c e + x O u D w + t B 3 y I J I t w + f 1 q Y L B p / c x d 8 q o n C 4 E 2 w 1 o h b w a m V r M b X z 9 l G J W m w N 3 3 X 0 n 0 p k V d / t u 4 8 G B A u z W K s E W R V L X r 4 g O n L W 3 T y a z F T z s j y H / v i O S q t E G b Q b D 3 / 2 L v 1 X D A t I F 3 b b 6 m q s A Z d Y K n X n v O M 1 m Y H D x 0 0 8 + U 5 K q W B H V T 5 R Y N o w v i y G + 0 z I u e t c c b X J P I m V o A 2 X C j F t V q j m N a 8 C N n 4 3 m 1 X t W r 1 l l D 9 A J s R G 4 W T l a k 4 F b Z k K 8 9 9 6 H c s 1 6 d H S 2 q 4 L B 9 + X 1 E 0 8 8 t q 5 P R D O c m j W h d 5 M H y 1 q o t e 2 0 6 S o f C W 7 + r C 5 e u A B P o A M H + w + K j a q J C i d 0 0 2 N R D o f w U g E e l 0 H 1 Y G e T G K f L q u 4 3 P Z + H x W t C P i 7 S K a r B a N O h E J O 9 5 O a Q 7 A o y o b y 8 V 5 D j B q R m 8 n D 1 W 1 T c a W l p 8 X q f i r 0 E J U Y j E 6 H 0 Y g p U / V h j e 7 v 3 x y y q Z o t Z H d 2 e 6 v p F 0 o Z q O b 9 8 f i i w 9 V 5 f 5 Z R Y k h O 1 b S N A S P F e r p R h 8 2 w 9 M W E v w F h G P p 9 T 8 Z t T p 8 6 o 3 x 9 + 7 E m M D O 5 e n 7 r l q 1 H Z + L I J R E U x y G Y K D L T j w q m L 6 O 3 q U H G 5 r a Y 9 M t 8 w n k j g 9 T / 8 C U 8 + 9 T i C b W 1 I p 9 K q a P D 0 6 X M 4 c v g g T p 8 5 p + q e W h 2 0 v S S q S 9 s m 7 n K W v a t u q / J k Z x N G U Q F 1 u L t n 8 6 D 2 3 E w W 2 Z l F f H r 2 M 3 z z p e 8 o 6 Z 8 U m 4 6 z q z J y X e 5 8 S j l v b H 6 r Y g A s w 6 e H 0 R a O K C I r y T p 4 O S V f d t 7 C q Q i C h 9 z I h s R O E 6 k N 0 W T S C w U 4 h T i 5 X k y v Y j Y I 2 5 a 5 X Q 4 8 / v i j t a u 4 t Z h c Z m O Z i t C B A f f 3 V 1 V X F i p s h 0 F v 2 8 u 3 F p n 5 M u x d O 9 Y c d w V K S 5 L / F Y o F v P L K H / D I M 9 + F 3 9 n c + 7 U b i I y m 4 B t x q M 2 z G Z i G 8 6 t f / Q a d I o U e f f Q R l U X Q i G w u g 6 X Q M n w + D 1 y u 1 u w n b m I 6 G 7 a g 4 + p m Z y J q C w y S R Y D J 8 R i c v R b 8 u / / v p / j x j 7 8 v e q x B p J M d l x e E W x d y a k C a u 9 d 6 f e 4 y s x 8 m p x d R d O 1 H h z 4 J h 6 k C h 7 / q + Y 1 P V H M s e T 7 m L Z Y q R W i V L O J i p 7 a 3 d y g P 7 Y k T J 7 F v 3 4 g a d 0 N J 7 V i z N r u J z 6 Z N u K + v 9 S y Z R i J i F n + 7 s 3 U h c 8 O U Y P a V V Z n 5 r Q T 3 N d U S q k v 0 U J n 0 m x v e N w q z S 6 / U v b W g + s l 8 N m 4 2 q j u c d d T f 3 y s q X k R l D K y F z W p X O X C t E h P B B 7 0 Z M d V L v 7 p c 5 Z a I i f 3 C 2 Q U 2 s M 8 j f 1 t R U / 4 s Z q t I H S E c g w G H e 3 X w j t j g 7 x H J K m q f x p l H A t 5 f l 0 j p X l s Y y c U s y r m V 7 2 I g m z 8 k p k I l h Z n Q F Y y P j S P Q 5 l d j h O i O P 3 7 8 G M 6 c P o u L F y + r I X k c Z c P A c S I R V + f e T W y H m I h G i b Q d Y i K u 2 1 A 7 B U V 4 d l m T X 8 o w 7 n Z Y u g W w f y D / 4 y K Q 8 8 3 P L + D A S D / M e 1 i x x v w 2 p t o U M y V Y P d V c N 2 4 I N p + k + n n u 3 H l V P H f 2 7 H k l O W k b c W B B q x k Q m + H i g k l N S d k I T I 0 5 J 5 / p b C F Z 9 l r Y C I + t g n p / T W 7 o o k j 5 t r Y A S i k h N p M V D l E d 6 Q 5 P L i S r j G R R k 0 d t h p Y R e y h g R 9 k g B J g v V 6 c w N r m 9 a 6 O j a O t z w i W q Y q l c g M / d L n t G v t N s Q 1 t 7 G 2 Z n 5 z E w 2 C d q c A q v / P 4 P K q j M C S q t q r 9 7 D T K o r O y x V r f T D a t 8 R N 3 4 p K S i g c 4 S B b P j 5 p R L 8 O L Z + 4 1 G e D K d w z t v / R k v v / T i T W k w k 0 8 W k A 1 r M L V X 8 N p r f x Q 7 6 A W R k m a x 5 Q q y J m U V W z I J p 9 f v A i H V 8 e 6 o B Y + P 5 F d x 0 b X g e t A b 1 w x c L 4 4 Y Y s N / F v 4 1 g l M d / / W / / j d 4 4 v E n c P f + u 9 W x V E 4 k f 7 E M 3 3 4 n c o k i S r k i d F 4 H k v E i T F p B N A J h Z / k M n H 4 H 7 E I 0 a z G z e B X u d j N 0 F b 3 q 5 k t Y K l 5 Y 9 K s J h s y Q E p 6 d l 8 J L E T W P 9 6 k n n 2 g a Z z w z X + 2 g 9 A A l j 0 j X 2 w m 7 Q l C N o C s 9 P p O E 3 e W D z p J H J i L 6 t D x 8 u q X 3 C t Q Q o m k N H 7 7 z B h 5 7 9 C E 1 d P p m g I z k 9 Z + / g Y X o I r 7 7 V 9 / c s n p 4 N 8 D h Z P s a B n y t x f / y u 2 s 4 O 5 X C 1 + 8 M 4 J 8 / 2 V s 7 u o I k X e 6 W 9 c R G L + Q 7 b 7 2 L 7 r Z + + E 0 e I R B 5 X g b h z D o r b J 1 6 V W Q Y v h R D 7 x 3 D S E X i S I S X 4 e p 0 I r W Y U Q m y r J c r l j I I D D U m u l a Q K E 9 B X x L 1 L x J E t p C A r U d U X f 3 6 d S q h A A P M E A U R T v T i P / z 7 n + J x k e z d X V 3 K Q d K Y W a F a B 1 Z K y O f y 1 1 X p 2 y W F q S l B U a + + u G D E v f 3 b 0 z 1 X Q c 6 a n M 3 A a D O q d B S T T R 5 k 9 9 4 Y n n S h f / D B h 2 r + a 5 c 8 g J s F u o 8 5 P f D h I 4 / B 7 u X Q 6 7 3 3 d n K 6 x f A G E w W Z u 3 f v f / e h + v 2 J Q 3 7 8 b 3 9 z S P 1 O M B W J J Q b 3 1 b x X a 8 H p 7 O W o D l 3 7 O 0 S 9 M Y j K Z 4 R W y s I o K l 0 2 m R Y 1 T Q d 7 m 1 l 5 / d g 8 t J S T 7 x N b l c m 8 J W G i S 5 E F u L 1 O W I O W V Q w t X 8 g J Q c k e K K Z Q i Z r g G V g d j E 9 h T r Y K 1 V P G e v Q w V C y w 6 d p U N f D 0 z L Q K j b A f / U s v f U O p g V S b O b 3 / z T f / j M 7 O L t V q j T G 8 k c E h 3 H 2 8 K l V v J a 6 T 9 f n 5 F f t n W V S G u 3 t v g J g I k U q u X j t s A T O 8 / U 5 o D U b r b o J S g l M o S E y c z 3 o z Q b f 9 o c M H E d z n r R b b 7 a q s b 4 7 N x r G O L a + o R x 2 e l T L 7 s 3 N C B M I k N y I m O l L e / v M H c I m d 5 / D Y U E g J w T o K c P U 4 V E s 5 J s R 6 h 5 z K w 0 e b 2 S P P 0 3 9 A m K O m h y b v V S o a f L 2 d o u Y 7 k R U m 0 4 j Z 0 U V k F m Q v u e I o 2 e N I r W m l U N V c q / d E Y r L o q s R o d 9 j l m R 7 E j 3 7 8 Q z z y y E P 4 7 W 9 / j 3 f e f k 9 5 T t k N 6 t m v P 4 O v P f M U f v j j 7 + P l l 1 / C z N y M K o C 8 1 b g u o U J J P d p d 1 U 3 P h M s P x 8 z 4 2 o F d q t C V b 0 h M 5 + H s k Q e y i y 2 9 S E w T E x M q H Y Y u 2 N 0 w + r c D Z j b w 5 g Y H B 0 X N T S l j 3 d q u h 0 m 4 + F 6 B x W 0 c 5 b k W 7 4 2 a 4 b Z V M B I o 4 X K I N h Q f a z V L Y D M V M R Q K 4 e / / 4 8 / x v S e + h 7 7 j 3 b W j Q O R q S g W 4 f Y M e R M a S c H Y 0 t 4 u X L s f g D H i Q z 2 b V + h t F S J u 9 R l y + e B F m V w + 6 z W 7 k i z F Y + y r K d W 6 N D s A S l F U T a 5 8 9 K 0 o F s b / j a b Q f 8 a K g i 8 N W a R P 7 U K Q e 8 i g i A 3 P F q V 4 z G H 7 5 8 h W l F S z M L + C 7 3 / v O q j D E x P g 4 T n 7 0 C X p 7 u 3 H v 8 X s V Q d 4 K X C e o 6 v K v x o n x K p d j 8 d S N g g u Y m i n C 1 b / C O W 8 U n A 2 1 H F n G n X f e J c b r z d e h a c R / 8 v E n e O b Z Z 9 R r 2 o + F d A E W 9 9 b Z D j s F 1 f G 1 S a 3 s A b L Z o P G N k M s X 8 H / 9 3 / 8 e 3 3 / k G x i 4 b 3 U w n M 8 r c i W J w C G 3 3 F M R h p I d O n t e 5 S y q U g 2 x W d M L e d h 9 D u R K Q h h x u t 9 l B + k r K n 7 F L H 4 6 Z m h 7 j Z + b Q m / X I N L 6 R e T C Z T j s b n g C A c y M X Y P v r g r K E 0 E Y B x O o 6 E T a C S m Z K x 5 F X F Q B i W Q i j b d + / w W + 9 7 1 v Y 2 Z m D g 4 h l u 7 u F e K v g 4 y V 3 s I P P v w Q T z 7 5 u H x u d z y r 2 8 H 1 X d j s a x 8 W Q q I 3 Z T c S y 6 v 1 M n n k Y t u T e s n 5 N G K T s t j 1 A E s N i 4 u L G B c J c a u I i a B X 6 s C h g 7 V X U B 2 C d j u G s h Z r z 0 6 J t V 1 i 4 l L S F q N d 5 b T q l X 3 E q R h 0 j 2 e j 1 Y J A Z s F 4 u v x I T O S Q X h R V y p Y T L S O H U t K I 8 M W 4 s o 0 9 w 3 Y U L U k s R O a R T 4 u 9 5 d C p W V w O e x B X L l x V j o J U O A u f y 4 u K I Y 9 2 7 3 6 Y L L L T N A O i 5 V E Y z b K 3 Z t z I l p Z V s n X V l h J 7 T 5 c Q u h T 1 V W x C F l 6 + + 4 c v 8 Y 1 v P A + b z Y 7 9 + / c 1 J S a C q W d s G / D 4 4 4 / h / f c / x C u v v K o k G z 2 I N w u b 7 k Q S G d W + z Q K J 2 4 F / n w u l T I s O / R q s X o v S 5 e n g y I Q 0 x M b S K n j 7 x z + + o a Z P s M q V m 7 i x 1 x z B j T c X 3 z t C 4 0 P i Q / M 2 x E u 8 A y 4 U 4 n v 7 8 B q z n e n t a i V 4 2 4 i F h B C Q L F W / J w e t k J I N m 4 W z 3 4 7 U d B b Z e A F a S i 9 q W A m 5 q E g X Y x b u Q S t 8 w 2 6 V K e 4 d s o u 6 V k H H X T 4 Y L e z I K 9 L I 6 4 b f 2 S P H 2 p T U Y m 7 j 6 f M X c O B I t a 8 E G 2 m 6 O p w o 5 V g P N Q n b c B H O Y T 3 M 8 Q 6 4 D 7 H 7 k Q 3 t I 5 3 Q p R x K I h k r V N X k 6 e n E P t O K e O v V T / H Q Q w + p p i + t g l n 7 L 7 z w H J 7 5 2 t d U b O 3 j j z 4 W J r K y T o 1 l / L u N G w 7 s b h f 5 Z E 4 e h H x x i 5 E y 5 o + R 0 1 n E y D Y 5 O H 2 w W o Y / u L 9 H 1 e x c u T K K + b l 5 n I 0 E k d a s S O U N c F q E 2 w q B + X d S z d s i S M T c L H R M s K k K 1 b 3 Y e F a u F X K t Y m s 0 E / m 7 A M 5 i C t a I 6 O y s E b 3 e 1 g l q M W l A u 1 N T 0 v 2 X v / w N 4 r J + 9 x y 7 G 1 3 d X T C 6 Z J 0 t F Z E g B s R m U 8 j p k v B 1 b B 4 G I F N J R f J I 6 A s I u B 1 C D j a R U k L k A b F 7 a m 7 s 0 f H L a H P 0 w d q m F 7 X R h p S 2 j N K s A 2 V r E h 5 X F z S 5 H 6 N L 1 j N j R N G U E D E j 6 q W c p 6 z L C 1 l V 8 M l 7 5 / D E E 4 8 r 1 / l 2 Q F X P J A y X o Q z S U l m I i M 4 M t j t 7 9 9 0 P 5 J n 5 b 7 j 8 p x n 2 j o V v A H Z y r W Q t S h f f C Q z y w F O R G O x G J 3 K y m T k B n Z u i u 3 w B U 6 d e g b M 0 K + q C t u 1 p 9 a 2 g S k R s e x X B l 1 + e U s Q c c P t V R S p V J b N D i N 4 l G 3 J C C E 0 2 2 l 6 g s b t R Y I t 2 z m v B H M B o N I Y P P z y J H / 3 o e 3 j + h e d x x x 1 3 q A A 0 W y R b r T a M z 1 4 T i W K D 0 + B X N i J / C M a p y N k X F + b V O i w s z q O U L 8 H r C m J c X 4 0 1 5 s T W m R 9 b W K W C D w 0 P I 2 c W e 0 j 4 5 + L y I q y x L k S M Y z B 0 Z l X M q Z B L C Z E t I K t f g n 4 u i O y k G S V d V o j K g k Q s r W q x d l J E 2 o j O r n a c O n V W 3 T f H A D 3 z z F N Y W t q 4 c f 9 2 e h y u x a 4 H d l u F F j e i b M h c T 7 b c L p J T O c T S y z h x 5 o S K U d D j Q / E + P T 2 N E y c + w r P P P o P 2 9 j b F 2 b g B 6 n o 0 O S f t B R r M z P 2 r c 1 K + T 2 l D F Z I P k J 1 6 + D 5 j X I y J R I W b n / r y N O w O G / p 6 e 1 W L L L 5 f i Z l g 7 z S q b H Q a 6 e 6 + q n c p M Z l T j S J 3 G x H h 6 H U 1 j y r f d s 3 H s b E x u W c D B g c H a k d W Y 2 p y E v 0 D A 4 h P s 2 O s b A 1 P S a l Q 5 P j 1 t S J Y 3 l K I V + D o M u F C J o a j L h + i E 3 F k D R q 6 + 9 Z 3 M V q I a e j 0 G r F 4 J g L 3 Y Q O u j o b R L z a a S b S K X K w I 8 0 g M m Y t O 2 I + s F H m O X Z q F Q X P j 6 N E 7 a k d 2 D j 5 H X j 9 / 4 r E 4 L l + 5 g q P C T J p 5 A z l P i 5 2 N d m K a 3 z K C o p 7 O 6 R 7 F Y k a N 7 a T a z A A w 8 + P 0 J j G W t y j U I 4 r Z I s K x s O K c v b L J 6 y j k C 1 g S Y / S 8 6 P L M r S u X S 7 X E W X q d N D h d r t p r D c e P H Y N V i I e D B + g 9 6 u r q V F K I / f F I R M w T P H j o g B j C X S o z m n 9 X L p a R W R T V x G A S V U a n c h j j U x m 4 e 2 3 K + U I w g 8 D m s 6 h O U X S o 7 E Y q F G u 9 6 C B i C T s n B Q a d 5 W 1 p l m Q s / / G n P 9 t 0 w A I / Q 5 C A O F G f 1 x 5 L x u F 1 e x H Y X 7 U X s y F h P s J k r C K N r Q E r 5 r J p 9 N q d y n m k c 1 n h 8 a 9 n k o y R D Q d E Q o 7 J Z w w 6 k e g F R M r z 6 P b 3 Q 9 c R q 7 r K 5 1 w w D 6 Z R 1 n N K o Q 6 h + Q h S I Z 0 a 5 b O b 0 O S 5 n z 1 9 B s u i 6 R w 6 d B A u p w M e U Q 0 Z Q q A E M 5 t 3 7 q V d R 1 D 0 / K z N 8 d p L M N B X z o p I l 5 1 h F B W G x W r b E f H s P P r u O + / i G y + + U D u y A n K l O m e t S y i e u / 4 7 J V I q l V S j K T v a 2 9 H d 0 3 2 d C / M z J F Q + W E b i G 8 H x m Y y p 8 d x 1 k K A 8 Y t w 3 I j a R U u f T i U R w 9 d 6 4 K 3 0 y Y k C / r z o d k E 0 q t 6 v W s m f F a 6 / 9 C X / 1 V z + 8 f p 9 r w Z o y S j B y O M 7 g Z Z U t m U F y I a 2 y I 5 g E y 7 6 G 7 n 4 b E k t F Z M s Z l S R r F + a y d C E G k 9 s A b 5 8 w y C 1 w e d E g K t 5 V t L k 6 Y W 0 X w n R b 1 F A H 2 6 C G g t h v d I H / + j + 8 h R e e f 2 F D r 9 6 N g u v B H 2 o e Q X 9 A 2 f X 7 D + w X z a a 9 9 o n t Y x 1 B q R f y v / p e U a 2 Z z Z V N k z F v J c h R 3 3 j j z 3 j w w Q d U j + 2 9 R n p e g 8 U n x N 8 Q v F 2 + E o V 3 0 K 2 k U S O o M j G Q v V v q H 9 P B R t p K S k J 9 M W P C 4 Y 7 t 2 Y p n h C t 3 i g T e a s N Q Q r P 0 Z G p q Q t l V Z C 5 d X d 1 Y v B R V 0 t 3 W L q q T S a 8 c M Z f G F j E y 0 o b c V B E m E W B U A 1 m V 2 4 x g e a X 1 b V S f o h g N R 1 Q v D o d I f 5 t H C L P L g B w i S M d K u H T u K h 5 7 9 L G V z b h H Y M F n U S s q k 4 G O i j q j r K u 6 1 H C q T K b q I W z G 8 L k P K e H W 3 T V P 1 X j 9 b M 1 8 u x I T w R u + 7 9 h x X D s 1 J h s 3 j 0 L m B l O m m o B q T 3 w 2 h c R E H r Y 2 k Q 5 r M i E Y v G R K z l r U s 0 I s f j 3 S o R t P i 8 l p e p h E M n H w 9 P H e 4 r a I K R a P 4 Z N P P 2 / J / U z 7 k e s 6 M D C E j o 5 O R U z L 4 S V 1 n G l I V N U T s h 7 U D t u 6 O l A R N Z 3 M h B 2 P 9 L I 0 o d B i 7 U w r Y O y r p k 0 q u G u e W F / Q j 4 H j 3 f A M O J E z J V A U U 2 B 5 J o M K O w n N L c l 1 x 1 W 8 j z 9 7 B Y e o f C q x W e 6 Z o Z D T w n h O f X F a G P W b y i n z + u t v K E K 6 I n Y X U 6 D m Z u e u p z k x c y O V T K m S n V / 8 / F e 3 z o b a T f B m a R t 8 + z v f Q i W u R z 6 e g 8 l h V A 4 P i 9 O k g p A t g S t R Y x 4 k I t p B h U R Z b R a P q D g b T U L M y x J a 2 j f n O p G r S d U O e q f g 5 n t 3 1 I y D 7 R r 6 R O 3 b D p j / 9 s 6 7 7 + P R R x 6 E z 9 d 6 P K c R F y 6 c Q 7 d n G J 5 u z i s W A t E 4 N r a M c U s a w X k h K B M Q P O D D m Y U Q 0 s k Y H t y 3 X x H l p X g E h z 1 + t Z 4 z 0 w U 4 C x q s P n u 1 D E R n U G v L J F z 2 5 G g E U 4 m c H i 9 + + Z s / Q T 4 u 0 i M n z / d l x R B 4 3 l R B 7 O x N e g r u F D Q T 6 o 4 s E h M n o L A k h / Z 3 R i T Y c y 8 8 h 1 g k i n f f e x 8 e k W B k V H f d d T c C f p 9 y y X 8 l C I r g p n n 7 r X f w 1 N N P q g I 1 O g 4 4 c Y M V p g V R H 5 j + r x d R z X 8 p w q n G s B G J w S w 2 V s W I Q r a a 8 U x H Q z G X V + 5 v m 6 + a X b 0 Z M s t Z R W g 2 7 + Y q X e R a S t R C x 3 W p t V 2 c n D B j J K B d z 7 d s B b z 3 2 f l Z 1 R b g W 9 9 6 S T l u u B l 3 g o R I C s Q s 6 1 T X U 0 s h D K W c c l 9 G f G p e w v 0 2 N y J z C e R k r e M d R v T k j X B l L b K m G m D V I S C S q I 7 o a A Z J v x O e e F a l p D V b m 0 s z a e j S c 6 r o 8 e S J j 5 Q U O X K n b O B g O 9 w 3 o Y P x 2 T P n V P a F z 1 e N y X F v E d x v J D y G G 6 j e k g B f l X X W z S 4 s V V o d 1 H W 7 I x 5 P 4 O 2 3 3 1 G J s k N D g 8 o r t 9 U G 4 k L s d J P R h m D 2 B l 3 H W 4 H N X n z D H k X Q 2 w G f z F S E C b F l N W W j V d S 5 K 0 v s 2 b N 8 O w M I 6 q B D g p K F U i R 6 L Q m d o w x v 5 0 p m C E v m r 6 T i G N C s y M Y K W H B X 0 B 0 z w e F z Y W p m B j 3 D A 6 I C Z m C u M a W 1 b v 7 o W F r W x I F z 8 w b s N 5 X F b o r D P y J 2 8 J r H c W X J C I 9 F J K A j r + 7 r 6 u g Y T K J i H z 5 0 G J Y t R v 3 c L H A f / e b X v 4 W + M e X / L x 1 0 S n z r W y 8 r 1 / f b b 7 2 9 b g h Y M + y U m I j U b A 4 2 4 c K t g L V g m e X t B X t J S G 9 d t i g V b z v E l M / k 8 Q 8 / + w U e f e x h U U f u 3 B E x q d G f 8 0 U 1 + Z F D q / V m w O g 0 q I 1 T R 0 E k f c B o U t L Z a D Q j Z S h g f m Y e Y f k x W A q q b i m U K i B 2 r d p z h M Q 0 n 6 i G E T I L z I C v q q 5 H u 0 S D c J a Q k 8 8 y n L I W 7 H L b 4 d Y w n 7 T I M / b C 2 n 2 f a n X w 0 5 / + v e q g 1 H h N t x I G o 6 i w L / 3 N f / s T v V 4 H r 6 1 1 V e J 2 B g m E k m l 4 Z B h f f P H l 9 Z Z V f t F x d x P k 3 h y h a f O 2 F p g m l 6 9 m U 5 h a i k n R R U 5 H G d t / b d c p R C 5 O N Y S J p N t l G E y K T c 3 l h Y A q q o G l x W V W b Q 2 s I i K o 3 t Q 3 L 8 8 b y m X Q a X e q Y 8 V k G U t I o 0 1 z I n D Q C W v R j b H c N I Z 6 2 6 H F h H j 0 I m H Z c 0 R s q M x 0 R q m O j N P V Y T D q k D D Z U A l l Y G 0 S x y L c 1 j K u L J p w o L 2 M Y H s X h o f 6 8 P v f v 6 o c A / w Z G x t X R Y i 8 z i p 4 r T t n m N s B T Q h m z x h + 9 F / 8 y 5 8 w / Z / R 4 Q H / 3 i U N 3 m x w Q / X 0 d K s u P u P j E 0 r 1 2 U 2 Q K H L L N L B b 7 5 3 B W E t y m o 0 h N 5 d q 1 8 I m k U o a f D a q o 7 W D 2 8 D 5 c + c w N D y 4 r m 3 Z V o i M J Z R N y f Q w i 7 v 5 p i Y h 0 Q m U T C Y w U c i i R w i K + 5 a p V n 2 u I C J t F V g q N u j y Z U x p y 8 J A 7 A i 4 b W q t c s k c M j M p Z E 0 m e I L r z + + y 6 Z C K Z h U D a d Z c l G C v D L Y 9 m 0 7 a M d J l V x K Y D J S j U / v 7 + v C z f / g l / F 4 f T p z 8 C I G A X 7 3 X D J H l i M p k p 8 q 4 X a b T D N x v T A z Q / f J k f J W 8 f O Z A f k c P 8 U b A B W J s Z S / A v L t r 1 8 Z x / / 3 3 1 o 7 s H p j D x 0 b 4 2 w F L J K g q + v Y 1 3 + z x n E 5 l 9 + / E r q W k m B X b Z W J y W s 1 g W u H U W 4 N Z / L Z 2 E y w t p o J d u X w J B w 4 e U p J h e T K K s r G M 3 o E e J D I J n E u m M O B t Q 5 u x g s V y A Y M O N 3 J L 1 c w W V 3 + V A b G 7 b b 6 o Q 3 t D w 8 6 5 m B H d X p F g 7 E N S M K E g E t D d 6 1 L l J Y 2 g 2 s h p g c 3 a g z G G x v n E H R 3 t y v 1 9 3 3 3 3 q r g R c x F P n D g B l 9 O t O l J p Y t C x H 2 I 6 n V V 9 E 4 8 d v w c e 9 + r G M d s F P Y R K Q t V e K 7 A P 2 U 6 6 g e 1 U u F K D I E c K p Z g l v v t E x Z t k i X d P z + 5 1 k 6 0 j F 6 X O z w n p r S 8 Y s + d L c k 3 F X A n m m p e K x v q X M 2 a 1 9 l z D Z l M x q q o W i / i q r 5 s h m U 7 g 5 8 K h v / n N l 1 S K 1 D r I K R g z 4 6 k 4 S I 2 9 y X O i t h a i c k C I u F I Q w p q O q d G p n O n E 4 B E L B R u R K S 3 L Z i y o e F F U u H x y O i d c 3 g Z f j w s W m w U 2 q x X z x Q y 6 4 g b k K 1 k s 6 S r o k P d 1 + m r 7 s d R S U p X k s J S f L c r Y B Z c u c D I Q t 5 g d k Z Q R b o 8 B O l N F 9 Z w n o e s r F q T D S a V + U p q w K 6 5 N 6 J 4 z r 9 b 6 e J j o y 8 A 1 P X C s R l i Y X 8 S l y 1 d w 4 c I F P P L Y A + j u D 2 L 0 0 i R + 8 M P v 4 s i R w + j p G 4 L X 4 8 R y O I L g N i Y p 8 m m k h C n U m 6 n S L u S 1 r Z N Q B E s C k m I / H + 3 a P B I f T e s x L Q v H 8 n m C n J V 6 7 m C g t K 2 i N 9 o L f a J u r l m b X Q E 5 1 s c f f 6 o q O H d D t K 9 F a i E H o 1 W n N s l 2 w G l / T F / i Z p q X N d w n h n e z q y N D u H z p C j 7 9 9 H O R C P u U p G V K 0 F o U t T w u n L + s N k U z 5 s E H n p j N C 9 E I F 7 W Y 8 a V l C Y 8 H u l f Z c y R a x p f o v l b p R k I s 7 P 7 a u G 5 Z L S 7 P 2 Y L p 8 R k Y D S a 4 9 U F 4 + 1 f K I K a i E a Q W F 6 D l i u h 1 j C A m U i C n S + B I w I G 4 f H 8 m l F R 2 p H + f e 9 V 3 M 8 7 G b r e 0 5 c 2 y E e y N n Z l k C + Z i B Z R z R l U + X 5 / n 9 f a o B U 8 3 m S K 4 F u r e R U V 1 u U X a 6 a o u 7 s / H S 7 h 3 q M o s m L P 5 j 7 / 6 R x w 8 s B / H 7 z 0 m 9 8 U u S z p c v X o N w 8 N D K m t k L T 6 d E P u 2 u 4 B C p C L 3 m k c h X 0 L F V F w v o Q i O S m F f i e m o Q Q 2 w V p M e a m A F L 4 1 l D u 3 6 X L g q J x o c F 9 F L O y w j x 3 i c I p l E 1 e r + p V d 1 r / p S 0 l h k R x 8 O M t s L g j I 7 m B i b h T 2 4 P Y K i B G B t 1 5 l 5 C + 7 q L j Y l J t o q p 0 + d U Z M q n n n 2 S U x P z 8 F h Z 0 W s Q 8 V B p q d n l S H 8 / n v v 4 / P P v l S q C / t b r K 0 d 4 p C 8 Y o w 1 Z d U S / U V 5 N s d 8 w X X r w d e K m G r H s / E s C o m V Z p 6 E S W 8 V y W C E z + 9 H J W p W s b V G n J q Z x P 0 H D 6 t + h E b Z v O Z U D j P m F F x L F d h d Q k R C K F a 3 C Z y j p a W F C Y v G z F A C J Q 2 J K Z Z l n q I O l k Z G L p f D Y Q M w l p B Z L F T r z Q R m O d T Y 7 L 8 R Z P I 0 J U x y L x y F 2 u l f y b 3 k v 3 Z 9 C q m i X R F u R r O J / T U M F 8 z 4 x W 9 + q e y q d 9 5 + F / 6 A T + 0 f D k d f W F w U 9 T a r P H k m I b i P T 7 w v z C k F L a l h W V v C + 5 / J M z j 9 W X M J t R b D w Z J q X f X + N b M i t E 5 3 W X F U + S 7 V u f X 0 r K n a K 6 0 B l G 6 t d C / d a 9 Q r N r / 2 z N d q R 3 Y X H N R W i A p H 7 W p d 7 e N a c V Z R I K / h a r y E O / c 3 / 1 u 2 y G I N z 4 v f + I a a I k 9 7 8 M 9 v v i 2 b 2 Y f 5 + T k 8 9 u i j 8 A W 8 M B l l 8 w o R N V P z V P X t s t h k n b L 7 Z D + R W 0 / L N f e v U e U 2 w n I o C 6 u o V o 6 2 1 c Y 9 k 5 q p 7 n p 6 V 2 z B l F b A U j a D I Z a 8 i x R g u l B y M o 0 Z I e Q 7 5 T r Z 8 5 w 9 4 e s g o W c X S 0 h H k + i 4 0 3 9 d Y p 2 d M + F O Y T L N k J j N w t 2 z Y r c 2 6 7 H R D N m 8 A T b L 6 v 0 4 P b O A 6 W I v H h n S E L 4 S E V v N C E e v V b n 7 r R W r y k v 8 6 O x J 3 P 3 A E f m 0 T r W Q Z o p R J B r D N 5 5 + D l f P j m E i M o b v f P d b 1 d C E Q a R 5 K w S 1 F r z t V v 7 o 2 Y N 7 U 2 S 3 H T C b m G 2 S W V N D 9 a m Z + C a O / 6 s T 6 t / / + o k A / s v n V / p E b I X M Q g l 2 b t Y W s S S 2 I p l Q j 0 c T W 6 q C f D g L Z 9 d 6 T x R z 5 v 7 8 9 l u 4 7 9 5 7 h V N W 0 4 W 4 S e t x F 3 q U m q l + j d D E T q N k s n X I E 6 v u V V x M R O G f Z C M V G + y 1 5 v 6 b g d / F 2 j M m + l r 9 e l F t q + u X X R B J w 3 Q r I b Z C S e w o o x 2 f R E J 4 w L + S e E t 1 O z S z i J L J i 4 T c b 3 f K h E C n 6 7 r K V k c x U x R O b x R 7 L i 3 S x 4 i C 0 Y T l o g k j b e v N B q Z w 0 a F T l z a X Q k Z 0 u M o q 0 Z Z g s F 0 Z 5 X L d q V A O F V l H 4 S E q D 9 L X Z k A 2 U l Q e O b 3 e r H q c z K S i 6 B n u g 9 9 R U a U l C Y c L v n x W 9 n d Z 9 V l M T G d g F B X Z M 2 h F d D Q B o 8 O G v K i z N l G r L D 6 9 i t W x S o J z w W Y u L O 3 M b N k 2 B d 5 C U G S z L o q D x G i w c 0 P u F l I L s t i 1 y X W t Q p O n y 8 m D f O Z F s Q t s T Z p j c h N P T k 3 A 5 / W K g b 6 S Q c 9 N x D g L E z m 3 I i Z K o n y k D F s n N 3 3 t m P z Y R F 1 p v 8 N X 6 9 2 w N f i d 7 g E h v n Y T s r G S k s j c t N l E R k m U n J Z C U V e t 6 s 2 X V r c r S 8 8 I o R U d C M h 3 D k W d I s 0 6 s X g 5 q k I H 4 S v R 6 4 n M d H y Q 6 D n w 7 n I s j D P F E D w W D U t X 4 + p 9 Z m Q U y 1 X p U s z k E b u W Q T l l R m Z O b P X l R e R n Y 7 g 2 V 1 H n L G c s y I b l 8 2 K X l 7 K M p T n h b L P C V C k g O V e E d 8 C p i k C 5 L u 5 + K z p 1 T i T H o k L 4 o t 6 m C v B A U 2 3 Q b H 7 O x Q I C B 9 0 w W 0 2 I X E n D Y B f 1 U W e D p 8 M E a 8 C g 0 t L o 5 S 0 X R M O Q x T X r D T u T U M 3 A N C y e i N y A o I P i q f 2 3 X k I R W l H U 0 w o J 6 7 y K t N P Q X I s / n Q m r z X 6 4 x 4 m h t t Z c 4 R w j S k / d W k / Y R h i P V G f i t p l p n O d h b 7 O s i 7 d o p S I u n L + k X L 8 v v v Q C L D s s d o u O i 9 0 i U s h I Q 6 O G k + F 5 P B y s d t b l t Z e y Y o P 0 t X a v B H M j k T E j Z 8 + h M J G H b 7 / Y c l o I V r 0 H S Z G 2 t J m s J e H a 4 T z 0 m g F l k 4 Z U N A H n o E j Y U F l U 3 Q J i X T r E t b I Q o m z e r A k F p h y J y h Y Q q S F s B v u c b i F 6 A y 6 K 5 L C w R 0 V F k z X T i Z 1 t w l g 2 j W 6 x 2 9 w s L T H E c D A Y q G W 9 V 5 S 7 n / O f m Q j N + V i J m Q T M o l J q f Q F 0 1 V z z K S G o l F O I S E w R a i 6 U 8 i w m Z J u 0 + E Q K V i E + m 0 W n C i h Z f G q Q 3 3 W c f F + S a 6 X j R f Y 4 H X E u Q 0 G F P 6 g B l O R e D H q T M B l h L s X U 7 j j W O E 6 f R m S d m A j 5 H k r d 2 w I s E G R M J h q N q / h E M z x 3 V x A v 3 t P W M j E R 5 N B 8 G K 2 A d h M b Z T k S M a Q X c q L m 2 d Y R E z f G 6 J V r S K R S e P m F l 3 Z M T I T e r E N + T c u 2 c k 1 N I h w B + X 4 5 P 7 + z V a i G O a 6 i r G N O J F Q 1 n c h h a B P l y I T z S x H o F n W q S N D b 6 1 D d k r z C n D o P t S O + N I f l z B J 0 P p E o Y n f d a X d g v 6 U L X m c A H Q k b j k S t O O T 0 I 6 z l F D E R h 5 0 + 9 M r 2 N M + W 0 G F z w C M S + Y j O A a d I C y 1 f V s R 0 X t T X K W c e E b f s P a f 8 n b W 6 n e l W 7 x l x w S g S R T 8 V w u i S Q d W P J Y o V h G Y z 1 b I R n 0 9 l k B P 0 O n p 6 v f J 5 E q V R 9 m 4 e 3 q 4 g Y o t p W L t r 7 a N r S 5 e c E g k 7 l 1 F S 2 t U l 9 9 n j E K I q i L S z w N k X v D G C U j 7 4 V A w L H / 5 H 3 N G + f i Y t P T a 3 G r S b 6 C 2 j P h 8 R I 9 9 Q K x T b D Z C g O B 2 9 F c z G j e h x i b p U N M A 7 6 F x n R x C 8 x g 8 + P I n 7 j h 3 b M F N g L d L L W T W f K S v E Q 6 4 Z n U q p g D N p h w 1 t 6 l g U 7 v 6 w v 0 P 9 T m d A T I x 7 q q t 1 W 6 Q Z O H r 0 5 H j V E V V H b D y N H k d A x Y S i 4 w m U E i Z M z C d w r x y z B n V o O 7 z S K S k c X k J o c R F 9 A 4 N i o / h U m X k 1 M 1 u u r R B G 0 J Z D T r + A J V l D 2 q I H z S 6 l 3 t X B 8 h u q U R w + Q T W x k C r C 0 S G b 3 q m J Z M r g D r c P R z 0 B 9 L u E e O S 8 k W w O X 0 Z D O B N d Q l T s I 3 a 9 9 Q 2 4 0 J n P 4 Z 7 O P N q 6 5 B n Y R P L I 7 X w 2 b c b M 7 G z t m 2 Q d I 0 l Y D W W 5 p 5 x 6 N o n l J X j a H A h d S y N X W H l W Z q M B V o d D 7 K s q 4 + X 9 e A e q a n l M b M i m b v N W Q Q I / U I p h e n k U R + + 6 G 9 O x 1 Z u g Q x 5 Y K x 6 Y 3 Q Z z 2 d j g k B 6 Z L 7 4 4 L f b I l G q d R Z c n e w j s F t R A s X j 5 u h t 3 I 0 y I P q 9 K 1 6 e z 1 b o q G l B N Q I 9 k Q T b C v v 3 V n n Z b I T q R Q E V U L c U l c 2 U U Y q J K x e U 7 B s R G 8 F l X l Z 5 8 F o 9 i y F H 1 y C V m 0 8 K R 7 S q / c D P Q m 8 v E X K r v O W F M c b F j N D H d z B V 6 d a v z h Q t u D X 6 X F T b h 7 m u L L C 0 W q 7 L 5 S L R T k z N w e u 1 w u o S Z i B S i V 4 y e S b r f 8 / k l m G 2 i f i U 4 L j Q D m 8 O s 1 i i f y K u e 8 e 6 2 A J Y X I g i O V D M Z T D Z R F R M M q I v N I u f m u C C D / D h M J n S J N K N E y 4 u a r 1 V K O J 2 J Y V K f R E a I V j Q z G G W N 7 A G z a m c d k O + e n l l U a + 5 0 O 4 R w 0 0 r a L M E h a l 1 R h R C M Z b 2 o z W W U x Q 6 k a 9 / u N Q n x 5 R C D 3 L O c L 5 V j Y J r j g U R N 1 I q b 2 1 B k X h t p B L Z C B s f a D a I v A 2 + e + Q d 0 3 f c 3 I i p X b x R G v 9 l 9 9 m a B 6 S X E q 6 + + h n v u u V s 1 3 K j 3 X q O k I j b K 7 d o J a P g n 5 / J q V O Z m i G U N 0 E f i S m I 4 a p y t G R b m 5 7 E k U v T Q / k P V R N L t Q p 6 V V h C 7 Z S E r D 9 8 C V 1 / V c R H K Z W E T T u o S F Y / p P 6 l 5 4 d 7 D r e f 5 h T i E T V S u + t M l Q V b y e n i G b X h v e R 5 P B D a f e M J 0 q K C 3 H d l k R V S p 1 W r s 1 R C Z U Q X m 0 j J s T o + y u d r 1 t q o U E w J l r 3 g 6 B 9 I z G o x t R l i t 1 a u g Q 4 M l J X S 3 b 4 X k U k F U M Q 3 L D l E 5 N b d I G D l X T b X k 9 m b P v n c + v o R 9 g U E 5 s Q a 3 M A q q w j q R W F Y h N A h R X U s K U e U K 6 L K w x 4 a c Z 8 i t 1 L 6 p K 2 L D 5 S N o 6 + h E X I h q N U t Z g 4 2 I K Z g K 4 8 F e N 2 a v L M L k y M B j 8 y E Y G a u 9 u 4 J 0 Q a d a B W 9 w m l 1 F P B 5 X m c c / / / m v V F I s 6 6 G o J 9 N 2 4 g 8 J a T e J i W B F L 3 R b x 9 o W Y r L R s 8 J g N i E m w u 8 P i B E M / P y X v 8 B i K K R S p p g + 0 z J k r 9 E G Y A d b L b / C y C 6 k Y 4 q Y i P R i o S V i Y p 8 H q n N U w d o b i I m g R O Q A b 8 J r 3 p i Z 0 B n E t m w 9 v b 3 K a V A W e 5 N D C O g Q q c M o Z s N w s I C A y 4 C J U h j D / W 6 k 3 P S w 6 V D y V z M W K I V M X m F e E 2 m V 4 c + M C r 3 F B E t H a 8 9 T L x K E c b R + u 0 s k W x J n x U z J l j S M z s Q x O T m n z n + 8 p w / M B / b 7 h c B 1 F V j s V t j p Y a 3 o h Q k V Y M u J K u i w q O v V y 7 H I W A q p u a x I O T 2 G 7 u m H q 9 u C p a m Z 7 a t 8 u u U Q D t j E Y F u K o 2 e / G H b F E n r b + u A S E T 5 f W b 9 h 2 O 5 q f N m I Z e H S r O m h 1 N o L s F 0 Y C w u Z f R w M t m 0 r M X S n Y N d T V / f m 0 o k o l P Q i I Q p b J p 5 S J W 3 v a E d / b 7 8 w s z J C o S W 8 9 + 7 7 O H T 4 g K h J 2 5 N Y W p 6 1 T N W s A o d O J K O o Q 7 m k c G q j b M 4 t K l 2 X L i 7 L x r G g Y s z B 3 M S D y f Q k q m I m p w 5 L o i 5 1 i G q 3 F s z k M A t x U + 2 r g 5 n s t C E r o o r R B i N h W I R g Z i c u o L u 7 B x P p O P q s T m j z K f k O k f x B i 9 h F e t h N F e X B s z j 0 0 J f s K M 4 v w U q n S k H U T O v m d i C R j W V h r Y 3 3 K S Q 1 z C a D q m C x J 2 C B z 1 t t x E J 1 O e F 2 I x i Q 3 7 N i r w k B U Q M p C i f 0 9 N m h T 2 l w l r I w j y T g 8 Q d h 9 w u D K I r U s h a u x z Z N C W E A 6 r c W Y Z g e x R E x H C G i k A 9 4 f i y i P G h X F 6 / g y r X L t U 8 1 R z y j w x k x c p m 3 x n b C Q o e 7 i i t X r o p e X p V C T u d K N H 4 v k R d 7 p R U Y h Z H o y 6 1 7 1 L x + D 9 r a 2 n D 4 8 C E 1 c 7 b F P 1 s F e q A q Y u R + M j M P a 1 g n 6 l E K u p x F p U r R M 8 n S f Y K Z B o 1 g S p T V 4 R J C E q m + Q e A 3 P p m G o 9 u o N B B D 1 o K w P M + F R P W B 8 h 7 z Y g 6 w d E T P j i 0 1 s B Y s I 2 q T V s 5 B b 9 Y r R 4 d W 0 q n C Q c 7 1 4 j 1 W s j r E J + T 7 e 1 0 w 9 v h w c d G o U t J 4 f j J m u s R 1 t j x s X g u y M 3 k k o 1 H V U S q 1 u P n Q d J P V o j L Z z 8 6 L 7 S e S 7 9 H h I k y l + H V C p D S 2 d Z n h T N O D l 4 O 7 2 4 X g P p / Y p 4 A z a J d r y s D V L z b T M M 2 G 6 t / w P k s 5 I X R j l e H w d c 6 Q a Z 2 g L G P n c E d w Q I x R 0 V 3 D s 7 C 3 Z c U 4 r G B x L A 2 v P g i X u 7 V M 3 f M L R n w 5 Y 1 K z Y t + 8 X P 3 h Y n K B d + o V p O 1 U N + h v J s x O 6 v p b 7 3 Y m w E 5 p e p V x U N d / G X A u i l 1 X t + 2 a Q R M D m X l u m / P f j e E a c o q q Z 4 S z 0 6 o 0 C Y f f q f o H h q 4 l s D B T Q D Z U Q T m U R 3 p W U y l K i b m 0 S A w X n L 2 m a p e h J l 9 8 d k x u Q B h q N d N a r t F R g N M a g c f B e J A 8 R 9 Y Y m V e r Y o x f F V P C K M R + 4 v h Q 5 E 1 i O 7 H + T l P f Y 8 i Z k V k q o a P o x 6 f 6 D B K l t B p b e q R T 7 B n 5 l 7 3 c 2 5 x l h F M G j M X M G C 1 5 Y O + z V q u I R f W L W y v I C t H N p j M o N X 0 e O i T S J R z 2 y f p n S q r k R J 8 1 I z K a Q D E h q r i o a / m w 2 E V 9 L i H 8 r F I z C e 9 w d S w P p 4 y Q 0 A w x 0 X z S 7 V X b W Z 6 l K d h o k + u E m F o M 7 N q X J z E o X J 8 q j r O P E e w U / D 1 O / P b 1 3 8 H v a I d H 9 P P 2 / f u w 6 B u p / c X 2 Q K e X 2 M x g 8 0 Y 6 M W r 3 0 z K Y m n / 5 8 l V V t r A 2 M X R P I S v H p p e u v q 3 j R f S I Z u J F k R K i O n T Z 8 O P / 4 z S u L q Q x I H b V r / + b Y 7 V P r Q Z d z i d O f q z K + u m e 3 S 4 + F 1 v h D s 2 G f E J U E y E Y s 9 0 m n F j s j 4 b 1 5 V Q T P e i 1 Y / K q D W W z S B K x c W j D 1 O c i M 6 Y Y T r P b u B j z E b n f h k Y t d H g 4 D K I K w Y X 5 p A H 9 Y l O s R T q e F 6 l n U k 4 G a i a h + T y c u g I 8 P f I 3 I k G D j l 4 Y v d W m p M T 5 Z F S u p y z n N Y H l G N m 8 b G b Z s P v c K y 7 5 h J g Q b t u K m p N Y y M h 9 y j 4 y l m Q P m M V m Z d W x T p W W a O W S S G v 5 r N i 7 2 X Q O b d 1 d y B e T s I v a S E S Y Y y j 3 x O + f + T y M 7 n v 8 i p E R D G W M j 1 + T t d N j 3 + A R 5 B L C g B Z z K L v z M I v k a 5 x W r y q l a 7 8 3 h T e + I J u m j A O + N v h 6 z H B 3 6 O H v 9 a D z s F M W Y h Y D g Q E s J m Y x l w j D 1 I J x v h E Y E N b k z 5 n J / v a V q t T 6 d M q M z 6 d N m I p W c 9 / q J S J r Q Q l x 8 e J l v P j i C z e X m A h 5 / m Y v u 6 q u j 8 G t B Z 9 P q C Q b V t S c F o S a A j c V s z p a I S Z K I P Z / i I 4 n V Y F e 5 E o K g y m r s n e c f T Y s e 7 y w d + q R E P W F S M t n m Y + X j o j 6 1 m O C J j Z D J p 1 Q N l N Z B H 3 j F E Z 6 w 5 n a Y 4 g W 5 L O r 7 c B 2 2 b A O k 1 / F + p o R E 6 E l C k K K B p w T l Y t 1 b z 0 9 o n q a H B i 7 N g Z 9 3 o Z Y P n y d m I g 7 X D 4 c d f s x 4 n S j 3 2 K D L 1 v A i N u D E 5 E F 4 W H V x X N a S x i P G N R 4 n 6 h I J k v Q g b Y D d r g H 3 Z i 1 O F B o d y P l 8 e F M 3 q 4 c B u z q W 3 I U 0 X E o I E x D 1 i B v F C l T w P I 1 Y S j C M O r f 7 x 3 2 i J 2 1 E q z n 2 h 8 5 c g e G B w 9 g Z m 5 S t B J Z K 2 c W b W L r N h I T k Q y l Y f j n X / / h T w r e 5 q 7 H Q 5 Y s y u N z Q k R 2 W L 0 G 4 V y i 3 4 o h p 5 P / l u R C 0 J b D 3 X f d i U D Q i z Z / N x a b O C V 2 C q q A J D D a W y Q q j m L h y M u 1 c S 2 q T F c u X 1 H J r 4 0 P 5 W a B x n J y J t 3 S w G r W i I 0 v 6 + C s F P D 1 e 9 v x / f s 7 8 D 3 5 c T Q E Y B t h k P / + 8 b e / x 8 G D + 1 T u H t U p M o 3 G + y T x Z O Y 1 5 F N i H P v M u J x 1 w 6 o T K e J 0 y b M y Y r E o 0 r O i Q 4 + X 5 T Q 6 C E 0 j M 5 F H P l t t p + z q c A i R l 5 E N F 6 9 7 / 1 K L q W o c q 3 Z d Z A B u S w n l J M t U N r 7 P j Q i f a V b O o F k l s Z Y W Y v K 6 C L v P K f d k F e 3 i C 3 g C b l W r 1 A h e K 5 k l f 2 j 0 c 1 Y U s 9 g / C i + g R 4 i Y w 9 k 8 Q l S z U 1 9 i Y X I O A / 3 V 3 v b U b q g e i r C F W 9 7 3 + + a Q 1 0 V R g K h 3 S K F s S k M z i j 3 p E l v O y T V x w O P z Y P H y I s w e K / J L 7 B E o a p y c J 7 S 4 A E 5 B Z N d Y K n R u + f 7 Z 2 W l 0 N 6 k 3 o + p q 0 7 l h + J / + x 7 / 9 i X l 2 E d a F J a T M I r j d Z n k T 8 O l T i M x E R a X z q t Q R j 7 c N O m F a h T i r V C u Y X Z i A v 8 2 H 4 f 2 D 6 B r s F D V Q b K p S F u k 1 + v N u Y i E h O v S y b C h R R + r Z x a x R Y b p 9 P R h K 1 a p R p d k M 8 w k 9 P p 4 w K 6 J l t v F 2 a r K u h I y K 6 P k 3 + e U M H C 2 m L C 3 m L X D m Z P O 2 C d c U a b A R M R E m s Q / 2 7 R v G H / 7 w J 1 w 4 f w F f f H E K B + Q + G 8 s 0 y h k m l h p U M i c j / B l Z A K d P O L i z X m O 0 u g e 6 i Q d L R s W x q 5 t W C E j s A X u n 6 X r e X z 5 e q t o 6 N S x n D B D z C 8 W s s F J r E V l d C G Z d l Q C i c o y 2 V E 7 U M q p n j U t P O 5 H 5 b r n l g t h Q Z e H 8 B e U s C e c W k B G p n s u k k a s I Q + B g B Z 0 X 0 f k Y l l O L 8 N a m y N M u 5 r 2 y n + K Z i 2 N I x E K o J B Z E N a 0 m r l 6 9 d B W H D t y J v v 5 + F I p Z z M 0 t r J I a v D 8 z n K K q e p R 9 Y z N 6 M D 8 b g k P 1 y 9 B h b l G P z o A D 2 V Q K b r m u 6 a u L I o 1 N Y s / l k A g l 0 D H Q r o L Q j X A 3 K Z O n d B 6 / M A F 3 w L m 6 0 e X 0 h W n h V K L C x F L w d L C s 2 Y l A b w D n 3 7 u A U t I C e 7 t w u k N d S C 2 n M H Z 5 E n 5 P A C P 3 D y h 9 8 8 r J M f S I e n I y t j W n 3 i 0 M B j R c n h V u m 8 v g 5 X t F V I v a + J E Q y C P D B Z w Y W 1 F N D n R o S t p x Y y V k A 7 A A s g 4 S B P s a 0 O P E u U A P D w n 3 N N E V W 3 0 / k R X j W 1 7 z c z x G 1 Z S R c U r N T u G 4 b H p / l y 4 G 7 0 h r j O T 8 J D D s q X q q W g X 1 e O L k i Z M 4 d v z 4 9 a a L R H x J b J G 2 6 r 1 y X l N q k Y m c G x M 3 y 9 5 Z L l J P f Q p d X I b N Y 1 F t z u p Y v h x D 4 G D 1 O 9 j 7 w W O t M q 9 4 Y Q b u 4 o j Q I 0 s a D K r / h a d W 4 J c t V m A x s K f F t O o T r o u b k c 4 l 0 d n W L 1 t Z D 9 + + 1 Z 7 X y F R a t K 6 E G v b G + x u 7 d g 1 W i x U z U 9 N 4 8 I F H V c f f u i S e n W U K 0 z Q 6 h l x K Y s x c C w n T M C v J 5 j W t S I t q m p k m 1 z C r Y l 8 c E a o T K V A V n F V l M S d 7 J V V Z w P x 0 H k e G D y M 6 E Y G r 1 y G 2 l z w P l v a L N H E 4 n S j m N W g x v X w + B W 8 / X e s 8 R 3 O Q c V B 9 Z l / 2 l j v H U v Q W h b P G F + O I z M Z l g x Z x c f I 8 n n / y R a F 1 4 Y I O B x b H Y 9 B M w J i 9 m j O 2 V 1 A S S H 7 k P q 6 D x 2 i L 7 R S s T C 6 X d Y o o t w M y / O P m B D w D W x M I v U P 1 + q m N 0 o 8 2 w 4 c f n l A 9 B 4 e H h 2 t H g P C F O I J H q l w z N s 4 J I C s t o 6 M Z v a q g Z s W 1 w 1 x W a 0 S P n q N n x T 5 K T o v U 6 B W C b L g c B n Q L + g x K D O j K T u L f 1 s E 8 w M x C A S m x z S x l e i g r q k t S Q q S Q t 9 2 C d I h O J S O y s h H N H q M q k 9 e y 2 n U H B 3 F J N v G A z S c 2 j R C 3 q K a N Y H s 2 1 n A Z O Z 9 J J C Z j V T 2 1 q f c F T a R a J Q m n M S D 3 w n v g A 1 + / j t l M B v l C U W w l H y I L o / C 1 7 0 f R s C A S 1 g c r M m K e u B V D Z D o Y Z w i 7 5 N m 9 f T 6 H r x 2 1 q Z x B E m X R F U c p x K m Z B l g N L m S N r K N K w m I 3 w 2 p 2 q x q u R b H p W N r B 3 u / F D P M L 0 5 s 7 J R q h x K f N L K L R j f n i H E a X L q u u M X k L i 6 7 k P b + o T J 6 s 6 O 7 b 3 y j b B Q m n k Z i I G y E m g h J s u 8 R E U M U 8 k 7 E i L b r 3 V l A D u O U B 7 I S Y i D v v P I p 3 3 3 0 f i X i 1 / o i w i N 5 P y Z S O 5 V C w i k o m x M S 1 Y K k I w c F h d E F z i k p y U e y H 8 u r r N N t r b Z J r 4 D I u z I S R F 9 t M F 8 + g M B d F 6 F x E i K i M h V P L S O s r M I j 0 o D x m S Q P z 4 9 J C Y L p s G S x r T 6 f j i O u W 0 L b f D 0 + 7 b L w s 2 2 C v 3 C + 5 + Z B I S C 1 b U M T E D k S N y C Z y y g P H 2 E 9 q p g h X I o P o W F I 5 V 4 x C D o 5 y E F m x w U h 4 a 6 d g 0 v U f E V s w N l l U a W e 0 W W 0 W M w J i K 3 X a 2 t D j 1 s u 1 x t V w c U 8 h i e i 1 j K q 0 5 t 4 m M U E Y a k 6 I k f a S K e G G S W e B q S s H a z c Q a L O i E h N z a M E i N j O n W K Y R s I g U X H Y o h s F g e U k 0 h W 3 3 N q d Y 5 Y T A B 4 7 f j 7 h c n H / A p 3 R n g s b t 2 T 9 e R f e + P p y u 7 G 5 j y d s Z z L q / R w x d 1 8 B q D 9 h a c B R O y G z B U G A H l F v D z P S M 6 o j 7 y K M P q 9 d M I M 1 G h C A q O h i 6 W M l a t Z k o O Q n 2 V R g P G 7 D P n 0 c h I k z D Z R D b b e W R L 1 2 K w N r p R q R s g U + O k 9 a t l a K o Q m n V / 8 H A 1 B t H F t F Y F P v 3 H 0 R M p J 7 f 2 X z L L C S N 8 J m r d g / B z I x i R C R Y g / S m z T Y t z M d X N s D V W X W 0 1 D / P 3 L j 4 Z A b e 4 a p 6 y I A u Y 1 A k n n Q 4 h 5 L Y Y 2 y O W c g W k Y s U Y Q 1 w B I 5 B O T 3 Y x 1 3 P 4 Q O i n j L N q 1 L R 4 N / v x d U L o + j w 9 M M s 9 m h B V E s j G b 8 Q C i c w 0 s H C r r i + 4 d V S k t W 6 l H z R s R R s f R W Y j T b V y 4 L u c o v b g o o 7 D 3 + g G n f N C 8 N Y v i b n a H M j s R h t X U L V Q U 8 O 5 + B Y n U K 9 s F 0 n J o K 2 l D s o J w 4 t 4 U h 2 H n p O C / 5 P A F 2 s 2 n W U E B 1 N q f 5 z z E R o b C n M T f T F R Q 3 L 0 c w N E R M R C P p x 7 v z F 6 3 Y V H z A r U L M u q z y b i m r F V i c m g v 0 O D 4 o N m Q n L R p L N 1 E h M z H S w i 5 H N A X t s c s q O V R z 4 H Z + T j e S 0 I l p c R N l T g F G e c V o M 9 3 y h g M X 0 i r q 4 F p 0 u D R N T M 7 V X I m 0 W i n D W E n S v Q w h 2 W q R I W T Y i V W D a J u E l W T R B Z C y 2 q u C R K j j B L H Z X p x 3 e Q Z d I Z D O M D F b L P j O 5 T U j I d 7 j k b / z 7 X M q O d Y n d z x J 5 s 8 u M Z S G I Y q K E a Y N D l Z b k z E l Y 7 V b V 8 M X Z Y U N Z X 0 B W N C q q y m R M z B Y n O d G L X Y E G d 4 8 d u S k d E t c K M D m N K N g z W M r N X y e m T J i x K D 2 6 j 3 q Q s p k Q t r u 2 L 6 F i s b g K p D 7 8 8 E N Y v i Q 6 p Y f 5 b K u T L e c v h W E X o 9 F U d u L L s C y s u T U P 2 F 8 6 z G J T O E Q X 8 l d y 8 M r D 4 r 6 m W q Q m g A i n 5 i z e G w V t W c 7 J J W c / c u S I 6 j Q 1 G j L i r p 6 N C x 3 Z R y 8 a D s O U 9 q q S 7 c R M C h a z C 8 m o P B y x c d p q o z 4 p I a I T S b E H C m g 7 E s D F i + d U M 0 s i k c 5 j M p S F 2 5 R B d 0 f b h o n G 3 E z s 4 q p P 0 j t X X r c 3 i I Q w H C P 7 X Y g d 4 u n j Y I F r 6 O 0 c F g K U 9 e t d Y d A k q F B K r 7 o h M e d P p y 8 j e j U D g 1 3 + V l Q 6 1 m s 9 v T + v p G o z U C V M y z p l k 9 U Z U 1 3 d 1 Q m V 1 6 Y u w N / p E v W X 7 a 6 F w Y k U N s R t K M Q 1 s b v y 8 P X 6 Y d b b s X R + G d 4 h j y p T K Z V L 0 M n n k L M i G Y q q s A O T k H N L J W j y v A M j V Y 3 M 8 P z z X / + J 0 + Y Q k V g 1 Q D c D 1 b 0 3 3 3 w L D z 7 w g G q 1 x B J u N n u k C 7 M e s y B c Q T u m v l i S B 5 Z C n 0 u H P o u G B c 0 s W s n m 5 / 9 L R 0 k W g s 1 A o i U z 5 j U b 9 n W J b T M v X D B e g r 1 d H t 6 a e q G d g M / I a r P g t 7 / 9 g 3 D t / f C L / d r u 1 J R 7 l w m p J S H q W D R 2 v W y F K O r T a j C 0 X j M h U 9 B Q E Z u J P R G K S R 2 c b i f S o Z x w c t m s y Y z y Z n L O E + 0 8 Z r + z 7 z 3 z 1 e x W M z r 8 D l y I t G O k X a d s n 2 Z z e u O x m K o 0 L s u 5 3 Q 3 9 + h q h F 8 L I 5 8 T e C m d g E c Y b C U d h T D v g 6 J Y 9 2 E A d 3 C 6 U u E a 5 p n B a B 0 1 s w I r P i q m S U 9 m 8 x 7 p L K k + S o O u a x E J G Q 3 c 7 1 4 N D 4 v w + r / L a 1 a c R E j 5 3 E A u z I Z Q q W d h k L f M F F 4 z O J I x 5 p 2 p 1 p i X k u 1 I 6 s U 2 F I Y i U K h Z F Q p m q 4 3 b 0 l p L q v e 5 s t 6 s 9 z 1 b c m p i 0 H G V L 6 G a m x i r s / T 1 6 b Q y P P v K Q G H M s e V j h E o 2 Y n 5 + X k 2 v r + o Q z J 8 z W Z O B Y O p b G x C f L K O S z G D x 0 B O l M S M S 1 B e d 0 t U D y N g m M a 3 2 j z o e b B Q 5 o H g 5 q K o O B c 4 t t t h s n p j o 4 q X 1 + f h H H 7 z u u 6 n q a M c I z p 0 / j j q N H 1 X v J 8 g z K C 6 K m d C 7 B a x i 4 / n k G h C f O z u H I c / 3 q d S M 4 e 9 g k h G S p Z V J z 3 T + d N K P L o 0 G X m q z 1 D X c o J 0 M 9 o E v p G V p a R N D X p r I N b P 7 1 I R S q e W z y W R Q m a 9 f Z o f c U 1 f d w Q I F r g 7 o y l q x n F z J i 8 5 h k E 7 N E v Z q 9 0 Q i m / b B o U S w o U W G 3 D t 2 w x 0 g s H o J T C C h Z Y M B c J N + y X w X H y Q S L O e Z R i k r s c a n u T i R Y D l z j 9 q O 6 3 d G x 4 s l m S T w 9 n Y T h f / j v / 9 V P 2 G d h 3 8 i w 4 n A n T 3 6 i q l 1 9 H i 9 M Q l i N D + v U q T M 4 e H D / u h S f c l m M x L B s H F E V m J p R h 1 m 4 m r / f K Y t Q Q X C f H Z l E S o x c 0 Y P n Q z j S a 8 Z M v j n h b o S / E F p S 4 A z Z o B j v R n n y O V E t 2 H q 4 E d y I X G 9 u Q q 4 x N y U f G l / X N y h B b h s X N Z v V x z P T 0 + j s 6 l D J w O + 8 9 7 7 q d L p R W 7 S O z k 7 V 0 D 8 1 m U M i X o S v 0 y k b M Q c t J 9 y 0 V l J R T I v 9 d 5 d X v l + 9 X A U 2 L + E 1 k t O X Z E N f W D A p p 8 W g 2 F o k s v q I H E o q l 0 s k R i 6 r H C a M E 5 m L L p j F F G h G 6 D y m h t R p I r 0 j I k l 4 r w W L C k 4 3 + z x B m z B c y o t k l W s 3 i 3 r W 4 D W s I 5 t P o 2 z M I Y 8 E L P q V N m M b g e / r T E K Z 8 m y S W g a l a w a x m V y q 7 7 x 3 y K 4 S e t n Z l 8 0 1 m V C s k 7 1 a y Q h h Z T R 4 O t y r A r 6 F R F F s 2 e p e N v z d v / h b V Q / F D 3 A 6 G y P z F I / j E + N 4 7 9 0 P 1 B g Y P j S + f / X K q K o 5 W n u x F H 1 m t w H Z Z b n p U n l V v Q 0 d F U 6 f Q z X v 0 B u s c L S L Y d x t l Q d b Q M V u U R 1 q v q r Y 3 6 5 h N G x U x j 6 z C c h p 6 w 6 D y Y U U / s O / + 3 c Y H R 1 V s 1 u j k S g + / / x L 1 d C e s S Z 6 M t i Z 5 2 c / + w X s o r 6 1 B Q O 4 c P E y E s K J 3 3 7 7 P f z g B 9 + F 2 + N Z R X w E u / A k J 3 L V 8 g x R P 8 v l A t z 7 S r L Z 0 q o 7 U S F b F p W x S g z p p Z Q q A r Q 4 m n s n + Z x J 4 N z A f i E m z v b l 9 I u 8 c H S z q E C U Y s F g t Q M t n V M s 6 O S m o / e X K t F G o K e O k 0 i 0 d B n e 9 j Z U L D m V O L s R m K O Y F 9 s u O C D S Z C r P f p J i + q 1 s a D K i m a k Z B D z t S p W 0 W 1 k Y W I 2 Z q a 5 E G 5 y b L a U 1 Z u E L 8 0 i J + l n O y / 0 N O 9 U 8 Z R J S t h J D R V R B t 9 y X y a 2 X P W 5 C L l F A W S f q p Z y z T l S 5 m N h x 8 h W p x d z m T g n a T O x e + s l H n 8 l D t S t u 9 E / / 2 T 9 Z 9 x A b k Z g S s a g r K 2 O z D q o 9 6 b k i F u b n M H B X r w q O J e f I n a w 4 m b B z 7 3 w l 0 e s t K a O a K h 8 3 I o n q g B B Z S h 5 c L r G A s c k Z 7 B / p g 8 1 s r k o D P d O q g A 8 / O K E I h 1 r D 0 A i b 2 X t l Y 2 j V n o K y e Z k B 4 B J V Z S 3 K o k 7 N p r J o l / M w j Y g j Z h y d N m Q q I e h L s o k N H j V g O V / I q S L M m G x S g 6 i i z O f b C I 0 q H a t 3 5 2 Z n l L p D 1 7 L J a F n H X P m c r W 2 y 2 R o 2 f C M y s R z K s i a 5 t K h Y J t Y 4 G V S x Y a N m 0 w h K C n a X Z U k J w X j U 8 q U 4 j A 6 D 6 r G X X s r A 2 X D 9 S 5 f C S I v E c d k 9 s I v K W S n J O b J y t U J Y Z B 5 r G + T M z 8 7 B U L L B K g x C y 8 g 9 W U 3 Q d 8 V R 1 u e R H Z f r M r h g s u l U x W 9 d m 2 D 8 i o 0 v K S z o E T X p b C o l i / m P L X n 5 e C L m z M 3 O z q r J B g y a b Q Z G j A 0 6 U R k q B T W M O D a e h K P L p t L p Z 8 + F M X B M O D A / J 7 q n 3 e H B O w s b E + h X B W r b y d O 1 i 1 p S K u Y x f e F D H D 4 4 g n u O 7 q z k p R k 4 B Z / u X t X 2 q g F 8 f u m C a A q i e p N J k k B o 4 + S X S / C I e l O 9 u C q Y m d D m K C t X O s H 2 w 3 W 1 k s Y 5 v V 2 U T k w Y X Q t u L g 4 l 9 P S t 9 + w R T O B l Z a y h I w u 7 q R a n l K / h d T P j v X G j 1 7 F 8 J S 7 n c 6 j i w k a Q I e v k E t h S D E W j I n D 2 0 c s m G G s C A p 1 V 1 z Z t q k I 5 i c K 0 E E 2 v h t y 8 X g 2 S I + j V X L 4 W h Z X F h a K 2 s q W B s 1 Z W n 8 S U m C c W 6 G F B 5 G w W j n 6 b k k h k M A x I M + g 8 v z S N v s E e N U u L h K + G 6 W 3 H b U 7 d / Y 0 / v Y W X X n p h 1 U P Y C G x r Z S j Z E Q 9 F r m c y X 3 s 3 i p E n V 4 K + + W Q B s W U d z u a b P 4 S v E u Z O / w 7 3 P f k S Z q M 6 a C I l H h w q w S / c e a f g 2 r F 6 V p W 1 y 6 Y 3 e 0 W d 2 m J 4 N l G g K 3 m u J G q M G N 2 1 m i B u A j Z x 9 A s x s X s V u 9 s S l I q r v X n 8 5 P q H n w 3 J U b M Q X 5 P v 5 z 7 I h 2 V r i w 1 n 6 h Z O b u Q U j J X 7 p q M i O p q G / 8 D q P c D B B p x h T J u m V d S l C M E Z U k 7 L l F C l F 4 b O B C q G E j R R w X 3 B L t W b Q o v r k N D C 6 B q o M v g 6 2 M f D 4 T E g r 4 s r V 7 l u v l 3 V k d X P m 6 8 k s D S a R b D P I 0 L D g c x M F M H 9 1 T X a l m h g n 4 a R f U N q G k Q r o P + e X X g a m 4 L 0 P e D A x E m 2 4 a 0 2 E a G 4 t 5 k K 8 O Z X 0 m k a s U a j + I s F Q 4 U 9 g y P C m e W e R f 9 + / k 7 D D R F T Q m y J 9 G I e 7 G l h C 1 i U C r I Z M d H N z M 1 G J I R W c r o k k s V q q 2 M i I 2 o o i Y l g D w e C N t z 6 e N P q B 8 K B A Z Q w e r u o e m u + n w H u V D y P g q j 8 d D q o / n X 6 C v L l D L T K S n W 1 a h Z a S 6 Z g N 6 P Y W A Y c p V P O W U R F a 5 2 Y l k I h t e m L l R Q y p Q Q 8 c t 7 C l B s 6 U e E q B o 4 L 0 o k d 6 U V 8 J o N C S o O 9 W 4 i k 9 r 2 U 3 F T / W C b C j P W K 3 C a l n l n n E f U 0 q 9 4 v i c a V Q 0 S + Q 4 / 2 Q K d K 5 i 1 p E W Q L I p k F V D + 3 H d i l n / / M m b O 4 / / 7 7 a k c 2 B v X W x F T 2 e i p J I y 6 8 M Y f D z 3 Z d p / q w c N p T u a 1 b Q n 0 V 8 L U D G w c j W w H n 4 H J I W m N K z 1 Y I X Y 7 D K n Y H e 3 3 X Q U e I R 9 T 3 t T Z x v i S q + e Q o h o c 3 V 0 d p 8 F e S Y n O 4 i u t i b B m x 3 3 S i i u X T e V V K T p R F X c x U l m A s y 3 5 I C z M R 4 i r L v 7 F w F N 3 7 e l U 3 2 o q Z t V L V + 0 r N a l i y t p a q R W Z B D c p i E f s c 0 3 J q E y r z Q U w L s + 4 P J l D W C c F X g m L v r B B o I h 5 X j p 3 5 u T n l F e U 6 l E V n j a Q n Y B H 1 b f p y V O x X H 1 L L W Q z s 7 1 e F i R q Y A G t G J e R W z 0 G 5 8 T N i F 2 e F Q b n Z 6 3 a b Y N 4 V X b m 5 X A v 9 G 0 i q x u a L 0 X f c i a s f z C m H B R E U v f 9 w J a p + / 6 q D / T R 2 A u r 7 i c m M a k 6 / H W I a n a v A 6 D W u I i a C Y 3 F o E y z J h u a / d c x O X o W / c 1 A 9 v s 2 Q l Y 2 W T s V W E R O r l 5 n M S u c K p V J F i I g N O d M L e S Q m x A a b c a G 4 a A Y V l C S b h M p n u o 4 G h J h S S m s p J M U O F O K g G s g h c h z o x 0 r f r U B b r 2 x h E W F W N r U B R d G M C v o S D g T F v t K J f S X 2 U C M x s V C Q x E T U M y h S m F V S y c C J 9 v E s + g 7 6 Y E 5 7 M X L 4 I F T / c j k 7 Y Y R N e T E N N i v 0 Z R P i w S B G b S N Y 0 G z b l 1 B c + N d f + y O e f e 5 Z M U 4 3 v 1 F V l r 2 U b Z p + Q q T j G U x 9 s a g 6 y 3 Q f C K K U N m F G Z O 2 Y 6 L k U X D U N 5 S u J e / u K K E 3 E E D w s a t A m 0 o o b q x D R i / H N B N i S E I Y w t R b n 4 N a x d D m F 4 A H H d W 2 g G f h c a T v 4 / X 7 1 + + T k B M K G g y r u x A r Y Z k g t i E S R Z 8 T p j b m o 2 C S Z M v R C 5 3 Q i N C I z X 4 I l q E N Z b 1 C Z D X N R P d p c T D p d / 4 C X r 0 Z h N I r 6 6 r G r C o b N w H S i x Y U F F V Z w i V Q r i v S g U 0 Y n W 1 4 X a l P J B h V d R V S 1 n C I U k 6 5 6 X Z y t x Z K L F V S Q E 2 Z e 1 L H Z v 1 H + s 6 s K X 6 1 k B G Y c 8 A 1 4 V D A Z + o y Q a 1 j e 7 R C S N Q u D y O O S 3 q 3 C C X V s W 0 K R E w T b g l s S E 8 G M 3 n p t T j M 4 Z N E O P z 2 k x q T M n y n A 5 O V g t x K O 9 R a / 0 s R E z M Y M q p t O b D y r v E 1 r w f y / + F R C 5 a 6 V Z K P Y e w y i 8 5 u g K 7 Q u m b j h k / M F N b t o I 2 L 6 f K r 6 H M m h S U w M 6 v O z Q 0 P D u L + / e D 1 u t h b J s E g n 2 b q 8 c p a P 2 I N m V U S 4 l p g I q 0 i h q X y 1 w C 9 b 0 K P H t + J F X I s A e z 1 q B W T T W 4 8 d M h h 1 6 O 3 r U 9 d N 6 U P J 4 d B 1 I 1 P 0 w t o m H 5 B b p t 1 U 1 m n y 3 d X v Y x l 8 M h 9 C V l T P + j F + y i K 2 E s H S e j O q D g a r Q a S S E F J 6 T k M y R m K t C M F Q U o l U n 5 5 H U e 6 h k Z i I b R M U u 5 m y K y v L v 1 m 8 t i l y p q b p J 2 t x 4 P F u 9 N 6 / 0 v O b 4 0 W / 6 l h I 6 n F y R j i h G P L 5 5 W o Q s l 7 j Q y M 9 u 1 C C 3 m w U v V z W z + P A 5 H K 1 K D G 1 3 H o n 2 V x S g 7 c 9 g M 8 K i 7 U j V b C G i + B 2 4 j h X S k E m z M a m U 1 i c X E R i j v V H z a V S H c a S B V 6 H E V a 3 2 B P y 9 / m 4 8 P R Z I f 6 a C l 8 H + z A W y x w 0 L f c j 0 o L 9 9 b Y C r 8 v d 0 1 y r q a M i U r R a Z F i H 7 n p Z f k C Y f W N O I D s y m X X V 8 5 n g h N / b J S R R n S N d R x b L S j r x P K l K S B 0 r I Q / z k E i t 7 i g M 8 r y Y p 0 g C 5 f B t f c q J a f 3 a 8 B H w / w O l w R 9 R R 8 N a 0 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 G u i d = " f 5 8 7 d 8 6 3 - a 4 b 8 - 4 0 1 a - 8 5 1 2 - 6 d 9 e e 7 0 4 4 1 d 3 "   R e v = " 1 5 "   R e v G u i d = " b f 3 1 e 2 8 9 - 1 3 4 8 - 4 3 2 d - b e e 1 - 0 d 6 0 b c 4 6 1 b 5 a " 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  / & g t ; & l t ; M e a s u r e A F s   / & g t ; & l t ; C o l o r A F & g t ; N o n e & l t ; / C o l o r A F & g t ; & l t ; C h o s e n F i e l d s 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3 e a 9 8 3 4 c - 7 b 7 d - 4 3 a 2 - a 2 2 0 - 8 6 5 1 5 8 b 8 1 b 8 c " > < T r a n s i t i o n > M o v e T o < / T r a n s i t i o n > < E f f e c t > S t a t i o n < / E f f e c t > < T h e m e > B i n g R o a d < / T h e m e > < T h e m e W i t h L a b e l > f a l s e < / T h e m e W i t h L a b e l > < F l a t M o d e E n a b l e d > f a l s e < / F l a t M o d e E n a b l e d > < D u r a t i o n > 1 0 0 0 0 0 0 0 0 < / D u r a t i o n > < T r a n s i t i o n D u r a t i o n > 3 0 0 0 0 0 0 0 < / T r a n s i t i o n D u r a t i o n > < S p e e d > 0 . 5 < / S p e e d > < F r a m e > < C a m e r a > < L a t i t u d e > 2 8 . 4 7 5 9 5 4 3 9 3 2 8 1 4 1 3 < / L a t i t u d e > < L o n g i t u d e > 6 9 . 9 8 6 6 9 6 0 1 2 8 0 1 8 5 8 < / L o n g i t u d e > < R o t a t i o n > 0 < / R o t a t i o n > < P i v o t A n g l e > 0 < / P i v o t A n g l e > < D i s t a n c e > 0 . 4 < / D i s t a n c e > < / C a m e r a > < I m a g e > i V B O R w 0 K G g o A A A A N S U h E U g A A A N Q A A A B 1 C A Y A A A A 2 n s 9 T A A A A A X N S R 0 I A r s 4 c 6 Q A A A A R n Q U 1 B A A C x j w v 8 Y Q U A A A A J c E h Z c w A A B C E A A A Q h A V l M W R s A A G 2 p S U R B V H h e 7 b 1 X k G T p d S b 2 Z e Z N 7 0 1 5 X 2 1 n u s d 7 m B k M D A E Q h g Q B k C J j N 6 T V K l Y R U u y + K b Q r 6 Q G P e p A i p J D 0 t i u z S x I 0 M C T I g R 9 g / G B M 9 / j 2 5 X 1 V e n v v z Z u Z O t + f m V 1 Z 1 V l V W T 3 V P T 0 A v 0 G h q 9 J e 8 5 9 z v n P + Y 2 z Z 9 G Y D H w M U l w w Y e g X x E 5 H W I z u R T C Z R K V c w N j 7 W e m R v N O o N P P P M j / H I o 4 / A o 3 l g K z v h 8 D T g c D t g k + d d Q R f y 8 z r g q M M b d 8 H l d z b f e I v A 4 0 l d L S B x K t R 6 5 P D I Z D J 4 9 t l f 4 y t f + T K 8 X m / r 0 Q + H a s 2 G a h 3 w O f d e I r q u 4 + r V G Q S D A T g 1 D Y t L S 7 j / / v s O P A b D M P H O O + / i o Y c e g M P h a D 2 6 E 7 V 6 H X a b D Z e v X M X p U y d b j x 6 M O t 9 n t 6 N W q 8 E m 7 + f f m h z b X l h Z W U V / f x + c z g 9 / n x 3 / 9 r / / 7 7 7 T + v 1 D o 2 R y O d r g s D f / P k q 4 w h r 0 j A h V s Q p P 2 N 1 6 d B v Z b B a / + t V z G B s b P f B m W p Y l A p i G B g f 8 t h A C g x 4 0 Z M 1 w Y V f 1 G o y 0 h e C o B 9 6 o G w 5 X 9 5 t 9 l D A K p h J m l 2 / v m 3 4 Q e M 6 6 Y c D v 8 8 E n P 0 c B u R x w y o L c K j k Q c H c X K i 7 U g Y F + R C I R E a o g 3 G 4 3 / u F H P 0 a h U I D f 7 1 M L m w L D x V 2 t V m X x r u H V V 1 / H q V M n M D o 6 o p 7 f C x Q m C k Q i E c c v f v k r H J u e a j 2 z N 0 y z K t 9 F A X K o z + b 7 + Z P J Z O V v h 9 z n u j o e U 4 4 l I 2 u G 6 2 Z w c G B f g T s M j s x C i R K Q A x a h M m z g B / I G c J H K u R w p 8 k s 6 L L 2 K 6 P H g 9 c + m I H z 3 u 3 + N r 3 z 1 y / j p T 3 + O h x 9 + E B 6 P R w n O w M C A + r 0 T x W J R t O N 7 O D t 2 D / z 9 H m i e o 7 m Y N 4 v U T A 6 B U A g N j w l P 8 E Z l 0 S t W V 1 f x 4 g s v 4 5 v f + s a h F 0 i 3 e 0 W B s r c e o 7 U i P t h w 4 v 5 h U / 2 + F x r y Y e / N l 1 H P z W B m Z k Z d / 2 K x p B b 4 z O w c H h V m 8 N m n n 2 y 9 u j d s b S X l / x v y G R r i 8 S h K p R K y u R x i 0 a g S j r B c P y K V S s v z M f V 7 N / D Y + N M W t K P G k V K + b M U O v W p D x F t X V K H R s C H k k V + O G M U N u T l 1 L 3 x D T e 2 W T q f x 3 K 9 f x D f + 6 O u o V C q K h v B i U S O + + s p r + N z n n 1 Z / 8 4 Z e u H A J W 5 t b e P S x h + G B T 9 E 5 T a z D n Y D y u g X f 4 M 0 L t 2 m a + E / / 6 S / w J 3 / 8 b Q S E g h 0 W Z W E Y O d 0 O s y Y W T w 6 j L 1 C X 6 7 Z z e d T q N m w W 7 B g K y 4 s O w N U t J 6 Z j O s p y T 8 q W G x G f K N t 6 D S 6 X U 9 2 L g 5 A 3 7 A i 5 m + v n z / / 8 r / D P / t l / p n 7 f D V I 6 3 n e X y 3 U k t O 3 D 4 E g E i h + Q l x t B 4 c m J U I X l 3 4 L c n N A e N O E o k F s q I D w W V L / / W q j e Q 2 K V Q i 0 t 1 Y m Z a 9 S S s 0 i m U s r U f + E L n 0 N U t B o F j J Y t J 5 o 0 M u 1 v v f q j R X a + o C j t w N m 9 N e x + I H 1 5 6 / w 7 + P S T n z w y C r M X d M u G g m 5 T Q l d r + V q e X b 5 W R Z S r t + O x g g h I U A R k e X l F 0 b 2 D Q L Y j z A 1 u r Y H Z u T l M T x 1 M + T 5 q H K g m S A U O A g 0 n h c i U i 8 y T z 4 h Q B W + h M B F t Y S K o m f Y y 3 9 F Y F A + K 4 / v t b 3 8 T 3 / r W H y E W i 6 n X V j I 6 C k s G Z D m 0 X v n R I z I Z h D f k R m 6 x 2 H r k c C C 1 y u V z S r B u N T x y n y l M y z m H K C q 5 1 3 L 5 L 2 3 u t A 4 U p m t i p d o w r e a / K y s r z V 8 O g F / W E N c T M d D f r / 7 t B J W 3 I W u O O L / s U v 9 + 1 N h X o G p y L v z p F T x 5 X k T + H D 0 7 v R F 1 O b i S c P O q + E p 0 i L u B A p R I J B Q V a E e T C q s V V I s 1 h C Y 8 i E 3 f f G T t V q B m N O A K H J 6 C U v H R f z h 5 8 o T 4 E P H W o 7 c e o 0 L 9 F j I a 3 C J U p / u r W M p q y v d 6 4 f m X R b B z O N 5 X x W K m e T 5 x f x 1 F s V L h y U + q v 3 t F p a I r O r s b Y X E t 2 g L 3 4 O j + f t 3 t w p 4 C Z Y k J p 8 V p O 6 W 9 I i 8 0 g K a a 7 7 3 V q K z V k F n L 4 s T x Y 6 1 H e o N V q S M 0 e m f Q v N 1 w B 7 z w x g 4 X 9 l Z B g P f e U / R 2 c n J i T 2 t 9 q z A R t V A W e k e M R S x c v n Q J Z x 7 + N H z + a P O x a E 3 5 Z k R A K N / p g S q e f / U d 9 f d B o H / E I B J p + s c B e w q U J s / Q 0 h x W o E K e B u J C B V w t z X G r Q P + n 2 E j j h R d f h p b 3 w d J b f K I H 1 C 2 h e b d 3 z d 1 S b G x s 4 P L l K 3 j i E 0 8 c S c j 8 9 T f e V N E 5 Y n F p W Y W 8 9 w M t y N X Z V f U 7 o 3 j H R c H R G r m c d e V b M 9 i R L u 1 c a i d O n 8 V r r 7 + u l M F + + P F P f n 4 9 a s f P m k 1 9 t B H Z g 7 C n Q H 0 Y 3 I 6 1 u r y 8 j K W N J X z t 2 1 9 G 4 k R Y / A 6 h c Z W 9 h Y r 0 U M 8 b 2 L q Q g S 9 0 + A j Y 7 Y I z f D h F x P 2 e 5 5 9 7 E V / 7 2 u 8 L r f 1 w i 6 3 t e z 3 4 w P 0 4 d q x p 9 Y e H B u U 7 m j 4 d h f b v f / S M + p 1 o C x r 3 d s 4 c S 6 j A h D 9 x f E e k j Y E q v 6 u B w Z B Y K f F 5 2 h g I O / D w I 4 8 q a / r M j 3 9 2 A 6 V j h H Z 9 f Q N 2 h / 1 6 R J C f N R 0 / W H G 2 / a q P A h + b T I l O k A Y w V P 7 s s 8 / h j / 7 o D 5 o 3 U M 6 i s K T D J j e g V r X U f o V Z r s A 3 4 E Y 1 Z 1 O Z E M 6 g 4 5 Z n P X w Y 5 J a K 6 t h j 0 9 2 z Q b r h 8 u X L K h g x M T H R e m R / L G c d G I 1 0 t z j M t P j c 5 5 5 u / b U / G F i w x N J P T I y 3 H t n G o v h U 4 0 I D d 4 P G K C c + V E Q E g 1 g R f 2 t E K C J B S 2 U Y x o 4 9 w x d f e g W f / t Q n W n 8 d H n N p D V O x 3 p n L U e C W W K h b C V 7 4 D z 7 4 A H N z 8 3 j y y Q 7 n V p R S c N y D w I h L n F 6 f / O 5 C J V d R g h a a d M M / 6 L m j h U n f a s A T d R 1 K m A g G X V 5 / / U 3 l Z / Q C 7 h X u B Q Z v O m H V b T i 3 R / R s Z G S k q z A R F K Z 3 V l x Y y e 0 M r t C 1 Y z R 4 S Q T O r N m g d 8 g 1 L d W l S 1 d 2 U E B u 0 H 8 Y 3 G 5 h I u w f N / O U y p a x t J b G 6 X s e x t D Q 0 L 4 b e Z G J o D j 4 O 7 M k 7 l S Y u g 5 3 4 P C h 3 0 g k K n 7 u N i 0 6 C O 3 g Q S f a a / j u u 0 9 j c X F J 0 e P C U g U l s f g P D h n N J w + J + 0 Z M j I R r y n + a E 7 9 n q 9 g 8 P n 7 7 m A i c J i v P 7 2 p a q j a i 0 Y g S L F L J S 0 I v m R t 4 G D B 0 T u v Y i S t b t 9 f n s h c N G 1 b z H x 9 D Z R l F T I w O I t i D n D g d d 2 Y k b z c s Q y j q P s Z T r x i K 5 n Z z 4 H W 9 o r Y D H I 6 D F w 7 D 2 X T s N w o 7 7 3 d 7 a 0 Q T H y z o D C K z l E c 1 m E I 5 k 0 f D E E u / X l N B o J u B T / y n K f F 7 u G f V j v Q R D H Y N B u v q m H h a L 7 7 4 M j L Z H N 5 8 8 7 x S D k y 2 P W h z e q v o U O 9 v g 6 H z 3 V T z Z N / t t V L K h + I x c b d b 4 w b d H Y 5 c L o / Z 2 T k 8 8 M B 9 r U f 2 R m m t C v / Q n U v z 2 m A m v V + o q q 1 L S L U i l u u H P / g 7 B P x + + O R n d H Q Y / f 3 9 a s + J Q Y Q l s S g P P f z Q n v S L o F X i / k 9 V K B a t B m 9 4 Z 2 S 9 J M / 5 3 X X o 1 Q L y q Q q S m 2 m c v P s Y b A 0 R V K c d x a 0 K G r o m / q j 9 Q y c L Z 8 p 2 R H 0 7 L d N L c 2 4 E c m / g v v v u w d W r 1 9 R e 2 s c V S m X w 2 n 4 c h I k w T Q O B S G 8 b l w x M 3 O k w K 1 W Y V b 2 r M B G m O O q h U B C f / d z T e O y x R 0 R z h 1 Q u o s f j V g v v y 1 / + 8 r 7 C R L D 8 o j 9 Q U 8 J E d A o T 0 a 4 O 8 I h 1 C n p D K s K m a U 4 l T E S g z y u + q Y b N Q t M n / T C g M K V L O 4 X y U 1 M G 8 o G H F N 1 b X V 0 / M E x / J 8 N + 0 D 7 A n Q b u s 7 z 5 6 k u 4 I h w 7 n 8 + 3 H u 2 O W j v X 5 Q 5 G Z a u K 2 H S 4 9 d e N C I f D O H 7 s G F 5 6 6 R W 1 0 E d G h n H q 9 C m M j Y 2 p 5 7 y + D + 8 j 1 j p 4 0 x v v n M N U 4 g T q 3 N n v A A X e m 7 M j e X H / a 9 4 L Y v 4 a P l j f 6 S / e m 9 h S 4 f m h 4 U F 8 8 M H F 1 q N N X N 6 8 8 x V j G 3 b m s 3 2 c 4 B f a 8 w d / + H W 1 + c g M 4 / 1 g G d X W b 3 c G m I n f C c u s C Y X q b p k 6 c e z 4 M V W I 9 8 Y b 5 w 6 l v U n x e o F X / J y 2 S D F y 6 u o X Q R e / a T f C U 1 5 Y V R P F 5 S o q G z W Y x Z t P 9 z k z a L b q 5 5 p g P d X F y 5 d V o e i 9 9 5 5 t P d r E i d v s B 3 0 Y 2 H 0 D G m o F J / T s x 0 O w u K A u i A b 7 7 G c / o 3 y J / X A 7 i g M P g 8 5 s 7 H q t D i N Z R 2 D w 4 D Q j R j J Z Q J h M p g 5 U I m 3 o z N T e G X v Y E 2 S b V q v e i X j v g w u o 4 s b 1 Q E o 2 f G Y S g V E 5 n g E H y p t C V 0 s 3 J 1 T L W U 1 t + F 7 a 0 F C v N 7 / 7 U f E F 7 z l 7 B j / 6 h 2 e U n 9 z G H m z 4 j o R d c 2 u w G k X U K x 8 P s 3 r x w k X 0 9 S c w P D S s b v B + q M u y M E t 3 l p V q o 7 h W g c 3 V u + Y N B A L 4 v S 9 8 D h c v X m o 9 s j d S j H 7 J t T n g 8 u y A s 8 O H H h k e Q k P k p M b U h 1 2 o l v X W b 7 R Y P j j q P m R m i y g s N q u p 2 2 j U 6 y o y u R e c G q O W w O k B S 9 V f 5 V v 7 Y 8 l q T F X Q D g 0 N 4 u K l y + q x j x P U W b h D b h G q M v J L N 1 c 2 c D u x K Q 6 5 y q b u Y b G E x w O o y e K 6 2 Z D v r U J h p S T / 3 4 A v s b 9 1 o n / L H 1 p l a m x m M k x P T 7 e e 3 R u r B T t 8 u / Z 4 D s L F l q V g r w f 2 V w i N e l F c M V B Y K 7 d e 0 U R m b R O l N R N m u a r S u N j n I z o d Q H D c D T N b x + z l W Z X x w K L C T i u z G w O q e L H 5 O y 1 3 y F s X C m h X q U V T d z 2 q M i a 2 t l L N F 3 y M c J 0 U h I a D s N s 9 q r / B n Y y B w X 7 l n P e K a s X c M 4 L 2 U S C / W B a 6 Z 5 M F u 3 8 + Y S 6 X U 3 s z P / j B 3 + E v / u K v V C b E 1 7 7 2 1 X 3 L u 9 s g l T o s k i W H K F V R r m 4 X 3 n r r b b E a J s K T X r g C G o p L Z r N p j Y B K g H t e t U o D E V F Y v r 7 m t g Q F 3 / K V k f A N q L 4 S 9 H W Z J M u c y 0 7 w v D r x 7 t r 2 t k Z 7 o 5 d 7 V l e u z e H 0 6 Y 9 f + P y G X L 6 0 m G + b r Y b I Z O h A S v V R Y H 1 9 X W 3 4 7 U 6 T 6 Q Z m o B d W d E S P 3 R n J s F R W x X U d 8 R P 7 1 2 B x c V K Y z p y 5 S y 1 O g g u 0 l / v B j V t u 1 J / u P 5 w j z 0 X w 9 r I T D 4 w 2 l R W t I q N u 4 X B I t R Q w k 1 X Y G x 6 4 g x 7 Y 3 A a c v q Y g q J Q n e T P 7 d 0 S i E b V J n V 0 q I H F 8 u 9 y C l o p W L 5 V K q Z z D q 1 e u 4 k R r r 4 k h d O 6 B s a 6 J F L G d 8 c H v Z O H o 7 O w 8 x s d H 1 e 8 f B 9 z g t s b E f L s 9 d 2 4 2 N h c Y 2 z 7 1 A j Z f s Y l v k L 7 6 0 V N Z B i G s n A 2 x 4 8 H W I 3 u D 5 R B 5 0 e R c 1 P S d + N O L M L H E n A v z s M J E v L P q w n 0 j 2 5 a f 2 R e l U l m l I v 3 f / + E / o l g o y 3 E V U S n l r g s T o Q R d G A C F i S C 9 d r q c K K x u U 8 X p 6 S l 1 D u 0 E X g r T 5 Z Y v W C 2 u 4 f K l C 6 r p y i u v v H r d g p H y U b i 4 3 3 Y n K v a 9 c I N A E Y Z e Q u b a T t N 8 p 4 A C d U U 0 X K / 7 Z y w r J y 3 J z D b 3 T 2 q 9 x p K P E P V q A 6 V V C 5 4 B R 0 + L w z B 0 U W q e Q 1 f e s j K 2 X c F 6 G G w U H D i R E A u 0 6 9 A S s Z i y P G 6 P C 1 5 v E I G 4 F + H R n Q q B 5 8 O s j T a c X q f y X V 1 B T W X / 5 5 W / e C N O 3 X V a Z a y z B V m 5 k M E / / O g Z H D s 2 3 c w l F E t F J v L L Z 5 9 T v S f 2 y 9 e 8 0 9 B V o K J T I b l 4 M a E n 3 S / G R w k K l K G b K B 2 i o N A T c c M b d 4 u S K I m 1 + v A b k 4 c B o 4 z l D f b 5 c 1 3 P P N g P r A s i j e J C 7 T X h t Y 1 e w + Q E s 7 1 X c w 6 V P D o Q r N 3 g d 6 3 J c 2 6 v G 8 P D Q 8 q 6 1 g M V Z D a z W L m c Q n Z e l G 3 H y 4 N d 6 s v c Q R e C Y 2 J l X D Y U V 8 z r g S F G D r O L B R G 0 i s p Y J w K B E O K J m M q c Z 8 b 5 4 u K i y u n 7 x C c e V 8 / f S t S P O G C 1 9 y 0 Q n u z v P 5 q G i U c J R Q N 8 b j h s h 4 t i s T l m 9 L h f + Q C 3 C 3 r O Q G V L N H x M V L / 8 j 7 V I T O j c D + W y 0 K y F J X z q k 5 8 8 N N V h 6 J v J z n u B L c C Y G H s t q c n 1 A 4 b D t R u S R 1 M l u z r O d p s w K r B P P / k J v P P u e / j l 6 7 / E d 3 / 0 H / H + h Q t I L Z e Q u p r D 2 t q a E r i 9 E O j z w a o Z q O U 1 E a Q 8 0 t e y 0 N x 2 a F 4 R N P E n i d N i r Z J b z a 5 U X / n q l x T l / c x n n o T P e + v v l V 3 M M p X L U W F P g W L t U K P s F r p y u I V 7 O + B g u U L r 9 8 O C E a r b c U 6 V r A 4 j V U d o 3 C M + R 3 O P j 4 V 9 f Y G D K S f l y C P W 4 b D w O u t 7 d n h l s I K J q Q l / H c c T F h y 7 C n f 4 3 H x a Q 8 z b 2 F G A S A V 2 1 1 1 3 q Y 3 0 f / b P / w z / 6 r / + l 4 h N h n F l + X 0 k S 1 v y R g 2 N l B P 5 B R 3 V s g h n l 6 9 n B 9 7 U 8 g Z 8 Q h n j J y M I D P j h i 3 m g 5 y s w C 3 I s I k h F 8 a E Y b v d 5 f f J 9 p 5 X P d b v g O s I 8 1 n 3 X Z W E z D 3 s P N O V 2 g s 6 r V y 6 6 y 3 1 z U R / / s F M o S x G 5 u b L q y d c 4 T F u n H p F f E e d 9 o w r / i P P Q I X u b L O B s N t + z j 9 g G 9 5 B Y D t E N / C i 3 y H R C h H l 3 m + y C C B r 7 P T B p d T J m y f f v / b 3 N 7 Q o b N j e 2 E P f F E Q 8 M i n / l R O J k C K 5 h D w y x y I V l E y n x v 1 N X t 1 u Z 8 R p Q m K i k W d L e R u J k F H q 6 i v x S G X / 4 6 W / i 9 e f O o 1 C 4 8 9 y M w 2 B f a b H 7 a s j O 3 l k n S B / j 5 K k T h 6 Z D n Y i d C K l d / u C I B 0 V Z A N m Z E v J C Y Y 4 C D H 5 Y p T p i p 4 J C b W 4 i + 0 R W P 6 3 T Y c 6 P A r N e Y M C j 9 c A u v L f m E o G 6 U d j I 1 J h I E h O r t R 8 o 3 B s b m / h P / 8 9 3 8 c O / / H t o J T f G R 4 / J 9 1 k w X c 0 W X y / N e Z C 3 e V B r G A g O + e A M a D C S Q i G F F r I n P Q c w d E N o w o v w u B 9 9 p 8 O 4 7 8 x 9 + M l P f t 5 6 5 u O J f Q U q O O i H Q 3 P e k H n 8 U Y K h 3 H Z / v Q 8 L W t / g h B u R Y 3 7 l 4 1 B 5 1 J g H c x O g v 7 R 2 L g n L q C E m G v t m Q U F K p T I q u t Y r L m 4 4 x e f Z + / W 7 K 2 P b o L + 0 l 1 V r g 8 J y 6 e J F / M P f P Y P f + + T n 8 d W v f A V n 7 z k j x 1 d B z u E V V z u g o n D 3 h B d R 0 V y w 1 5 3 K E o W G A n D H x T I K m w g M i h + V P 9 j i Z l a z O D Y 9 c W j r f F i w i v h X V 4 V S N 2 7 U Q M l d 3 Z l 6 B Z X T h X W x w K 2 / 9 4 S n 3 6 5 6 b t 8 p M H Q D n K x w 1 A i N + B E Y 9 a i N 4 M p G A 7 n F n S k 3 B 4 G b y E M P J d B 3 1 / 7 9 4 6 y a p Y r o G B b e 2 F j H q 6 / + 5 n o Z i m V V c e n S J U x P T y p n u R e w 7 P v u w e q + m V h s 7 b Y b f K S X q C D 3 h R g W / + Y X v 4 2 J e 8 f g h F c t x M C A D 3 2 D H n i C X q U E A g E / j i V q c E Z s K q 9 P K S Y 5 K J b 2 5 5 a a 1 r + S 2 j s B O 7 d Q R G I s o o I y q e S t T T l i F f F n T 8 i x 7 O r b T i x l H T c E K d Y L d t W n c j + Q y W 6 V b A e P s 3 H I V a + I y f a E n e o C f d Q w q 6 Z w + E 2 1 e V g y G r I o 5 C T k b D 4 M B W y D / J 6 N U p w B G 2 r i L z R K T m x d S y I o i 4 f n X l g r K j + B I T I K E H 0 w Z 8 C h r p G r h 3 4 Q x W J B N V T h s V q W K f T m l 2 r z d m 5 u F m O j E 9 h K b o l 2 r u P s 2 b M 9 W + F c x S a + 0 d 5 3 m 0 u G b n D b d U m V O Q O r 2 Y u 8 m 6 B 1 g k M B 3 j 5 3 T i X L O o X m u Z z C W A I N B P q b 0 b f V n A a P X C d 3 s G N 0 j N B c b 0 S D L k r J G b S r b H S 3 r B 1 f n x t G u i 7 U T 8 5 L r m V 2 r o S G o a G 4 W U R 5 y 4 T N y V Q m 8 c V c b v m s Z t 3 b U d z T X n A t 6 U D M 1 7 w W g 6 H m T K r O r 2 a g p 6 3 f a D y 7 H V Y y r 2 E 6 I T 5 o L 2 3 E 9 K y O W l k T h / 4 m f I I j B i 0 U + 3 c z S X Z h f h G Z Q h n x S A B n 7 7 0 X o 8 O D R 3 4 T u I 9 U S Y k F k A V Y t 9 W E / g J z y S R O T Q / A L 4 7 2 Q U E H 0 p d s N o N K W c f z L 7 y o h h V w v 4 U L s G p a I l B V L C 0 t 4 + V X f i N 0 Z x q P P f 6 w W l S 9 g F q T p e 2 c d r I X 2 N A / K I L D 7 Z Y P 1 o S a D V c V P e m I D X Q F F 0 5 p Q 5 R G K o U f / v L v 8 M / / 7 E 9 R z d Z E g b n V O Z X l M / p G X K j m b f A P N d c F F c P U 1 L T y 5 x J O Q / x S H d a g E 3 1 + + o R y 7 w o m r I L Q I z l w T 5 8 D L q 9 T W T I 9 a 8 L f 3 0 w U T q e z Y h G T + O D C R T j F 3 f j K V 7 6 k H r 9 d 4 D W d S W k 4 S e H o c m v f W H Q h J 9 e U t / 2 B k e r 1 c v 5 3 V 5 2 4 V 6 5 t z 3 3 5 k p d z c t J u e K O 3 b x + n F + g V H b q h 4 2 c / / T k + + f m v Y Y S L / G h l 6 g Y U N 0 s q 3 B s 7 1 r 3 S l g u u L d g c / v W D H / w A 0 5 M T O H n 6 d N c e 7 H W x S s y O 8 L g 9 8 r 4 D V n o H 5 l M O p V F 3 T 7 3 o R L o i 2 t d b w / k l J x 4 c 6 z 2 p m N Z n W P w y w 9 T x H / 7 9 / 4 d v f / u P o B X d i h q / t + X B 3 e E S 9 G Q d l l k V n 3 H 7 n G h x V z f L S N d j i I Q q i G Q q C I 8 3 n 7 f U M D u x X C H 2 b 2 9 m P + j 1 n F j R O p I r B Y y N j a s s i d d e e 1 1 1 t B o e H s b 8 3 L w K Q t 0 p 4 I i m r S K H Y j T b R r Q 3 x E k V x y K 1 3 r d z m N D Z 0 O + 8 B E W P 1 6 O q P d k D w R D r c a u F i Q j 0 + 8 U R 5 9 T D n Q u Z i 4 k + x / v v f 6 D 8 o p p V Q 6 V S x p N P f h p X r 7 G s Y b u W q B N s A + b 1 k O L 0 L k x E q d r M 3 d s P u s j Q W t 7 R s z D R e r H 4 j 8 J E V C r N q Y j s L a 5 5 H a p X 3 9 k h S 1 H c u s 2 C X R N 6 J z p Z Z V O I e q c i 6 R e l l r A t w L V U R r W 8 H e T R P A 7 F c i h M J v J I G / N I 5 9 a R K 6 S U M G 2 I X 1 k 1 T T z 0 0 I O 4 + M F l v P X 2 O 7 g g l u r i x Y u q u 1 M h X 1 D D 1 W 4 F P l j r j X 1 x X l Z / s K 4 G F b R H p S 5 n 7 U q Y i E N 1 j u W Y F Z f w Y W + X k Z y 3 G w W j O X u o 7 V i / + + 5 7 q l k J + y z c D r D t s 5 4 S v u 2 u w d / n V X s 0 P / n J z 5 S G 5 Q j L e a G j 9 O 0 Y A R s f G 8 O J k 8 c R C o b E 3 z q 6 g M q r 8 y 4 8 M b l / u c 3 7 Q v N I T x i 4 O A j z Q n V Y D s 9 U p D a Y I X 7 + / N t i X e + C S 6 x O S a 9 j + o Q P B b E o 9 o Z L 1 U G x t I M + o T f g h 1 4 u I z I Z g F 6 z w x C B i k x 3 r / l i c K Z g r a k A U 8 N u Q W v 4 4 L X H x V p b 4 q I 6 V U 7 f e + 9 d U F 2 e x I Z j 5 t q 8 8 k F 5 b b / 0 5 d 8 T y n z 0 g a m j w K E E i q C z 6 e m X O 3 Q b L M F + 4 D A v C h P T b R h i Z t 3 Q 1 7 / 2 V W W x b i f o X N c 1 E 3 W h V W + L R n 3 q q S d V Q I E C R o v F s o N b N f z s l 5 f d e G h c e P w + P h T T j a h V 9 3 P 1 2 E 0 2 6 K m r d K T d y I m l / T / + 9 / 9 L p Q J 9 4 o k n k L q U w 3 o o h l + 8 t Y D F V A F e v x P / 0 6 e n Y Q b E e s k i d 1 p V l J c z c A Z E k C w d L o / r h o R a g j 3 Z G 4 H t p N r m D k 4 d r k Y E H v t O p U g m w K H c w V B Q / O Y F X L p 0 G a d O n c S J E 9 2 p I L M + s r o d k 9 H u f t C t A I W I X 3 U 4 j i H Q x L Q Z K R s y s 4 W P J H O 7 D Y Y 2 m T 7 D P Y V r y 3 l E w q R 9 t 2 b h 7 o d 6 w M T P n v u F G j 3 6 2 G O P K o v E g A N z 4 B i p u p X H x F w 8 t j b e D + t 5 + 7 7 C x E p d B j W 6 C p P Q 1 2 f + 4 S f 4 o 6 9 + C y f j p 1 F O V c S C N D B S z W F t c w s v z O T w 8 / e S K r C Q 8 I X g z V X Q E J 8 p 1 C f 0 V T c R i I r F K p l Y u L D Y + s Q O u O W 1 8 l k N 3 Y n G 4 g B q G R c c d Q / c 9 h u F j 0 I R i 0 V V k G L 4 W B A n T 5 4 U G n h F K d J u 4 O I 2 q v R j m 3 / f D p D 9 M / B z e I E S b 8 y d I G e u I T s v z n n G g c z V 0 v V s 4 t 1 + x a 0 C F x I X i l 5 M 4 + J b L + K T n 3 p C d T 6 9 3 c j k M 3 j 8 k U f x q X u f R s B / e + v I n M J 6 9 h M W 5 u a N d O T l d Y K 3 6 9 y S E y f 7 9 3 h e q O v L b N Z / 3 6 d x / O w k + u + O o 5 I S O u a 2 y a J x 4 M + m P d d J i m f E C c u W h 5 4 X 6 l d p d k O y 2 T S h x W I p 0 i m 4 a 3 6 h b F d b r 2 6 i o b s R s k 0 A 6 T C 0 4 R J s u Q D 8 j g H 5 z O 0 l W c A S z E Y B R a z I z y o q 2 I I G v + p H 6 B A N 8 J d / + V c q O T e d S u 9 Y d 3 5 7 B Q n H h n q O l D W X z a r B f L c S v A / 8 O T T l 6 w Z m C V g F u 9 y E m r o g L p 9 L h K 7 1 5 C 0 E H f + f / v R n + P K X v 7 T n B M N b C S 6 6 f / y H Z / D 0 0 5 + B z + M T y w 3 4 h m 4 f t y d V 2 y t k z v C v J X 6 M x 3 n j 8 5 y x x N 7 i 4 9 H u w s T F y Z m 2 r z 7 3 O r 7 4 6 S + g 7 0 Q c h f W S a n s W H W 9 m g V h Z O U + P q Q I N n e D r H D U P T K s M d 8 S F R k X D W m Y J w Z g H 0 X h c W R m C 1 y 6 3 U p b X y t 8 T 6 2 g s x R E c 8 e 3 I 9 a s 2 y t B t n P 7 e h H i k 8 K J P / m X / i 7 o K V C w s L O I n P / 4 Z P v + 5 z + K 4 + K n s D p X P 5 v H O u + 9 g Y n J C C V J R 6 O X K 6 r q i r R w R e y t h Z 2 + 0 D y t R L I 1 g a y l m V n P q h W G I X 3 E L k k 4 7 Q Q 7 + 0 5 / + A l / 8 4 u 9 9 J M J E s E z b M E 2 4 P W 7 V s o x W m r l 8 t 8 t K 1 x s 2 F Z X b D V b u P n f V j Q / W H a r m i Z a K K T U X 1 z U s y O 9 s h L K X M N V k o c 4 v L O O F X 4 p 1 u u d T S p g I p q H Z a g 4 k L z S T X u u a j u L K j V F L v s 4 3 4 l D Z 9 s F A Q v X 0 0 H U R n K w X m X Q G e q W C 9 f U 1 v P / 2 + z B 1 u V a D z a y I W l 9 a F W F u o 4 F K P Y m 6 A R G i A R U A c T V C S p g I 0 m q f z 6 8 y 4 f / 1 v / l v R Y F U 8 b 2 / / T 7 W 1 t f l n h i q b T U r h O 8 + c z c e f f w x J U x L y 8 t 7 0 s S j g p 0 h 1 a N 2 h Z j B n R Z + f a v A 3 n Q v P M 9 N 0 s / e t q h e N 7 B M m x M j K N y E f 0 S D T b M J 5 b k 1 o d 3 d 6 J a j R 1 m m P / T 5 U w Y e G q s q P 4 t Z 5 C z b u G v Q w s Q B I 1 5 S m Q K + + 5 d / j a f u e x I T j 4 y 2 H m 0 i M u V H e K i p 4 d U + k t 3 R N U U r d S 2 L g W M j 0 K 2 s U L U i n E L v G L 1 j H 0 V W I s s R I j E Q E 6 U r 7 k N h C K X 3 X E K X G i g I d W M B Y m H Z g J G 0 o X R Z L F J 5 E p V q C n V b V e 1 X s S W n B R 1 l b A g l X J T f y 7 A 7 G + h L 9 O N z n / 8 c f v X s r / H z X / x S N Y j p h N f n V Q r w r 7 7 7 N y r 1 y 6 r e G s F y f O u / / L f f G Y v W j z R o 5 w m L l c r K Z 2 r 1 m 8 u 4 3 g e 8 K C + + 8 J K a H R T v o V H L r Q R p x + z M L E Z H R 4 V q N K O L e q Y K X 9 x 9 6 L K N m w G F p z M K z 6 0 E w 7 K r O b a H B Q n F f N o J v S T K w S z j z K l 7 4 Q 7 v v H e 0 w L m l A i p 5 E 2 a u 2 Q b M 0 u s w c j p q J R u q x Y b K L G e w y q r p m F + d g a f g Q z A S F E H y o a 6 L T 7 U s i l b + H u q P w e 1 1 Y W 1 p R W j Y A F D 0 y R f I B 1 b t q F Y r a F g N 2 L w W q s 4 U a g U X n E J C L J v 4 a C J A F u g P k V k 1 V H b 7 y t o C X n / l X T z 4 4 A O Y m p r E 0 O A A + g f E H + u I S j A 4 N M w 2 1 q d O q u j r t Z k Z 1 U H q q I N G 9 u l 4 D R T W b t T h w y B 6 z A c r d + i Y h w I z t r t V g V K r v P z y q 7 j 3 v n v Q 1 7 d / 1 9 j b A V a W Z s T h Z W J o G + 6 I U 5 V 4 3 w 7 s j m K R z n F s 5 m H B n D 3 K / 3 S 8 i k T Y g c W V J Z S r e W S u F p G Z K U L f a n 4 R 8 x c d T g 2 R c b F U k 1 7 1 E z 8 V k H s d g l O I A i 0 0 y z F s f W J D X A W M 9 U 2 o k L n L 7 U V o 0 i N 0 r y R K 1 o 6 B K D O 9 g d W N D U y c H Y P N a a F R b c B 5 I o u C u Y l a K I + K l Y F N 9 8 I V s 8 F d i 4 p t o k W p y 3 9 N S 6 W 0 i f z G a S y v / P I D f P l L X 1 K R V W 5 A j w v V 6 5 a C x h x G s g o 2 0 e T P j / 7 + H 7 G 8 v H q 9 M c x R w M 7 E S j Y Y / L V w b o a g j x I N e 0 2 l 6 R w W x Y 0 y y p s m y s K p S y u W K g Y k V t f W F L 3 i 3 k 7 V a t I q 7 k f t B v 3 C W + z C K W x u b u C M c H T y + T Z M 0 d 7 1 m y w B O S z e W X E 2 1 5 W A + m c g e D h h Y u D i 2 p Y I i K e q I m G v / e Z 1 f P 9 7 P 1 T 5 c w P T f Y i e o L A E 0 H B U k L 5 a Q H H N V N n k 9 v Z u e g f c o W Y W D a 2 2 z + 3 H w M C w L H s H r K g N L p 9 b W T e v C B e b Y r a h V T X V t q 5 m O F B u Z E W o b Q j 2 B e G v j s A / J f T J Z Y P X G o Z u S 7 e E 2 g a t 4 W 3 5 U T Z U h F r / + p k 3 8 c U v f U H t U f U K C h v T m r 7 6 t d 9 X 0 c J X X v k N V l d X j 8 T 3 V V e G C X 5 P H T f U L v l R g g V 8 H v f h R l w S k f E g A k M e + I Y 1 p f X c U b n g a z V h C h G l k d j b / O / / 7 k d Y W F z C 8 5 f r W M n a 1 X 4 L F 8 i 6 + I Q M F H X b V z l K 8 O I z y f X d d 9 5 D s V B E O a 0 j e T H H v U x Z G E 7 k V m 6 9 l b p 7 U K h V v X m i G 0 W t p / L 6 T l A u j o s 1 e f + 9 d / G D H / 4 I Y + O j + J M / / r a a 7 E F a R H q 9 u L A I R 8 C O 1 O a W + D E N L G 7 M 4 u q V K 6 1 P u B F c r O s b a y i t y r G E x C a I s j E q R Z V l s y a L 9 n o W v R y 2 0 y f C K T Q v N O 6 C X 9 b J 8 u U 8 G j k f K v Y N + O 0 D Q g n 9 z e 2 Y O r M u n E I Z m 7 S P c 6 v o U 2 k i c D W h h q H Q z d W f M S L I n E H O F X 7 3 n f e v D + 1 m D d j W V h L l 8 u G N w f X y D S 7 C W 7 E G c 2 s 5 t f H X T o a 8 G b C / H q 2 d V v V j d L p f b r S B h x 9 5 S O 0 x X H 7 z 5 3 J h 3 Q j 5 3 X B o L s T 9 2 + l I R w 1 e a H Y k 4 v 4 G 9 2 j e P P c W P v P 0 U / C b Y d h E Q Y d G / Y o W h c b E X 5 A b X d 4 w V T n I r Q L V H z N F e N + u b m r X G 6 s c B l W j i p / + 7 O f 4 1 r e + I T S 6 T 7 U W 4 K K n 1 a V / E Y 6 E k d z a w v j d Y 6 g k R e n C j 7 F T o 0 g m R c D E G l H g u J n N f h B p u R 8 O p w O u U n P 6 4 H u 1 N E 4 E w 3 L v N b i 0 E P L V A i I d H Z J M 8 b O 0 o K 1 5 X e W z h + P j W C 5 e k O v o R A 2 m L M q q U M 4 y v M d E k k p u + e 5 B 1 A M F c b U s Z a V y m T y u X V h W v l M n S z g s e L 7 D I 0 P 4 9 a + e U y V S z 4 u P 3 m j U l M U + d f r k t h L o A Q f W Q 3 1 Y M E B h t 7 w q X 6 s b V e g V f G 9 h Q y x A s Y 5 z F 8 6 L 8 z m B 8 f E x n D 5 5 A m 5 H H a + 9 8 p L 4 0 g V 4 f T 5 1 g z s 5 N K 0 J b z 7 / p e b l 7 5 0 X i V q Q Q p r P 5 1 T P C t M k n W x m j L P g j W k v b N L / 0 o s v q 4 5 E n G F 0 + v Q p P P z Q g 3 A U X S J M d d X d J 7 t Q U O f L R p A u + T H y l l A h b c e x H C W 2 S g 4 E W 0 1 Z f O 4 6 R O 8 c G i X R w u z s + u A D e y 9 K N k x h u N m f 8 M B p 8 w u V M 4 V S 1 1 R o O p H o U 7 4 L f w K B I H S h 6 R w a E B E f e k E v Y t w X U A G a 1 G Y a P r F 0 t A p t s D e I 2 + 3 B e k m E d N y D 0 p a O y K A f y V Q N T g T g c / m F N Y V R 9 W R Q z d j R i G V g b 7 E o + l G v P f c B H n 3 k s U P 3 L + w G r h n 2 C M x m c / K Z D 6 s 9 L L Y 0 Y 1 i + c 2 + s E x f W y Q p 2 0 u w j 2 d g 9 C A y F N s o u V M p Z B I d u z C b g Q u 9 p 0 c m R p u f y M O p l P P / G 8 / j a 1 7 + q O p c S F B S a b G Z 6 J 8 V c M 6 J D Z 5 P Z 0 n w j n 6 c W Z R 8 2 f t e U X L C 7 z 9 y l B I u N M y 9 f v q q G N v P C c s O Y P R S q I l i c I n H / A / c h F o + p T A j u O X H h l d Y s V M u i R U W Y I m P i Z 8 i x G X I p P Q P b 5 8 G G + q k r e Q z d L z d c n u e 0 Q g r a U S B d b m 7 q M p j A q e p D E Q v a T c j t 2 u q a U O d F P P 7 4 Y 6 1 H u q N S Y X O c J g U r L O s o + k z E E E J h K 4 + + u 8 I q 0 7 y y L j + l o v J 9 o l N h v J l L 4 u F w M x K b v V a B O e B B v 1 i k 3 e B e G c P 7 y U t p O I M u l F I W s u Y 6 p k 5 P Q N + s Q 5 t O o X T J I 3 x P h P u s K Z e S V t m G 5 G Y G i x c z e P K p J 1 u f d H T g m v z Z z 3 4 h A n V K U f t u e 5 3 M N O H W R C d u i 0 A R p H 3 l d T H k 5 Y p q k m I T J 4 f F e 0 a + 2 m w 8 P 9 3 7 g O m t K 1 l c S 1 / G y e P H E U / s 1 E 6 0 P q R l v P H U j B S e 9 g / R 1 s K 0 P E y y 5 H h N T Y S I P F r V I 8 l 7 + B k U Q G p l 7 u z v T m n K L x d V a 7 D O C f O c U s F u q e 5 d l b t s A G N 3 2 l T k 0 t s n t C V y N B S Q x Y K n B s T q C 0 d h Y I G + E I X r M C D V + v f / / v / F n / 7 p H 6 v 9 t L 3 A x V U q F e Q a O q 4 r s D b S M w V h D 0 1 a b m S q i J 8 O I b s i w s P S 9 7 4 G T o R i 4 k 8 W 4 X Y G k L L W M S L W / S C 8 v e L E U G F T b b k 4 3 X Y E B 4 V C C w l M s S b v L g p U H Q a 3 T 5 4 9 j 3 t O P a g G 0 t 0 K c G 0 w i v v 8 c y / g q c 8 8 q b r Y u l x O N R S u v 3 + g q 0 W / b Q L V B h M s 3 U 5 q N n E A h a q F x v x 7 m t T 9 k E 6 n V S t f l o v 3 Z N 2 6 o J M K 9 r o f k Z 0 X x 1 m + L j q x 0 x F m H w W W M u y F 8 p a h h N U b P x q B Y m P / 0 4 O W 0 L w G X l t w 4 Z 6 h q u q V c B i w r 8 X 5 c + f x x S 9 9 8 U A / g f 4 q q d X i 4 h w G B k f E 5 7 Z j Z X k Z E x O T y M m 5 C e m D O y 5 K r B U N W p x N w z a o I Z S y w 1 Z 3 o J w r o x 4 X P 0 m Y Q z c w 9 t B W C L p l U + e V F g t k r s t 5 h c I i o C X l K 4 e n f S h i C c W c j u d / 8 h b + 8 A / + 4 J Z W G H B t b I k P S e W 6 L P 7 i 5 m Y S Q y J Y 7 P v B E P 1 u H H 4 l f 0 i w P 5 s j R I 7 t V 3 3 H b 0 a Y C J a J v / b C G 9 i 8 m r z p r H c K I h d S L 8 L E P T B S H b v L f o M w E Q d t 5 L K n g l U 6 O t 3 F B c j i Q m 4 R P D p h H l q Y W O z 4 n G j e x 5 9 4 o i e n u + 2 n j I 9 P w d 0 q S R k Y H F Q L L u Q X y l c T u i f 0 r L D W j I w F N A 8 a O Q s u p x e a G D U 2 r 3 H p 3 W u j e A 6 d R 0 9 h 2 i z a E e u P Y v D e f t T 8 Z W S t D B p B N q O x w W X F U N y w 4 f 7 7 7 r v l C d F c I 8 z w G J R z P X 7 q J D 7 9 1 K f l 3 N m y z a 5 c C L 1 j A B 1 x P S j B 8 G u 1 1 v s Y y Y 8 a 3 I v q H + 5 D 0 R D K k X M r + s i A w F G C i 6 S c 0 c U h F h 9 C / g 0 M e 4 S y d d e G z F 0 7 6 P u r B V l g Q g t V W O 5 D w B Q N f m l T U / 8 O h w + f 5 U K q t 7 m 5 q S p g z 9 x z 9 0 1 b e C p D 7 s V V s 1 a z Q 2 7 Q j m p J l J v p x j v W J g Y M L 2 r i R 7 L v H l V 3 r i R + p 7 c B r 0 N T A l S t 1 8 A u w J z c y o E F T v F 3 S 8 J g K J T r 4 g r Y N i p w B Y R m R v w i X D F 4 / R 4 s L S 0 i l U y r k P 7 z r 7 y N Q j a p E l 6 5 P + k W J X u z C v o g 8 B o x o M K N Y f r Y b 7 z x J j 7 4 4 I J y G + L x q C r V Y a 7 i b a d 8 R 4 m y + G M / + P 4 P 8 f W v f x W u h h t 1 X R M + 7 x C L Z Q m V s + D w i R b 3 O w + c t c u Z R n p W b q D c C / b q K / F G u k W b O m v w R J 1 w e v e P 1 D G b w J t w i k D t X 8 l s 5 E y Y x R q C I 9 0 1 d a 9 4 c d a l 2 i V P x p j d 3 z t o T X K Z H H 7 x i 1 / C I w v g q a c + d d N 7 O G 0 s L i w g W E 2 o v v G d e F 3 o 5 I l S E L G R P m y l 1 / B W f h l n 6 g P Y j O g w v S 4 E R a g S L i / 8 Z f G l M w 2 R w T o C c p 0 1 d 9 P f r R s O b B n y W K W q 0 o 5 Y F d 2 J Z r S 2 g R f e m s X b L / 4 Y x 6 a m V L D i s + I L 8 5 x + f c 3 T b B V 2 C 2 B Z N f E p i 0 q p 0 2 X g U D k K 0 8 z M 3 M d b o I h s R p z G 5 1 / E k 7 I 4 m C j b 6 S i W k m W Y h a o 8 J i Z a f q i 9 + L t d K I 7 y n + T C c B + G U S k t I D 9 u B 8 w 8 h a i 3 S R m E L k J S S e m I T v e 2 M N n 3 j x v e N w M 5 Z K X J u Q F / U G H h b p C e z M 8 v K J / p C 7 / 3 + V Y f j g 9 P l 5 K X c m r f j c 0 t O / F a Z h O P R f p V c 5 9 k q A b v h p y 3 P 4 T + E 8 P I b + a Q 8 t Y Q K A m F N u 1 i w X w i C h S k 7 a X I j X J T L F r S E 8 F A p Q L / s N y 3 L v S J v s 3 s u o 6 B Q E 1 Z 3 p / 8 9 G c q r c i R e A B P 3 x + 7 a e t 7 W P z 6 1 8 + r q S E f e 4 E i 6 D B z E 8 7 n 9 + G B B + 5 X G u p 2 X U i 2 c g 6 M 9 k 4 1 W T L P r O 3 D o l y 1 4 T d z L j w x Z a p e G o c B 6 5 h + / o t f 4 P i J K Y x P j M N D 6 3 u T q O Q M 2 K s e + b d I H q R S w N T o U N H W n X g r u 4 U H I n 0 q W P O + I 4 M J W x 3 W s g s n H j + B 9 1 9 8 C 4 m x I X m v j v 7 p 7 W q B X E W E q 1 X f x Z S k 6 G R z m N u 7 M z W c E D r J e + r p U 0 / v A C f Y r 4 q i G Y 9 Y S s A y o m S Z d f 7 5 V j X C U S i O g 0 D K S Y H + r R A o g j 0 c u O / 0 6 s u / w f D o M O 6 9 9 1 4 4 e S F v o V y x T C E w 4 I U 7 2 H v T m v x q C U 6 P W J m O k P t B W M k 5 s J B 2 4 J F x o T 8 3 M S m C V v y F F 1 7 E 7 3 / 5 9 6 E d Q H / 3 A s P + p X V T 6 L S J 2 P G d J T P 0 Z + h b t M E j X C 4 V M O Y P q p n C 1 o A N c 7 9 e w O R d w z C d B d R T G t b 7 7 G J 5 7 O g P 9 s E V F y G S + 8 R R P K 5 6 V U 0 t c f h q 8 M W 2 B Z + 9 M f R N E z 4 1 t K 4 7 e 2 A p E j s R c V a w z c j g L / / 8 L 4 Q C f k Y N c u M G 8 u 3 A b 4 1 A t U E N x c 1 d 1 k y N j A y r d J r O 3 f k P g 2 / + b 2 9 h S a j I R M K L v / 0 3 9 6 u C O F b o H t Y a 5 h e F / o z 1 N h B g O a P B I U I 0 J L T p Z n H l y h X F 9 U + f P t 1 6 5 H C g l T H k e s Z P h v c 8 Z g o V n 2 P G h C n + D X 9 3 C v 1 m U x 9 b y M L L q X X c G 4 n D n C u r B p d v V R f x 2 d N n k Z 8 T A b P q S k j T M x m x J j 6 E p 7 o v / k J Z P m 8 h t W + 7 a 8 O y q Z 7 t a 3 k 7 j o e S K s P l 9 d d e x x / / y b e v R z P Z f 4 S d h 2 8 F e n M U P k a g e b / 7 7 r v U X N e f / + y X r U e P B i s Z Q + h F A 8 l 8 M 1 T q 8 L P r 6 e E d X / + g E 6 W V g 4 s Q U y U H + o K 1 D y V M t N o v v v i K 8 i s O C z a m z M 1 X 4 I r a k D g V 2 V c B 0 E J R m E r F I p g 1 T m E i b O K 3 m q k G n F d W s F q r w j M Z R 0 1 8 o X G P D 2 l T V / m P / k h Y + U x M L K 7 V D L U l 0 A 3 K M G k O l J M 7 Q 9 W d 4 F Z C W i z f m U E L / m A Y j z 7 6 C P 6 L f / G f q 2 g c t w m Y F f P 3 f / 8 j 5 L I 5 p D M Z t U m 7 H 1 i R f R j 8 1 g k U Q T 6 v n G 6 n s 6 c 9 l l 4 x 3 e 9 V i 2 U 6 0 a R 4 7 B 7 r 9 B + e n z P q q A U b q s l N N 7 A U g y F x l 6 M 5 H f 1 m w f D u d 7 / 7 N / j 6 1 7 8 i v s T h s v 7 Z w q A m f k l g 2 K X G e / Y K Z p p r I k x M I J 6 5 d g 1 O n w t 2 s V D 3 P 3 I G p w I B B L 0 1 u A d C 6 A 9 H Y T J s L t d C L + g w 0 3 U M n I 2 1 6 K Q N 6 b I D S f n + T l Q s o O 9 E S I 6 t h s y 1 o l J m K h t 9 F y K e u m o j V j I Y h L I r n 5 r t 3 b 7 2 1 a / g i S c e V 5 H A 7 / / g h y o Z 9 t l f / u r 6 5 j 5 R K J Y U R a 6 U K y p 5 4 B c / / w V W l l d U Z g 1 f d x A + E s r X 3 g m / l S A F Y a + + b 3 3 r m y J g t 8 a 8 q + Y 0 e Z v Q P o b r D 6 + b O C K T o f Z 2 u F 2 v 2 r C Y b f Z 8 s M Q o d W u x z L 7 g p X J R n v M q 6 r Q f Z m Z m U B a L w b 7 v e 1 m X n B y D O + p B f q m I + o A H Q d 2 J q r 0 G u / g z b L p j 6 V V 4 I 8 0 c v o Y c p i W L X / M x H W h n Y E V v p G H V L a R X x K K 5 3 H C U 5 X P 8 b t g b B Q w O D i k q v l A p Y M g b Q F W o c s r c Q D E R x l l R f H Y R o H r R j e x G E p G J g F z L 5 r H y 7 J l i x b G l L l k v h t n c s 7 K J o m H N H D P b q 3 m x S u L D C l d Q U x E 7 f e a X 5 l z 4 1 F R 3 C 8 O o J 4 X t u 9 / 9 a / j 9 A R G 6 I M 6 e v R s / / v F P l D J m c x f 2 J P z 6 1 7 + m g l 6 v v 3 E e P q 8 b X / v a 7 y M a j b U + 5 U Z 8 J A L F u i V O z m s 3 W r 8 V 4 D 7 F X / / 1 9 / C H f / B 1 + P x H 4 0 N 1 A / d C m B T K s O 5 h Q a 1 Y X B N / a t i r e D + L J T v H c e 4 G L c 6 v f v W 8 0 p w + n x d f / e q X V Y Z 3 G z U R g H a l M / M Z / / 7 v / h F / + I 2 v q Q W y G / z u 7 H w Z p m 6 i b 3 Q A V 9 Y W M T A Z Q d R 1 s P P O C Z D s D t u J i q x s l 8 O H p Y W l Z p Q 1 5 0 V k q j n q h m D Q 6 M 1 i F h N l U w Q n i 3 7 v K M o D M e Q a O d w T D y C 7 X E G 1 J M L q c C I 0 5 o X D v f N 6 c u 4 v C y j f F Q G 7 d 7 A K Z 6 d C l l 9 z C y V 4 g 0 G x L H m E x 5 r H V t I d q M l 5 h v Z p B M r o H C 0 P f 6 5 c v o r Z 2 V n 8 / r c / B V s l p K w s e w A S x Z K J q l l W L Q 8 e e v j B P R X U o c s 3 S q K 5 1 K 6 2 M B 3 2 h b s Z r M j F 6 Z O L s 8 c x H Q m Y o s K d b P Z w 2 x 3 S P U r w w m a X s 2 o f p t e 9 q z b 4 X i M j t M f v w M V N F + 4 a 2 L t x C A X k b / / 2 + 2 o y + h O f f E R N 7 u D l C 4 u w s B B u W W j J q 6 + 8 i p d f e h n n z 7 0 l 1 G s D n / 3 s U 4 j F 4 1 1 v v r 4 p 6 9 B W R X w 6 h O J m B V s D N k x 5 e w v n l 9 Z F u 8 u 5 d r Y Q c z r E G o m T E 4 l G x T 8 0 4 Y 0 1 S 1 j a m J + b h W W Y O D k x I V T P h M P Q 4 B U h W 3 T m E S 9 r 0 M D E Z L E c Z R 3 s P V E r s 6 O T C W e r J o W j d 3 g a Y f m X V q r l o j U h j 3 s i L t j c N f H d x M K 1 e m r Q q r G L b G C f s T 1 2 z a M s j 9 f j V W U 5 Z + 8 5 C 6 8 W V v 5 g I p H A q 3 N O j M f E B 9 S c 0 I 0 K n n 3 2 1 9 R c C I Y D c L T 2 N u m n c r a X s s x / 9 q / + 7 X f a B 7 s X e F C / m X d i J q m p V H u 2 p F r K O F R / N 4 4 u G d u j J V U 3 M A o T E c t 0 2 M z o Q 0 O u I V s j M / 3 + V g o U w Q V b M + s i V I f z p 3 i b U 5 Y G W 8 p E X m R p k N P i 9 8 A H F y 7 h 9 K m T m B g f h 9 P p k k X g V e U F p C Y / f u Z n 4 i O F c P / 9 9 + H + B + 7 H f f f d o w I z F L b d w k T q l l 8 w o A X E q r Z G y G R Q h i t b l c / w q b 8 P A g s G 0 2 t C O w P O G 6 g u e 7 6 b 2 T r C o / J Z H V + 9 K p d m O t 4 H t / i 0 P K T I U F h t o r v 8 P v g Y 5 6 4 7 E B x 1 I 9 D v U 9 k p D Y 4 b z c r n l W r Q v E I K H d z 4 Z Q 6 j D T n x r / x d G t F w z y q 3 m l E Z / 9 e T d K m 8 9 5 i f x T Y J P H y u S Q 6 4 m 0 s 7 V Y F q J 2 z l Z T S 0 C F z O O v J V P 4 5 N T c O e a + D 7 z / w Q 6 2 L B P B 4 3 n v n H n + D q 1 R k 1 J c T x u T / 9 H 7 8 z J 4 K h 0 l g 6 L g A / 1 h A K Q p / + V e G i 9 4 5 Y S o P y d e z z 1 g b z / z i w v F 3 o d h B 4 A r v u 8 S 0 B K c Y 7 7 7 y r F t m t 3 N g r b Q l V K Y j G G t m m N 7 2 A N 5 p 7 K 2 w B z g Y k M R j X + z L s B n 2 m H z / z E z z 2 0 K P w + J u U j F E 1 D k d I 9 C X w y C M P 4 N i x Y y q f j M q D P 3 s F Y / J L B p y B x o 5 9 s M v V C o 4 5 E r C L M 9 / L O V C I R D l D q / u V d f Z E m / O f i K 3 L W f j i G p x i s Y 1 6 T u 5 3 8 3 t W K i V M + J v Z J N T + i w v z c M v C K V Z q C C R c s D K W E q Q 2 m L X i j m i o C i X V 0 + I z r e f V M Z M Z m X L d K C / d 0 v b Y t d Y Q 5 c B j I u J + u b p 8 f Z f X t p V 6 e 0 1 y P M 3 u J l 3 0 r a 5 e u Y S 8 b V C t f b s I e P + x u K q l y 2 X z i j l 8 4 t 7 H M T e 7 i F d f e w W 2 7 7 0 q 4 t b C J 6 e b u / A s D a A V 4 j B j z h 8 a D N Z U E R t 7 j 3 C D c T c 4 0 O u x i c O F F 2 8 1 y I 3 / 6 q / + F n / y J 9 9 S f g 4 z h G / F q P 6 C 2 l P a 6 Q w f B O 7 s 8 + a 1 U d 6 w 4 B A t 6 v b f K F B U D J x 9 N T E 5 j j N n z 6 o o 4 8 2 C P f T o 0 I d G t q / D f I H + j B / V D R 0 N w 4 H I d G 9 W q o 3 0 t Y I I k B + a v E 1 z 2 4 X u 1 e A f a a 6 R Y m 0 d X l s C V T l V Q 3 z a s F C i T t B v 4 T G l G 2 y 9 5 o d H F J N V M + A X C 9 O 5 q c t 9 K v a k Y O d Y z e 1 U 9 K p U q Y q P F o J v 5 0 c q 5 B d 0 h C Y 4 b k g M g 9 C z t K 6 h Y A q l F Y E g W J 1 A S 8 0 I Y 8 2 o i 8 D W x L I a c I g l J M V k F L F m N O S 9 d j T k u x n 6 n z F N T I 9 F V M p X f q m A m j 8 o F p 2 / F 1 X Y X 2 / k k Z 7 L w f H H / 9 W / u + 5 D t W k c 0 1 w I + r d s e k I L x g p R p o Z 0 u 5 9 c I F P x 3 m n f 7 Q C D E p F I C C 8 8 / 5 I 4 8 R n M X J v B 5 O T E k V u r S l p X u X + H A a 1 T x N s U q P K m I d f Z a k a o d o G R S m 5 S E w 8 + e L 8 I 4 c 0 f e / J q F k 5 Z M K H h n U r l m j j x t B y e k F s o m D j n D U s l A / c K b 8 y N U q q E q t A 8 t l A z c 0 L j w g 6 h U S X x R a I q + D E r 3 8 H o H v 3 a a r m q O i j Z x I p a 8 p 5 K T c f Y 4 B C 0 S g P n 7 U l s F q K I i 1 I 3 k x b K q S I c Y f F N R R l 6 x e I 4 w x p e t b Y Q C G l Y s J c x W P G j 7 D S w V d W x K f 5 N R J P P t G p C h 0 P I y k L X U + L r i Y 9 k r q X h r O j i + 9 t R l 2 M 1 U i J Q V T E Q Z U 5 k F M G z G 0 I 9 H W q r I F 8 Q 3 9 R g F N M D r 1 h O G 4 2 m x 4 L X q C F r O B F i C p T p Q t F j o L F m N U f 3 Z E U J x E W j i O + 3 Q 6 B 2 o y Z 8 d T e 6 C R Q f u 9 M E i q X s r O E 5 L T 7 U 4 O C A E i j 2 C S D d O E p Y R f E p Z A H 1 C v q j j F a x H M T K s 6 m j q a Y C 7 o Z u G H j 2 V 8 8 j H B L f 6 I H 7 P v R x G 0 K p H D 7 7 j i T W t C z C Q Y 8 f L v I 3 A S k W s z g Y U D g M f f U I V d U L B k y n U C J R u r w e Z r 0 o n + t T g Y r 5 S g H B l A h J p o F K r i L 0 2 A e v C E f B y C B f S s M j w l U 3 L B x j C 7 G Q C J y Q 4 I v 2 A s p e B z b E J 1 q R B X + 1 k M G m a e C T 8 Q F l 6 R J e D y 6 I V X A s 1 z A 0 E E D M 5 c G m K K A 1 s 4 y w 6 R Z r 7 0 Y 2 o i M m x 0 Y r Z B d G E B V B 9 I r y 8 4 m g O O U Y M 3 U n P N U 6 q j 4 n / K 1 q 6 0 B E F M S m j o A I F J G T 7 w 3 H I v A G 3 N B E c O o l o Z X y P d G g K I 9 i D R W x d H b x f z 2 i T L j F 0 I V Z 7 g + a 0 V 1 + a F c h u x P A R U H B 4 l j O 0 b H R I 5 + O Q d r A c Z 6 H A c O / q p z O d M I 7 Y B f n v X t k L Z / L I R 6 L 4 u w 9 Z 3 b k y R 0 G t A 5 s i 8 3 9 M r v Q m 2 q + a R X b e C e X g r / V v J 8 o r F T g k D 8 P E i Y y G K 6 D T r h D 4 j O J 5 j e N 5 m a 1 B x H k t s p 4 I 7 W F U 4 U w r J J N p V v F T 0 S u b x S X 9 T I 0 p w P J / A Z S 8 s P k 0 k Y m j R G X D Z / r 6 8 d d X i e G a g G c y H j x Z G x Y f L J m Z J N g T d X D 4 S j 6 o y F R P m I Z 5 J g H n B 4 k V u y o F I r i 2 y X R 7 / H h v J x j M l K D 1 S + W T o S Y 1 l f 5 g P J B Q 0 L Z y g y b b 5 S x t N V k Y 0 W h h m x v c H m z a a X Z n Z h s h 1 H N 8 J R P L K s o p q g H N j k 2 h 9 C / a I C B H 0 3 1 j + Q l 6 V m g G K o k 6 N x x J G I n S A 1 3 X + A 7 C R w a r e p + j l j w V f 8 J 4 d h V z t 3 s A f Q / T / S x 8 t c Q D b n 3 B e M m K M O z p 0 + d 6 p 2 i y s e x 6 1 J y s Y C t C z m U 1 y 2 s n t 9 Q C a 1 W p Y 7 w m B f R Y 9 v C y + K + s F C k N t L L J R U U i L A R 5 Q H X q S q + x U u z r h 2 N U c u Z G k b H R x C U B Z i 5 V l b N S a + a R T w U j j c F 6 Z R Q v l b k j V i Y n 1 N d j y Y m p 4 S q x T A 4 P K w W 7 u D g M P x i f T g N n 6 N I X X 1 l r I o l q R W d m H Z t 7 7 m 1 o Z e F b o p P Y 9 B C Z m z i i 7 k Q n v D J Y h c K V 7 b w o H z / p C + I o N O F T N X A + 5 k U X i 9 m s J R v 9 u C L T g X F T 7 I w 6 N K Q 8 J k q 4 S B X q g m N 1 X F p o 9 l I d G l p V r 2 W I G W l X q Z 7 V N P r I r g p d e 0 v G C 7 4 B w O 9 C x Q D E r V r 7 + B 0 Y E m V L O 8 G + e l H D d 6 Q d t s v N o Q / d / 4 t X L n K z b p 5 9 P U l D k V j D o N u z T p 2 Q 4 y Z U k S 1 X F n 1 G N z P T 6 n V L B S L s s A 9 h 6 B 5 c m o e o S u J 8 S D 6 7 g 7 D N 6 D B E / S p 0 v 1 q y V I V x Z 1 4 N 5 / G f d F m R 6 K q L D y O d a d m 7 g V h T w 2 f P t Y s u 0 8 Z u r y 1 h u C w C 9 l S E X k 9 i + h x H y I n A m i I n 7 h X B g k F q V 1 W n x a F V 8 w U r w e N e J 9 4 T f l v f 2 J I r O g q S u K T R b J u r C 2 I I H T o I g Z C A o k I N A T g S d i v b w V E j w V R 2 W o q O n 4 O w / X 9 b i / O R u N 4 N B B F T K j u U q m A N z N b m I n r 4 h M V U d y g o a h h 5 J g X E 4 4 y T g 9 U s V U U C q t 5 Y R j N o F t 4 I o i c K K 1 I N o e K W C Z v 2 K u C M K c 1 E c A r w g T U q w 5 A O + R 4 z 8 m E c H 6 j a 9 q Q e 5 s 5 f C S g M F G r / / V f / 6 3 a 0 G V 3 n m P T U 4 h F o 2 o v 6 m Z p 0 0 F g K l C n 5 t 0 L l G X R m a j r D o S 7 + E y d o G P N i u M 8 a 2 w q v V k / Y k c J v n x f / G R I n G Z / c 3 E l t z + n W h e q I v S I 5 e e E n r I Q G O 5 N e N k a j a H p n A j 9 l m U i 7 v b A J z 6 Y y 6 0 J i z G h V Z p C u V A u 4 h E O A T g A 3 P A d v 2 s U P n + 0 a 1 7 e y 3 M u 2 I P T K G k e r I p F y 1 q G U F e h r z l N / B k 3 q n J N X b E a t u Z W s D m z s 1 u v z V l H 8 n L T E u 2 G 3 + V U 5 S U P R / v w c K w f T h G 4 n L 2 E S 8 k U r p R z 1 0 t y q A S H R 0 f F d X B j K 5 m F Y Y p S N B r i L 1 m w i 7 J i 5 K C 4 V k Y x l c e Y U M B 9 g x J t O K w q z m h 5 X H t n B s M n + r B Y C N 2 Q E Z w S S Z 5 o h S V v J 2 i R 1 t c 3 V A h 2 b n Y O f / T N b 6 h o H v c P K E T c m 2 F P N f p S t w R V B + x y 7 Q / K 5 a u I V a + I j + I f d q r d 9 f 3 A Y + W + 0 r l z b + G 9 9 9 4 T h d x Q 2 R D E z S o G t m t r R y O v F t I 4 H h T u z 8 e Z U q O b 8 C c O D p e T U o p O R n G r i G i f D / 5 W M K M N X o P y l q 4 6 O 2 W q 4 r j L I t w L v F + p 9 B a G h 0 e V B T E r F X H u f c g s 5 Y S 2 b b 9 P k 6 / g R H p n o 4 I t R w F 3 D y Q w V x A / N J W U C 1 V F e K B p 1 Q I D f l m n T h R E G X k 9 z e u r a r 9 E 2 e 2 u J u 4 G l 0 0 + M 9 P A + E g E D Y 7 W k a v T q A s F b K 0 b L n e r W l E J v 2 Z g F F 5 m Y d Q 1 R M N O 1 E X A b M 6 G 0 E y 5 t + r V + y C g 5 / H 0 M b n Y F a E P g Q L e X t K 6 z p P i z N v b 7 U c x 2 M C w O C n e 6 6 + / q X K s u B h v F b X b D Y N j X Q x x r H f l n X U D y 9 Y t o U Z 0 w g 8 C j 5 8 t q j 7 7 m a d U a T + D E 6 S A b 5 9 / R / l X N w N 3 V F N 7 Z t S s a V n M 6 g r J / T K S j R 3 7 U n u B v q L D 5 l b 3 m H V R 3 c D n 3 K 2 N 5 w q z e / c A S y K 4 W Z 2 I b 0 9 Q 8 c e 9 q k b J z Z 3 u F l h w 6 J Z r M T d H f 8 s L v V Z V w Y S p o A 5 / M I S 8 M 6 g G X b R h 2 c r w G H Y s X i y I M N g w X / S I / T p w i S s w g M P + g k S / W 5 R w p o p V Y W M 5 + Z k R K p j a 2 l Q Z + / f e c w / G 5 R D 9 X h e G X D Y U l r L N q g b x d a t s t 9 D 8 i O 6 I l 1 J 4 4 l Q f 5 s 6 v w + E q 4 O z Z M 7 C t v Q W P S G o 3 P H v F j R d m X H h r + f b w P 4 a c t 5 J J 1 R b 5 9 3 7 v 8 6 r x + + 0 E f Q 9 v h z b d D w X D A b f P h t L W j Q P K 9 o J T e L R q Y S X n x b l H 9 A d v F u z W 5 P A 1 s J Q U 3 6 D g R u p K D l l x 5 o v J v B L g 4 k Z J N S M l 2 g M I r k M E h U G O c i 4 H v b D 3 8 W c X c 2 p j l t B l g T K i y W p j C k Y b p i x Q t i E L B n b 2 4 C g k S 8 i s J s X R b 1 J T C m e q b E c 8 a K n 5 W 0 p J y m P s Y V H M i t s x Y F N 1 Y k x M / 8 2 8 S + 2 R + v r E j + q z I S Q K r r J h Y d y n q 8 Y 4 u d W i + s z 9 w A B T Q x R e G 5 Z R R y W d Q K X i x m j Y R J / c B 3 W d N s v I O c V X G y L T k O u a 0 G C Z Y v 0 D f h V 8 2 V O g H K s L G H V E s P J + F o P H A 6 q J u q 3 i w F R i U k z i 3 l q W d T z c a + H I f 0 b / b i W Y g j 8 6 O q w i Y W 0 n 9 r a i 5 l C 7 7 b 3 A t B q Y b 4 R R l 2 v I 1 t R t 1 F T o v f X H P u D m 7 4 c d f e p L e L H m L q O h 1 1 W Z R G J k B L G x h G o r n d u o I L 1 g i M Y 1 Y a w a K g z c F r D M b F m E q S j U S Z S H 1 t 1 C b o q r 4 n b 6 U Q n 6 m y H n h l 1 l z k c D 6 z B a V p X 0 3 N W F B r K I k a 3 I 2 A / d 5 f M g u 2 X g n C j l i V a O q F 6 u y D E U c L w S w r W Q H I v P j 4 K u N T d q R c o e n z R V L 4 r L m 5 z K Y Y N 9 W H x U k V d 9 y 5 J j c q O S M p G d k + 8 Q / 2 8 / U J 5 m k x o + W H e i 6 r b h w Q k G a 9 Z b U x e b W f a k t S n d i Z V V + S w R Q r Y W Z 8 1 Y z a i h s F r Z m X r U h i 2 5 h n v 9 / a q H H P v d l Y t 5 T D 8 6 g J X F Z f z l 9 / 4 j 7 v r c v 4 I z 0 N 3 s d w P X O Z e 6 W 3 j m f c N V B F p 5 f 6 S J r p v o k d A G O 5 + y O c u X v v R F 1 X P 8 t k M O n Y m m o c n e v / v a l g N j t h p c 7 L I q F + b r / + t 5 L K d 1 3 C 2 0 6 8 / / m 3 t b r 7 o R V 8 U 6 F Q o l l f h 6 s 0 W T i 8 U C B o Q 6 1 X M W 9 F w d d b E W j Z o G 3 / G Q C j S R T h G k d 5 n 5 P N x T c W D N E J p o I H L c D 1 O s j e Y X W t P y F 3 O 6 X U 3 9 e H D M R P J q H t E x o W 2 t G q 1 1 8 f n c z h K c 9 g b c 6 F e 1 R Y n o j W t G j Y + 9 V k T 8 V F N Z q O T d R Q P h y e Y i f u O N 1 3 G y 7 x 4 s u Y I q x S 3 i r W H O V s T 9 n u 4 0 1 W B a l 5 w H Q 9 4 n + 0 0 4 G q 0 R o 6 I I v A 2 P C L f 4 e O M e + L n h t g t 8 3 Y w t g H s H T G X h i o 4 U 4 t F + 5 M W v q 4 m h c A Y d q i b L K d d H F 9 + M 6 z g 0 s l P J 3 W i h c i n c 4 0 + I y a 1 j + d o V 2 A N J o Q A Z z L 6 + g c 0 r e X z y g U / B v i s n 6 y D Q f F M L 0 z G n e V Y D l D d E E 6 z 1 F q b t B k 7 J Y J b v Q w 8 / 9 N E I E y E 3 z p W w K R r S K 0 Y i r C Y 1 V G t m o i S a j c i I 4 t o P V 6 / M Y G J i 7 F D C x J E 6 D J c z p Y Y l 5 m m R G H O l r i K H o W H R 3 P 0 J l E f t 0 M S n o T D R c m b m C r K Y m m F 9 H 6 c F i r 8 V n G j 6 N T V G t j q C L 8 x r Y / L p 4 r W y + K 5 C U T s K H g f F i k S c f Q g 4 B l A u F e D 0 d O 8 D Q Y X t G 2 n e P 2 Z / c 6 I I 7 G w t 0 A z z O + 1 y n G I p z w 5 z P n B N L B F w V n y c 1 / I p v J V P 4 3 w h g 2 e T q 3 h b f r + Q z c A t C t o h Q n x m y F T U l c f L r k z 9 o 0 E E x s T X a Y i R W B C L P K + L 1 S s q q 8 L K a V p m R 9 C F a a u k G s s k c x v w m h F V b k 8 r 1 H c q g m C / H 0 x y j 5 0 I q s m M D R G y 3 d g h U A O O N B 4 f 6 M P G y j U 4 I 0 U E I w m 4 3 Q E U 7 E W 8 c u E 5 O e E i 6 k V L z O q e T L E n M P m W N V E s q n v h W n O D U I S + J + r T B n s B P P 3 Z z 2 B 4 + P b 6 T b v h C b j U x m 6 b H h 0 E J h + v i R a s i / N M f P 5 s H N P 9 P j x 9 Z u 8 q U G J I z n N 1 Z U 1 t D + w H a v z V t 7 d Q W B Q t u 1 V D a r k M 9 g K 0 V 9 2 Y z g h F G X e h 6 I 9 g P i + + g V C y E Z c H p b y l K B U M t 9 A i E / 4 R p w p U W H K P 4 J K F 1 q r z K u e 7 + C L L S f j M C q J T N / Y l Z O 4 e N 3 C Z P t V u D 9 Y N d V E q d B V S R Y c K U 3 v i L h T W d V w + f w X D s Q n Y w j t 9 d k 3 W 3 2 O h O B 4 I x f B g M I q H n T 7 0 i W 9 3 M h T G b z I b r V f J v Z F r z X K j K 1 u c f m + p M o 3 o t F f 9 z D m D y M j r V + W 6 Z I N h Z Z l 8 Y f G / J l z Q f Q V M 3 D 0 q N F s X i u o T p W S o 7 Z H V J A t J m 8 I v / E I O v N M g N D C 7 c H m b 8 o V c F s b S V b j D R V T K O k b u 7 c f i e 8 s q U / u F l 1 9 F Q y 7 s s H M c l 7 Y u 4 / j T / / x Q l O 8 w o K a k R e N B s W X W U 8 e 7 Z 7 G / 9 d Z b m J z s 3 r D 9 d o D H 1 9 Z P W 5 c y i B 0 L q Z L s X s D z W x G / J C J s g f U / v Y B d n L 7 3 t 9 9 X T S o Z O u f o H h b A d W b Q s / + e Z g V Q t R V U 5 J G O N j c m O f Y 1 P Z u D e 7 Q Z K v f v 6 o N e M U W g P s h g 6 L 6 E e o 9 6 L G f A J g L m 6 R h l n F 8 X y z a 4 b Y U 4 9 W M q X h X B t R A Y a D 7 O E D 8 F q Y 2 q + E 8 c L L D X 5 n f 6 W k 6 F 0 L m H V p b 1 x 2 n t L E D 0 + Q K 4 t v a B u B s l R C N R n D z b H D a 9 2 0 I v L y 2 h r 7 8 P m x s b G B u f E K X c w B W x W i e 5 P u U w 7 O L v r 2 x d w 9 p C G g 8 / / G j r X T e C J f T i 3 M i / B v S C + F 5 C 7 z Q h q w 4 9 h H w 6 h 6 K c a 1 9 / E I 5 A T a V O c U L I R I W b 2 N t 7 i u l U G o 5 / 9 2 f / 4 j s l c S C 9 S 6 t w u 4 o Y O J t A v W x T a S i + i B f 5 O W C 1 O I u 7 h + 7 G u 8 v v 4 i t P / o F w R 9 E g j l u z U d p 5 q 1 l M t p D R V B k J 6 1 T a t 4 k h z n P n O H R t 8 q a T R t N i H V + Z E 2 0 k W o t z l g 7 Y G r o B t L C M Y h X F 0 n g M 4 e W s C W o t x o N A n / L S u g N R m K r S t B d w O 4 A D 5 s 6 d f x t v v n E O Z t V U L d K 4 z 9 Y G K V 5 y d k N l l N M / 4 0 I V V x x + z Q F f 1 K P S x 7 r F U A y h N R z d 2 c 5 4 5 + a t T R x v l 7 h Q n e e k C 0 1 t 1 y z x 3 l B / k O U V V o t q Y 7 M e z c A B j y x i T V E 3 v t M j 1 q 1 Q k f v X s n I E 7 5 8 K / w s l 4 8 x c h 9 2 p j p 1 T 5 9 k / 3 r S V s X B t F q P D I 1 j Z X I L D d C L o T o B t x q 6 t X F b W m k i n U m p g A Y N S I b E 2 9 D O L h T z K m S W 4 x V d s O E w s L S 5 g f P g E Y r E 4 j I q B O b G Y V E S 7 Y Z M j Z 9 W w g a z i b T a h j X W b 0 E a t K L 6 T K I n g A O q Z E h p V h 4 r U G r k K Q g G R E 1 E E r I n i R E d O n n f 8 4 b / 8 H 7 5 z w n I i H I j B H R X 5 z I p G E W e r s C F v E j N Z c w j X l w U 9 P T S F x 7 / w M J J z W + g L + 7 E u D P t 2 g N q c Z p s T z r n o w 9 6 G + B t 1 v H H + I s a O 3 Y 2 Q z 6 H o I h M 2 e Y N f n X U h W 2 n 2 Z + C o J r L T 9 p L g 5 5 x b c q k C S T 5 P R 1 y 3 7 E o w 5 l j n J S 9 s l 1 U Q p K B c / K S k b e P D y C W b q c z L 6 1 n d y X Y A A 0 H 2 G G / 0 t B 9 F k N s 7 s 0 U k p s V E b a / X A 8 G 9 G C o R d s d l G y w e W z Q W u / 4 R r P O x K r X r x Y O l Z A V O Y X K u 0 P 6 + q i X n w G b / b b D e p + G o q Z K O T l S L X P T N c + Q 1 p i K i R b K i W 6 h v C Y 3 N u R C I + + X 8 x H E X d t H u c F s y 6 k L T a s j l s u q 4 K 5 s W 8 q t 5 m G n x 1 e I + E e S m A m 9 v w H J m s b 8 e E f 9 U w 8 n T p 6 D 5 h b K t z q D h t V A 2 T K G l B q o 1 E 4 E g R 4 8 2 3 3 P u z f N I p b Y w d r o P / d E h X L k w g 2 w u q T J 7 1 J R F o b Y c d 0 o F v L G x L p Z O 2 1 H J T a v K / 9 w I i x 8 W Q D 5 l Q P M 1 6 f W y s I n x g R j m Z + c w c t c A T K c X V m Z d l I E T 1 + a v w t 8 I o X + 8 2 d L W 9 t O f X 2 6 M 1 F 3 K U Q 2 K 4 L L P t + q P 4 B b t 4 Z E T u b a g e p l 9 6 v F P I j w W g l 7 U U V i 2 4 V 2 b O G X X b + W t B T N 7 6 L A S / E Y O G c s X C 3 h g y q c o D f c g u P h 5 A 7 t N h T 8 I H F y W l M + h o L T z F K m Y 6 d y y I v k g T A Q N 9 I s z q 6 Z M 9 I D s Y k E N X m Y S 5 8 3 i v f f e h 6 5 X 8 N B D D 1 2 n U y z C 8 / V 7 V J E c r U B u t q J C 0 W 1 w E z R b a W 7 A M 7 q q c g t F Q x Q X d Z V J 3 U a 3 d t G F 9 R J s N R e M i N A g + T q j Z s d A o C O E L p 9 Z W j W R F V p W L d Y Q F q X s i T U H L a w u G h g c c a G S F H 9 M 4 y T L P L z y O W 7 5 K a 6 Y q u V y G 4 z 8 n j t 3 G c c 8 f Y i c 9 t / Q v o A T Q + x F N x q a 0 E y h y 1 R w e W E J U R H u W q M q x 1 W E K b 5 + w N E v x y n + b V 2 U i t 2 r h K U T 6 + t r i A i V 5 H Y E f d O q a w D j g x H Y 3 e t y b z R s p O 0 o 5 c j a B j E 9 E s P q w j J 8 D j / C w y F c n V 3 G 6 R N C L 4 U B 8 N q X M x X U m M v q F m P 0 r / / k T 7 8 z / d i g a D F L e P 2 G W C Y T W + t L q p / a y q V l 4 d K W 0 o z T D 0 y q A y E 1 q G w 4 M e g u Y b 1 + a 2 j f b r R k S Q l M V b Q 7 B Z k N M R j U o B C 0 n 7 9 h Q 7 J H t D s O d Q o P P 5 O 0 p h f k T A 0 j 9 m 0 6 t B 8 Y k i 4 n q w h M C h + / u c N V C A T 8 e O 7 X z 2 N k d O T 6 V E E q w u K S H I c s 5 O R y E X Y 5 H i 8 r U O V k l s U 6 s x C U o z f Z Q 8 Q v C 5 7 7 R Z 6 s D t + Q a 0 c 6 l C n 3 n N 2 Q W B / U R k U o v k + o m c 8 v L G Z N r M t K G v m V k i y 4 I J K X U 6 i L z 6 E b N Q z 1 J c Q a V U R B m 9 A z p v w u 1 K t c k e M I o F T K I 2 m s Y v j Y M D w B j y x c G y x l 9 b Y t a K V c w M T I o H r c s J d 2 U F q C A m b m G / A F w 9 i 8 u K k C Q g E W I Y o G p L / E a X g + L S b X V l N C 5 L A 5 b x A m g t 2 i N k s u e M R q k Q 4 O R F 0 i e P Q 5 5 Z r Z g 6 g X M 5 g a m 4 b P 6 2 u y k 5 y w u L G A y l j x R w e E y s p D c x V k V n N C C 0 t q n 6 5 W k u / 7 X / 7 P / / k 7 / D 6 X 1 4 X + q T j 6 j 4 U R H Y w q v s n d Y p f m w f t z 7 y M I M c H 2 g H y p B x v L i 2 K p S s r 0 V b v E 8 2 8 V b l Z g b g e i b g P 2 6 s E z d E 2 z g a L q n + C B J h b w Z s G F N T 4 + j m d + / F P c d d d J 5 U f Q 3 2 G Y n D 0 V 6 o y c B o P q m v F 7 o r 6 G 2 j e h 4 l j J i c / h q c O Z z k I v G X A n h D p t y 5 M S J o b Q 5 3 S x E L K Y W G g a d N e R m s + I o F h o C B O i Q O T s S e T K S Y z d N Y K s u B 4 D 4 v 9 A k 2 s Q c M K f 8 C I w I I s x y A w G D 3 T x o e r 2 M k b H x p R W 5 3 6 T k R Q W I A L a 7 m x E 6 I a 8 X / x F U 6 h r b D i s W q Z 1 t t L O L 5 V E Y W j Q A i J U C Q 9 K 4 t O I i R L h t V Q q W L 0 s g i 3 n X y v a x M 8 x 1 M R M + r d E Y Z 1 Z H g 1 l S Z m k 3 E j n E O 5 v W l x G j Q M B n 8 q y q M s 1 K c l n N X J 2 a C 6 x 4 M s G R D 6 V v 0 T K a G v I 4 2 L h r U p D F J E I s C s i v 1 v w n e y S e s S b 4 g 3 x Y g S w X F 7 C G / O / Q d g f Q M V T k B M R K h Q w c e y J E T k g F 8 7 4 b s 3 8 n Y 8 j h s Y 8 6 m a y L x 7 T + 7 u B b Q Q K y y V Y s o D c 2 t 5 h 5 F 4 R C o f k B o p 1 r W y X Z k T F L 3 P 4 b N D j I e X H 0 M / p D D 7 S y k / G L J T K Y h k 8 f g z c J b 5 z R / U A r Z k h F s o m i p J N e R j u 9 s u i o r / m D o q 1 M W v Y M J Y R G P U i m o i i r I t i t X S s V v e m r 1 S D P I Z i a T v s z k a V L O 7 b P c B u r R J B M l t D v d q k k 1 u b G 6 r R J M F M B 1 K 8 t q 9 l C G 3 u G 3 S p s b L h S Z + i 3 I E R 8 Y L G W V K h C X s R I S s Y S M 4 W k F + s i I G o o r w p y q J m w D d o R y A W U c 1 G i f S 6 + H e c Y J 8 S p S P C 6 Y 1 o K k R u F i 3 V Z 0 N t 6 / D L B W 6 5 H g Q z J F j Z 6 0 m I w o n G w G Y 7 e / b l 0 3 U D B f F T n v 7 M U / A 7 Q h g / M S L S u q 1 J s p s 5 0 Y I W / J U y c h 5 x r n / H U R T / Z L m i I W Z Y i o b Y L N G y h Z r o w y o 4 f J n I r Z a U Q z g s N / 8 o Q E 2 f 6 I v j t d d e V 7 3 c G V K m D z J T 8 O F E f + 1 6 U K A b b O L U o 0 p L I D 6 G W F X 6 X O l Z 8 W 1 U F 1 v 2 V O g I S M j H c E G y 2 0 p Q B K k k t C w Y C i r a H Y 6 N 4 N x q U A T P Q k x + K k w v 2 u X 3 E A 7 x e x t a E F s b y / A L / a u X x I f s c h 2 Y e M 2 F 6 d L p g 7 k Q j y d g i e V n + g 8 X t 8 s n 1 q n V D 5 B C u l V g S 7 G G + D N C 7 F o E h h X K q d m s W D o X I s d j k L c h 3 C d W M + 5 V J f D t o I 3 D K 8 c k 7 y u t C T U V 5 p X h / K p E A 3 q j p L Y j a m K K G e m m R m i I q S 6 s 5 G G V a 6 o 7 F R M f G E k 1 t X T z X 7 F o L t s + B Y Z O p 6 b a J L H V U y z W d 8 N F m n x w U G i h G 5 G A H a O F D T G D N 0 9 f f h u w K U 5 p u a 7 h N 0 U / 3 q r 3 4 b W 8 B + + U Z f G J v 8 Q R l 3 T q g x 4 v + i d 6 C 1 z 0 i k Q i r k L Q b E T D B j s M O t w z v D P r o t t m s O F O I b u W F K W o I X W p g N J y V S 0 K o S K o J H V Z v F X o 8 n c 5 W R F / w i X + l 4 n w M S + y x S w G B o d g i M L l m v D J Y n 5 w M C 1 W S j 5 U f J i K 3 j 1 x m k i u z q j p 6 e z y x A 3 j b h g K 1 c X S b 8 g C r i K 3 z M n z Q q n 8 Y i F I N U V h 7 R 6 7 6 h V r w X Z s L F 3 n C i R V N T N A Z D S E c j y I F + e d i C f c X c f 4 q M + O y X N x J 7 Q + F 8 Y C R T W J 0 C n n x d 6 H s N V R M Q v I V B e R q 8 u x j O Z V 1 J B B m / S V s t D N D N y N C J w 2 n w i Z W / U I 2 V O g 2 J m U l I J g W 6 X d 4 C b m 5 B M B 5 J N 1 D C Y c e M R f g l b r i P r 8 j o O + C 4 s k o p M B 5 Y s 2 T A f y H b 7 C U Y G h c i 6 M S x c v Y s C T g 5 6 e x b W r V 1 R / B v a + 4 z 4 M 9 0 l W V 1 f U Y w S j Y E r b s z f C Q A a x U w E E x l w Y e q A P u p l D I N 6 H 3 E o B 5 S 1 Z N C k R L n l 9 r G M w G o M g g V a i L q 1 k s R 4 S 3 0 x T k d j 9 h h I M D g 0 r q 8 F B 0 / 6 + v a 0 0 s 9 G L Q q 8 q R V 2 F 2 t d W V 5 F f F l 9 o 6 M b l S r + Q 0 V j 6 h F X x T w t r 4 v + I B b k s i o 3 b J P c N W o r 6 7 g V a 5 n x x A 4 m o C I X H r e b 1 X g / y i A W u t X Q T r R V N l W O k L I K V g 8 0 j C m j J i c 3 3 h S o u y N q H X 1 V J d x U o h g N f f + M N n D h x T P 3 t i T n k T c 1 U + E 5 w t G b 0 u A 2 b 8 y V k U u v 4 x G A D D 9 n T s D O c e M j m J b + N Y H E c 6 U J 0 M o i 6 a t J 4 N F a c 7 c W Y O U F U 5 Y 7 T x 7 j / w Q f U Q h g f n 8 T x E y e V 9 R i f m F T Z A 5 z i x 7 0 Y t X j y e a x c S o r V 6 k d Y / I 3 Z i 6 t K I N u w 1 3 y y g K + h 7 1 Q M s W M R + T e q u h q 1 w T 7 p 2 Y y Y g B a 4 a C + u a 6 p X x t r 6 p t q A J r a 2 t t S / b R T F f W B p P 3 P 0 r N r e 4 2 j S M + J X V W M Y H o k g G I z A I 1 Z 9 e G h U / C Y R / o 7 j 3 A 1 u d 1 Q 2 O B 7 H g / 6 I D c c S F h 4 e q y I W 2 D Y G s z M z S C W b x 8 X e f r l c B q Z h y H e N q s d 2 f 7 5 N x E N z i T 9 a N G G r b s n z D T F a Q l d F 2 E n p o 9 M B V X K v M a M 9 W 1 T b E V 1 9 q G Q y B c M 0 M D 0 1 p b 6 E J Q o e c d I M u Y 6 u 4 E 4 Z 9 I q j G h c t P P / u k m j l s t C I H E 4 P J T A k 2 n J I L t x a Y z t C c z N g B O b j y i b p z / D 4 u T 9 a E A 3 e 1 3 F z 2 6 B w s C k n r z d v F I v s D F O H X u H C E + 3 a W q A s V W E P b X b D / f G P f 6 r K / E + c O K 7 o 3 M U L l 0 U 7 V 0 V 4 x r B X I 0 z 6 V 4 w E l o X a u Y S i 2 F x F X L r y P i Y n j 8 t 7 T b Q n / D E q l p i M 7 E i C 7 Q R T f B J 9 2 3 M 5 r Q a j i F B 5 g Z G Q X 3 V r o r / D w 8 j n 8 i q D g B R q Z X l Z W T O / M w F P v J k W 1 Q 3 s 8 1 d Y K 8 M Q 6 8 T 2 1 q W N k q J U v k E O D m + 9 q A v I 6 P L y n q q 8 x x d w d s 0 I o Q V q + E q o 1 M W / c s h n e o P q m u w H z S G 0 1 h N C L i / 0 T n z N X D k A x 7 I d s e P y 2 H y z S 1 Q 5 U 4 K 3 3 4 l q R v y 4 3 d M 3 e I O + / 7 0 f 4 q t f / X 3 F X T t R W p c D N q q I T N w Y h K D 2 W / l g E + V 8 B d O P j K K w V U R p 1 S M 3 p o H Y U A Q X l t N I B / Z P A P 1 t x G d P m m q a H s E c O p V d I F e c i 4 P 7 X F c X M v j B X / 0 H o U I O p f 2 Z p 0 d q V h F B C 4 v j / 5 W v f F l 4 e 1 U o 2 z p W V l Z w 5 s z d o r k D + O 5 f / o 3 K e 2 O E 7 x t / + D X E Y 3 H l 7 + 5 G O a O L D 8 Q h 3 d z E r c I S K u + T Y x J b I U x C f A U r q v x l D v M m 0 j P M w G A S 6 Y 3 J r m 0 U R Q G 0 K R 8 X z 8 y W h u N i o c h s K P g M c y d T S S T i O 1 N 8 i p u y m N M m + k 4 f n H / J 9 K e S 0 L f 4 W D 8 K + Z Q K w + 8 H + l u W X m 9 u W 9 Q 0 B I X C 7 s b 8 3 J w 6 1 6 K Z x d B o P 0 K u g 3 t e t L G R X U Q k E M d 8 1 o b x h l v k w I Q r J I Z G r H d 2 r o z A l N z Q q h 2 2 d H K 9 Q c 3 R B s s i X n z h J X z p y 1 9 s P b I T y U t 5 B B N h o R o l t c / Q D Q x V N g w 3 N u Z W M f b Q I M q r N d R 8 D b y x d a M g / r Z j W q g H K 1 Y 3 C w 7 V / 5 0 2 6 q z w e o a n G f l K b y w g X z I w I l a d 1 o U L l D 3 m u D e T y x T w j / / 4 E 0 x M j K p E 4 J H R U T U k Q N U M 5 Z s l I 6 T d j E h 1 o 0 P 0 r z Z 0 E 7 G a X X V E K m 2 W 4 R W / y X B k V S T N Z 0 s o 4 W X 6 D j M H R o T 6 Z G Z z S j m S 7 v U K v n 5 r c 1 O O v Y F 4 I o 5 N o X 7 D I y O t Z 7 e R F 4 2 u B Z q F j n u B A R w z X 4 U / H h G h M l Q e H T P 5 2 T N i L z A Q Q e v g F v m l 5 S u K 7 + e 0 + d U W j 5 M 7 s F 2 w K L 6 l r x E Q p e I U + m Z X e 2 9 x s T o 2 j d H C Z t l H J 8 g O 2 I o u K 6 8 L V W U d + y r K 4 m b Z I t p d g + U t w S V W 2 v H w Q w 9 9 x + f x w S E f Q H r B C 8 y a / 7 1 G S P o S b j g 8 D V R z d t h F 4 3 a j B u y P t i L a o O 9 4 H B 6 f W x z l K r w u D w q y E C p y 8 L 2 A q f d 3 8 k Z u r 2 D 1 c r v v A S k g k 0 m r w g I q V Q f m l z d w 4 f I s I u E o J s a G R F g 8 8 I q F I m V y a i 7 l E z 3 w w H 2 Y n p 5 W L b e 4 4 U n w h t O S 8 U d t N H Y R J g q d z p Z x W 4 b 4 F U 3 F x / 0 b d m h y 2 r x i T R q q 1 k j R Q F G i D E 8 b h a r 4 C i 7 R 7 t 4 d l I w W 9 a 1 l F 4 b C T c p q i F V k Y K E N 1 k x 5 x F q m k p t y / H 4 1 Q m c 3 W D p e M x u q a + x e M I q G m t z h H N H h D / t V B g V T l 4 y 0 H H t o 7 4 r s n P j w 7 p j 4 O 6 1 c S p U 6 J 2 u U E / r Z Q o 1 t l w v p o q J s P C 8 q f I 8 9 D H v V i e C w R 2 0 8 c 1 1 n F r N o y D 2 y W 8 3 2 0 p 3 D G 3 i t N 6 + k 5 H P S c M n 3 Z O c K a F h C I 8 d 0 N I J F W M s + 1 P N y 3 Z Y X Z x v 0 m c 6 f f x v 9 / X 0 i S A O q 9 o O j O f a F X G S W T j e 0 K n x R t + q s S W S X 8 q r w y t P n R G o x h 9 G 7 m 2 a V F 9 Q m J z C 7 Z W L D + 7 t H / d o I a U V s X X k B J x / 5 E q 6 u l J B w Z n F s W P x Q 1 n J 8 C N B K F L f E A o j z Y F I w G h o c g Q b 8 H U 3 3 O 8 H R R H T c 2 2 C g o Z G S h S j r v b P / O f s 6 u O w i C L J A c 7 p N z W d i L w 8 V V u 4 A v 5 + + o G o o 2 g E K Y 3 a 2 J I L c U I L d T Q H T A n G f i 8 0 p 7 Y N 5 t Z / j c m x b J F J F p v V 0 5 h u 2 w e n 0 b D T D j d y 9 o C z 6 c l n V e r k D H v G z D L g S Y t m F U r d h w V A x g O q S D 6 5 x Z p t Y 0 G p e E b T m d 3 J v y w a h y G I x a Z n K s v Y 5 u Z I o Y B F q k I E Z 3 v a h 6 D u V i m V F J d 5 6 + 2 3 x o b 6 y p 0 b o R H F d T J 0 r q F p R V W t C K f x h M e u W C m Q s / q a C 8 c e 3 b y j z 2 B o V D 5 5 b k Z P s 4 b N / G x G s z m B o Y A B X 0 s 1 F + 6 l p t q p S t + C m w T o o u + H F 1 t w a x P y o x N 7 o l N y H f b L f W X T H U Z t t c N N 5 e X U e x 8 5 O q 8 h a G 6 S r 7 Z Y F T E E i T a V P 1 w 6 W 7 A c G W b j w W E b B q t d u K H B L Z r k m d K 2 Z l F 2 p Z a A 1 / O A k w 8 7 1 l 5 t j A u + N u a P c E 2 K S 8 V 5 B j m 6 w L B G W V j C C N P X i h h 1 D g U X U N 0 P Q B o t q w 1 c T O l h Z s C M 6 G c L 6 + / T h 5 L v l c g b 7 b q S e J a z J p 8 h 5 y n 9 d R 4 J + 8 M E H G B 4 a V j H 5 X s G q x s p m F a 6 w 3 I A W 3 5 1 5 d V 3 M Z h 2 j Z 4 b V 3 w S j S N n N O i 7 Y u 1 s p J m O o T c L f U l i m K J k + l x p U x / m v n L L 3 Y Z G R R U X 6 H e 6 h H V g b n K g S z o p V G n f L M g A i D g 0 c N k 0 f u r 0 P w 5 4 R L H N v g 0 n E q G w g E A w p q r k f W H Z P y 1 G 3 G / D 3 3 W g l c 8 t F l Q V u Q X w S s d C E 1 a h A r + d E 2 z v g c z C g 0 Z z W o c b N G C x i d M k 6 Y / B D n h G r I x + O e t C O W N / + x 9 I J C h M j q / Q 7 D W T E d x I h y I R h l s Q n m i r A 4 R D r L k f g x 5 B q b e B y e x A c 9 6 B Y K i A o 5 9 0 W c l W G U i m p 4 I w v 4 B O h W l F W q q t D M z Y 2 j g s X L 7 b + 6 g 2 e o E u V S n c 6 j 8 e e G F T V j t d e W W 0 9 I j 4 Y + 6 / J q Q T N 7 h P Q f 5 u F i d B c X r V 3 w 0 X x Y Z J j C V K Z b D K P m l 4 7 l D A R w X x a f I s G 4 k L d E t x s b Q W m u D + T y a Y V r Q u 4 d o b 5 t 9 Z X E Y r 2 H S h M B B N f D b 1 w g z B Z Y p E y C 4 X m U L Q + E R j x Z w h a s 5 I o Z Q p R Y U a U x L U S U t e y S F 7 N Y a U s f p / L 3 Q w A C H W M j v t U R 1 z m 0 q E I L G T 2 t s S 7 w S 0 C C l N V R M C U N z v c l s p 6 X x B f X 3 M 0 z 1 f s s P p h k i 9 p Z j s T n + y N w k i l E 4 6 E 1 U a 1 X z 6 L w k Q Y o i y 7 W i j y 4 e e f f R G P P P 6 Q v O F G E 9 c N + a W y M n u s m d q N 2 X O L c P s d G D m 9 H f m 5 v F b B c j 5 M I 9 l 6 5 H c P z E F 7 Y r J 7 C s 5 e Y E q Q C j i k h V Y L b a m a + r 4 h 7 m 5 g v p y + X p U F y b 2 d 7 t e f a 4 D U j p v G 7 X 6 H 7 F 5 r y p s j r Q y a / Z C b L T d 9 n o 6 P 5 5 D s q m 4 g J s e r 2 q / J y s t v m q i X 2 L d C g z c U U J E 9 n t + C 3 Y 1 R r 4 5 g m N S P 0 e W s U F k 5 3 p A D m t D O 4 K B P N Z S x x X y 4 k B E f V G j a q Y H 9 G 9 0 Q p V I R N p 9 Y d P G H 2 B g T l g O N Z A y u g b K s X l 1 c E a G f j a j a + 2 p D r 1 T g 6 c h 4 J 1 j Z S z 9 1 f v E q B s d i 0 I u y k h t D 3 S 0 U L / I D D 9 + P y 1 e u t B 4 5 G N z f 6 C Z M x N S D Y 9 A 3 f W r 6 N 1 9 H D K O O 6 e J 2 Q 4 3 f R b A + i U 6 7 G o V C C n M A 8 s x t M 4 X 2 b F V V t 9 J c o X B o Y W J O X J F p R V l Z W H s I U x O s O R M n X I S W w s X 9 J f 5 N V 4 V F n d e S e w c B C A Y f m L / I f a 3 M T F k F s D R Z k 9 y D u t 7 L U D 6 r r l d Y C Q / v s A c p s d i O P g 3 Z g B t 3 D d Y Q i j S F i U i c j q g U q V B c r J K p q X 0 n X y A o w u 3 A J y b M f Y W J 8 Q E G T J i 9 4 R V L V G N p u w i T U / w k Y 9 Y P b 5 R k L S A 2 q e k X d g p T X q j d b m E q Y V W s W 0 H 1 o Z g a P 6 3 8 N 2 / I j v x a o b t A E V 6 f R w 3 i 5 W Z d L + C U u b 3 A G z f + W A D L b 2 c x / 2 p W 3 S C 2 B A 4 H N J z e Z / L 5 b z v E L V A J r a 5 Y Q y 0 4 o 9 D d W j F X L L 9 Q E V r m U 8 1 y y o l Q s z O R L C i j e A g L J z K r 2 b g o E w j t E 7 6 + s O 5 U V b A E s y J I c S h M 3 K 9 i F I 9 D o P f L j 2 O i L d c k Z 0 Y F h / 0 I j X n g H 9 K 6 7 l t G J s K w 5 H E y l Z i v p j o T j Y R 3 z n v u B I W R o 4 D 8 w a i 6 b g p 7 v J Y w r L L K E i H N i / e x i 4 c o J f n P g z i y u l O O U S y e W 1 P W r 2 4 T q 4 2 d + 2 f e V m v p N u o i R q S D 6 m L K 9 7 a P s y G 0 M R q s 7 S 1 Q z B U 7 f n x a h Q h 7 w U F R F r Y V P v v F S Y w / E s K 7 P 7 m G Q l I X j R N U K S u P j B + O 9 v w 2 Y S 7 l w O t r f u h C i V n S w M m G t F b t n / R M X q x 6 H Q 6 5 8 R t s j m P 3 Q H S R g k M W I L N X e k U x X R H F 5 4 Q u L t D G r m z v d o s B 4 q 4 B E 0 H N a l q Y a 3 k 4 L A 0 X 3 n 4 f 5 Z S h N l G J v e 4 2 l Q J Z i D f s U o q U k V 0 9 b 4 h 1 L a r t m E 6 I 2 y S W z o F + n x 1 C B t V C 7 2 W 5 e c J u V P K c F 7 z / m i M 2 V 5 u 5 e z w W O 9 u w 2 G I i N K O w x M p G X B 4 E h D q 2 4 c O g i E n 7 Q j T E w 1 p C q r S M C r b k r + a x M 2 D i Q T O g Z s k z b O z C q 6 F S v k T J d P W h i H P n z m F q a g r R a G x P b d G J y k Y D 3 o E e X i h g + h J L 6 d u N 8 + l U s g P p 7 y p 4 1 X g T 3 A 0 T Z + w F V e / D T U 5 G y h x u B 5 Z 9 c b U f R H r I B f f 0 C e 6 J y A 3 V W 3 s w o 3 t f u 3 Y b M Q 5 f Z m n G l c 0 y R l x 1 z A R z O C V a n p M A y T a z 8 v n s L r V 5 K Y P E c D / K h b I s 2 r z K H D D z z E w X K R R B 9 o u F q m p V V E X w o 1 M B R e 0 4 r F k T n y c y G F N C s z W z K u 9 r q J 4 k T m E h b I D J Z j l l 9 p S w C 6 3 q 9 6 q m p 3 F / T e U 6 E v l 1 E + e L Q T x 1 v H l u + 4 F t j / W U n L f 4 g P u h 3 f O h G 0 r 1 2 g 3 T Q 3 a D g / r k R Q g 7 / d g q u d H v b 2 q y E t Z V p o l S A C J S N b F 7 7 b v Y V a A Y W v y b v / k e v v n N b 6 B k e e W g m I P W V e 4 U s k J J X D 6 H 2 n E + L H g z f 3 2 1 O d X h n 9 C E 1 6 y g 4 v K q V K V C R 6 N 9 g l n d n W O D U p d l M X t t C I 9 3 9 6 V Y K 7 S V q S M o v l N V N K o V j c K + m o E W 8 O C S O 4 d H Y 3 0 q p 5 B J T 8 l r O d i s B h J 3 b a c d F W s b S K 2 U M T g w f D 2 6 x y y L 3 F x R 1 g W T X E X Q 5 Z P d E b F I h l v 5 J n u V Z j B r p L 6 a h 1 O o Y K h / Z 6 S w u G p A k / X T y 5 4 c h T a 3 X E Z s c v / I 5 u r m H I b 7 p 1 p / b Y O l 8 h l m b Y S E i u 7 q U b i a d 6 g u V z G f W N Z C E k W n C 5 v Z u B K b x 6 Z 5 B T e V E N V J / q o h v L M c w v H + t A i b S w l a V 4 F i i v / C / A L u u f c e 9 T c X + 3 5 W y h C r 6 t 5 O Q D 4 U z i 0 5 1 Y X + J x w M L v o H H B s q x J w 4 1 U z v I U X M L + k Y u D e i u s b y b 1 I s W 8 2 p K q y 5 4 P 2 J I H Q z K z T M s 6 O f / N b F L C 7 H K j g T H B G F K f R R f B / W R R H 5 x g I y a x U R t j o G + 4 f h d e 6 f 2 5 e 6 U o R T 5 C g 0 u n O R k 9 Y R 7 F + 4 I o v 1 r v 4 q k p d S c H u 5 G W t H c L w p W J m 5 v J x g A 9 H J g x u o 8 v y L Q n X 3 8 w O J Z G U G Q W 9 C t Q Z r g 5 k V R f F X Q 6 N O J H V N C Q + b 8 7 C w 0 W 6 r w 9 d K A O G 2 Q d W Z E j G y s L H a j x G 7 C 4 5 g F Y a f g b S G f G Y E L o R U c G Y g U E P A U x P a u t F d o D h O M x q N d G 0 I 2 A 3 Z a y X V T P 6 w Y M O Q l + d 2 a q r r + B 0 z W X R B a a 1 3 w y H U Z M L K I u C 0 E I y G U c r l l D / K 9 K 7 w t F c U n Q 2 F x S r y m 2 l E h h P i C + k q s d Y l V I t 0 s R N 5 X R a w h 2 W P T T A 4 x B 7 f m w E D I 2 Z A H P g K Y q 1 K A r X r L / / l 8 l l o Q v v 8 v r 0 X O g M j b K P V T s U h 1 n I O d U 5 h X w N v L 4 n W r 9 r x 2 K S 5 w y K U x a d j S l F g 1 I 3 C a g l 1 8 c 8 i k w d H L a k 4 s v M F R I / t / V q W k d j C O Q Q x J n 9 t W 4 P c g i F + 0 / a 1 W c 3 Z E Q o v y W 8 i U H A q + q Z o n O 5 A Q O t D Q Z Q V m 3 D O u i M 4 a S s C Y x v q e Q Y m H C J W F C w O u 4 6 F M v L O v D y 3 C w w x v v H 6 m z 2 P T m E G M z N 1 b w Z v r + z M B 9 s B m s T 9 f n 7 L c O 9 w F Z x b S 0 S F b j w + W c W w s 4 z 7 n X k E N a F D c q m Y T Z 0 4 G U F 4 w o + G v Y r i k o X 8 H A M F T O 3 x Q w v W R G v 7 1 c y q 3 c J E v L 7 g x L O X 3 X h v 1 a l 8 m M W 0 A 5 l Q A O G t h o q Y t Y W J o D A R b p d 7 X 2 G i E s g v V Z D O l X B 5 Q 1 N C S z C R d i A k P p J 8 D B v 9 0 z 9 j U 9 B O + G J e + V 4 7 T D m O u o G e Z v z S F c y t C 9 1 0 7 r 8 G f A F / i 5 o 1 w + m L 4 q d T g d v E r 2 p f m 5 o o F F 9 w U V R H D V 7 0 Q y t F Y c 3 E U J 2 N o D I n 1 2 a m o L o d R U / 4 M d K / q q y 8 v i j U b t Y G S 6 4 5 M 9 W J q I 9 N Z T z w Y e B G C 1 U s l f D S C y / j i 1 / 6 g q z b g x c u J Z j F V b 1 2 T W 2 D p v a V + T 2 s 0 1 H j Y 2 D t G I Z + 8 r g J Q 2 5 6 2 4 8 w t o S e x c W i 7 B F B X X 9 3 S 6 6 7 U + h f b 6 U W n N l F P D F l q o X O 8 U L 8 5 J R p I u 7 q r t z m Z q 9 h a v q 4 u o T 0 t b g p z A A J 7 x 8 7 5 n r t N V R T s j C H 9 r 7 / r B r g M A B f q 1 v Q b j C K a a b r K J X Y l J J Z E R 7 Y Z Z G 2 2 3 + 1 w R 6 M r 7 9 z B a f H h h G P e 6 5 v 1 b C J S y 6 f U 0 W S D I 8 T R r U E m 7 O m a B n B V K 8 B n 4 X S h o n 2 P O G F b A N h 5 x L q 6 0 L f 3 F 4 x D I Z Y S H Y 4 s t Q 2 A V E Q 4 f X 3 B 1 C 2 L y u L 5 K i E U N 4 y V a Z 5 M B 4 T / 3 I F 3 k B I a K h c H x G y G w R q b m 4 e X q 8 H g 4 P d y z d 2 g z 3 L a L I P A y Z c n l t 2 K e 5 6 x + E j F D 5 m c j 8 y 0 b R S L K W g L 7 R f S l F m J q 8 6 A 7 H G 6 S D Q T 6 W / S h 3 5 u Z M 7 2 7 8 Z o r X d 4 s 8 w d E 7 7 0 q l H 3 7 t w D c e n x 7 C 2 t o j o m C x i B y m j X T S 9 f K 8 9 C l s h g H w 2 i c g e Q Z G 9 Y B i 6 q u Y d G h q 5 I R L H o d g 1 0 w U 9 W 1 B + E i 3 K j L g h f r 8 P i f g A 8 o s l a P 1 1 + A N B J L c 2 4 d L F 0 r k C 4 q 8 Z M N 1 l R K J R Z c H Z Q 5 K 2 l p T N K L E J j f y b K 8 P t 9 6 r 9 L G a f 2 9 x 1 J b i l q l D I a I x c 9 7 o C y y 3 l m 5 H K q B e V D a F z D i d c m h + 2 S A N V b V 0 E T F O l L C H v i F h C A + W y W E 7 1 z h b I q d l 2 + T C T 8 t i G 6 T C g z / S b B f e d K U x E m 1 L e 6 p 8 u Y H k E 9 6 U I F g f a D x o b 1 G g 2 d e w F V 5 n Z o L 7 X h t c W X N e r i M v r N R R y z X o n Y f v K y a b C W 9 1 I 4 v w H 8 z h 7 1 3 F 4 P W 5 M T 5 0 Q 3 0 U W o D p + 8 b A c B n I r O a Q 3 N w 4 l T B S k m l V D x b E u y k L + 1 m 8 c M V o 0 C n A G L S w n Z 7 G x v I m l d 5 Z h b 9 g x O D y M y r q l B M R W 8 G L r / S z 8 t T 6 4 h u z w D N X V g E B P I 4 B s L q s S b 3 m u 3 M s r 6 f I 9 a R Y p O h F M R B A Y c o o S M c T P d K N W r j f 9 P 5 8 f V f G R y v b t v F N u S 9 j F f 8 w v G a i b D f j F K p b c C 0 j O Z v H m z D i u b g m t 9 N b V f l U Z m 9 B 8 8 o 2 d F o q b u S + 8 8 J K a V 9 s L 3 e O m X X H V 3 N F o f j + 8 t + a 8 g U f / E 2 7 E W M T C h K u k 8 v Y 6 o 2 b M L u E 1 N 0 u W G l T W q I k z f F w 0 Z g / 3 i v t R 7 6 y 6 h H Y 1 8 I n J p o X i Y i s u V 7 H h 8 2 E k w b 2 V Z q Y 1 M 8 D t B V l 4 u x Q r e + 7 l i 1 n Y / R V 4 W K y 4 M o j G y L p 6 j t u d P v F D x L M T v e 2 D j p R 8 H k s a L A R U Y E C o Y j K J e C I h j 3 E R r g h V s + C t D c D j 8 S l l z u 5 M b H 2 8 O + u G A Q u n r N b M c g r e s F 8 F Y 2 h K + D m 6 b V N F 4 n z o g 5 6 p Y W s t i Z B H L K d c E q f m Q Y U t G 0 b Z 7 7 3 5 m e w D k Z b z m o o 3 9 5 Q W F x b U + 0 7 c N 4 W K b U N t 7 r Z h J M V X E l E x I l m x T C K Q G E F B h M e V H I c R X Z R 7 w d S x P q z n A l j P a 3 h g d B f l Y z v a T C a r m n 8 c B F 6 A e t 6 J u k t 4 b 8 f k u r 3 Q v q H / h N 7 g N 0 o 4 5 d H F S t n U s G m W x 4 R i E f F F y m I Z 8 o g O 9 8 E 3 w l 4 Q B w s T w a m R n U E g v u t 4 z M B U y C f 3 c D v z n w J R L O a F d 3 l U M 3 2 G z c t G A 8 F d A Y P 1 x X W h i G W E J v Y P J D j E i + E i 5 S Y r E 1 N 9 Q b c K L / M I v B D h q j r U P D K X h 3 3 G d y p m l S 0 i q 7 O 0 Q S v m Q l i s C + d N 1 U z 5 M U x F 3 V L z W w g P h c U P q 8 G s G F h L L 2 J s b E x V N a w U n a K c t v f s S O e Y w u U Z 9 V 0 v m 6 l a V T n n L C p z T o R P C K W V 7 6 F S I T L X i j D 6 w / C H F t R Z O K 0 I M p u b w o v F b 9 w S a 8 h O u q L U f N O i i M o + V c V + X a A o I C + / / C r u u + 9 e 1 Q R k P 2 Q X i q J V / K j Z d N V G q R f 8 8 s r h N 3 1 / l 8 E 2 b P f a M r A 5 T K E a 5 B J Q J d n 5 p a K Y K i e 8 / c 3 y g l 7 B k p E L G 9 u v 5 6 z j s N g R j r 9 M 3 L 0 d x a N V Y X Q s X b J B q 2 X B C R + c v Z Q z / Z A 1 r 0 Y A u e x k J m I V R i 0 s L M 3 A N K s Y m R z E 8 t w q 4 u F h N Y d 3 a y W L 4 y f u k g X a / E 5 a H 1 Y u V C C C K E u Y e 0 P N g M F O h V B c r c h a d I g Q 6 / A 4 O K r I h C / s w 6 Z e w o h X r J D 4 O u 0 h d R Q 2 / l 9 n 0 I b r m I k J W c O N R E A E T 3 w b T U S X 0 J M N Z C 1 5 / 2 B B v r u 5 x m m h B s Y j q C 0 k E J i E s q 4 E N 3 + T F Q 0 j A 3 Z V N 8 V M 9 O p c W F U e N 8 I 5 O J h v K P + V r j j B Y d 2 O a F U Y h B u 2 9 9 9 9 q 6 E G R m 1 t Y W 1 9 A 9 / 4 x h 9 c r 2 b s h t J m B W b B Q v T Y / n 7 W r 6 5 6 M C 1 m l X 2 0 O U C Y 0 x 8 Y y b p j f a c 7 E N y D u s / F B d Q U H m 5 R a D Y f t H B d n O r 9 / S s G f f r 8 d Y x H m 9 T m + R m P i t A R K q I 4 L U 7 0 J v M A x b n f l b T K 5 N i R s F h E j y y Z L n Q y s 6 D L w u L m q E e W F K k U X 8 N Z U d z L a f 7 N p i b 0 x R l w Y A s x D k Z j 3 5 K 2 9 t 8 N V t 4 y u l e z s 6 E l P 8 m S / 5 i G J K + 3 o p j J l 3 H a K w K 5 Y a E a S M I Z i s B t D 6 h B f L t B A W d F M Q + d F p e Z 5 B l R R J e r E d w 9 s S T H T r + T 4 m A T C 0 z B s E O / 4 l f N P N t T K L O z Y n 3 H x Q K J S L J M h g n K L J a M j s V U D w v H u D i e 9 o b 6 b F L l 4 l w d B S M I 2 z v n 3 2 h Q c / A A G C r s n H S w G 9 W y n G K 6 m U O 1 X z L s u 0 L t N o X i P S i c k i k c z 4 p 1 I n e f j F X x w f o / 0 b 7 D g C 2 u H w z m x W c R 6 r X O k a 0 O u A c Z 7 u b G o k f o 0 5 q i V H s t V O K l O b c K O b c x I I t s P M D O V A 0 4 v O x j 3 h Q o O u E b V 4 s Q 9 o R Y z A 1 X S F h F g 9 M Z d 7 I L z p 3 y T Q j F k d d x b 4 d V v Y a s j e W s h k C t D H f N V P l 2 J W c W / Y P 9 N / h i 3 V C U 9 R I I b I f V c 5 a J N V M 8 M d M Q q 6 j h r B G D O 9 5 A + l p B 5 R C 2 E 2 M 5 L I 8 J 1 m 2 Q W s 7 P z W L 6 G N 0 W e n C 6 s l C F R b H G I T + G I r p K E a L g N 6 2 x U 6 h r F U H b G A r z B i x v D f 6 w R 9 a 5 W E r W S s n n e Q L i 4 2 m G G m z A 0 g 3 O y d L n X O K / B p V P 5 R D r n b v q x K y v 7 8 a w + V 7 I y k V k 5 8 z g G H v t 7 X 3 z r m x q W J Q L u x s P j Z l q e u A / 4 e b w y U g Z q Q V x m i N e R E + E l F P P B d O G E 0 E R r 5 0 t C 0 i J m O 5 z W R h C 5 0 1 + 3 F N Q m t j U q 2 r K B W e B E a b R H P d i e k R g t C B c 4 h t X s z a 1 P + O O i K 8 g f k m 1 V F W R R T V c T j 6 U q T y 1 o m j w t T S 0 C S + 0 Q l X 1 h q h Z D W V N m Z D D Y Q T s X t Q J + k c M s u g 5 E 3 q t g V D E p e Z R X c l n k a 9 V c S Y U V 3 t S m p g Z K v K K u H k h 1 k q x 4 Y v N j v D U t u L v T K c i G P y I J I K q C J C Z D N w / 4 m g b D g t U f q d c r W b Q h O N n W O 9 V R 8 D W 7 B 6 7 J t d L a 1 R g X x d B n M y j V p Z j 8 w 6 p 8 D n B 8 H g J m 6 j P x 9 V 0 e f q D 5 c t e v G 1 j M y L g / w c a O q h a F s b H I 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 G u i d = " 5 a 8 2 7 d a 0 - 5 a c 6 - 4 5 e 9 - a 3 8 1 - b 6 7 0 9 b 2 4 a 3 8 9 "   R e v = " 3 "   R e v G u i d = " 0 7 2 1 7 1 c 7 - f 0 f 7 - 4 d 6 8 - b 1 7 5 - b 2 5 a 7 2 d 1 0 5 8 5 " 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 N a m e = " R e g i o n "   V i s i b l e = " t r u e "   D a t a T y p e = " S t r i n g "   M o d e l Q u e r y N a m e = " ' R a n g e ' [ R e g i o n ] " & g t ; & l t ; T a b l e   M o d e l N a m e = " R a n g e "   N a m e I n S o u r c e = " R a n g e "   V i s i b l e = " t r u e "   L a s t R e f r e s h = " 0 0 0 1 - 0 1 - 0 1 T 0 0 : 0 0 : 0 0 "   / & g t ; & l t ; / G e o C o l u m n & g t ; & l t ; / G e o C o l u m n s & g t ; & l t ; A d m i n D i s t r i c t   N a m e = " R e g i o n "   V i s i b l e = " t r u e "   D a t a T y p e = " S t r i n g "   M o d e l Q u e r y N a m e = " ' R a n g e ' [ R e g i o n ] " & g t ; & l t ; T a b l e 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T o u r   x m l n s : x s d = " h t t p : / / w w w . w 3 . o r g / 2 0 0 1 / X M L S c h e m a "   x m l n s : x s i = " h t t p : / / w w w . w 3 . o r g / 2 0 0 1 / X M L S c h e m a - i n s t a n c e "   N a m e = " T o u r   4 "   D e s c r i p t i o n = " S o m e   d e s c r i p t i o n   f o r   t h e   t o u r   g o e s   h e r e "   x m l n s = " h t t p : / / m i c r o s o f t . d a t a . v i s u a l i z a t i o n . e n g i n e . t o u r s / 1 . 0 " > < S c e n e s > < S c e n e   C u s t o m M a p G u i d = " 0 0 0 0 0 0 0 0 - 0 0 0 0 - 0 0 0 0 - 0 0 0 0 - 0 0 0 0 0 0 0 0 0 0 0 0 "   C u s t o m M a p I d = " 0 0 0 0 0 0 0 0 - 0 0 0 0 - 0 0 0 0 - 0 0 0 0 - 0 0 0 0 0 0 0 0 0 0 0 0 "   S c e n e I d = " 8 d e b 5 f 3 b - c a 8 2 - 4 b 3 a - 9 f c 9 - 9 6 9 d d b 0 a e 5 e 1 " > < T r a n s i t i o n > M o v e T o < / T r a n s i t i o n > < E f f e c t > S t a t i o n < / E f f e c t > < T h e m e > B i n g R o a d < / T h e m e > < T h e m e W i t h L a b e l > f a l s e < / T h e m e W i t h L a b e l > < F l a t M o d e E n a b l e d > t r u e 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Q q S U R B V H h e 7 b 1 n k K T X l R 1 4 0 n t f 3 r v 2 j Y a 3 R M O T I A A S 4 J A c z s 5 o 5 W a k l U I b u y t p Q 7 v 6 p W B s K G L N j / 2 l H x u x s T u i R j P k D I c G h C E 8 0 H C N d m i g v a k u b 7 P S e 5 9 7 z 8 v K r q z q M l m + s K M D F r s q K y s z v / e 9 e + + 5 9 1 2 j i Y T 8 Z Q G i o w l o d I D Z b U J y J g 1 3 n w O Z a A 6 5 e A 7 a s g G Z R B r O J i 8 K + T z y 2 R Q c b T b o z X q s h F g s p r 5 O n z q L 7 3 3 / R R i N x v n f f D N w 7 e o 1 6 P R 6 3 L h x E 5 G 0 F s 8 8 f g 8 8 b h f K p T J + 9 9 r r e P 7 5 b 0 O r 0 S K R T M D j 8 c B i s c z / J V A q l X D i x C c 4 e H A / W l t b 5 x + t I D 6 T g s G m g 8 G q h 0 a j g V a r R T a b x T v v v I d H H 3 1 Y v R b / X q f T I Z 3 O o F D I w + l 0 q u e u h H A 4 j E 8 + / h Q v v P h d G A y G + U d X R j 6 X x 9 T 0 F E 6 d O g O U 5 Q F 5 a Y v F j G P H 7 k J 3 d z d y / P 3 U J C K R K B x 2 O / Q G P R w O B / R 6 A y Y n J h C W x x 9 7 7 J H K i 2 0 x 4 v k c r i W j 2 G d 1 w G E w Q i d r v B d Q k H v y Z S y I F p M F X R b 7 / K N 3 Q v d P X v 6 n P 9 U W T S I 8 K X j 6 X E p I L D 4 z N F o N D B a 9 E j C T 2 w B b k w V 6 G 6 C 3 a p A K Z G E y O e T G 5 6 A z i h Q u A 5 P J p D b F l S t X s X / / v r p u 9 G 6 B C o W b O J P J I C 8 K g x v q 7 N l z O H z k E A 4 f P I j u j k a c / P I G L n 5 1 F h c v X I Q / n M a V w S l M j o 3 I d R q V 8 P T 2 d s v 1 6 h G N R p X y i E V j a i N S Q G p R Q h F T 1 2 c x P D 2 E Y C g I q 9 W q 1 u m r 8 1 + r 9 z O b z e p n C p D R a F A / r y Z M R D K Z F O U V R 1 9 / 3 / w j y 4 P X S C U 3 O T W F W 4 N D O H 7 8 c R w 5 d A j d P V 1 K W N L p t B K w z z 7 9 H L e G h n F E P s / M 7 K z 6 u 9 M i f M 0 t z Y j K + 7 h F s f h 8 v v l X 3 V q Y 5 N r b z T Z c j g Q w J x 9 m M B W D S y f r I I / v B s K 5 L E 4 G p z F X L O A + p w 9 e o 2 n + N 8 t D E 5 y Z L q 8 k F K u h k C 7 A q H M h E Z d N I Q K 4 H L h R T 5 8 + g 5 6 e b r W x u F H 4 V Q 9 O j x n R 4 S q i T b 6 2 E / F 4 X L T u l B J 8 W g R + Z p 1 e J 5 q 6 C w 8 + e P 9 t R c B N x e f S K l H Z l I o l Z Z W 0 O i 1 G h k d x 5 s x Z e H 0 e j I 1 N o L F j H 8 y a t G j 8 o 7 c t F P + e l u j K 6 Z u 4 M X I d r k Y H 9 u 0 b w P T 0 D O 6 / / 1 6 c O / s l W m T D 7 h P l s 5 Y A L c X Y 2 D h S q Z R Y x A P z j 9 w J X t f M z A w + + O C E s i 5 N T Y 2 w 2 U R D C v x + P 3 7 1 q 9 / C L t b o 8 O E D o h x 6 5 X d 2 U S x Z v P 3 2 u 0 g k U n L d E A U Q w h / + 4 Q / F W j n h c j n V 3 + 4 E J l I J T O Y z y B X z O G R z o 0 G s x H a D h v t 0 N I B W v Q m d s h Y a m v E 6 o C j f / P f r R j F X R C G q Q y 6 V g 6 l B N K r t T i t E j f 3 m m 2 8 p m s E b d f j I Q T h d L h i E T q 2 G u Y Q W j f b S / E / b g 0 g k o j b S s 8 8 + p Q S e l o W b u S S 0 T i 9 C V S 9 N p b A E g 0 F F 3 2 i Z c 9 k c X n v 9 L b z 0 0 n f g 9 X q R z W Q x P D K i r F B H U z d 6 m 3 r h E z Z g t B h w / d p 1 D N 6 6 B b f L j f s f u E 9 t 6 v W A g n L x 4 i W 0 t b W i o a F h / t E F 8 P f 8 S i Q S + O U v f 4 W f / O T H i r 4 t R T K Z k v 8 v K 4 t Z F W j e u / f e + w B P P n l c X R u V I e k n r y 8 j y o E 0 c S e p P D f q b D q J 0 X w W j f J Z + m y u y i + 2 A R e E d g 6 Y r L C K 5 V 4 P N i V Q V Q Q H I z B b 7 b C 1 L S 8 k v F n l c k k 0 X k 7 R I 1 I T U g 1 S o t 0 E N 8 z r r 7 + B P / q j n 4 g A b e 1 n m f P P 4 a 1 3 P 8 Y L z z + N q 1 e v y C M a Z b G 4 I U v F M l J T e T i 6 T O I j F Y W G R W U j 2 4 T e r U 4 n l g O F m U J J Y W o U q 1 M L U t j Z W T / G x y e U F X v q q e P K Y i 6 1 g K V S U S m R Q q G g F A I F k N R 3 Q v y l z z 8 / p T 7 z r F i 3 l 1 5 6 Q f x s L c 6 e + V J 8 r C m 8 8 v L 3 0 C q C v B u Y y 6 Y x k k t D L 0 y h 0 2 x F S Q Q + L v 6 m T f 5 t F A u 2 U d + L w u D P Z h C U 1 z 7 s W E z X 6 8 G W C B Q R G Y 8 D O S 3 c / R U a s R I y o q 3 f f / 8 D 3 H f v P b t 2 M 6 q g P / H r X 7 2 K P / m T P 0 J 8 O A O T w y x W t w S t u Q R H q 3 X + W R t H M B D E p 5 9 9 r i g W 6 W G t 9 U n M Z W F v X L 8 A L Q d a x 7 N C G Z 9 7 7 h l l R Y r F o r K + n 3 1 6 E u 0 d b S r Q Q B m i o F D I q O B I b w k q u Y z 4 T v T D A s E Q H n n k Q S V U X 5 w 8 j Y G B P s U m S A / 5 t 7 / 9 7 W s q 0 N L e 3 i 4 K w K K E 7 f n n n 9 t V / z g l Q l S U z 1 a 1 J F Q V 1 2 I h 5 E V B F k S J 8 / c F E b p G o x l H H O 5 V i d t 4 O o G Q + E p H b E 7 o N y i Q W y Z Q R O B a F B a H D a Z G D f S r + G W 8 2 W + 8 8 R Z e f v m l Z e n H T u H 0 6 b O y 2 T r h M r u R n s v D M 1 D Z 8 I n Z J E p Z o T d d Z m R j O a T 8 O W g N J b i 6 1 + 8 3 U N M v t + F i I 2 k 4 e 7 b G F 6 B Q / O 3 f / g Y v v v i 8 o m x D t 4 a E B l 7 G M 0 J l s 0 L P r l + / o S x m S 2 u L E h a v 1 6 N 8 I N I 4 g v 8 y K K H 8 R F E y V 6 5 e x c M P P 6 Q U Q K 3 l p t D x 9 Q l e F + k g g x N H j h y W 5 6 6 u S H c b j N L d T M U R L u V R z h d g N 1 S o K q O K Z l F 2 V q 0 O n T o D H I b N K b k t F S g i G 8 v K H R Z u 7 S v d Q S 1 q w X A 0 t S k 1 N y N l 1 I B V 8 A b T p 1 m v c 7 4 e J G R z / O 7 V 1 / H 9 7 7 + I c t g I R 2 f F f 6 o i O p Z A u S C u q K 4 M Z 6 d N B S K 2 E r z c r b o 8 r h 2 t F E P v X M 8 O s S A 9 v d 3 K + n 7 r 8 U e E 5 r W p D V + l c 2 u t K w W r K m y r g V F B v 1 D K g L z 3 3 X c f 2 3 L a v F 1 Q O 6 2 6 3 2 Q t t v L O b r l A E Y n Z F D Q F I / K F D J w d V h U J W w p G p W 7 e H E R K 6 A d v o E G c W w o W c e X y F b z y g 5 d v a 8 P t Q C g U U q H x Z 5 9 6 B o m Z L F x d d 7 4 X L Z W 9 e W 9 r 3 i p I 8 + g T E g z 7 U 7 h o s a r R 1 e 0 C K f y H H 3 6 E B r F U B 4 Q O k n F s p y L c 6 9 g W g a p i 7 k p E N L w d v n 2 6 Z T X 8 c t q S 9 O W X f / M r / M E P X 9 l 2 g S I t Y g Q r n x R a t k y E 8 p s E 0 u h P x W e a m 5 v D / n 0 D O H L 0 M N x u 9 / x v t x c U q m A g g H f e f R 9 / + K M f w u 5 c X 6 T y / 0 / Y m O d V J x o P u 2 G w Z s R f y K C U v z M E v p w m o 9 N M n 0 M r n H a 7 Q P 4 / N D S E z s 5 2 F f p P B i o O + j c V V E I 8 x 7 r 7 2 F H 0 9 f W q 8 P t O C R P B 6 G R T c z M a G n z I F X L z j / 7 d x L Y K F O H q t C O T T C A x W d 9 C 0 0 H k 2 U Z e N s l W o y D O K G n R p U u X R W D 1 6 O j o k B X Q w G D e 9 m X Y N q S T a V y 4 c A k W q w V e n x f H H / + W y q 7 Y a e i E 1 j c 2 N q j Q + 9 9 l 7 M h O Y k r T 9 E w M 1 0 / e m n 9 k Z R j F O r W 0 t S A n V m S r Q G o Z E U F 6 4 8 3 f 4 / X X f y 8 3 v h G H D h 1 Q g l t I y / v U 4 Y B v G Y R g h 4 f j K C 5 j s d c L W t q v L n y t A g 4 P P v i A y n x Y z l / d C T C L h I L N 9 K u / y 9 i R 1 T f a j A j t 1 8 D j X X z w u B w y 6 Q z 8 M 7 N K 4 2 0 G d N J j c p M D g a A K c n z w w Y f o 7 e n B y y 9 / T 2 U V V J N Z k / 4 M d M a d 2 4 S R i b j y 2 X S G z b 8 n / U B m Q L S 2 t u x 6 r i T p O 9 e U 9 J N r T 9 R G b r c C D F 4 x f W s v Y 0 d 2 U k k W d i B s g L 1 h 7 Z u e z q Q R D I Z v 3 5 T 1 g G H c c C i M 6 e l p l Z v 3 2 q u v 4 9 a t I d g d D j x x / H F 0 d H X A 4 b D f D g l H J x K y E S 3 Q m 7 b P X 1 s K e 5 M F 7 r a G 2 1 H b z c D h d K J T a C s j e k x v 2 m 7 8 s / / 3 M h 7 + d 1 / g j / / D 1 / O P L I D R v Z d e + q 5 K o u W B O Y M k 1 6 5 d V 5 n w m 0 U 8 n l D C + e 7 7 H w l d v y K 0 P T b / m 7 2 H b Y 3 y 1 S I y H I O 1 U f w j + + p C x Y W j Q K h s 6 C c e n 3 + 0 P k x N T e O M 3 N B D 8 1 n b T q s T D r d d J b v W I n g z C r v H g 2 Q 4 C k e H R W X V 7 y Q y s a w q k f H t 3 3 z g g B r 7 q 6 8 u w O t 1 Y 9 + + f f O P b i 3 y R Y 0 6 u / n 7 / + E s b v q z s I o C + v T f P V z 5 5 R I M 3 h z E F 3 I P G K g 4 e O C A K C 8 N 9 s u / z I 2 s F 8 z i Y M I u 6 T + z a b 4 8 / 7 X K e n / h + W 8 r S 0 i B / e j E p + j v 7 1 E p U 8 F g C E 8 9 e X z + r 3 c X O y Z Q s c k E X L 5 G J G J B 2 J p W D 4 c P D g 6 q H L c D B / a v 6 0 y D C / 2 7 3 7 2 O F 1 5 4 H s a U F Z l 4 B j a v U / k t 1 R B 9 I h S B 2 W G B c 5 l z p 5 1 C 4 L o I c p s Z J s f W p B 7 R C r z 2 2 p v 4 4 Q 9 f W Z T e t F W Y i e u g k 9 v w 7 3 9 5 H q F U A Y 0 u K / 7 P / / r g / G 8 X g 0 G J K r s g / T s h G 7 + 9 v V V V H D A n c K 0 z M Z 5 P j o + N o 6 G p E T 6 v d / 7 R 5 c H 3 4 T 4 p o 6 Q S d v n 6 G w X 3 B z 8 7 2 U t 1 z 9 V z u L 0 U u n / 7 P / + b n 8 5 / v 6 0 w O Y 3 i R G d Q T u u R D K V g d q + c p U y / g D e C 9 M z p d N R 9 M D k x M a n S Y 1 w l L 4 w 6 E + y t F l h 8 B h g c W h j l i / + a X C a Y P Y u z I n Y a B r 0 N q W A a R q d + S z I w a K U u X 7 6 q Q u b V k o y t x G R U h y 5 P E U 8 f b c E T h z v w 4 j 0 N K J Q 0 M C x z W 7 g J m T H B L 2 Z m t L e 3 q Y 3 / 8 a e n M D k + A Z f b q T Y u f T 5 a F w o Q 7 w X L W L 7 6 6 q J K i e r q 7 o J 1 3 s d d D Z X 3 0 q n 3 m p i c U n v m 0 C o l L K u B 0 V 8 V 1 J H X p C L g a z L o s 5 5 D c V L T H b N Q t f B f i i i a 5 e p Z P o v i 1 q 1 b 6 k I G h f Z 1 y A 1 h Y R s 1 C H 0 k l 8 u 1 r B b m T b t x / S Z s d h t c Z S 9 0 F o 3 4 K 7 t n h d Y C c w T j k x k 0 H N q a u q L B w V s i W B k c P n x 4 Q 8 q C 0 e 5 g S g e v r S S C s r A l U j m t K q X p 9 i 4 O h y e z G o T T W n S 4 6 / N 1 m Z A b j K Q x N X 5 L C T 8 D Q / l 8 D i M j o + p + 0 s 9 + 9 p m n V a H m R j E u C r W z o 3 3 + p / r A Q A c F i I K 0 t B R l U o S U C m E t 8 D U m x d 3 g e + + K Q B G h W z H Y n C 6 k k 3 G 4 e x Y E h N q L S Z e P P v q I S k U a v H k L Y 2 N j 0 I t G a 2 5 u U o m e z 8 j C M 8 G T F 0 L B Y z T v 3 N l z C A X D e P a 5 p 2 E q W Z B P F + D q 2 N s n 9 j N f B 9 B w 0 L P p o A i V z f j 4 O K Y m p / H g Q w + s S 6 s u R V E s z 0 x c q w o K j f o y b M Y y z P L v c k j l x J / J a t H i q E + o Y i K A t E r a U h y R W B K x g g 3 t j o L c W 5 1 K V D 5 + / F u b q q 8 6 d + 6 8 c h N Y j s I s G 1 o Z K l q W r 3 R 1 d a r n 8 O f a i C h / 1 9 n Z M f / T n Q i H I 4 j G o n A J n e R h O f c c 9 y h z J 5 n i x b W m c q i u u W Z s a q 5 s N 5 V l I Y W K b O 6 + b g i R o Z R o p y K 8 / Z W s 8 1 l x P t 9 5 + 1 3 8 w Q 9 / c N s S 8 S I I a h G e J 7 3 5 + p s i O M / g 8 q U r G B g Y U L l k 9 J t Y a l C t K Y q O Z M Q C 7 v w B 5 3 o Q H I r A 5 n B B L x t y t f 4 c a 4 E 3 m J E + 1 l u x t G K n 6 e x Y W I d s Q Y N 9 j R U r l p V / T C t c z n B I j 9 4 a a 0 c r 5 7 F s 7 E x u L q G D 0 1 y S 9 6 r 4 P w x U P P f s U / O / r a D q O 1 e R z 4 s A i 6 C x G v n G z Z u 4 6 + j R + d 9 s D R T j 4 v v J 2 8 4 / t L N g i Y S t p i 6 I / t P j x x 9 f R O s o S P w i q C n u v f c e v P v O + y p f j Q L 2 w x / 9 Q B X X V Y W J S a 2 F T I 4 X t a f h 6 x O N p 8 0 i H 1 2 / 8 1 s L a s d 7 7 7 k b Z 8 + c U 3 l 1 O w 3 6 V 3 2 + A s Y j O i U g 0 z E 9 h g I r K Y j F N y U 7 f 3 4 f C o U V Z V 8 P a E G j 6 c q + Z R S w q + t O S 7 N U u R g M b I 4 j f y u W c K u F i V B 3 k t a p E h j d e W j 1 W h W w q I L Z 0 U N D w 8 o 0 L w c u E E O p 3 3 / 5 J a G A z U o r 1 2 Y 4 x y a S y C d F 4 9 v k 5 8 V r u S d R E H W e T W 0 u l 5 C B m L f e e g d P P / M U W J a + G 6 B i N g v D K c h t 6 x E L 1 N c g A h Z e L F S z s 3 N i n Y S C R R Y e 9 1 j E N 8 5 r V T A i L s p 0 P X C J d W p y V K w b S 1 a Y F L w U D P n f C u o Q S C 7 e D N t l x e c F S g P Z 1 7 s O t u i i k 3 p U L M 9 q f g C 5 L I M T S x E Z S a r m K Z 4 + J 1 y d u 1 e 4 u B 4 U M x q Y f R v n 2 j x A f f O N t / C t x x / d 1 u z 8 e t A o 1 N V n L S O U q m y m F m d R N r J O t W F 7 8 8 2 3 k Z v P c m h 3 F h C e f 4 7 J Q G 5 U x s l R q 2 I e G w F p 3 X / 6 i 7 + a / 2 k x G G D p E y H 2 2 S o G 4 / y E c Z F A b z W 0 d D q L 8 l 6 7 z Y 7 m L o d V 8 u r 0 1 A w s 5 o 1 V s p Y L 1 F a 7 f S X r g 1 a 2 k 9 m 5 s f M o 0 u N 3 3 3 1 f B W L o S 2 5 l + h H 9 V q Z t r R d a b V k F N A i 9 t g S r J g 5 t I Y H H n n 4 B z W 2 V w A D Z + 3 R M d / t O m U W o H u / L 4 t p U Q Q n H e s G Q 9 6 O P P D T / 0 5 2 g M a r a o 3 s 7 c u h 0 L 4 5 Y b i W 0 p H s B c e 6 2 y Q L W D T a V T M z k M T P i 3 3 C C 5 0 o 0 c S + j r N m Y A m A Y + o M P P s I 9 9 x y D 0 + m 6 7 W N u B a p B D p 4 B E h 9 9 / C k m J y f r 2 u x 8 z s j 4 t P q e o f z x s Q k 4 H V a 4 L S X l 8 / C Q W I g I D j b n F R 2 r h d t u w N l z X 8 3 / V B 8 Y r u Z a D A z 0 z z + y u 9 C m 8 x r k u A / l I j e g H L Y E v A n a 5 i I u j 3 + F 3 v 5 u a K J m R I b i 8 7 + t D 6 S L o l d R U l b q m w N 3 z 8 Y O Y h m l o k X v 6 e l R j n Y t / v q L G X z n f z u L F / 6 P c / O P V D A n 9 G s t f P b Z S U W 3 v / v d 7 9 w O Y T / 1 x O O q d w S t F u / V 5 y e / w G e f f 6 F + V 0 V V 2 K 5 c u Y Z O n y j H r A b u 1 v 1 g F W 8 t V I i 9 r M F o W I f Q E r + m 1 a V B X 2 + X e i 1 W c 1 O w V 8 P p M + f k s 2 r V W R F 9 I m 6 B c 0 L p d h N a h s y 7 3 E V l o X Z J n o S 6 J P H r X 7 + K / v 5 e f O v p R 2 F r 1 8 P g 1 C M 6 n E I x X 7 x d 6 s D 2 W 7 V l D + F b U U R H 0 6 q A M T a a g t V n k Q 2 6 c w 0 Y N w M q A J Z x R I f T 8 4 / U D 2 5 s t l 5 + 6 u k n V A h 4 K U b m U g j E c 5 i N L o 7 4 j Y h z v p r S Z P d Z X 4 N P b c 6 l q O 1 o + 9 i j j + C h B + 9 X j 1 + 4 c F G V x I y P T 6 q f 2 W 2 W w s d 9 x b 6 K z L J Y C t J C B i e Y 3 u e P L 1 h W j V j r K J r V e 7 A J 6 O 9 / / 6 7 K V l g K W i R W J v O A 2 F T T y Z V U 8 3 6 h d P V i q Y X c C u z a w W 4 t u E A j I y O q n d W 9 9 9 5 7 m / J F x + I o 5 c T q y J o 6 m t y q o a b R a l R 9 1 k s M J + m K c H b Y V a T w m 4 a M L L v G m o f J v j G N y j 5 7 7 7 / 3 A X 7 0 4 z + 4 I 4 f t t 2 d n 8 Y u T M + L w a / G z f 3 7 X / K O V a G 6 + J D 7 b C g e 1 T J 1 h b V W t Q I k + w 4 Q 4 8 b 2 + j f k d F O B g U o u G F Z q W z g o F b L J X F D q R z m l h M S 5 + L i 1 W 7 W d i M m w o H M a + T d K 8 T G H l t d g o d n 0 n s u T 9 c 6 E Z V 0 T b T E 3 P I J V m B 9 M K X F 0 O e A Z c 8 B 1 y w e g r w 9 5 p U J s w H U v A 2 m x Q 1 u i b K E x E v p D d s D A R D Y 0 N i l E s Z 0 1 + 8 E A z f v H f 3 b 1 I m A g + t d Y i E N R L i i 0 L m D v J 8 H s V z D b x T 6 T Q v o l 2 2 H x P j 7 W E m w E D R s L 6 O y x k s 1 D A S E a r h I 6 f I 7 H M M R q z K K q H + w S z Z C h U m 0 W t M F G 4 t g K 7 v h v Z 2 Z T J k D y c / d 7 3 X l w 2 T 6 8 W z A F s O u q D c R O b c b d B 2 l r I r F G R v G T j L U W 1 R c B y l G 8 l j I R k 7 R w l R O Y P Q 4 m l V R V M a M 3 F 8 8 q C l l M G m L N 5 x E f C y / Y E q R c k H P s a 8 u j x F J D J 6 X B h y q C s Z R X M l P D Z + L m 0 i O f v 3 J L p T H Z R 0 O X 8 + Q t 4 5 O E H 5 3 / a G s Q y W y N Q O 5 Z t v h x 4 y v 3 l m V P o 7 D s A m 9 W q F n 4 t F H J F h G 5 E Y W v c / o b x 2 4 X o i F C r N s u K V b v M w P 7 y / H m V R c 5 x N o x e 0 u c q l U u q V o j l 5 i z e 4 3 k d W z A v Z 6 W W I i A W g D 4 D w 9 X d n s U W h 7 L L l y g U c 9 C a 8 r j 6 5 R A y 1 g D K y T y s N q d 6 b 2 3 J h P B k B D b x U z c D g 1 i F Z h F q g l k V F s O C 5 u D 3 t W l I D E r w i 5 b z 2 v W b o j x 0 K p Q f j o R X z b 9 b D T G x h l + J Q N M 6 W Y 0 L 7 8 3 j o 6 3 A r v p Q T J Q 8 d e Y 8 B v q 6 V I O P e p G Z K 8 P c u D U a Z a f B w E p 8 I g 1 X 9 8 q H s I F A A N e u X g c j Z E x 4 Z Z t l 5 j t m x V p w x E 1 L S x M e e 4 w H u T b 5 2 r x i m U 3 o 0 C x + D E F q l Z o s w N x a K c O o R e A a K 2 X L a D i 4 d U 3 6 p 0 T A 2 5 y L B f x W Q A + v p Y x C a k Z 2 q F a N B u r p 6 V J B E f p T / K r n m K C a J X G w q T 7 / 7 6 N B M 5 4 a 2 F z W y q 4 H J d i B i E O 9 2 H + 7 3 l S h b 7 J A M b J n 9 h p g c a 2 c I q Q K J V 9 9 A 9 9 / + c X b 2 Q + M d n G z 8 / C W G 5 0 b q h 7 L V A + i Y i l c 8 5 a B 7 3 H q w / N 4 + O l 7 7 9 i 0 9 H 9 m A j E 0 O K w w b C K Z t x Z 8 z V R e c 4 e F u O l n W + Q E n K a S a g 1 9 8 M D + N d 2 B v Y A 6 S N b 2 Q n U e K j P 5 p H 6 5 L s t N Z 4 r R N w 2 F r F C 3 Q m l V Y S I Y t X v 6 6 e O q X z n 7 B 1 I z U 7 C 4 o e j j V M P X W w W m n l X x w Y c f 4 1 D f Q S S m F 4 J D V f A t t d M i 2 L G t E S a C r 2 k 1 M E l 2 8 f X s a 8 r j W s A O j c G K e + 4 + h t f f e G v + N 3 s b u y 5 Q r H E 6 / c V J N T q F m r m e b A f S p r r N 2 S 4 h K l x 9 K d K R L G w t 9 V G 0 1 r Y 2 / O h H f 4 D T p 8 + p W U z r Q T V q V y 9 0 N Q W F L H 9 w 9 9 p Q z m q R D t 9 J f 5 q O e p F J p V X Z D a 1 t 6 N b m m 7 C o 8 y d Z r 6 V n 8 g P W U T V + l t W 8 T J y t H h 7 v Z e y 6 Q D F T n K f y d L b / 4 5 / / J y V U a 6 H E w 5 E 9 v r j M h K 5 F N p F D P l G E y V F f d J J 0 i x k Q 3 E Q 8 n 1 s P p p c 5 T F 0 N S z / r 2 X P n k S l m Y f H c a U l Z s p / Q p q E x F m B t M M F o t q n D 9 8 2 i y V G 8 n T B b B a u 1 P / z g A 9 X 0 5 Z / + 2 T + 6 w y p / M W q C P 7 6 + a 9 1 u 7 L p A c e O Q y i T i C T z 5 5 B N q k t 9 a y M o G 2 4 q b u J N I z m R h b 1 l f a Q V 7 H L A 1 1 9 t v v 6 c i f m t C d M y V W Q P a 6 y x L r y I u 1 q g W x + 4 6 g l Q h q S q K l 4 O j Z I W r w 6 m U g 8 E p l n e m h M R s R g 2 J 2 C i S 8 h m Y W T E R 0 Q n 9 W / g 8 r 7 z 8 k m p r s B w e 6 c 4 q Q d x L 2 H W B o h P M x M t 4 I o 6 D h w 7 U 1 b T E 0 + d A Y n J 9 N G g 3 w d E 4 e s v y I 1 N X A i 0 T G 1 k O D 4 2 g u 6 t T t P P a t 2 p C L N N B 8 T 3 W C 6 u h N J 9 F U f m Z f m 3 3 v j b o j c t / X o v T K n S w s v 4 U q r I + i 1 w 8 q / z a 1 H Q B i b n F g l V P b 7 6 T o x X L z R 4 V 4 Y w G 6 d z C P n j + 2 8 / i / / 5 / / i P e f u c 9 x W T 2 M n Y 9 y s f U + 9 + / + R a + / / L 3 1 t W x Z + 5 q W G 6 m Q a U e 7 W V E R 5 M o i 9 P v 7 l 2 7 V o l r U Y 3 m c R M y Q + B b 3 3 o M 7 W 3 t M J n X p o r 0 n X j O w s z u 9 e L S t A G H m v N I J u O 4 d v U a H n r o Q c S m k i L Z s r H F x 3 G 0 W G 8 r u 2 Q g B W 3 R j F w 2 I Y J u E K 0 s 1 F S f g 6 O 1 c v / i 4 1 m E M j N o 6 m h S v S 4 6 O z t V M K W e U H c V d J N J X X l N L H G 3 I K p 6 N b J K O z A X U H 0 c 9 i J 2 3 U K R F 7 M f 9 n p r e R o P e V B I l 9 W h 4 1 4 F n f Z S o V y X M J H S f X z i E 9 U Z l e 3 Q O H 3 k l V e + r 1 q D 1 S N M R F I 0 + 1 J / q B 7 Q H c 0 V N a o 1 m F N 8 W p Z C 8 O D Y 2 W a D s 1 0 + u + x u J v G G b 1 U q a g v p g m o e a r A I 5 b N p Y G 3 R 3 R Y m I q k J w 2 t t h l F n x P 7 9 + 1 W L Z n a s W g / Y B 5 D W i u X 1 P A g u 6 9 n 6 4 G 5 c u n x F j S j d q 9 h 1 g e J i V z I A 1 r f g m W g W O v Y H q I M i 7 g a 4 S T n h w 9 N f n w W l Q M X E j 3 z 4 4 Q d x 3 3 3 3 q m z r 9 T R u v D 5 n 4 B m o K K j 5 B 9 Y B / g 3 L K k K p y h 9 z c j 2 7 B 7 G N N a m n q c k I W 5 c B R q F 3 o R s x G A 0 2 F J C C t d E M i 9 c M r U F b y e a Q 5 7 L i u q W j B R p j 8 T Y t J M g + m H z L z A e C z 2 V G C L s E 1 + L c u F D I + e 9 r 4 b K U c W N o H B 6 3 e 1 3 p V j u N X R c o n q k c P H h A 9 U Z b D / R m n S p K 3 J M W S j 5 S c j I v G 7 C + C B R 7 0 o 2 O j C l a R L q 3 X o S S W g z 4 8 q p k Y i M g v c r I P m 9 1 L r w 3 m Q P n P Z 0 5 c x a / + f V v M T o 6 J h 9 U i 2 w m h 1 y h U i p T C 1 J U J j q z Q y x h s p n k + Y u l m y l E F D z W O i U T l X m 9 F N 7 a o x K H X A N r 9 J a D W U h M a 0 u z o s X s o 7 E X s e s C R V 7 N Z i s s R 6 D W q h d 6 k x 5 6 o Q J s F 1 a r C X c b T C K N j q S h M Z V E e 9 d H 1 b h 9 W M 7 + 5 J O P b 6 j z 6 4 2 A o a 4 8 y O W Q K 2 h w b d a A P t + d 0 T K T 0 a w C D e z K a p b v s / E M W o 8 1 w N X h m H / G A v i 5 q R C q 0 J n Y g 6 8 k / l Q G q b m F Q A K f Q + t r F + G q / p y I x 9 W 9 p 2 D Z 8 m O Y G B 1 U C p b U d 2 Z m R n 6 n n q o G I / D 5 t F D v f / B R 5 c E 9 h l 0 X K M J m s 6 r x n N R w 6 4 H Z Z Y K 7 z 4 J s q I j I e O X 8 K j Y h P H 9 j i n r z 4 P v m z N B Z S 4 t a o 6 0 G b i Q 2 W m H p C q 3 1 e h F I a N H h W n + t U j K n w c 0 5 v Q q Z H 2 m 5 M z I 4 K 6 9 r t p j w w I P 3 w + f z w m D U w 9 x o w e T F W S T 9 d 1 o H U v b a c y L W t D n b b X B 0 m l E s C P 2 b L a K Q W T 7 E 7 R I a x 4 a S v P 6 2 t h Z w F f 7 i L / 5 K W c f 3 3 / 9 I L F K F v b B u 7 v P P v 0 C x V M S L L 3 x X P b b X s E c E y q Y a y s c T K e U Y r x e 2 N q M q 5 4 j c i i O f K I t m 3 H m J I v W k Z U r K x q g O u j 4 1 a l y U 1 r M c q J V P n j y l r N N G x n i y c K 9 U 1 i C + R v k B a V R C h O e 6 X 4 9 w U q c i Z 2 x M 6 b M t 3 u Q U t B v i j z X P F w R W K T l D 1 u + d + D 3 e + u Q t j N y c Q G w q h d B Q V F m w p F h X d u 1 d e v B a B Q M W e l d Z z e L i 2 V a V p j M V i y F 2 K k G P p 3 L t F J o v v j i N F 1 / 8 L p 5 9 9 m k V J q e i Z b b E q 6 + + p i q C 9 T r 2 T t 9 b B 7 p V 7 I m K X W J i f A K J V B o H D 2 x u J E t 0 K A l n z 0 K I d 0 c g K 8 h U n E I h g 4 Y D C x M j u L B r f Q r 6 A 2 + / / S 4 e f / x R E S j P / K P r w 9 J u r E v x 5 Y R R 1 R u x m G + l C l U K 3 P l J I / b 5 C q o d W C 2 4 y V U P i 0 J l O s W v f v W q m v x 4 / O g T a D n Y C q f b I n + f h t O + e s E n C x b j E 6 x t 0 s D Z b V b n c 3 w d a 4 M Z B a H K V S p J f 4 w N a L 7 / v Z c Q D A V V m z S j U D 0 e c t P n 2 s v Y M w J F 2 v P l l + f x 1 F N P q p u 2 U Y Q H 4 7 C 3 m W F g x u U O g B o 6 P p Z F P k d h W r 9 A k P K R 2 r C + p 7 V 1 / W c r P A C 1 r F L L w 2 J C p z j 6 K y 2 p n 5 W y R Y 3 K O K h H B / H z k t 5 9 + O E J H D 5 4 E C 5 N I + L x q G z 0 S h M X s b k q + r f c + q v k 4 J Q B m W x c D Q v X G X V w t N j U a 8 Z H M z A 3 6 2 G 0 G F T k j 0 O 4 X / r e i + r v u D d 4 2 M w g x k p W c K 9 g T 1 C + K t J i o T Y b t X P 1 2 p C Y z q h N H h 6 K I R V Y f x O U e p F L 5 F C I 6 G F r N W x I m A h u w q J o f g Y A 1 g u u F B t J r g a e 5 6 w k T D f E h 2 o S y 8 W G l G s J U 9 X X Y 8 t k 0 i + G 1 H U J s 1 D s H B r b P c p X M o v P Z H T o k Q u z z 2 I I w Z s R F E W I q u C 9 L Z t L S o j c X U 7 1 L 0 E h s b Y Z k A t U m v A Y Y B S h y 6 v m P f w d u w n T L d h t Y Z q M r E 0 z 9 w 7 l m 5 h A K p n G / k 1 S v l o w 4 h a f T U F T 0 C O f z c H k 1 M P e u v Y h a z 3 I J f M o J Q 0 o 6 d O w e j d e 5 M e N y v G l b r d L N f q v F y y e O z t u x C M 9 2 R V p J a t z W 5 c U 7 1 X B j A p W y N a O r l k J H G r G N K j f / f I N a P Q a 9 L U M o L e z B w 1 N T Y g F I n D 1 W 2 G 2 m v H J s A 3 7 x S + z R 8 Q C l f I i T A V Y H E 5 k x D d 2 d l q g 0 W n V 9 a 5 U S 5 W N i 4 J K 8 l + h m J k S P j j 3 H n 7 0 x 6 8 s i h 7 u d e w Z g e K Y G m Z X 9 / X 1 z T + y d e B N p D o n Z 2 f m g q P V A s M 6 8 u q W I j q U V p v D 1 q a H r o 6 R J W l x q o 3 s n S c a l g 4 8 t W 1 1 W j o n 7 1 2 / f l 2 F g g 8 d P q Q e q w f n J w y 4 t 2 P 1 v L 2 L U w b c 1 b b 8 c 7 6 U v 7 9 v j b 8 n e N 5 z 6 o t T G B u a w h P 3 H R e f q R H l n F x K R i x S k w a z Y o k c z R b o X V p k C l p c n L X j H n M S t h Y 9 t D S P g p A w B Z 3 G C L 2 9 r B J o m 4 / 6 1 O O r I T a Z x O z Y L M w d B p W 6 9 E 3 B n h E o V b n r m K / c 3 U b Q s U 6 M 5 2 C 2 W 5 G O i r + l h G t 7 T t 5 5 Y B u L R f D q b 1 9 X d V + k P N d v D K o G I / c 9 c K + K V l 2 9 e l V l 2 h + 7 + 9 j t y f T 1 g L 6 R 2 7 L 6 r W N + 3 t H W O 4 W G H Y a c F q F W a x D + Y q G E m d k Z d U 7 U Z G m D p 9 t R G f S t s 8 D S U q k Y v j p U Q K s u D b f 8 b m Z m C i 0 t b c g n Z Y 2 n s n C L 5 a o G h 7 J B D Q z u I n I l P c y G t Q + v e Q x y 4 d J F H L x / H 5 r E E n 5 T s G d 8 K J M 4 n Z z d s 9 2 g J W B u n a k B c H R Y k f L n E R s T n 2 t 6 4 W y F t U u c C R y f S S I Z T C M m v w t c W 1 8 n W 4 Z 6 R 4 d H 8 O b r b + P F l 1 5 Q y a Z 9 f f 2 4 9 5 5 j m J y a Q i g Y w g 2 x y i P D o 7 j r 2 F 3 r E q a g + E 3 M K F g N N M q 1 g 9 A y e Q 0 G x W f i L C d G / N Y S J m I i m M G r r 7 4 O t 8 u D f L w o l l m o m C g f W i Y K U z K n h U P D M 6 L K Z 6 n e P y o o W 6 s J i Y n c b Z / Y Y D S o n / N T K U S G V s 9 y o N + r y R v Q u 6 8 b M 9 P T K h L 6 T c E e 8 q E m Z R O m l R / B T a / T G 8 i Q b v s H / J A r + Q q b R S F T U J n V 2 r L 4 R O I v 6 C 3 i F A u P T 3 j 1 S F y a Q u / R j k X J n 6 u B j n s q m c K F i x f U R j x 6 9 M j t r A C i U C w i l S K N O o O B / l 7 4 G h r W l b N H v H / d h G c P r J 4 d w n 1 M 4 8 B 1 G w v p V P u w 2 g 5 D a y E Y K c G U K i L g n 8 X 5 w Y t 4 7 K 4 H U U q V Y X b Y 1 B o Z v D r o n P J 9 O I F i r q Q s F B G J h F X 4 n 2 N E 9 X N h 8 a P K 8 B 1 w o x Q 3 y P M r g h E b F b + z R S i g S Y f k X B o 5 e S 9 q A G u L A a m 5 v P h Y R t j b j c o y / u I X v 8 R P / u j H 6 1 6 j z Y I T R E i Z B x o K 6 6 o v 2 9 U 2 Y r V g t O v U q T M 4 f / 4 r l W A 5 P u W X j Z c W W q T B T F Q 2 u d 4 M 0 z Z F w n l 2 w u p U N k 8 x + 0 w w u 0 X D N l n g t h t h 0 d l U G L 7 e c y 2 G l H / 3 u z f E E t 2 j A i x L U 4 l 4 J E A n u 7 u 7 U 4 W a 2 e J 4 P e C k Q A 4 2 6 1 0 m V a g W b N x I 9 + 7 0 q B E H m g s r T h R c D j y M p m W x u s W M W Y p 4 / 4 P 3 8 c h T D 0 J b E M v Y L p b U b R G L l 4 O 9 Z E Z s N g q z 0 3 C 7 T y K t F K 8 v H Q 8 B L i 8 Q T y M v S k Q n 9 F Q / b x a L 5 S J K Y m V T o b S 6 7 6 5 u m 6 y 9 U Y S L S q J 8 e 0 J / U X 4 X D o V x + M h h / P 6 t d 8 X C 9 2 z q S G U 9 4 M G 3 x 1 p W i m g l 0 O J z J n E t 9 g z l Y 5 b A S 0 K N f v z j H + K 5 5 5 7 B 0 b v u h s d l U x M c z p x 4 C 5 F w Q N G Y 7 U Z t Z J a 0 p l D K I u m / M / T O Q E f l B H 9 a 9 d n m x s j P z 1 w 9 f v w x f P T R J y r S t R L 0 y g K v 3 + Y O B 3 V q W u B a 4 F B p 0 r y H u 3 P r m v 3 l F 8 t C 3 8 9 u 0 6 r 0 I f Y 7 f / S x h 2 W D m U T I Z M O I g p u M 6 9 H Y a E N B m 0 L X s Q G x 6 I Z K 4 E f A 6 m s q l W R W r 7 I 3 Z p w N K O d 0 M F l r J F p 0 Q T a Z U 6 / P O c h K W c n / z G 0 c n m C f P 8 + q F D p O T s 3 g 4 s V L e O r J x / G W C N V O g R + p t q 6 M B Z j h m g a h R F z W e C n 2 D O V b C p 7 c k 6 L w R n H D X h o K 4 Z l H D q p k T o 5 F 2 U l E h i t Z E L 4 + D z S y o X j D O e z 4 8 8 9 P K o d 5 b H R M / R s I B h V 1 4 Y i Z z q 5 O V c 6 / 0 d E 8 K 4 H d X z k h c C 2 w t x 3 P T Z 4 Y q C 9 x m B v m u t + A f q E 4 1 M 4 E 1 / 7 1 1 9 7 E I 4 8 + D K f b j s R o D p o m B z w O + l A V X y f p z 6 q I p d V j Q 1 L o r r P T o b r 7 c o 1 i Q p v n r s f R 1 d s G U + O S e 8 Y f 5 / d j s V h A U j s p Q l a E Q 9 + m f C Z a d l o j f o Z f / v I 3 + M l P f n h b c T G Z e q d R K G r A I 7 W 1 G m L u W Y G q B V N R T n 5 x G k c f / q 7 w 2 f K G M 6 s 3 C t I f B i f K G R 2 s z X r R / F n 8 1 V / + H D / + w x + J R r a p k o Z 8 Q S y B + H 7 U q g b 5 0 m 7 A + t S D G 3 6 9 a l n 8 k F i e 1 U A f i k p p r Q 3 A x i h M B T J w O N q S 5 5 J y s Z r 6 q / N f 4 z s / + H t o 0 7 q Q T + X R e K w J i S t + 2 B t c M L j K y I m 1 S Q Y y s L j F i u V 1 Y n E q t C 1 X 0 i I x F o O T k V Q R s p U Q T A 8 L 7 R b / Y 9 6 U O j X d S p C q F v z 9 d 9 8 T o y Z C L N 8 H R K i e e P K 4 W M h G 8 e V K M I q / t V M 0 c C k + v G l S S u H p G q W 1 O 5 9 k D b D 0 m f O F q u C C c R Z S u 6 u w 4 8 J E k J L Y G 6 0 o m b K Y H J 4 R O n d C T Q 3 k X F h W G t v F U e d p P j s 4 0 X / Y L m E i 6 C D X U + I + H q b m z 4 t m X V m g O P m C j f x d 5 u I d w k S k E p U R q 8 f v + R b 2 d 4 h l a j G K p R K F E s / C 1 9 2 E j F M P n d 2 s q F 0 + U 0 D K 5 U L S Z 4 f e p U f I n 8 T c U F R 8 q Z h K i l 0 J i i q K 4 F W F i T s 0 U Z 5 S w p Q t V i K r T z 3 z N K K R K P r 7 + 1 Q 0 l B n n Z 8 + c x Z / / 7 G f 4 8 t y X i m L u B p 7 e l 1 0 k T M S e t F A p N u i Q / 1 n n o 1 J s T c x B 1 g 8 + + M C G / I 6 t g t / v x / m P v 8 b + / g N o P 9 K i r N F O g 7 3 r 1 v K J o r K / n v 7 3 n 6 v v / 8 V z X f g n T 9 / Z B 5 x n V A e a C i t m S k S F v v 2 N U K 3 7 9 t 2 L N l 8 n 7 G 4 H 0 t G k K s U w m A z Q G p l C Z E c u V U Q u W h Q B a x b r l U W M U z H E 2 j i b r U K V k 8 p S D V 8 Z h d P u Q M v B O 8 + T g o E 5 G L w p u a 9 a a A p G l D S y Q d V Z e R n W c q t c 6 5 1 r n E w m 1 G T E l t Y W f P b Z 5 6 q K 9 9 H H H t 3 2 v X H i l h G P 9 e R U s G c l 7 E k L x V s c m S / H f u t i A Z + f P I W O j o 5 d F S a C j e r v / t Z d a O p o Q G w D g 9 K 2 A t d n V w / X U e F H V v l o t E p f j B h x u C W / o j D x 8 H t 0 b B x 3 d 9 + L g 0 f 3 o / U u H w z O M h y N L n h 7 G b 4 u I 5 8 o I T K a R C a c U a O F C o g h M O E X f 8 q I 9 F w G 4 a E k r O J 3 x d m d y l 6 A x e d c t i o 7 b 4 z I f R W a m L F D F x I a N + 6 F q e Q V Y W p e V p g I 9 n M / e O i g C m Q 9 8 + y T O H L 0 C F 5 / / U 0 E 6 c O u A k Z I N 9 N 9 7 s n + 1 Y W J 2 J M C R d 7 f 5 i q p G 9 u Y v 4 w D + w d U p s F u g p S T C a F m i x k 2 o X 9 G m 2 5 b E 2 9 X Q o u z p D b G c q D 1 Y m D B Y d L i / / r T u / D n / + w Y X r 5 P q J k 8 n z V T U 0 K l S f E e E S 2 7 0 i k A w 9 7 X r t / A 1 + c u o 6 W h C b a G + R B 2 S v x D X x k m l x E N B 9 3 w d j X C t 8 8 J 3 3 6 3 a i X G v h L N R z y w N M l 7 t D d A b z b A 3 C w + X I t 8 n o I P 4 Z t + N k 9 S H W B r 4 T K 2 w 6 H p Q C l s Q M 4 S k R 1 Z R j l h F G F a O E 4 o i w e V x I z 8 W / k v p Z m F 7 A 7 k y 3 F o h I Y z C 3 1 u L o B E U i x o T T n 9 U n w x a l A j Q 7 d j c m E V e 1 K g C E Z z p q a m E A 2 H 1 B z Z j V S z b i V Y J V r b b F K U K g q y N 3 h I u Z O g / 8 R z q O V w 0 6 9 X y b A u a x k P 9 j n Q 7 H b B r H w 6 q D n K / J 1 x l W T Y R C K N k 6 f P 4 a P 3 P 8 F T 9 z y B r v v a 5 n 8 D s V A i y H 6 h g h P i 1 8 j r J W M x h G 7 d m T 3 C 4 I O l R S O W s o D s n A h D W u i h x 4 S M N o P o O D f 8 4 g h l x B 9 H N s A P a I D G E U e u H E F u y d Q 1 j X B A X d k I I X r q i 8 K U E g H L y U 8 m j V v 5 s e w + f F J 8 q 3 f f e k 8 d Z c R j l b L 6 W j z c m c E 9 b R m U i 9 n b o f m t h u 5 / / B / + 1 U 8 X H M K 9 A 5 r v z z 7 7 A k 8 + d V x p o N 1 G N Y L H m 8 R T e 2 p l k 9 u A c k 4 P v W 3 7 N N 5 S U D g 4 H G x p H h / z 8 7 q 8 R Z j F 7 + R z y I 7 Z t I U H u g z k 8 B a v x Z h H Z 5 N 4 9 8 0 3 8 I N H v 4 e e B x c n p L J 2 C d o i E j M p 2 J q s M L u N K K a 1 a q Y U a 5 i W w m j T i 1 U T i 6 c T n 0 u s o z 8 2 g f a W P l g 9 Q g n T G X x 9 / k t k 4 Y C x I N d h E x / K K 9 p J V 1 K V v d q 4 B 0 b n Y q W R 0 b B Z 5 o I Q G M p W c d U s 0 G u Y i a 5 R A S H 2 q m h s a s A v / + Z X O H f u S w z s 6 1 c H 5 3 Q V G F w Z G x l W 7 3 v y 8 1 O y H j o V x S Q L Y h S X q V F b A d 1 / / w / / 5 U 9 L a X l x u f i Y a B + N Q Q O 2 o w r d F G 0 h z i Z p r F r M H Y R q f v n W 2 / j u 8 9 / e 8 Z S T 1 c D 0 K J Z Z V L M f W D C X D C R h 8 e 5 s e c F S Y R o L V y z T R h E V A R 0 N 6 W F F G J l 4 H E e P 3 K M 6 N i 3 1 W S N j Y h G E 8 i W m 0 + I 7 i Q 8 m C k Y H I 1 K J F L L R L L K x P J J z O f U 7 n V C 2 d C o m 6 x N V 2 e m m n F m d y Z m c B t V n s L W t X S x F G n G 5 1 0 a N A 6 a M R 6 2 l w S N K Q C i i T n Q o 1 z c b y y I x l 0 R e 5 K k w Z 4 T T K 7 + D G X l N H B Y N + / M t f E Y q P S r f B x 6 4 X 9 V s X b 5 0 G Z F I F C 5 a a h E s d l t i 9 s q x u + + S z 2 B G S i g i e 5 l c u n Q J A / 3 9 6 u 8 3 C 6 2 j w w S L c F 0 m P O p E 0 + b F i h f i b F J f Q C 6 b g b a w s 9 a B 5 Q K s B n 3 h u 9 9 V T u d e Q S a d x e D g 0 K K G n M x F o 3 Y r r x K a 3 m r E l p z O 5 8 U / 6 l x H r l k t m E 1 R F O v h M p c x 0 J C D R c z Z 2 O S 4 0 K U w 5 i 5 F E B l O q A J K c V s U S s L E U r K 5 q W S 9 A w 4 1 r b + g S 6 M s n r 7 R a F e h c 2 + / H d Y O P b T O H J y d d g R j Q V X m b n C I p T C W o E m Z 4 Z f X n p 2 K w O v x o O 9 g H 1 L h J B L h M B p 8 v U j f F H 9 o d h I z g 5 P I B s u w 2 R u Q y E Z g 6 k n L 2 l u Q y c X E W g V E j L R i r / L y 0 Y p C A D N C F W O I C x 3 M i V / F Y 5 Y / + I N X 8 P Q z T + G m 3 D M K j B p i d + 2 a v J 5 d K W n 6 5 P 0 D / X h G n k M F m Z G 9 v h V Y M 2 z O R v A a S w 7 m N W Y a b Q U Y B f r i 5 G l 0 d X e o M o 7 d j u r V g l 1 5 T p w 4 g e e e e / b 2 4 C 8 K U 1 7 8 G Y O r q D I o d g I M M M Q z b K x f V N k N b A T z W O / q h 7 z L 4 e q M H h 2 e I v S l l C o f u X D x E o a H R / C d b z + D z q 4 u V Z z J H E c W / e X C Z R g 9 I n x x L W w d a 1 O j d E b 8 S q H G T B R m x M 7 h 0 S E 2 l o b v o B O B 6 y F o D U a 4 u i 3 K L w 7 P i A W L a + D d 5 1 T Z 7 P Y G N 0 K h U Z h 1 P m Q M M 3 C a O 5 A K p J A W 3 8 r c L B Q t Y I K 1 j 9 d L 1 k R F o l V C p Y X Q b / W z K J l c S e i o D h + + f R L f E d / q z d f f V G e J z z 7 7 r O o 1 W L u v G G w 6 / 9 V 5 j I 9 P 4 u G H H o D H 6 9 2 U i 7 G m Q A V u h m F 3 e 2 E U L c h I z q b B d 1 t m 7 z E 6 w 7 M m b l y 2 3 F 2 r N T O n 7 j n M c t N 3 S O b Y q O S 6 a L j m l m Y 0 + Z q Q C e b l v Y 3 I p k V j y 3 9 6 u w 7 2 5 p 2 x 5 l d n 9 T j U L N x f v o + l x c K s U R e 1 E k i t / / J n v 0 B z W x O e f P K 4 0 C C T 8 r N U S z D x M W K R M H r 7 + j H 5 l R + h k h 8 D h / p U m t F a F b R M E W I m Q 3 g u g U F D D v e Y n M g G K l P 8 V c v n b K X J J X H l 1 B W 0 N L S J 1 d P B Y n Y i l h u D q a 0 E Q 9 G N 9 L g O h U Q e x o E E 0 t d N c N 8 l 1 j L k R r F x S q 6 9 6 k 8 t b A C t C F m + m M W N r 8 d x 8 + o E X n z x B X X g z p n E T G e i Z V q O 1 q n G m a k U h o e G 8 N V X F 9 R c r o 2 6 G m t m m 7 N D a K G Q R T F p h N Y k 1 m q T O 5 j T x Q u y C T J h 0 X y x k v r X 6 N K r J E w 6 k w 6 n X b W U o v P P i 5 8 V + r m 0 I y p v C v P 8 t l u Y G N U j B R 0 f G 8 f H H 3 + q B p 9 1 u D u E 9 + h h a z E h H c m I p n U o v 5 O 9 E 9 j Q 0 e L Z X n + K K U W N N r k P c u 0 8 A F f r s E E 9 N + c X 6 q Q t i x b / 9 u 0 s D 6 P R p C g Q N z y 1 9 f j 4 G F o H m m H M 2 M T P L q n 0 o k R S f K k a o V L 1 S v J 5 t O J 8 h 0 N B z P p n o Y t a x Y K X M K J L Y p / T j V J G L I q u g O s 3 L q O 9 f e G g e S 7 q R 5 O n E + l o S r k Y 5 b w e e q / 4 T m O y x j Y n 7 D 1 G U b Y Z s T / y v d s h F i 2 E o i 4 H v V k D f d m G k i a n 6 B + 3 Q j q V w a 2 r k 5 g a D u H 7 3 / u e 7 K V K S Q k / K z M s V k p R o q W k j 0 V l y c E M n 3 7 y q R p G s J b i W A 5 1 Z 0 o E b k b k Y u V m H t 5 a v y Y x I 4 6 o z o 6 s O G 8 J x F T e m E / M M l v / c j I 8 W h 5 D 2 c C b z W i N V q X L H x T t X M 2 i 2 C g Y 9 V m a u E o h z m Z z q l 5 p e m o a V 6 9 d l x u l E S f 3 P r h F y E 0 G 2 X B l J z T m r K J 4 b A R D H 1 T u p 0 J k K A 1 X b y W q t F 0 Y D S 9 M c Z 9 L 6 B T 1 2 w g Y N u Z w g s N H D q 1 a E T s 5 M Y E m 8 T f 0 O o M K b 7 P q N p 1 L K 9 o 7 N T k B v d A 3 / n 1 M r E C p I F b A 5 V L r Y J Q N O o O I + C p O O O Q 5 w W s x F M p Z m L q b 4 b Y u R O u o s K q R u E R G r H 5 Y C 3 9 k U v w 6 Y U W 9 M R g 0 N m Q n D S g k y 3 A f M C I 1 D s R z A T j 6 K 9 e t h V F s V Y X y R o J J 3 D w / j f s f v A + u O u a M L Q e u i 9 8 / h / f f + w D 3 3 3 8 v W l t a Y R c l X + + x T d 3 1 U F a f G d l o A f k U m 5 1 s X c o N 6 2 i 0 Q t 0 y Q f F D e G A p D j I t F B v m t 4 j G y I W H M H H p B F w a P 4 7 1 W F Q 0 y y L 0 Y L V N y 0 U p i K P M M 4 / a h W C z E b Y 8 Z u e e C x c u q M y H a D S m b i r 9 t 8 u X r + D T T z 9 T T e 2 7 u 7 t w + P A h H L 3 r C C x a K w o x E e C M 0 F D x J 9 k G O i e O N s 9 L z D U W q V Q q y B r l 1 Z g d I h P L q u d u F U T e l S Z m j 2 8 2 p O R w s t X q d V Y D K c 4 7 7 7 w n m + a + V T U x q U 8 4 F F J D z 2 h B 8 h G o Y 4 J b Q 4 P o 7 e 2 7 H f H k a 4 g 3 i Z w I X T a R g a f f i i l N G m 0 W u 1 g u e S y a B W y i E H 2 L 3 4 t H E b y X V y 5 f Q s n a C V 0 k C Z v Z h r h V q J 9 N L 9 d r h c 6 Z r v h U x h l k R P E W A 0 b Y 0 C a v l 0 Z Z s 3 C u l U 5 l 8 c l H X + L h h x / a c M S O n 4 X K g l N P O M T i x I m P l e J l d L c e o V p 3 L l 9 6 l g 5 q a c t D 6 a F b U d m Q R e S 1 e X z w x Y f i H D 8 r l M M D n X B 5 1 h 0 l x W r c v H l L F v 4 K 9 u 0 f w J E j h 9 U F 0 v e i A F E g 6 H + x O w 9 9 g E w m q / 6 u W x z s z q 4 O d e N 5 m s 4 C x q P y t 6 y U p c C R B p B u k m d T g B l Z p M a s X b z w Y B K W B g N M r o U a p t D N h C q l p + N e i + h o S h 3 6 l k R p 6 q 3 i V w k 1 3 C q Q 7 j F x m A m y l 2 Y M O L p M C + V 6 w S L O k e E R l b m 9 W r Y 2 7 0 k k F I F X W A O R S + U R D e Z E y e h V W F s j N M 7 V 7 U R y L i V K U T a 3 r q x o p L f f j b P R O T z g q o y e C V 6 P Q + v V w d O 4 v J + Z z r M L U 0 k x F o 5 O N b Y W M R k q w u c w w m m z I D U h y k o T h a U n h 9 J 0 I 3 K a A M w t Y q H K O q F 9 B c T C K b z 5 q 4 / x 7 e e e V 8 p w N Y W 7 H q T T K X z 2 6 U m 0 N D f j y L H D I u A r r x W x b o F i 1 E e T E + r j W 9 e f 1 Q U O S c 6 L J U i X 4 / j s 3 G f q Z j f I x q + C g p M V Q U m J w A w O D i o B o u a g R m E Z B b U S B Y e L S Y H g v x Q q D i J g Y i s P F J 9 6 6 g k l N E s X n H T v z s e A x L j w d 5 d G 9 V G v g h 1 Q o y N J N B x y z T + y A A 6 m N t m F H s X z K K S K c H C + 0 h a B A s U z J 9 Z D c b a s P 6 H B k Z a C f O 7 5 J 9 Q J W u m f / + K X + P G P f q C c 9 t V A P y g m z 5 + d n k J P b 4 9 Y l I V o L 8 s n S A N 1 z o K a K K k T d u H q d C A 2 l x O f O 4 0 h V w 7 3 e 0 S g 5 H N T A b H s 3 W D T L a v p W Q z J O j f 6 x e y M l E s W U M x p k S 5 G 4 e v x o B w W 2 u e b l t / r 4 S j 1 I a q 7 o f q t l z S k f m V E Q w n 8 + j 9 / i H / 8 j / 7 B b d 9 p q 8 A 9 9 P Z b 7 + B J 2 T s u o b Q 8 D O Y o H l 6 X 1 W 6 F Q b 8 Q Q F u 3 Q B H + S 0 G 4 W h p g E E t V b R W 1 l Q g O R h H T h V X K / l 1 3 H V X D v Z a C w s U L Y p B k L W 1 E Y e H z + b W e w W 5 M K z J 5 e B i 5 2 M o o g R q P o 2 H / 6 p u R P p a 9 s 0 J p t g I z c a 1 q s E K j y C E B n E m 7 X p S F x g w N j Q j d D e E B 8 T V 0 6 4 h o F M R H 4 m a K x a L K a u 0 7 c E A s U + W Q l 2 d x V f + a g j Y z G s V c Q x F 3 u x o Q G 8 m o u c h 6 g 1 i o g Z W j Z 6 z N Y q 5 h F V c m N W i Q 9 2 J g n J + 7 Q V 6 f / l L g c k K o t H h P A 5 X U J / q 5 0 X A C r / 3 1 x / i T P / n j b U k G o F J m q Q i t 3 9 D w s A r e Z D N p N a 2 / l m L W v 5 o 1 a G J f N Z N w 4 r Q J g a s R 1 V Z 3 E W S j k w 6 E R D B o w t c L 3 4 B L H b x d v n x Z c f 3 l Q J p C b l v P Z u V z q B X r E S Y G K 6 L j C S U M R r f m D m E i u G H M y z x + B w w F 5 G I b p 2 W 1 o H W 6 M m 3 A 9 V m h n f L z x o S p j H g 0 g T d e f w u H D u 5 b l z A R L N s 3 m y 1 o a m r B / o M H M T U 5 K b 5 R T t Z V L I / Z K F Y q r z q / k g Y 7 H U 5 0 G K w q 4 y Y v d J w T J w 3 y t / w M y 4 G P L t X N D v G 5 m g 4 5 E S t G E E z 7 M X 1 x T v w 0 k y h R c W U b K 6 N I K U 6 k 9 1 + c u K i s 5 3 a V 1 D D q 9 5 A I j l s s + n e e + z a e f / 7 b e P z 4 4 4 j H O B Z 1 4 Y N v S K A I l W F s y 8 l C i P O f 0 C N 0 I y G W J Y z Z i w H k Q h q E h 9 h j 3 C o + R H 3 d g p a C Y U 6 O k / z 6 o 4 u K n 2 8 3 s i n x w Q Y T S p u a f U Y 4 u k w r H m a n / J m 6 0 o 0 s P r N 8 9 s W J n h s F p 2 b Y T G U 1 I n M j y C S z 6 n z o r 3 7 + C 7 z 8 y o t C i z a v x a P R s B r B q x O r a W s 1 w u Q V d n E j r i J 6 N 0 w J F K f y c D a 6 1 a E t Q U G 7 K k p y O Z B w L O 3 R 3 j I f c O k 7 2 o 2 D 9 x 3 A X H Y G / i s R O J s 9 0 J o 0 s K A R m r J W r i 2 P Z D S L H / 3 w B 8 r / 3 Q 7 Q A l G o e o X 2 O l w O J b i 0 1 i 7 3 4 n X c X N c j W U y W M u g s Q o N E C 5 V y G j h F i E w e n T w u j n 0 d X V V X A q W e / t H p r 8 6 g v b k d x Z g W e V k 4 o 1 2 / K Q p V E G u a D m W V p l S 5 Z 9 M Z s S L i T M v P t m Y z r I 0 m R U 1 W A g W v m C m L s K w t U M q C F g 2 b T p 5 l P 4 N A Q o e 7 2 / M q + X U 9 Y N A m E o 7 i k 8 8 + E Y s y h e + + 8 L w 6 d F 3 O j 1 k v z B Y r 8 o E i X F 0 O l Y b F + 2 1 r 4 p C 2 A u I i w F 5 Y h U n o 5 P r L m M t l c D P m R 1 x T h t t h h 1 m n x 0 Q q D q e h s o 7 0 n U b F P 7 Q j q 7 I 0 2 J q M 1 i 6 X E 7 9 K p I 1 J B S 1 t z S r t K Z E P i 6 / s U B M 7 z F o n r l 8 a V Y m w H L a w m b 2 x X v D 8 7 b P P T i I W j S m / j U Z g Q z 7 U T o I T 7 K 5 c v i o 8 9 W H o S n p o C 2 b o x R m t o i w U z T 8 i z u p a v l x J C 2 9 X E + a G p u E 7 6 E I 6 k I H R Z o T V K x q t z n u g 6 E p K n m / N 1 H 3 j 0 r K 8 l q a N 3 + Q L U 0 K z R I j Y M 3 y 9 o A Z l z / h P P z 2 J F 1 / 4 j q I r q 0 X 0 1 o v w e A y F R E H o 3 O I R M 9 x Q F 8 I B 9 O c s K H K Y g d u I s 4 F r e L x l A K N D Y z C 3 e x H W F h A q F / G E q 0 k 1 E t W K 4 k m Y i z B F h T Z S g P g x y 5 V h 5 i a n B c G R W X Q 8 1 K J e v w r e j + v X r y I r 7 s W 7 H 3 6 B 7 z z 9 k L C a A y r 1 a a 1 g y 1 a A f U Q y i S x y x Z y s 8 e f y 3 v v 2 v k B R w 3 J T D N 6 8 p a b p M a K 3 V L u y U e U K 1 P w 2 S D d 0 m 0 y d i k + n 5 H U 0 Y n 3 r 7 / L K v + E O c 4 j l X g 9 Y R P j 1 p E H R n q 4 6 u h w t B 5 b A n P j o h F i l 7 8 B q r e Q f b h S 0 G I z C a g o m 0 c w Z 8 S N l 8 4 u F i m n 8 y j G v R T S f Q 7 q Q R 5 P B g v C t J I a 9 a T g m o + h s 7 o f Z Y U E 0 H U F q 2 o h o U x i t y c q Q a n u L r K l e B 6 N p 4 R 7 R N y c F z z Q L x Z q N w m A R 3 6 z z T h e C g h W N J / D a O 5 / D Y y r g 5 u A t f P v b z 9 7 u Q U G U S h o R 0 u 3 Z 6 o z 4 s X Z P p x X 2 t N c F i u C C M e z 9 6 q t v 4 N i x o 9 g n 5 p 2 R n P V E 7 L Y C T N 5 0 9 a 0 / D B 4 Z j 6 v R L f U K N F O r W O q + U q P / e s A 1 + + S T T 9 H X 2 4 u O z j t 7 S q w H + U w e p Y Q B y X D s t j 9 U h c q D S y a E n i 9 Y h P G k P M 9 o g U 3 u T 3 K 6 g O u a O X j F J d D H v O j c 1 4 L p q R F k p 8 U S H W l A j 0 1 Y x / x Z H j c i 6 W 2 1 N J / X w N F E j j Y L r k z r 0 W 8 o Q u c o K H q 5 H K 6 M J W A r h T E 5 P S n U P g e / + I z P P P O 0 G j l 6 c s S M x 1 V S 7 f Y h n c n u n c 6 x q 4 H 0 i u d L P J C 1 W C 2 4 c O E i v j p / A Q 2 N v k q S p a z / T n D n f L w E k 2 v 9 J / B G m 9 C Z q Y z 6 2 7 U + J 8 d 2 T o R 1 O N S y M a t U R a U M 5 m O V h r O R n D Q i M Z d G P q J B P i 2 + W 6 N e T R p c C r I F p o W x b X L 1 f W 6 K b 9 Q j P o 5 i D X k d t G I c p 8 8 G 0 d n T h E T Z D 0 P e i k A x i J B L A / u k a P g Q p 8 q b F f N m 6 J w d m H j e G Z t M q S g p u / g 6 z G V M y e c x Z u V e F w y V v N I l a 9 n o M m I 8 5 U V X e z P 2 9 b a r M 6 O 3 3 n o H I b H U O q M T 3 c 3 1 M 4 u N w K D / h l i o p e B 5 U i w W w + 9 / / z Y O H z q o 8 s c Y Z t 9 M 2 n 0 9 C A / H x Q G 3 b + j s j Q M I 0 r M F u G n h V v h z l m N M x X Q b r m + q g p v 7 o x O f q G w S T k b c S B p O a C S G U q 6 M h v 1 3 H l 6 v h J H h Y f S I R f w 8 N I P H v C 0 q q M D J h A V D D m d N U R y 2 e m C a L c M q A n j W N I c 2 o Y w H n F 5 1 O G x q q G x D U t 3 0 R B y F d A k N h + 6 M R L I f R C G U h 8 l b O T Z Z D h R k d n V 1 i h B S s Y R j K b z z + z f w w x / + Q A n Z d i r f z T k V u w Q 6 1 s x 2 e O G F 5 1 V / c O Z b k R 5 s N w x G V p 1 u 7 G a Y 7 A w r 6 x E e X d y H I Z W v N E 8 J J r Q Y j + g 3 L U x M F T p 9 + i y 6 u z o 3 L E x s / 8 W 2 C O s R J o L C x L S v Y 8 b K m E + e 1 z X 2 s x W Y C a 4 r M / A X R a H 0 N E N j 1 s E i S j H K L H V B O p J E J p o V h R V D Y S Y H k 9 m K h o P L h / V J B w u a I q J L 1 r E W l B e b s d I U 1 G q 1 Y a 7 Y i i e e O I 5 P P v 4 M s z O z 8 8 / a H n w j B a o K C p X X 5 4 F Z N N 5 W R q 9 W Q l m X V 8 P W i h v s R W X x G J X j W h V + F v p e m D S g 1 V m C z 1 5 a t s U y n 8 v 8 x I t C c 9 l 8 h P 3 T V w M H L F y 6 f A V 9 / b 0 r C h N f M z q W Q n g k j s i t N E Y j C a S m C o j P i j 8 k / x o t Z t U U h e l C H D 0 T H U 4 h J B s 4 P p t c V n E V S j l k C n H c u H Z V n Q M x i y A R S 2 L w 8 h B u X r w M d 6 c F X Q f a s d 9 u l 2 u O I e 7 Q 4 D 6 v C N q 8 h d E 5 K h P i D Q Y r r G 1 6 m J u 1 i C 7 T N 7 y K o l g 2 j W Z 1 R a H T l r G v q Y A v R o 0 4 1 M y y k 0 b c f c 9 d + N W v f 4 P R 0 V E l + I T K u N l C f K M F i q D 5 p u l f 5 j 5 v O R w t V j h 7 z K q K e c P Q l J E J V w 5 7 r 8 3 q V U s v D f t r L Q N u 3 t n Z W f z 8 F 3 8 j v q N V J W m y X 1 4 V j I C y 1 I T Z 4 B Q 6 n j O 9 8 f r v 8 a w 4 4 h b Z d M u B r Z Q T E y K 4 s u G c H o 9 Y j a h Y X q i N 7 G g 2 q K m M 1 h a d S p n y 7 r M L R b X B 1 W u F t 9 u B b C R / Z 1 a M g M 0 p 8 9 o o O r o q S a k 6 + c + Y s 8 P X 4 k H 3 X Z U I I M s p h s S 3 s h q N M A e Y E C A + k F w 2 N 7 S j 2 Q a b 0 4 l 8 J j O f S i b P F 7 p W K G l U H 8 F a q K C F o a T O 9 h L j W Z X R v x I o k p x S Q u G a y / r Q J Z / v 7 / 3 J H 6 t p m X / 7 t 7 / B 1 N S 0 6 g L M W V 1 c y 6 3 A N y I o s R r o F F P j d L S 3 b 9 s p e S 2 4 Y Z K B l C p h 2 U i x p d G p R z 4 u G y X P A I U W 3 p r c t a W g k L z 6 u 9 f x k z / 8 k Z q b 1 d z S h D N n z q C 3 p x t R 8 S F Z 9 P j + + x 9 i b H w C G d G 4 T N N 6 8 M H 7 0 d o m 2 n 8 Z 6 5 Q W Q S 4 m 9 T C 4 y 7 A 1 m E V A C p h t F E 1 u r S + Z 1 G D V I T V T g N m z J L p a 0 s G k d S k F M C b 3 I h X L w 9 1 q h d 1 t V + t F D N 2 6 h b R d B L O s g X 9 m G u H J C D y + H t z I h 9 B u s i A 2 n R D B N i G f E A s p a 0 R w e V l c y g E J b H / G 8 3 Y S k e m Y H k 0 N O h j s O u Q i c l 2 B D L L x L M y u O 9 O O + D d s G 8 B + 8 O x p y L 6 K b E v X 1 t Y i C u p z H D t 2 D O + 8 8 2 5 F i E W o e Q 2 s X N h o B P k b G Z S o B R e A P t T d d x / b k c M 8 I j 6 b R l k 0 m r N t f W c 7 n N i e F I V K T d x U K K P o M 8 F j W 3 7 5 W V v 1 x u t v 4 8 G H 7 k d L S + V A k x X E H 3 1 4 A u M T k + I b W N R Z C y 2 X 2 S z C L W R j t e y H T C S L U q o y f b A a p p 6 K x N T j f T 2 V E o t 6 4 L 8 e E m v l g l 7 8 o O U Q G A w r Y X b 3 L B b S y 5 c v w W q z i z L o Q T q Z Q T G k F f q X x W V H G o 9 5 m l R 6 G U e J F o S J q c 3 d a 7 s j P D 4 t 1 q r R J h Z H r p Y D 0 X w 1 x Z U c m M d M H S Y 9 O j o s 0 B k X k 6 + v O W + 4 l W 0 L 5 h 8 Q 5 D I 5 N W y A g Y u v v / p a T V S h W Z u b C + F P / / Q f b C j I t a U C x a K 3 t a Y 9 b A f Y O J 6 l B b W l H t s F 1 e g x r 1 M 0 a D 1 g 3 z x u g n 2 N B b n n G n G q Y 3 B 3 L 2 j w p e A k w J / 9 p 7 / E f / N n f w a L b S H c S + 3 J s x 9 q 0 H o T Q W N T C Z j 0 d h j F G t W + 3 7 l k F I c T z k o m x / I f 4 w 7 k x X + M R I s w J D I i N I s D B z z 8 j Y 9 n h B Z b 7 g j e n I 6 F 8 I D D I x t a g + m p S T R 6 W T y q w d n M N O 4 3 N a t + 6 d G Z q H w W Z u c L t R M r T s E n / a x N Y e N k x H J R K 7 8 r o W H J s D O C o 1 3 Z g J T n U N 5 9 r t u C x e E T v A f d 3 u W p H T P p W W x K 6 v f J J 5 + p b k g W s Z w m C / t s a F T p D 3 e 2 U a + D f t 5 6 R a J C l 3 V 6 V X x Z x Z Y K F K N V b J z C 2 h a f a F 7 t C r 7 B V o I W 6 t S p 0 z h w Y H 9 d F u p / / d 0 Q f n l q R n 1 / 6 n 9 5 V B a k z p 0 0 j 9 R M U b R 8 Z Q T M e l A 7 1 4 k R L f Z C t L Y s 7 1 i z e c r P / + q v 8 a M f / 0 C U R O O K Q l c P c o k 8 8 l H A 3 C g W r K Y o 9 F I s i I N 2 D 2 K j C W i E s n n 6 6 0 9 i 5 h k R K 6 w Z n L E 2 i t V z V 6 h 2 a F B 2 s r Y A b 5 8 b u W I S B i 2 D B x q M i 5 9 n l v V q N F e U E J U C H 0 / N Z h A X 2 t v k M y I 6 l F B T D H k A X k V 4 O A q T 2 Y F M K i G v K c I 7 v w z V Q s s W R 1 m s 8 p 1 C x T 0 R u B 6 G w W w S o V 9 4 v Y 9 v m f B 4 X 3 a R l V o K C t S X X 5 7 H u b N f q v 3 E o B f H u l L I m B H h 8 3 p w z 7 3 3 i M W 9 i r G x M Z W 5 8 + 1 v P 6 c G r v M c b k u D E m 1 s p y U X y 9 K C n R A m g o v H Q k P e I G p u n k / x s Z W Q Y 6 f S D Y I l K T F / e N 3 C x G Y q t N 6 E i h D m 2 A t x e c r E 1 l u c K / u 9 7 7 + 0 a W E i 2 E 7 L 1 m Z Y J E y F k j j 1 s j v 1 4 p C w + T / 7 Q r D G q 1 6 w 0 s A l V s j s E e t h 5 c x d 2 d S y r G a h S B Q m I o e 4 + C 4 x 9 X 2 g k L k t T A Q t K 2 n h b H x S G I 0 B n y f m k H O K M l 5 S m e D p d a n h 4 q x + z s w J R Z 4 P i H D 5 6 R f N r B A 5 5 5 o 1 H v S K F V 9 8 o M 1 a s r V u H W k z 2 y / 8 Y 6 F 8 b F 7 D e r y f / / x v Z F 8 l 8 O y L D + O + R 4 7 g N 7 / + n T x T o 7 o j c d r m 6 6 / / H n / + 5 z / D 2 b P n t t 6 H I q 1 Z z d H e a r C a 8 v X X 3 l B m m K F z j m F 5 T n w L + h 3 L b c a T N y O 4 K n z b J v z 8 J w / z O f O / q A M U V I a X b e 3 r c 1 g 5 e b 3 T V Q A n U b C X n 7 3 d V D M P a Q E U p r / + m 1 / j B y + / h M a m x i 0 5 C o i P Z 2 H v W F z k e C 0 a x I D T A z 0 L i w T 8 T K r h T B d r j d a x I I L Q Y E w 2 r h H W T v F F x v J C 9 0 w q j M 7 X L C A L i 9 6 J L y M B 3 O e u 0 H H V y z B T Q H I m g 5 J O h F j W 1 G R x o 6 g r I 1 j K w C a M w R Q v 3 u G D k W q b z U 4 k Q l E 1 C 9 n g t G A 4 o k e f t w S D 0 L / l E B t P K 3 + q e u m M G l K x u Y R F r Q T q h n h W C 7 O + M t i P w R A q a c L m k P u m M a m Q + 8 j Q E A 4 d P i J y V W n s M x v K I B o Y g + a 1 M x G 5 x s o 7 6 u S X 1 a 5 C 6 1 z X X Q U t E 3 t C U L u w v P v k y V N q X m 8 1 M X K r w M 1 Q 5 G S I + W n m 9 e D K j E E l t 6 a H g j B S s 7 c v H 8 h g h v V p o a 4 d H Z 3 y 1 b a s M l g P G I 4 O X I v A 2 9 G E s i 4 D g 2 2 B X n 4 e m M J j D Q s J r f S x D D q r 0 E K 2 4 V 7 / + 8 7 O x q G x G W C e A 5 y 9 Z i S K s 7 B p m 9 Q 1 n I z M 4 S F X g w o k R O e y s B k s i E w L o z C J L 8 m s i H Y j 2 g o u l T T 7 S e Q m 0 i E v + o s 5 N D r l d S I x N B 1 e y G S n Q s s J 3 Y y M p u B u 8 y k G 6 B / z o + P e 5 X 3 n w L U o 7 C 1 m o a Q L l m p C q G K H M K m 1 Q M H i 6 7 O g 8 3 D r n f c 7 k y n i o t + M B 7 s q v + P s Y 2 1 8 C L q / / 8 / / 7 U + Z 7 i F 7 R U k w p Z P T H d r l T V f I 7 N h z o C B R e B g 2 n 5 m Z V U 3 j t y v i l 4 s J r R W N W I 2 U r Q a O 5 O S c q y Z z T u U B e p Z o 3 V p k x d J + 8 M E J P P j A / T C a 6 g s 2 E J G R u G q f n Q y n k I 8 x I z w n 1 s + K 5 G x C Z b g b 7 J p F E S 9 / J o V u m 1 P 8 m 8 p j / u G Y U D U D r E 1 r D 9 F m t 9 l Y R q s 0 f K 3 c Z Z i n q D G j r M m q S m Y D b I p C X k i G 4 J w t w V 6 y I j o e g 8 1 n g N G l V T V n V q 9 Y D m s Z M 0 O 3 4 H Q 6 k J h N o t N n h d V Z R M F R w u V y A g l d E e W 5 I q 5 r E i i W S z D J f c 4 L c 7 1 g S q D B o U d A k 0 R Z K G N + J g 2 D 2 4 i C P E f + 4 r b l 5 d l v c i a r l E m p e n 4 m 1 z 0 d 0 6 l W Z q t d L a + P X 1 7 W c s W 1 d / S G 1 M v 9 D 0 4 N w e f x y k u K 2 5 E S + i t + o 7 b a 4 6 0 W P D x j 3 P 6 b B m q w t Y Z u b Q b c c O l E F J l o f V n L k 6 I N D 7 e K d W I O 3 x p O f 7 F U g N 1 m h Z E 9 w t Y B R 7 s N j k 4 T v D 1 O O L s s M D i 0 Y m 2 M a u 4 t g w f K v 6 n B R F 5 o m K 5 i r R i w Y E H 9 c k m v y 4 E J u 8 2 y 2 V P c 1 f P I i U / o 7 W q G T S y K t m T C 7 M W g 6 h J 7 T f z a 1 m k t + n s b Y H S X V U M b + l 5 V x I V J 8 G j A 7 f V i O j i B U H w G 0 W g E 6 Y k p t I p / d Z + 9 C Q 3 m F m T 0 J u w P W d E q P l g 2 V 8 D X s Q C e 9 L X A b T S h 2 + 5 E 2 J Z F t M W I 0 X A M I 6 k Y x l J x n B I L f D M U k T 1 c h r P J A 2 1 e r N 1 U F g U R p N x o A J 3 2 L K b E a N C I E K G h i F D X i M o 9 5 B 7 K R P I I j 8 S U z 0 z W F h Y / d D k c 2 d + B z 6 / O K G v W 1 1 B A S 3 M 7 t G z r u x w u T m 3 s Y G u n U c k W S K k v 0 r 1 r 1 6 7 D J o 7 y d k G n M 8 M i 2 r A e O E S r M V K l F W 2 4 l j 9 U K o p / J t w 8 4 A 8 i k 6 p U F P N r L S w t C b H 5 h O Z a U v D 0 c R q 7 Q f U U r 2 I 4 E U O P s U K D + d r p u Q J c H e t b K 7 u p J N d V x G Q u g 0 x B X A O h M Q l t H D l R 5 z p n C d 4 B B h I 0 m D N k 0 H L Y V 6 n k X a b c Y n Z m S u X Z d b R 3 o M H Y g v b e D s U y O j m p E l r M j V + H q + y H s T w N i E U s B r W w F J g R s 9 i u 3 O P 0 o T l R g j M E H H B 4 s M / u x s N C Z 7 v c T p h E o F i A O p e P Q d t j V A E O 3 o d s o A Q 3 D 8 J n 8 p U C U J s L W V m m 0 F R c f O Q i j A a 7 U k T B m 1 F V f n L Q q U f w R g S B 6 z H 5 4 r 8 i + D N i S Z M l H H B X 2 h M w 8 G T k M I R f f R F d 8 b 4 9 d 2 B r + i F s N S h E d A z p N 7 E b z c j I m D p H I J h H 9 t J L 3 9 2 2 z P O Q L D J 9 I V U Q t w Z u z m j h j Y R V h X A 9 4 L T 7 M 2 f O Y c 4 / h 5 6 + H j T 4 f G h q a t w U f W W i q 7 u 3 I j S f h G Z x 3 N u s v o 9 N J i v D 0 e o c x c M 8 P h 6 c G t p N i M v 6 N + k X U 0 S W W p R k U 7 o H r L g e C 6 N Z L A q t S D 2 4 f P I q u v s 6 Y f a Z 7 8 j w 4 O Z k J k z e 0 I k + p w U j O T 9 6 v C 6 x H A v v T d 8 2 F 9 S I 7 5 a B T 3 y m + E w S W a G / F j Z k L e m g F 6 s a 1 O c x l k v j X r t H U c f l Q F d H M x 2 C 3 a y / v W Y E L V V O a F 9 U a H V T d 8 W a 0 7 p P j 8 3 A J + s 5 O j W M Q s t + 3 N e j h + Y 3 I l A r T W P Z i w L F B Z 6 c n F Q p N / f c f Q z t H e 1 K e G o t w H a l I N G K R I f T 8 M i m q Q c j 0 y U 0 6 D P g B P l 6 w Q h Y N B F R 3 z O P 7 + r l a / j B D 1 9 Z N p W o H j D K p 7 f L Z x c q O J 1 O Y E C 0 O E P c k Z k M 3 K 3 1 r d P c 9 T C c P i + i M y E 0 H V 1 B u P m a s j b u P g v O R Q K 4 f z 6 q t x r Y G m z w 5 k 1 0 t / c j H W R v i p U F k G t h N j d A m y 4 h H I + g s 7 9 h U Q A l M B g S 2 u l R o 3 H K p b w 6 1 K W f y x 4 i y c k c X L 0 V B T i d E C W c S 8 E p V N I u l r D Z b o e x Z u + w R M f m d G F W L s g j 6 1 b 1 n U K D c R S b 3 W h 0 V F y k o c F B 9 P T 3 y S t o V V V y M F U U W u + G d i V h I l g 5 u l f A q B U 1 O E P L z M F 6 5 Z X v 4 5 g I F L M j K F A U o u r X d o H n I G V N / R E + k 1 W P c m Z 9 g m A Q 7 c h r 4 h d H + g R D w m U 2 A Z 5 B G T R W X B D f s i 1 n R i q Y V n 0 P i 4 n 6 5 i E x + d T b 2 i Q b k 5 t 0 + Z I K g u 3 X q l j r n I 5 K k e y C z G j f / g P g t M N S I Q f / p R B Y Z l + L M 2 N G 5 f B H k w V k t A b 4 j U L Z 5 L 1 y I S 3 i E x m h t C n E / e L r l E 2 y R 3 K w u m 1 i J W V j z w e N 9 E Y d C v k M 0 r H K 6 7 b a H X h Y r M p B h 0 u + t + G G + M S f B K Y R S l b a 3 X l 6 H R C v F 9 5 s H u V o C u f G j R g M 6 G H y m R C 8 F b w t E 6 3 t 7 Y i I n 5 g Q A X X 3 W 9 H o 1 s M Q S I t 4 C T r c R T H f 6 n m L c H Z s 7 / h R z L N 6 7 b U 3 8 N b v 3 1 F n T t U O s T s J J m 6 y N V q 9 Y J p N T H w 7 z p b d C O i 0 M 1 d v M 6 C P k y 3 F c c T Y r J p S p u f y a B Z 6 V S 5 o E B z h Z E A d Y h M J p E J p z E 7 n F m 3 o f E p 8 J B H C W I g D z j Q r l p 4 T H B C g s 1 a 0 9 0 r P o i C x 9 0 I y n l D T P m p Z B X 0 + d 2 s D T I b F 9 F i v E 0 s h r 2 t A R g V E 4 u Y E u g Z a E D F p k Y 4 m V F 8 L n S E H z z 6 b m o g S m Z 7 D z P X o / F 9 X Y G 2 y o B C R 9 6 o x H t w 7 H A t 6 V K z a 8 Y Z W x M R l + C w w p Q S s I H q D B + 8 c O X r E F c d A Q w E j U Q P 6 u 7 0 Y D u q R k 7 W j v 0 c q z k H Z f C 1 X l x W O d i M 0 p 7 4 a L m v M L h X V 4 + z W W v C n Z 4 T 2 7 e y 2 v R P s 3 v P u u + / j 0 U c f V o L E c 6 f t r s 5 d D p W q 2 / y a E b s q G E W a i e p g T Y o 2 F i r n 6 X f K Y 2 W 8 8 L + f U Z v r b / / l / X C K H 7 M S R k Z G M D I 8 h u N P f E s d D W w E 3 E O n o g E 8 7 G p Q z W w Y c c z E x N l p d o g J N S C a 0 8 K T 4 / B n P r O M U l 5 E R 2 g O 7 7 n N 5 k F k z q + i X 3 x / B h y W w 8 i 1 O O x y s f o e t + p u O 6 e f w A F T G 9 y W l O w p C x p s l Q B L T K i a y 8 l M i j t 3 V G w y A W 3 Z L E K S R O O R y v u w H D 4 q 1 s m p n V X 3 O 4 Y S 0 s W C C v s T i Q m x I q Y C H L V N c + Q y s k G x r K Y S X E J z q 1 B d f H n A v Y b 1 L M k L z K a S G E z G 4 D Z b 0 J V 3 i S 9 W V j l 8 m U g J J q c G y a w e U w k t z N k h d H U s z C L m 0 Y D 2 y 0 / f R I 8 7 p f L v l s N K I / x 3 E h Q g R v B M 4 u Q y K X Q 3 h I l g 1 a 3 G U k J 0 N D H / y O r g v W s T 6 x + z O I X + W Z U P x h s + F y 8 g k C i i s A r f 5 g b 8 8 t x 5 V R S 3 X m G i k 8 6 / J 5 L J L J o y B s R G 0 s h F R G C 0 O Z S t B p g h j 7 v K 2 N d Y R E O 7 B d Z G s y o 7 1 3 N k j 1 B E y K Y J j M 2 q V C J X o 0 + F 5 6 s o l n i s U s k 6 Y G 8 8 t w h m w 2 G n O t t h U o B R 7 p H H m k I O E b W v m M 1 N u M Q a L B U m f s 7 I r Z T Q O N J T H W z u y s E 3 6 6 B Y x t 7 T U E k E J p V 3 G o z Q 0 7 I O R h D 1 Z 2 V f i K U T Y U r l x Q p X 9 6 n 8 k x I r Y x c K O D W S U h E 4 J t T m S 5 n b a 7 I a O G m q 1 W r H 8 c Y 2 H D I 6 E U k m 8 L U o p K u i D D g O l Q E K u 6 W I / Y 1 5 t D Y 1 I 5 Y U o Z 5 / X W v D / A w q 3 r D q u V f t 5 f J p 7 L 6 z 2 6 D / x J u y V X N Q N w N X m 0 M + j + y 3 e P 0 d d J q d R f j L G i R m 0 o o e 3 N X p U F + m V b o g 8 X k d n Z 1 q T l U 9 V a W M b E V E 0 B P i g E d H M k p 7 T 3 / t R 3 Y i h 1 Y R E o 7 g L L h N 8 J u 9 a O 6 3 Q 5 M 2 q I H Q h W w B w Z v i c M d 0 0 J k 1 s L Z o k R L t T E v a d M R T 2 S z y 9 o w I V s G C P R 4 J h J J a Z P w l 2 J b k J R 6 z u Z A v p k V o 5 e / j o y j r m P 6 z W J C q 4 N A F 9 o d o 7 J L P J B o o L d b h x t W U P H + h S y 4 z 7 8 M j U W R m c s g a j U j K R 8 l b z d C 2 + n B j T o / x s B b D I b 3 K a m B G u a d H 3 r + U Q L P P D W 9 g D j 5 R g o m 0 7 P F M / f 4 v E R t P w C X X / q C v W Z S M B q Y 2 D p m Y / 6 W A Q 7 s d F l n H b A 7 D Y x P q m E L L 9 r I 3 A g v n K k t l m N L N L 5 7 6 0 + + s 4 9 5 u K X h D q x p u o 9 1 7 t h p M Z 2 G Z Q L 0 w 6 Y V C q Z o l 2 X h y P T / 7 5 3 e p L + Y T r o b D h w 7 h i 1 N n 1 G E 1 L T Q H L 6 u p D 0 v A 9 s d F s S 6 c s G 4 X H n 8 J L l j b T W j o b k X B J t 6 H + B n X / K L l 5 X N U G 2 b a O v Q I x t N I C Q X U G k p q m o q T a V G y A S y c H N h W 8 Z / L B V n / 9 J 3 v e X 5 Y C 1 c s g W w 6 B o N Y v F r w 4 N h q 8 C A m 9 K 2 j o w O G Z Y Y 9 V F F 2 G m G Z z 1 Y n R Q 6 6 R O D N W j T N 9 2 6 / c e M 6 7 E U P k r E S I k U D y i k r Z s V Y 5 v W y 2 c 0 l d T 0 H m g o 4 2 J T H g e a 8 S o D l 3 C y m G 2 l s O b k 2 q A k q b p c G O a G C y e D C u d x a s I i f p 9 Z E 0 G 9 3 q S E L n y U D K i O D U I Z J B K y o N a O 7 s x 2 D w 5 P Q P X H 8 + E / 1 C d F e L u Z G L a 9 F a H 7 H x X l l C U K 6 o B U z a l i x r m S r w f O m V 3 / 7 m k q R 9 3 o 9 K 2 q 6 n Q A P 7 1 i a w 0 O / b C y n x q X W C 9 K / 4 F Q K d g f r e 1 a 2 T L V g C l J X Z w f e e f 9 D n P 7 i j F o L k 2 h F z s 2 q B d t q O d r N t 6 2 I U / y K o j Y P v W w 4 p 0 s 2 r K G M B t m g t d l S t A b F Y E F l V 1 g 8 C 5 H R i F i M d C J 5 O / O 7 J L s 8 E y 3 I p l 8 Q G k 6 P d 4 t / o k 2 J P 9 k r v t g K Y F h c Z Z a v d r l C j Q J 5 I 0 b E 2 W d K 0 N H W g k r T K p U L K u I 5 O j w C r 7 U N j f t s 8 L j F j 7 O W 0 W 4 z 4 4 r Q O m t R B 0 t N F + E q H K J 3 r w r V K x R 0 C B s s a G k U 2 j m d F c E 3 y 7 V k R K h S l Q P w N V A U Z W K w L n x 4 v Q j 1 g M + D j 8 M z 6 L Y 6 c E v 8 v n I x g 0 g 4 g U w y I p / P C c 3 J N 0 6 W b Q 4 b h r T t K M y n p N Q D 3 i S m 0 C s p r Q F z A J m i Q i 3 B l k 9 d n s K m c g J Z B n 7 j x q A q 7 d 6 o Y 0 4 w P Y S f l R t 7 I 5 + H W f R f j l c 2 1 T 1 N G Z S m w k K J F r c g X g 0 c K F Y U 3 m 9 f Z 6 Y 6 w U p d L v P o y I i i F 8 e O 3 V X 5 x T x i w T y c v o X X j Y 5 l 4 O p a / f h A d Y L 1 F 5 R F q + r R 8 J B Y X R E C T / + C k P B 5 o R t R N N a c P 1 V H k T I 9 h z 0 q v A e d y J a i s O k r Z 0 + 0 N N R 7 o / N t x V Y C j y G Y r c H s e 0 L 1 N J c b N T k x C V P S i n Q 5 B V 9 7 M w J x P / r 7 u 9 R z a j E U j 6 I g b 5 Q o 5 R D L i 3 L g Y X O x i L s 9 j S r C S t C 3 Y q C E 9 J E U N x c X i 1 s o w N f o x p T f j 6 7 u S t H j c m A m h b X Z K D R S o 8 b s x C b j y J U N m N b Z 4 N P H 0 e j U q p L 6 K p h B o W W Z g N g w + X G J Z K w B U s C l w k Q w f + 2 j m y b c E o 0 z F N T h Q / m e D q y i i / J 8 C p n c o 9 s / 0 2 n k v y u B Y z y t 8 q H X S t 1 Z C X z t o Y A O J w Z N q s C M n 4 c 8 m 2 V J s 7 L Q t e D 1 8 P n i V t z + m S F S X t O l a b 1 S I j 1 i m W + E T X A I P 1 8 P Q i M R V f q + E Z D q m u X L 4 / a o o Q y 1 S I U y K A p 1 q y I 6 l k R R t 9 h X S I h l X b r G z J Q o F u W 1 5 v c S / T Q e H t c K E 1 H m v p h P N i V q 5 / r a O n Q q b M 0 8 u K o w s T K W S o s v 2 9 3 T A 3 / 4 T l + z 6 s R n g 2 U k A g k U I m J N 5 C t 8 K 6 H S f a w 5 B 8 x 2 G 1 L l B L 7 6 + i R K x e U T D P o c L u y 3 O 3 G f s w G P i N 9 m 9 w d x r 7 c R J 8 P + 2 7 u Z d J u t 2 f J y H 5 m 4 6 x R L 3 t p t R y I a R 6 v 8 3 Z w o i 7 l I W g V y l o J z l K e i L L U X Q W f i e D A D b 4 M O X Z Y 5 d D Z Z F g k T X Q C D U Q T 6 x N s n y h + e e B / 7 n / x T G F U U Z u f B T q H 3 d + b V x S / F + P i 4 i v L 1 9 f W p n 9 U z 5 P + o V F R k h w / I P + z X x s c o s H p x m t m e i 0 c B t E x V k B 3 0 + Q p K 2 5 w a N a r B 1 x T s q s X i 9 1 Q U a 4 H v c 1 d R n F 1 x 7 p f 2 L l g O P E x N B Y T f 7 3 O s G b Z d D a z k / c 1 v X s X L L 3 9 P 6 G / F O j J y y N w 0 n p s w K y A 8 m U P j f F Y A l 2 Y i p E O n K A F V d i + K z S / + M H 2 O 1 I z 4 X D 6 5 9 n n 6 y S r i x E w G D Q c W h 8 Y 5 4 4 v 7 2 b n f L Q x B t L Z Y W p e p I l C k Z a z 2 Z e s x v b O E u b J V U T K b s b L o S j m J A k g l 4 q r B 5 P T U F A r R s n z m I j r a + 1 X u Y i m d g 6 P T A m O N H x Y N R z E 6 N I x 9 A w d x / t w 5 u A 1 e t L R 0 Q G s u Y z Y x j Q O H D s w / s 3 K k w j l V T c 3 N Q o l T l Z b Q c o M + C U 7 j C V / r / L P k + m S v 0 G V x m 4 u y V 4 q y N w z o d D F Z I I d S M A m r 0 E E G C M p a + Z L L 0 8 q 1 + s Q H D Y 7 N y f a S 6 5 H X T C d S K D o r Q 9 Z K e a 4 u v 4 D E d A 4 G c b X 0 d j M 0 7 / z n t 8 t 5 M Z m p r g e h M d X v E 2 w H u F E 9 l p I 4 l 4 X b v S l + 9 f 5 V O B v a 8 a 1 D 4 m j L Y 5 / e q v g E F I K A W J r N g H t 7 G c V U F 4 y l P I 5 Z K 3 0 h 1 k I 6 k s H k V B k D h z e / v p z x 9 B d / 8 X P 8 i / / 2 n 4 r V q r x e 5 F Z S b q b c d r Y 9 b j D B a B C r G q l o V v o T N / 0 6 p S i O t e e R E g u S H G L V s f h V B x Y U K P 3 C Y k o P g w h G L Q J R w F 0 W Y b W J U I r A 0 q n X C y 0 s Z U U g x a + y + a y I + d M I B X N o b / E o n 4 t n S c w o 0 Y t P l 5 X n u V u s 6 q j B 4 n I g O h N U w 9 k 8 o o x Y W 2 b y L X 4 / G q + L p y + I k 9 8 L e z P 9 O B 4 G T 2 L w 2 k 0 c b r 0 H 0 W I E L v H v m p q a l T B R i J z O B S X A 8 n V S 4 o w o Y U 4 + z C M G h 7 l R 7 n M R s c w c Z i a C 6 O s a g L m m g p i K l w K X S + Y x F d a g 0 S a f W e Q r L k L T a B B r L / s k N h u H r U E + c 1 L 8 K q M O 2 b S w D W 5 Y g U n 8 1 H R J r i W T h + 5 P / / A f / t S g N S J m Z k O L 1 X n 3 T o A 3 n v 4 X w 6 C T 8 m / R 4 I Z G x N 8 l e 4 d W h T V b v H h 2 X N 0 s N i h L C n r R 7 G 2 6 A o y O 1 S f S E 3 P j W f h a D T C u 0 C l o P T A a j O p 8 6 v D h g 7 c L K N m L I T E r V l A 2 g M k t 9 F A s v U c s B Q f Q 8 5 M x 8 s U W W r T a P m 1 S H h e 6 0 m E D 2 2 l U P z o t J 9 u K 5 W W z U J O b x G B E x G 9 s d A o t i 4 v v E R Q H P C H v r z P C H 5 + B X i w T C l p k D T r E y 0 a 4 I N Z K L J f Z p 4 f e J p Q 6 U Y D D 4 x M B i s F m d 8 E o s j s 8 d Q P 2 N h v c 7 U 5 F j z I i h E b X 4 j W h v 2 K H X I P N B L 2 5 0 s m J 1 q 2 3 v w 9 G t x 4 z / i m 4 d E 0 w 2 Q z y G n r 5 v f 6 2 O z A 6 M o 2 Z q V G Y 5 Z 5 c / v q i b P Q i T G L 5 O O l w d G Q Y 7 U 1 9 Q v W S y t J z 4 B x p L l + f 4 4 K Y s + c S p d T R q I F X f C N O + v C 5 t K o v v e p N X 4 y i o d W L p F B U q 9 u t Q v 3 s 0 8 i e 7 G J w o e U 8 5 S 4 T N B / + x e n y p 1 f e w 6 F H X g K a e t Q H 2 y 3 w 5 t L y M D S / U c u x U 2 C U s 8 u U Q l q o H P P Y 1 B m O j 5 t A f 5 v W U d u e v 5 x F p 1 X o X q 9 d W c T N g j 6 N f 2 Y W t 4 a G 8 M i j j 8 h r V j Y T 6 V y m q F W d g F j D s x J E S c P A 4 t G a H h P K P x A 3 z F G U z + 5 Y 3 G p L Z X K H t Y j P h Z F z J t H W 1 q 7 a D l y 5 f A n 3 3 f 8 A R s M 6 L F d T V 0 V C r K b N U M T I 0 C 3 0 9 v X P P y q f l / 3 L U 2 X 4 9 i / k B x Z L R R H e h F A w D S x e M y b m O E h t 3 / x v F x A Z S 8 A g S o E H w U R Q B J + K t s l W U E c s W V 1 I F I 8 Z o 4 M j i I u P 6 W m 1 i / 9 a x P 6 B Q 6 I o K o y C b s S w r O H + A w v 0 s Y o i s v J f R F Z a L D E V h f z H K f P 0 Y Y 0 a J + L D 4 h e K Q u G 5 U 0 o W T m P R w S h U 0 d n h g O 6 V / + r F n / a 4 u n D v 4 V 5 M 5 u u r 8 9 l O U J D 2 u C w p R I U m j C d N w q u z s I k 1 y I i G y o o f Y t C Y 5 X s O c z M o G s W D Q U / 3 Q l + D z Y I 3 V 1 v Q 4 7 O T n 6 O 7 q w s G k x V D Q b 1 q j M 9 e H q s J b S a X Q C w R R D E o 2 t 2 u V R G 8 w M 0 w 0 q G 0 b B S h c 5 G E U L g F l k J h C l y N w W g x w d Q g 2 l q o W j X S G g 4 F 4 W 1 s x p f j R t W d d a X r Y 0 + G 6 b C s T 0 x 8 z v k 2 b y l x 7 o 0 6 q x o j S s e / C n V t Y n E y E b F c Y l m a 2 p u U g C x t l 5 a N 5 u X 1 M q q g M T w S g s N t h F P Y I a N 1 K k w P M 3 J C 9 R q 8 r e j r O Y g G T y t s H r o K w n b k P 4 L X Y b P Z h U 5 O i C C L D 1 r T L o E W z S B 2 0 g i H C J T 4 W C J U X A u t + I Y F Z K D x p K H 1 y p f J L P 5 j B k 2 d j T A 4 K m 3 P d P / T v / l X P y 2 K o 9 j Q 2 o Y 5 4 Z D F d Y T O / w t k k 4 o m 9 B e t C G h s 8 G v s m C v q 0 C S L z n O q n K x r U a i E x b 6 1 a 8 o k V b f H h f c / + k S 0 f p 9 Y J b n h B f Y G N 6 o s b g 4 M m J 2 d W e R b E B n t H P L i W 1 n M T o i 9 g V b 8 B T Y Z 0 W t F w A w W F L J Z E Q w N C m n Z N m y M K Y 5 7 W Z c T m m Y S 3 y u p r K F e N i L D + G 6 v D 9 e G / X A 7 L d B m A w h H w i t O X + d s 4 K Q o G Z 6 h G f Q G F S q 3 N I m / t + Q 8 j h m E p 2 4 k 0 C 6 b 2 y L U k Z a e f l J t F 9 f I e A I 6 + d H T 5 x R X o I R I V l 5 D K G k p Q R 9 I B N E m l F M v I q U T W s l Z t f M w a m 2 3 h a k K v U G v Z k c F A 3 M q C T k Y 8 i O X F d 9 P / r 5 Q l t e R l 2 Y 5 v x B A m D V e W Y O 4 v H d F 3 W v L B l y Z a s b B g y b E p l L Q i A + V E F q s 7 d / X h 3 t f O I L Q R A z 9 u c 2 V C v x d B 4 c u 0 1 I 4 2 6 1 q U + v t 4 s C 6 F 2 7 q V o F d e N 5 7 7 w O 8 8 P y z w v v N a p O y + p V g F j f 7 m r P Z C z f j 1 1 + d V 4 + X x D 1 n m b 1 e N l q x e Q p N 4 k g 7 u o z w 9 j v V E L l 0 L I X g T F o F H f I x 8 Z v 8 S e j s e b i 7 K k L C K m g m J u t k s 7 E X n c N u w 7 2 H O j A d l + u z N K u i z 9 V y 5 T o 7 2 x E M B l R a F I c u V M s r a s H t n o l O q X z D w I 2 w e q w 6 e 4 p g 0 E D 5 Z k L h C C o W S 6 M N v n 6 H u h a T + G N M j G U 4 P j r H R O Y S g t f i S j k U h P K t h I 7 O L h G W I h o a W m F x + D A y k 8 T I V B j B m B 4 J i A U r Z + T N C p g a j i p 6 n 0 4 W c H 1 I i 2 N N c S T C C R T 1 a Z i b R G i t 4 s / N v y a S Q q 4 7 7 u p C c y I w / 8 j u Y J U s l T 2 P N J N F 5 4 N W 3 I i X U + K M L 3 M U w I 2 X y w u V o L O 4 B m g N W A M 2 d G s I p 0 + d U f 6 L t s x F 0 g h d m V G v s V J Q h J r 2 r m N 3 q 9 S l o a / G Y I 5 0 w + E z I i U 0 d T 5 7 R o F l H T G h q y 2 H n G j Y 5 1 G d X 1 v v b h J t v 0 C 1 5 v x + F E V A a 3 F 6 t B J x t R t F q 6 / B b M b H x t D g b k I 2 k Y Z L f I 3 l w M s 4 N t A o A m O F x V Z 5 j k 6 c 6 l t D g + r 7 f L J 0 R / k M R 3 1 W w c / L z k 0 m n w a u R v Y + F G v s M 6 C Y 1 S E V L i i h Y k l K Z C i F u C g P / h s d T S M x J c o v X b l P P L p h V s m B L j f c 9 g L S q Q a E 4 1 7 c u D 4 t P t g B W M t d c B p 7 c a y 3 W e 5 N R p W F a K 2 V z z A r L E X 3 b / 7 1 v / 4 p 6 Y n T 6 c X 0 j Q h 6 9 r k Q E E c u r 9 8 d f 2 q v B y P W Q j b P r r k l l U Z D Z 1 3 8 1 j s w 6 w / g k 8 / O y g b N I i U + A i 1 J O B T G L R G a Y r G g s u m p 8 R m N 4 p S I C 5 c u w e m w q 4 m E j O 4 x v 2 1 2 e h b 3 3 H c 3 7 C v U h X H j M I u B j n N 6 L C 8 U y A q N O 4 9 Q Y g p 2 p / g O Y 3 P w e C p n W U y Q t f v s s K / W r E X e o 1 q 8 y U P x y z M G R D N a P D E g l i C V V A W R / B x 0 9 o n a g 3 i m I N n t D u V v O D q t q u h v J d j k 2 p P J l P h d M + J z V c L 6 f N + 4 W D a d 1 g h r 4 + L S e 3 F V k R T a F 5 M v T U n I 2 b w C y 4 v F Y W Z E K S N W K 5 W C y S G + W U Z 8 u V A O 7 l 6 r s n Z l s d h m l x 5 l T Q E 6 W K E z i Q 8 q P l 3 V n 6 I / a h N a y K O H Q i Y N X V o P i 8 u E X F E r 6 w k U 2 f I 5 X Y R L L C Y n w T t F o D X h i V g 5 E Y j B 4 K T W z G L y 6 w Q G 7 u / C x 7 N a e a M 7 b 9 R / w e r g W V m r s 4 i Z u E 4 5 5 M x N 4 2 k 7 H X f e 6 r G Q D v n w I D 7 8 4 E M 0 N T b A J X 5 O V t b d 7 e Y U x m Z 8 / P F n a G w S r S h W J R J L 4 M c / + o H y T d h x 9 u s L F 5 S g c S z q w E A / 3 C 5 3 h S c t Q Z R T 1 Q u i m X M U K D O y s k G N / X E V t e I f W M p N y O f E j 6 l x x D l D V 2 P N r X j w P D f n h 9 f n k 0 1 d E Q Y e b f B g v b 9 B N L 8 o h F g s q o b f c b x O I p F E o 1 w b O / q O D A + p a C C n c j Q Y 2 2 F t X d m S x f 3 i i + R 0 S J o K 0 A Z z i J f C Q q c K 6 G j r V F M / f A P L W 7 Y q 2 O K M r c D z I i y k f f l i C h m 9 G S 0 d F n w 1 q Y d T B G a g c X n q R 4 q p N 1 u E W Z h x 6 9 I Q 3 N Y W 5 S 9 q K a A F L U J x u X 6 v W / l K z K R n / i Q j u i p 1 S y B 6 E E N h 8 f t C g Z l y r T Y Z + i w A g 1 y Q W R b 7 R t m B t D i r / w X r g 4 s 1 U + m F N a V e e r h H + L 8 s e i A m 1 j 8 y J e t r g t n T h F a H R m g L e 3 R X N i q D C q R 5 / J l O M / 2 W a m i 8 H j A X L p 4 U P 8 5 W i T p V U U Y R q W I Q J o 1 b n G 2 j y p G k Q C m r I 3 u m G D d A 5 8 i v m s n B T I f a i e 9 M L + v 3 V W h g M B B Q U b z p a X l O 6 + K p 8 K S K / k s R W J u s c K 1 R 8 U w K p r c x K d W I 9 F w W r m 4 b I i M J U Q w 6 2 N a Y k U s X j i l A 5 Z I O J Z t Y H p N R p b Y p J S e v 2 e R a T F m X Q 0 H 8 p o v n v 0 S p 5 S j a m o 1 o d V f + 5 v q 1 q z h w 8 J C i 6 5 l I R i y b G Z H J D D y d N Z + p p M H / B 0 7 O h X j G 6 O 3 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 G u i d = " 4 d c e b 2 4 0 - e f 6 f - 4 1 9 8 - a d 2 7 - d 8 5 8 a b 6 8 d e 1 3 "   R e v = " 3 "   R e v G u i d = " 5 3 7 3 6 6 e e - b 1 d 9 - 4 1 3 d - a 3 e 2 - 4 6 c d b 6 3 d 4 9 a 4 " 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  / & g t ; & l t ; M e a s u r e A F s   / & g t ; & l t ; C o l o r A F & g t ; N o n e & l t ; / C o l o r A F & g t ; & l t ; C h o s e n F i e l d s 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8.xml>��< ? x m l   v e r s i o n = " 1 . 0 "   e n c o d i n g = " u t f - 1 6 " ? > < V i s u a l i z a t i o n   x m l n s : x s d = " h t t p : / / w w w . w 3 . o r g / 2 0 0 1 / X M L S c h e m a "   x m l n s : x s i = " h t t p : / / w w w . w 3 . o r g / 2 0 0 1 / X M L S c h e m a - i n s t a n c e "   x m l n s = " h t t p : / / m i c r o s o f t . d a t a . v i s u a l i z a t i o n . C l i e n t . E x c e l / 1 . 0 " > < T o u r s > < T o u r   N a m e = " T o u r   1 "   I d = " { 0 A 6 0 F 6 0 2 - 4 5 1 9 - 4 5 4 1 - B E 0 8 - 0 F 7 4 6 7 E D 6 3 E 9 } "   T o u r I d = " b 8 c 7 3 f 6 0 - 5 0 7 7 - 4 b e a - b 5 c a - 2 0 6 5 e b 6 e c d 1 5 "   X m l V e r = " 6 "   M i n X m l V e r = " 3 " > < D e s c r i p t i o n > S o m e   d e s c r i p t i o n   f o r   t h e   t o u r   g o e s   h e r e < / D e s c r i p t i o n > < I m a g e > i V B O R w 0 K G g o A A A A N S U h E U g A A A N Q A A A B 1 C A Y A A A A 2 n s 9 T A A A A A X N S R 0 I A r s 4 c 6 Q A A A A R n Q U 1 B A A C x j w v 8 Y Q U A A A A J c E h Z c w A A A y U A A A M l A W Z Z 9 g I A A G r W S U R B V H h e 7 b 1 n k G T X d S b 4 p f e 2 v O 3 q 6 m q H B t D w 3 g M E K V G Y I U R S I j m a G W k 0 O x E 7 + 3 v N x M a G 5 v 9 E b M T O R m x s x E x o l p R G 9 E a E C B A k Q M J 7 0 0 D 7 6 v I + v f d u z 3 d f Z l V W V W Z V l u k G K P F r F K r y p X v v v n v O + c 6 5 5 5 y r S 8 b D N Q F a 4 e 0 5 C w p l w G e r 4 q g 7 i p d e + g 2 + + P R T s N v t y A T y q N g L q F Z q c N g d M J l N 9 X c B v / 7 1 S / j C F 5 7 C 1 d + s Y H H o a P 3 o / v D g e B E 2 U + v z 6 x S l f A k m 6 8 b 5 H R a W E w b 0 2 v P I Z D L 4 9 P I s H r 7 v N u h 0 u v q z n Y F j v 7 S 4 h H K l j K N H Z a z k U s v F C o w W Q / 0 V Q C 5 W Q D Z S Q N e E u 3 6 k c 3 D k e E Y / + t F P 8 O U v / w F s N p s 6 v h N e i 6 z i k a 6 B + i M N 5 9 N x 3 O L 0 1 h 9 9 v n A t F Y f T Z M a A 1 V 4 / 0 h 4 V G W d O d 4 P B s O 1 e L c 7 P Q q f X w 2 K x o K e 3 v 3 5 U x q / F P U 2 l E n C 5 P M j l s j K m 2 v f y d b p E L N R y t l 4 O G L G S M G L Q U 8 a p 3 h I m J y d R r d Y w M X E M R q M R 8 Z k s v O O t L 2 B + f h 4 e j w c f T d t Q d e 5 9 E j T g s d V w 9 2 i x / m i f a M y o 6 4 x S q Y S 3 3 n o H p 0 + f R G 9 v b / 1 o Z 3 j z z b d w / / 3 3 Q S 8 3 c / X j E P p u 7 Y L e o E c m m F O n b / N b Y D D q t R f v A r P e i W I 1 X X + 0 g U Q i g U K h g M m r 1 3 D T m Z v g 9 / v q z 7 T G R 8 k o T t p d c B h N q M o M 5 I 9 R z u + z R k 3 + f Z K M 4 a h V l L i c j 1 X m o r 6 D G 5 x O p d S 8 t X a g U I h K p a K E r o G G U O V F g K x 1 A W q A r 1 U T T f 5 r O 0 K n + 8 q 4 d b C o f n O y X J u a U Z a J J 0 X Y 3 A 7 1 u x W O H D m C c r l 8 I G E i 7 h z p Q J j k I q r V q v q z 8 b s Z q d V M / a / r C 5 P J h E c f f R h W q x V v v P F W y 3 N p B 5 N M W k 5 2 w t X j V c L E 6 7 J 1 2 2 D 2 2 z c J E 2 / e z 3 / + H P 7 2 b 7 + L 5 e U V Z e G a 0 U q Y C C o 4 l 8 u F s 7 f d K u d o w S / + 4 Q W k 0 6 1 f S 9 z h 9 i t h + i S T w K R Y g M + D M C 3 n M y I 6 O t w m 5 + Y x W 2 C X 8 + t E m I i G Q H U K C l M + n 0 M o s K r m f z w W V d b N Y t 0 u k H y t w W B E M p l o b 6 E a 4 A 1 b X V 3 F 1 L V p 3 H f / v X h 1 x o m n T h a Q W E n D M + i s v 2 o 7 F m N 6 X A 0 e j G b x e 7 a C E y + X y 6 k J a x Y z f / 7 C B Q w N D e H j j z 9 B f 3 8 f 7 r n n r k 0 m O r 2 W g 7 O / M 6 1 0 W C i X y r h 8 5 Q r m 5 + b l B l h w 3 3 3 3 q s n c D h z j 5 5 9 / E U 8 8 8 S g q y R q c f X Z F S 2 o y W f S 6 z b f n 9 d f f U N a M k y M l k 2 R 2 d g 6 3 3 n p L / d k N V K o 6 Y R h 6 D H k r 8 h n 1 g 0 3 g + P 3 m 5 V f w 1 B e e q B / Z G R e z S Z y x H 0 x B 7 h d v x k M w V y t i j U y 4 x d 1 V P 7 p 3 c J x b 0 b d O 0 c l 7 d x U o a r H f / v Y 1 u W k 3 w 9 d 7 R G 5 k D Y V A A t 6 h n Q f 3 p a u W + l / 7 w 9 1 H S v B Y N 7 Q 8 B e m V V 1 7 D I w 8 / B L P Z j L I M c F 4 E i 5 q 3 g U 8 / P Y + u r i 7 4 f F 5 l T U t R m Z A u M d 2 m z 0 6 7 8 i b O y a S f m 1 / A X X f d 0 V K w y u U K 3 n 7 7 H R G 8 e 5 B e K M J 3 b L v 1 p w C c P 3 8 B P q F q o y M j 6 h h 9 t 0 g k i r 6 + X s X 7 t 4 J C u d M c i I S i S C T j G D 8 2 X j / S H q l y E U 6 D 6 U A T c q + Y z i S V l e y 3 H J 5 C z G X F 5 5 G 5 s V / s d v 1 q p p G e 0 a x l 5 c u S y R T C k Y j i 3 L Q E P G 4 Q C m K z W R H L 6 X B x x Q j P Q H t t e 1 h o F q Y V o T Y 8 n y 9 + 8 Q s y G D a h Q A Z Y R K i a h Y m g p u 7 p 6 V b X 8 b 3 v / Q C l Q l k E r 4 R C f r u l u 1 H g D T g 6 f l Q E 3 a + E q x X + 7 u + + h 5 t v P q N o o 9 H c m p Z k s z k l e A 1 h I m i l e H + + / / 0 f 1 o 9 s x m 5 z v 6 v H L 0 J 6 s e 1 5 N c N l N J O F Y i a b 0 g 5 c Z 3 y Q i O C Y w 3 0 o w t R 8 d f S h 1 l a W 6 4 / 2 j t 3 G S k 8 e z i D C 1 N Q U 3 n n 7 P V y 8 c B E / + u F P 8 N F H 5 x C L x Z V m z e f z o v V 9 m A y K M J k q q J Z 3 9 w 9 I 1 x 7 y F 2 A W i 3 Y Q 0 E I u L S / v 6 O j n 1 m q I T s e R X s 0 q 6 9 X d 3 Y 1 n n v k y F p a n 1 f u T Q o 1 4 X T v 5 D I e N r U I 8 e X U S b v d 2 q / 6 9 7 / 0 Q z z 7 7 j L K q + U Q B j o E N m k y r H A 6 H M T M z o w T n Y 7 k n z a B V G h w c w C O P P F w / s n e U y q W O B I r Q i 4 S O 2 1 0 o C T t g 0 O J 6 4 f 1 M H H d 5 9 k / t t m I 5 v j m 4 0 D 8 4 J H M 7 U j 9 y u D D c c c c d / z E a j S n 6 d H V y E n f f f R e O C Q U o l o o I B Y O Y F t 8 p m 8 v j j j t u Q 4 + r h h 5 r a V N I d y e U Z U I c G 9 J h J t K 5 M 0 g U i w V c f f 9 5 J c i k c G N j Y + p 4 Z r U A v V l u r D j p h U g N u X g e F p c J J q c O N r 8 V Z q c J m X A O h X A V z h 4 b u g e 7 F P V z O O x q M g c C A a U Y b g R e + v V v E E / E R R k E 4 f d 7 8 P 7 7 H 6 p x p a V 1 O j X f k 9 f X I 8 L f 3 d O j H t e q N e i F n l Y q V X X j f / K T n 8 m 4 3 6 4 s s V 4 c I V J G R g K b U S g U 1 e d s t d Y N X B V B P v / p p 0 K H L 2 B O f L p x s Z b n h R q f + + R T R K N R 5 d / 9 + E c / b e m H t Y N B p 8 e A W I 6 y 0 N D p f I a R E h U g O C i i x T w + T c d x j 8 t f P 3 I 4 c F u 3 K w y G u o O B N T j q 9 2 K v a E f 9 d E s L M z V q v 5 d f + i 2 e f O p x N f F I A Y v F o r o B b r c H C 2 K l H n 7 k Q f W G 7 K o M 3 s D u A h X K Z d F T D y + e X z E h k N q b H 9 M q I L E X 0 G o Z P R W Y b B v C / K t f v Y T b b z + r L N j W A S l V d O o c h 8 W J 3 w / i 8 T g u i B V M J l I q E v f o Y 4 / I 2 L n U W K b T G e U D k T Z z r H / 7 m 1 f l + 4 H u g V E c H e n D w E C / C k t P f T y D D y 9 / i K P H x l T 4 / X v f / Q H + h 3 / 3 l 9 u E q B m h U F h R R a 9 3 s 0 D l h C K + 8 u p r y i + j E g k G Q 8 J A 3 h V / 6 a h a + g i F Q o q F L C w s 4 p v f / F M Z k 4 N Z h L R c 1 0 w + j W 6 T W M 0 O 1 o O 2 Y i W X w Y D N 0 W H M r j N k i z r Y z T t b 3 5 L M c 5 O w m v 2 g l V D p 3 n 7 z t d p 5 0 V 5 f / N I X 5 K Z o C 3 e k A J w U 1 H z z M u A j w 0 P r z n R V t K c K 6 + 6 A Z C g F d 8 9 m P + u V a x b R a P U H u 4 A L u f e P 5 h G d T M L i t M E 1 u r 8 A R y 4 g n 9 V X f 1 A H a d + v f / 0 y v v K V f 9 Z y Q P Y D j h W F 6 e z Z W + t H d g b H l 9 / N o M L P n / s V n n z i Q V y 5 M o k 7 x Q I V V 6 v w H X M q m u s X Q a C F 3 Q n L 8 j r e N 4 d D C 2 R Q Y H n s 0 s U r 6 p 4 2 r 6 U 0 v p e / Z 6 Z n 8 c a b b y n m M S S 0 8 f k X f o U / + Z O v K s p 8 U J R E e Z z L J p D M p O G 0 O 3 D M 4 o B R P B m T n I t d b 9 w 2 7 v F S A d P J G O 7 s 2 l h M v R H I y v n Z H f u z U E R L g f r N S y / W S E W a h a k B T p T J y W v o G j G i 1 z l R P 7 o 7 o o U c / C 2 c y X x J h 7 d m z a K N t c c O 0 R 6 3 D p X U b y I 6 l R Y 6 q Y e 9 1 9 I x r d w J p F C 5 Q H W b R Y 3 F Y u r a a K k O A 9 G I + B M y t q a M A 7 Z e o 1 j x I t x j N h R S R e i E q p k d 7 e k Q 1 z q 4 Y N 4 Q n H Q g A 2 d f + z W + r a i U K 3 j n n X f w 4 E M P 4 t r k l N D z L I Z F A d L f K o j 2 l R u q n H K H f L 6 / y 4 + V l V X l C z 3 y 6 M N K e C j U F D r + / e 6 7 7 + G e e + 4 + F K F q h 4 q c z 3 Q m g Z w I n V H O o 8 d s R e 8 h R v H 2 g q x c u 7 2 u i P a L r U K l C 6 w u 1 r g Y 2 U C z Q N F C C a t H T Z 8 V 0 + l F L l S G x a d X P s x O + E C 0 z U m T H S 5 b e 8 v C y Z 5 Z F Y e 4 D M h H w + K 5 P j e x U q q i G N X B 5 K t s i q C 9 8 8 6 7 o s 2 Z h i J C J / 5 j Y 1 F 2 r + D 7 f / z j n + L p e / 4 A 7 t G N i Z F a y I t l 3 f v n 7 Q c U 6 F d f e x 0 P P / w g f v X i S / j n X 3 l m 3 W L t B a S l T B t j k K O T F K X P M 3 L i 9 z P g U h X F 2 T A W G a G A D e X d Q K k k l M 9 0 s L n X L F S b 1 q G a h Y l g + D m R S K 4 7 9 U R 8 P g 3 3 s E N o 3 3 Z z 1 4 x i p o S P i 1 H c 6 9 v C u e o o R K q w d O 3 N r z o I S h E R q q 7 N 1 9 f A h x 9 8 i N v F + d / J V 2 m H U r G E y W v X c N O p 0 9 D t M i b X C 2 t r a y r o c d t t t 2 K k K a y + X 9 C / o l n r 6 d W C J Z 9 3 c N 4 y 2 J P J Z D E 0 N F g / u h 1 8 v m Z 0 i H G o i K I t w y i + Z 4 M C t 6 J v n a L 5 v e s z a K s w E d R S z D 7 g z X p N N C B p k m f U g Z r 4 U b u B N O c O Z z c u h O P 1 I 5 t h v M G L 7 m V D D t f e X K s / 2 o x y p b W g 7 Q R q 8 0 g k g u e f / y X O n L n p h q U 4 b Q U j d Z c v X 8 G X v v j 0 o Q g T w S D G 9 P R 0 / d H n G 7 w P n N C 0 Q j s J E 0 H D Y D O W h f L q V S C C 7 2 u 8 / y B o l p 0 d V T K / i D 8 n T k y I 9 j u r u H Z N J p / B 3 J l / Y z I Z c F K c v q n X w q g K 9 Y q v x Z E Q C 5 d a y e 2 a v Z A T f + s w E b N U 0 N N i Q Z q D s b i 4 0 J l 1 k n F j u g + d / h / 8 4 E d q P E i v C F v 3 w e l d J p x V l r 1 T J O I J O f c l P P 7 4 Y 5 u y / Q 8 K U m D 6 W 6 2 U 7 G 4 o i s W e n Z u v P 7 r + 4 B r j X s B 7 R u b V w H 5 Y y U 5 Q n 7 b b w H E 1 v U H 5 6 G T v B Q x b H 3 u 4 G 4 m 5 L D x 9 H n i O O O E a 3 J 2 f H 7 R k Y y s G b Q 6 4 R r Z / L x V G s b B z E i 6 z R 3 4 i f t K r r 7 2 q H n O R + a t f f R Y e t 0 c t J m d X y z B Z 9 7 b W 1 g o 2 r x X Z U L 7 + a H e 4 3 C 6 l Y S n k + 0 U j Q N Q M R n S H h 4 f x x u t v 4 b n n n l e h + Z 2 Q S q d V c O N T m S d T Y t n G j o z i d X n v + x 9 8 p C K J h w k K O 5 c i 5 h c W 1 N / e N u t v O + F 6 + I c N G d p V P M 8 v a S v y R C N q t V e k l k r w H X c e 2 L Q e F P G p N E q 5 c v 2 R B g 4 E s x S a t d Z W c F G 1 V q v i t i P 3 Q F 8 w I j m b R m I 2 g 9 R i A c 4 B O + w D B x c m g s G e a q X z M a J 2 v f 3 2 2 / D T n / x 9 / c j e U a 3 p E M t u n w a M O j 7 0 y I N 4 5 p k / V G P z i 1 + 8 I I o l W X 9 W A 8 e O A u d y O l U Q 5 N Z b z u C m 0 6 f U f X 7 4 4 Q d w 9 1 1 3 4 K E H H 8 B z 8 t 7 d 0 I k 1 Z N S S w s C U q y O j o / s W D B W V v Q 7 g N e j i 0 W D b K w n I + G U j c x g b O 6 I G i Z T E 0 b 2 3 R b u L K d a u O G E X B 3 C / K F d 1 S B d 0 s B h r B 7 Z c c b G U e n M N 7 k E t C k Y t x x S r j z / 6 W J W d B A J B P P D g f e s 3 i 3 7 j e + + + j 7 M 3 n Y X N b d 2 X Q u k Y c m n p Y F a + Q / h + T + f j v L i 0 J N b S v c 4 i d k I y p 4 f b p v n A x T I p v b A I g z a m l w M m n O 5 r T T k 5 W S 7 O x R C c / R S B a B p W Q w X p V B p f + s M v o W e X R W G + l y l U z E 5 w O h 0 I h k L o 8 v v X 1 8 g o q M 3 n z t c z g M B y i Y w I M 7 N J q D w a r z 8 o u F b H x f D r g b Y C V a p o F Y x M V S H K + Q q M 1 r 1 d 0 C e p O M 6 6 D l 7 l S e X F G 5 8 S o e I a i s P c 4 Q p x G 1 S K F b E E p K M G / O D 7 P 8 I f / / F X Y D Q Z 1 Z o O F c c v X / w V B v r 7 Y L M 7 E B O n / / Y 7 b o P V Y k U x W 9 p x T e m w k J j P w i 3 0 t F P h v X j h E k a P j O x Y I r I X r C Q N G H B p G S M c 9 2 Y w H s V 1 / Y I I I x X c T k g V 9 H B Z q i q x 1 y w + 3 t Z 6 J I a 2 + f n 7 W a 4 4 K O L i f 2 7 N L j k M 6 K M t z D 0 H 6 2 + / / W 2 1 Q N i A r r T 3 b I V j p r 1 Z s 3 Z o Z F g 4 L b U D C x P B o A q F i f B 4 3 U q Y C G a x M w v k z E 2 n c V p + j h 4 9 g v s f u E / d 8 H J y + w r / 9 Y L n i B 2 p h c 5 T r 3 r 7 e l T Y + L A w 6 K 4 g n N G r y V 7 c Q k G n I 5 p C a Q j T T 3 a g m x Q m w m 7 X a F o D H y 2 Z w X n H V K z P Q p g I C l M s 3 j o C f R D o u d i 1 F S Z 9 B V 9 5 9 p 9 t W j H P x P a Y q S 3 j n a h s O P t r o v V a I Z 7 T q Q y K n X D I g R i F d C i L s D j b D z 2 k 5 S g 2 4 4 h Q X N 7 o h u 8 Y n U n A 6 C n D Z D 8 c X 6 k T V N C Z Q D G x + c 0 3 3 l Z F l o e J H m d V F S m a h Q 7 m S 3 r l Z 7 3 x 5 t s 4 0 V P C X H R j H E 4 9 + L X 6 X + 3 x y q t v 1 P / S c M d w E X 7 7 w R X j f t E I x O w n o L E b t q 3 P B t M G l W 7 U y M o u C c 1 h M M I 5 t E c L J Z 9 r r X N e U j Z v n b d v R V p o w W 4 l H j x H J j r S U u X F e h 4 G S q k q 3 n n l Q 5 i Z v r 4 L r k e D l 5 1 A H 8 L e t b v D T d + D v h 9 D 9 3 u 1 n q z 0 Z X R w d T U g v k r r e 6 P X V Z F I p j A z d Q m V X A g P P n g / A i k D R n 3 l 9 U l 5 k / h c z 7 / w a + 1 B C z D S d 8 f t Z 9 X f q f z h 3 L u D o s G k O W b 0 p w 4 T + n 4 x 7 8 3 o d V a w v L R R g F U p 1 2 B x m X f N j G g F T 1 3 D K 5 7 c J p j A 7 O 5 O X A V m D X P p y n r A + i q C Y d f 3 p 9 7 B U 8 8 8 q v y U b D i v h L 4 Z r P m i Z Y p N Z W F 2 3 T j L R H C t j 2 O + G 5 h m 9 M S T j 7 c V p l b R O + L D D 8 8 J n R 1 T P t f A Q J 8 4 + 9 r r m K B L M K r H U D k / 1 + N 2 4 e S p U + j u 6 l K Z 4 H 3 i W / F + h U T x N n D b A 1 9 S v 5 n N 3 4 z J y S l c F e X M r H v C 1 a K M g m g V u r 9 R Y B 7 l Y Y I R 4 W 0 o i t R y f Y O w u r U b y 8 e V y t 6 k 2 a j T o 5 z f H K b + P I B l K a w C V h W y F i M s H h M K y S K S i x l k 1 0 Q r z + a U L + U f 9 8 A 3 Y e 9 o c h 8 W w l f j y C d 3 p 3 v U r A z l s 8 y m H b w t a B W t 3 6 2 3 n q k / k r G I b g j G q V M n 1 G + G z F n 5 3 A B 1 a V l 8 q W Y L Q 8 F K 5 Q z q + K C n Q o a P p 5 9 + S j 3 X O C f 6 p 3 / 2 r T 9 V f + + E x h x s L g S 8 U U i n D 7 c C u a U K O y o + R K M L T w P 5 W g w l X f u 1 m n a 4 m D x 8 x + 8 g C E d i 6 O r u w p / / x b 9 a D 8 M a T A Z Y P W a 4 R x w w 2 E r w H B W 6 1 U L R 3 A i 4 + 7 2 w + 3 e n e 1 Q G K g K 7 g 4 L l J T S z O W a f 0 O q 8 + + 4 H Y D / F 5 F w e X b n O U q a M 4 k v R w l D P T o W N y u 9 1 2 S r q e D h j W B 8 u C l P D 9 z 7 3 y X n 1 e y c w A N Z o 5 s O G M j f a W L G A l X 0 5 D g s t B e r E y R N y I z Z T Q b u h C 1 b 9 3 p 2 4 s 7 0 b m u 6 z N O 0 N B M N x t R D Z D r n w Z 2 d R S T O N r u 1 W h V 2 n + M N I H r M 6 8 v m C y u G b n p m F 2 d L e e r 6 7 Y N 7 U e a r h f 0 6 c 7 c I r L 7 6 O k i u i r F x i J o t s p L M M D Q a I J r r L i s I n 6 p S y 2 6 H N F Q r Z x + c + w d y 8 l n r 0 w H 3 3 q N + t 0 A i G M V p 4 s n e D + d x o P c Y p 6 f f 7 k U w c j u J v K V A / + 9 l z c B 6 g 8 K o d a N o P K 6 i w X 2 R T E b l p 7 c / B 1 X v w d b P 9 I r 1 S U A u Y W / H B + x + q E n f 6 f l x 4 j k a 1 f g h f / / p X 2 / p P x L 2 j R d z U v z F Z G 4 1 v + l 0 n M N A z J N p 5 C O 5 h O z z j d h i t R h V 8 2 g s 8 Q i n j T X 4 a F 4 h P n r p J N d A h t d x p X W x r G c V n B Y 4 e / U G 3 x y t u w K J 2 8 A B o K V D 3 3 H P n g d J Z W i G 1 q N 3 Y w w g q H A Q 9 P T 1 4 8 6 2 3 2 z Z s S Q U 3 p 9 f c K O T i B b h G W q / J P P H k E 8 r h 5 1 r O y O g w B g c H l V b d S Z h a o e G r p F J p j I w M I h v O a Q c E Z o c R t Z w R p W x Z R X Y 7 B f 2 0 S E a b R o x t X J u 8 g r W 1 I G Z m 5 9 Q x Y r Y p z P 5 5 R G 9 9 E X t w a E S 5 O i z 6 5 C J / Z h / + 1 T a B Y k U t E y O / 8 P Q T S G 3 5 Q P b C 2 y 9 q + o I q 9 v u s c W T 0 C G r i C B g N r W 9 y p b o 3 L X 0 Q N K + / 5 W O F t g L C s o M v f O F J B A O h + p H W K H V g / b n 0 4 H I 5 c X G e 7 c P q B + s o 6 n L I p w t K u J l N 0 i m 6 H F W k 8 t p U u v u u O z X / 7 q j W W I c 4 6 v / 8 B a b a g W u P V q v W q s 7 h d C l L S 2 Z Q L p V U I I h 9 / Z r B 1 L T A 6 k r 9 U Q u B e u C o N q G c 8 m G / f v F l l a 9 F 0 L m d z e 6 / 5 s c 9 5 F S 9 u m O z h 7 e i v x / 8 9 p V X c e + 9 9 8 B q a 2 0 N L P t o M L J f N J Y S Y t N J e I / s n D b E 5 N N C q b A t W N Q A 1 + k 6 S X V r F F v f f v u t K M Q 3 T 3 S 9 n I 7 N Y 4 F 7 0 I n k c h r R q R S K 0 Y 0 p w s n T C m / O W u A S O s k 8 Q e L m m 2 + S c X 5 N B S g 4 I X + X Q S V H Z s B i R C o K N s n k O I R D Q R X 5 5 m Y B f Q O D S q j Y O U y N Q C b e W l D + 4 M t f U v S I I F 0 Y z u 0 v u 7 c B 9 5 A D J r s Z 5 c L + L d 1 B o L S N a J l 2 w k T Y + w 1 I L X e e 9 n N Q q L y 9 U W f L v D 3 e O O a c s S L 3 h z / 8 M X q F r r b q E E s w a X h r 2 + Z W e G 9 B C 2 K 8 9 t o b 8 B 9 3 i e B k V E I u 7 4 m z 1 6 F K U b J r Z Z j M d v g n X D D 7 q 4 j N p 9 W 5 M C q a 2 p J x T j x 4 V B u v R t I t 8 c B D j 6 r J u F d a + r s A j k N 3 T 6 / y d 2 l 4 C A o V m 2 g q g T K 2 6 a l m s 1 r X Q 6 D p 1 R x s P d r r A u k N r b V X O P t s 0 B U P J p j 7 B W 9 u J r v h N 7 R C L p a H o + / G Z E Z E Z 5 J w D w u 9 a F N s y U 5 K X G T l u t C z z / 7 z H Z t 9 r r Z J 7 d q K e 0 a L K s L 2 1 F N P K C F x D d p h 7 7 Y i M Z d C c j E t C q c g S s U I 5 5 B J K S A u 8 v u O C L t Y 1 q K A L r c b k Z A W F G G m B r P I G 4 g 0 B S i Y X H L p 8 h X 1 9 + + 6 l d o L 1 A g k h Y q 1 A g 2 J q Z 4 4 6 m 5 K 0 e 9 z H s w X M r i K W D 0 X U t n b N x o 7 1 T 0 R j l 4 7 a t m 9 J w L v F d l o D i a L q W 0 f C v J 2 R v d Y q 8 X S h q 2 Z 2 s 0 g 5 e L i a i f 4 Z M W 8 H m G j p n 3 u u R f w n / 7 T / 4 m q n I b Z Y x K r t b E 0 Q s o 2 V E + Q 1 u t N Y k 0 1 n 7 q r R 5 s L P C 9 2 j p q 8 f F U J T T w U U I W G H 7 z / g X r + b L 1 5 5 u z s j a v g / a y h B C q 9 q v 7 e B n b y Y o 0 Q k Y k c r I 1 x v M 6 v G 6 D P Y O y w l P 4 w w Q z y e H Z n j W l w i / O 5 V l F 9 I u j 3 H T a Y D a H X G e E a a m + p K V B 9 / f 2 7 F t F R + d 8 z u j t F 5 R r g x 8 t m n B 3 c C L p w o f e P / u h L u O n 0 a Z S K e Z U w z G 5 U D T S 3 k 3 Y O m + G R e 5 Z c y i C 1 s l k p n T h 9 U l n / w P K U 2 n + K V o w d s 1 5 6 6 W V 1 H e P j G w G K f + x Q s / z I f S 6 k o x t + V L I e s a G j G w l r 5 t 3 s l 4 H e e R 7 u i O b m / 4 T N Z 0 V 6 6 c Z F 1 B o Y G h w U W r P 7 I q Z N f C n X g E M V + x 0 m 2 D X K 2 W u D 1 W f C W 3 P t L e E / P P c 8 n n p y 9 6 1 m 6 K I s x F t b L 9 7 H c y J E z B q n i 3 b 7 k D b e F M J P V 8 X B p t 8 l f s B d d 9 + B t 6 6 8 j R f f f h G v / 8 P b i C / l R J m k W / p 1 7 H j F D e D K 8 p 2 M B C b l t c k l T d k + 8 M D 9 u C z W a n x 8 X D U T P X 7 8 + I 6 W d a 8 4 a J + R T 1 c 2 U / l Q R o 8 P l 0 x 4 a f L w G I m a L s x b K + U 2 K I N b J v 9 8 z I D F 2 a u 4 r Z 4 p X G L z k A N c T y v f 1 D 1 m 3 a Q R b w S Y b e D e Q 6 F k I d l 5 M / 3 d E L w Y g d V r E m H S b u A D Y + 0 t i 9 1 h h 8 X a W Q 7 h e N f 2 s D R z 9 H g f b x M h M j B 8 J 2 D a 0 H y M d V 3 A r Q M b d H t g Y A B f + 9 q z + B d / 9 g 3 c 9 t j N + N V b v 0 C 1 Z I I p L 4 p 2 u Y D E 4 u b l E x a a J q N R V V d G H 9 A 9 7 E Q 1 p U 1 W t t U 0 G g 1 q s 4 Y j R 0 b V s c P C Q a u 1 b x 3 U r v n l a 9 r 4 9 z i q u H O 4 t L 4 + d x h Q A s W M 2 2 J 8 8 6 f S T w 4 F N 9 Y 9 s q H r 4 + + E J 2 P 1 v 2 4 M r k 1 N 7 5 i u s x W + o 2 7 k o n n V u J K b E 3 S y 8 0 g r 5 I I 1 9 N z k h 9 X T m T a k L 9 J J h I w 7 o r R 6 1 Z h / s 0 / F Z Q 9 a 2 y O + 1 m t C X O h + 4 5 V 3 8 N 3 / / n 3 c c / w + r K z O w 9 o D f J h 3 w y B W J n I t i d i 1 D J I r m j X y i K V q h t 5 V Q n Q q g a / + 0 b P 4 6 f e e q x / 9 f O L J 4 5 s V 2 R N b H h 8 E S q A K F T 0 y q c 0 f y n J z l i 6 z 9 x w V t H P g 8 M x i M 5 z 1 r p 4 3 A r Q 0 7 X a p a A u Z r a x N Y h d Y q 9 u i W q B l w w U 1 J p 0 g N p N A c r 4 A W + / O I e R G d n 8 D j K 7 u V q t z X m j b i d 7 t A n J p b X u U M p b d S G D d i p W V F X z 3 O z / E z W d O 4 l 9 + 8 8 / g 7 f L C 5 d V 6 3 B 2 3 z W O 6 5 I S j 1 w r f c Q c c 3 T a k A z n V 9 X c r / B M e p T D u O X 4 3 k o n D y z h h A u 3 1 B t 2 b w 4 A S K J r S v l M O h B e i 6 3 6 S y 1 L D 4 0 8 8 q r Z e K Y Q B S 7 2 M 4 7 B h 7 d M h P n e 4 K f T t w A k 6 N L R 5 d / O 9 g D 4 F G 3 3 a u y 2 I i G V N i a C 0 y / 5 o Z B r 4 x j 1 w H 2 m t j H g + b 7 7 5 t t q h / b / 9 9 b f x y x d + q Y 4 z E f b O O 2 9 X C 4 k 7 4 U x T n l 4 z t l K j a y E j u p 2 t o 4 D 5 b E F F + r 7 1 l T 9 T m z H n g i V 4 R 5 3 I u l 2 K j r t d D p w d r a h + g V y z I s 2 z O 7 2 K 9 i U W t 0 d M G b T o u 6 V b N U Y 9 L G z N / 2 T T n o / E 9 + k U l 9 Z a + 3 G f i H / Z w G 6 7 d H Q K w / / 2 v / 7 P / 5 F / m K 0 m m G 0 m h C 5 H R S N b Y b f q M D s z g 2 5 / F 8 x O k b v r p C S o t c s Z H c z u 6 x / x o 4 V 6 7 b U 3 s T C / i K r w H 4 M I S D T P V f 6 9 X 5 x d N L X F a 0 Q m m E U h W l V W K y c / 5 y t J m B e L c P T Y 2 l o k d l o i x X r h h R d V F S x 3 7 T g + M Q G P W O s 3 3 3 h D K J Z J O f Q 7 g Z W z V H q t w A p o B l A n R Z C Y X z e 0 Q 0 g 9 E y w L l c 2 o X T I M J a v M A Y u M S R V H + v U o J I q w e + x I J B N y r W 6 U k 1 q D 0 s R q X B S L X f U Q Z N l L c j G H c r 4 o b o M I c 7 f 4 X j K X P j 1 / H n 1 9 f T A J X T x o t 6 J G / m e x p F P Z 7 r y m A X d V m J V u P f O D a 2 v t g s Y 8 b j H o 8 M 6 8 C S N N 2 x V t L a 4 9 D L T s e h S Z S q J r w o 0 f / / w V P H 3 n / X A N W b A Q M 3 R c X b t X c D 0 q H y 5 v a r Z / P c E F z V x e v j M n k / q X L + N b 3 / p T d Z M O C 9 T k z A p p B i l d I 5 N 8 b m 4 O C 3 M L e O D h B 2 H c M t n K l X L b P M N m c E P q Q U 8 b 6 y i H F 6 J G H O 3 e O Y d u O W F Q w s b d K x 0 i U I 6 y B 4 Z + B 8 z V E k o x n Y p 0 U i d Q E U U i c a w W e z H g K 6 L b p k 2 C b L S A c r q 6 f t 9 y l R g K q R q 8 X j + u X Z t S h Z z c y K 2 3 t 2 d H u r s f J P N a 4 / + t 9 6 0 R s b t r R C y t r Y p U T g 9 X m / Y L 1 w P b p h E n W 0 0 c z I K w i a c f v x N J a D 4 U u 9 R c F M 6 + F 3 T q Z 5 j t p h u a j k S N 6 X R Y 1 a K k x W w 8 9 D q t m l C U S v 1 6 O B m X l p b w X / / r f 1 N t k z l 5 p 6 d m k c 5 k W x r 9 T o S J 2 M m v Y P u u n Y S J A j c t 1 q t h u V 5 / 7 S 1 4 f e L L y k c m Z A K y C y 7 7 1 3 N / r t h U W l m i 7 m 6 f K N Q y X O m N 7 7 X 7 L U q Y a q h g f u 2 S W A l h N x 6 T U h 7 c I q k q y u G D D z / G 3 / 3 3 7 y E W i 6 o G k 1 t 9 x b 3 i a l A b H + 5 K 2 E o J P n W i o H 6 K 9 c t 3 b l m u u d 7 Y Z K H K p b L a 6 C s + m 8 V C a g 7 P P P M l V c 3 I 3 e 2 4 q / v 9 R 4 X K i F Z g o G u X H W 3 W Q a H q V D m F L 8 f Q f f r 6 b t n J i 2 2 c D i f 7 T 3 / 6 9 6 o v 3 2 G D K U z s V a H v r q m E V q Y N c S d D 9 m 9 g K t F B N f Z v r 1 n w e J v o F L d g b R V K 5 y 6 N 7 E i w l S p y 9 / y X X v o t / u 0 3 / g 1 M H h t K 0 R L + + s N l j A h t / e q D g 8 q X i k 1 n U L R U Y R J F 2 3 V s e 0 P N Z H V e B p a T Q i w x T L D V e m X C C y X O Z F Q H q c u X L q t + 6 a 8 L 5 f 7 T b 3 x d e 9 M N A J X l 9 W B V 7 b B J L H 7 5 4 q 9 V l 1 i H w Y t H n / q C 6 p / 2 w h t X l T A R b 8 + a 1 d / c j b B T 7 G X e s A 1 x h R 0 2 r y N 4 O t n 6 A u G 1 x Q T O n D m t / j 5 s W M S 3 + P k r P 8 f y 0 g r 6 + / s V 3 W O z E m a N H w b 9 4 R p T K 7 C P X i t h o g i x A H C r M H H j g / n J R f y P 3 / q f U M o I F Q 6 k M T M 5 h e + 8 H 8 D l m Z R a w M 2 F K t D J e + 2 i D J x 9 V s R W 0 0 o Z N V C t a f e s F B D r t O w V A a S f o 1 k S X i 8 Z w U 2 3 n F Z 1 X M 9 + / c v 4 8 M O P 1 H N b Q b r G g M N h g s J E R X K j s G 6 h w q E I f H 6 v u v j A T A C B 2 Q T K J 8 8 g W i 8 e 2 4 q D 7 o H b D s m l F O x O H 1 K x O E x 2 3 s D r U 0 7 B B d 5 L o j X v v / + + + p H D B R N H u T u G R 9 e l U o w 6 7 Q L b K W Y j B h z t 2 q 5 8 W G O 1 t c P U x 0 s m 3 D J Y 2 s Y q c v k 8 / u b b f 4 d / 9 c 1 / o Z Y E m L n C F K P 5 T 9 d g 7 d O j R 6 w q T z s X K 0 B f s a J q F K s b y a F k L M P p s 8 L h 2 l A O F L D 4 d B Z G j w h t z 0 a 1 d x p L o s T 0 Y r f E N 6 w 5 Y N X 5 k U q k 8 P w L v 8 Q j j z y k l j E a m 8 O R E q Y z a Z U j a L F a V L f e w / a 9 r j f U E J P q 5 Q t 5 J U y F T B H L k w U E h 2 9 p K 0 w E G 1 R e D 7 i H X T A K V / c d d a I k / K S a t S A + l U E 5 0 Z l v 0 Q k 4 2 Z n J z R 3 Q r x e 4 G T S b w b h H 7 M g s H 3 6 K 1 d a O r g T Z A 9 N r F m J G l X b E c D n b K t 8 + v F 2 Y 2 J P v 2 / / f d / D E m c e V M B H c 7 Y 8 Z M c O n e 6 C P m t a p k s 1 n g U W o K 3 M b 3 V 3 d s O o d Q u l 8 W A t o S a D p f B W B 8 1 H k K x F U u y K I z 2 z k f Z r l d R Q m w g Q R E P n n 9 r j x j W / 8 C e w 2 O 7 7 9 7 f + O q W t T y n e / c u U q 3 C 7 S S R 3 i o l A / + O B D 9 b 7 f J R g e f / y x / / j W C + / g + P E J h C 7 n U S g l 0 W U f x 5 p O t F 8 9 K t U K 7 A T b S k O 2 A 8 u k 9 x r r t 3 k t 0 J k q s P r N q B Y N 0 N d b + x 4 E 5 P R v v / 0 O H n t M q 9 e 5 X m D d E n 0 n + k t m j x H R m b j K X z w 0 y F A 2 j y c b h p 7 q K 6 v O Q R 5 b V T U / Y S V t u 9 D 6 8 6 9 8 g v v H z m L i g Y 3 E V Y v X J A w h q 8 o 5 y i l R t O x g 5 N T W a s q 5 M g r x C h w D B l T L B h V 0 8 Q + 4 l W X K Z V M o J Y v w 9 Q y h Y k 2 g t G Z R v Q w z q 0 W x a E X Y q / 2 o 2 T N y y u K D 6 R w o I Y s 8 I n D Z u n D X n X f g 3 X f f x / z 8 A i L R i N p N h C 2 a 2 Y / i o w 8 / V L m A F L x G u + z P O 3 R L V + Z r e m c N V 6 9 O i s m N 4 c m n H l e U 7 3 x p 9 z y s 3 W h f w y G k M D E q 0 9 j l Y T 8 o F 8 r I h g o q O X O / 4 P r P y y / / B l / + 8 h 9 e d y q x s L C g d t U j f e E W O r n I w c 5 9 K 5 h r e c S n K T R m T N z S l J u 3 E 8 J p T b E F V + a g K + r Q 2 9 u H v J y b 7 5 h b R V p z w Q o K u Q z s P T Y V E t f B g B I V w 6 B Z b X + a y Y r 1 C Z t U G l V i N o t c I Y O h m / u Q C m R g d Z m F S e i 1 0 L / R p A R I T 9 b j W Y T e R L s j C l r G n V F B h Y o B H 7 x z A X f e c r 9 Y R 1 G W M l m 2 t k d m u c 1 b b 7 6 N B x 9 6 Y N f M + 8 P C 2 r U g U s t 6 m C 0 m H L l / b 5 k 1 e o Y + q U W p G c 7 c f F o 1 p 3 B 6 t S r E 3 c A x 2 A n c L o W g p n x j 5 m C Z F m x I a T R 2 H g z J r F S Q W s k j n y i q K B W t x Y 9 / 9 F M 8 / f Q X W g r T Y Y b O q b X f e O O t d d + A m 8 6 h 0 t 7 a 7 w f X 6 u F j J m T c J J Z p N z D M H k j p Y d M l E B J h e v 6 F F 9 F / p E + x A A p T V s a L i b C u E T O 6 T / h g F 2 t K u u o a s c A / 4 U Z V J 9 a O 8 y J u g f u U B 6 V U C f 7 j T n Q f r 2 8 I L Z a f 2 S E 2 t w O 1 o T W Y + 4 T o F c t I p l d g M / l R m v O K O J m g q 2 2 M w + z 0 I m 4 5 c Y d S O g z b t + o 1 z r n 5 5 F N P K A v 2 y i u v q q 2 H r i e m X o + h b 6 I H x x / r 3 r M w 8 b 4 b / s N / + F 9 U p g T B J F l u O 2 K 2 i 2 M a N a r I 0 E 4 w G d i z v P 2 r j E 1 r l q S H r 0 2 b V V q M o w 0 N 2 Q 0 G Y U y J u f R 6 t v Z O M L v 0 s A j t M F o M S C 7 m 5 W q r m J y Z x G X h 6 Q a D D p c i f u h E b d r l f J j a Q h / j s O I G 1 K o s t X c 4 H c i v V s U P F K e 8 W l V W y i b 0 9 T B A H 6 n f X R W B 2 r 0 3 P M H r K + d i a m f B E y e P q 4 3 Q S K c 4 C V h I O D l 3 E U 6 H W J 1 s W K W b b V U 6 f F 1 q N Y e q R 3 w g p w 1 m n R t L 0 R j 8 H i 1 o V E I B 5 Z j I W 7 m E u Q s z 8 B k H A H 8 C + p w T N p c d u r I Z F X s M N T 2 1 s P b Z v / r p O 3 j o Y W 7 W s P P A 8 1 y 4 Z j g 6 O o p w O I R M O q N 2 b 7 w e 8 B 9 p n + G y G 7 7 / w x 9 v X o d i U d g L z 7 8 o f 9 V g M x y D 8 d R d 2 h N t c F N / u e N K 0 c N C a k m 0 6 H D n l q q B S s q M d D W k W m h 5 x C n + 9 J N P V c P I 2 + 6 4 A z 6 v e z 2 L Y T d w Y j E H j 3 l 2 j Y H n Y z r R z G R f W h C t e / Z m D A 8 N o y q O v W f M q j q 0 s l S F G i o T y q q q 4 I M i U 9 A p x d Q u 2 t c K D J F z a x m f z 1 8 / o o H C H o / H x K d x I 7 G Q g a F X h K x U h M 1 q 0 y i r X F 8 5 X R E / S a i s L 4 O b 3 V 2 i 2 D J I C c U b 7 m o s 9 o s v J f N n L u b A S Z c J 4 e o l V I 3 y f p s J h U U r T E N p 6 A I 9 q P S t q j 7 5 6 V Q O v / j B G / j L v / y L + v s 7 B 8 P u 9 P k v X r q M p c V F f P G L T 6 v z / C z B M a T 8 6 J b F h 3 L 0 b u a m n D S z 5 5 K Y s b f v Y U D Q Q j 0 6 c X 3 C 5 + 1 A W l G I 6 G A f 2 D u F y o d q e O / y G 7 j 5 5 j O q r x 0 1 M 3 s i v P z y b / F k v e k + o 0 2 0 M B Q 2 g l T m 5 M k T i r 4 x l e Y j u Z m s H 2 K G d l k 4 L 1 s E 9 I k f c s u t Z 5 Q j z U X M 8 O U 4 7 E K P 7 O L A c 1 2 N P l Q j k s Z 9 n 1 y j F p V U u 9 v G 3 e 3 Q E C b 2 F a e X Y z Z 0 F q z 5 v t p c 7 p 8 r Z b A V a 6 u r 6 J f r y o R y y L C L r M i o o 8 e i h J 8 K o S I T x j d u x 7 u J M O 7 1 d C M 6 n U C M + y f X d 4 J s g G s + y d k 4 T B Y L S u k i C u 4 U H M U u 6 I + G Y A w M o S o C V Z U P z 2 W K O P / 2 v N C 5 J + v v 7 B y c n x z / L l 8 X y t W y E v j G b j H N Y L r c a N 3 P P A j 4 f b t Z L e 4 t P D o y A t 3 a 3 G I t H y / C O 7 r Z h H 4 0 D U T L O 1 s C 7 h 3 0 y M S N r 7 q l n 1 d J i o W w F T X / R F D M F l X W e u 9 N O 2 9 P u T o Z R C C 7 q n a 1 b 4 D a h c m q m p V i O y 6 9 o k O N 5 x K J p N K E T F 4 9 N j 6 + z l A 4 0 E T z Y C f Z x e j I h g X K L J f h G N I + i y j I J M u u l W C w C H U S H 2 U / W G J e p U w U T h g 5 P Y x 1 Y K E Y J n 9 T / L o v / c E X 6 0 c 2 Y 2 1 N J r p 8 2 M D A 4 P r 1 h C d T 8 B 9 z I L d a g V 2 u o S j f d 9 k Q w m 2 e L k S u p m E Z 0 M E p P l M z m K T a 6 F l x b V X G J j y D b n c v v E e c C F 9 K w H Z T R g l U N J T A 5 L m A 6 j d 4 E F S F y n / 7 v 3 0 H j z z y M M a P j W + 6 F 6 w V a 1 X e s h d w M 4 G 5 u Q X 0 9 f U q K 2 g W Z c R N u t n A y F R v Y M R 5 c P 7 8 J b U J g 6 J 8 b M F L c + 4 c 2 u D 3 5 y 6 V E D b s 3 I 6 Z 5 / 7 k i R t r o Z p B A W K z E / e A U 4 V 6 9 R 1 q / P / y X / 8 a f / k X f 6 4 q l Q 8 T i X k 5 l 5 H N + / B G p 5 L K q d + K g j j 1 e p N u X 7 v H c 6 2 J 1 a f z U Q O O b C k k b I d f v / Q b 3 H v P X R 1 R o 0 y G 6 0 g 6 W M 0 y a W p u J O N B O H s c i M 0 l E O i q Y i Q j 1 r f P g N h 0 W r U i a 0 b z J K a f x 4 y O d C i D T F j 8 R 4 d W V 5 b F G l 7 5 5 X t 4 7 O G n 1 g M 3 B w E V w Y c f f K i S E x 5 8 + H 7 F O L 7 0 p S 8 e O C p I p v L b 3 7 6 q A n b P P f c L 5 V t y G 6 A p o f b 0 j 5 9 8 4 j E V y S X L Y V S T u y K q 8 g 0 6 7 g a 7 T v y T j E r H J + z 5 I p Z L O 6 + b c N q M d x / c p O 4 X V q 9 F 9 X 0 w C 2 d v 1 z 2 o F Q a 6 + x G 6 F o W h Y l q / 3 v 2 C 4 X z 2 J C + m S 8 r i N G t I G j C G i x m h 3 A q O e X o 5 J 9 e w 9 + 8 / L w L V 5 a y h z 9 U Z 1 Y v F Y m J h l 3 H m z E 3 1 I z u D x Y 3 8 o U 8 Q X 4 h B Z 9 S h G B f f M V d C V Z S W t S A / P h N y a a G 8 L r 2 y 7 B W 5 W O 5 / v J 6 0 K t d u 0 g m T E G p L u u v s s S F d T i p K v b Y Q w b t v f 4 y J 4 8 f W B W o 3 S r U T + F 7 u 4 H h 0 f E w s S h Z j Y 6 N y k F u a k m 1 s z u b f C Y w E z 0 z P q J x D v v f n P 3 8 O z z z z R 0 o J j Y w M q T Q 1 0 u V b b 7 1 Z r t m g m q a O j A w j G A y p 3 8 S m o A R N V y 5 Y F u 1 j Q j V j w W + W 6 k / s A F q o n c a C e X O M p B H c A M z 3 G W 4 F 2 Q A 1 2 v e / 9 0 N 8 / e t f Q y F c E 9 N t Q q l Q R E 0 n v o 5 M F D b O 3 w a 5 B G p a f c 2 K Y i G L q k w q y O t 9 4 + 6 2 a U X s n M Q S i H a g Y + 8 Z 2 5 u G v h w w o l 8 E q Z N x L A g N / t X L v 8 Z A / w B u v u W m P e 9 n e / H 8 B Z w 8 f n p 9 s 3 L 6 U f S d e o Y H 8 X F m D o M Z A w K V D E S 6 h U Z n 8 b C j F 4 a y H Z l E S p S c T G Z R G u G p B B x u h t + t q j i x A d 6 D K z N h v P b S z 0 R 4 L a q n B S c u o 8 t H D t i 6 m f T 2 + V / 8 U l k R m 1 j Z B x 9 5 Q P n C 3 L o m G o 7 A 5 X F v 8 y N p Z f 7 + 7 / 9 B 5 s Q f Y 3 V l V f l D U V F E j T Z q W 8 H n J q 9 O Y m L i m L g C H p j q v S 0 3 C R T B x b 1 q 2 o R 0 N I 7 K o B e f 7 F I Z S W H q d l R x u q / c U f j 2 8 w L m 8 r 3 + + p t 4 9 N G H N + 0 S w Q X G a r m m f t f K w v b 5 t 2 h Z W k H S s 0 5 z 8 r g 9 D K 3 P T r S S H Y P Y 5 K R T M M O c Q a B O T o H b 3 b z y y u v 4 w l O P q 7 Z e n Y K 7 J 2 b C O b X J X D Z a h G d 4 w 8 9 L l U t w G I z I i l / 4 v j G I O 7 J + u H u F 8 s w X k P d H M e B z K 2 V 0 R W j f q Q b t m 8 9 D 3 2 9 D d Z W R z u 0 + + Y X F P M Z 9 V X z w 0 Y d q Z 5 G x 2 7 6 A u 4 8 f P G L X C C Q w Y P H C 8 7 9 U v h Y L O X l 8 c X 5 J d Q 8 + e f o k p i e n Y B F F c 2 1 q C n / 0 R 3 + o B O 1 H P / q p a l V 9 9 O j R t t H f s l j a N 2 T + 8 P O 5 T x f L V Y j 1 i t 0 G 2 I e O F s q k t y N Y 1 G / r p 9 c K r M d X K / f C 5 w 9 r L e d 6 g 9 q a W o j 7 C T O H j E V w p D k U G L 1 R r z Z h I 1 V j 0 M P s N K n H e 6 E l 2 X A R N t / O d M 7 s N K q m J 4 0 I Y D s w A f + d O b M K A H V 0 C q L X v v / 9 H + J r X / 2 a 8 l s 6 B X P 1 i v G q S u a l M r F 3 W T A / P 6 f 8 B P V 8 q Q i H a G I 2 q y k I 5 a y K h Y 3 n A s I 8 V h D s t c E n g m T 1 m 5 S C J R L i Q l A Z e X r M M H m M m J / M g O z X 1 N R 1 q l e O F 2 H G 8 a N H c G x i H N O f v q t y / b i g e x A 0 7 h U p 3 8 D Q o B K M g c F B Z Q W P n 5 h Q / h B 3 5 G T v Q + 6 i z y A U d 2 3 k + 8 6 f v 6 g C U 1 z 3 a g d + 3 u j o i C p t o k / F D k 9 X R T i 3 S U u t p B 0 y + i r w 5 I I d 1 z 0 R 1 K C H m X F w v U E t R Y f z / v v v V V k U 0 8 K f G U r f D 4 o y A e / 4 3 9 / C v / 1 / P 1 K h c p P 4 p L u B w s t 0 H P p a 7 c D Q O K n y g + O d n 1 c m m 5 L J 0 w 8 T O 5 V 2 A G 6 H G r m c V J n 9 D B o Q x n r 0 9 M i R M U W h i H M x b a M H f c 2 I 0 R w z L B x w O b v g 9 f W h U M z D 4 K w q B Z F P F D D 1 X k h r 7 H J M C 2 x R 0 R 4 5 6 R B F v Z 3 i M i p Y k + s M 5 e w Y u e U + t b / v O + + 8 i 1 w + p w I D B 4 V b G M g t t 9 y s f j c E l Q G E r q 5 u J V i k n J y 4 O b 3 W 5 W t M h K M g L s D u E L 9 R B O / q 5 K T q A + I S i r l N X H S 6 j Z u Q X i v t O a G 1 s V f Q 7 x J o r b 7 + J 1 / F 2 l p g P V x + E N C a 1 Y q d T W a W y i f n c 4 q K b A W V U z y v Q 2 + H w Q e C j v U P f / j T j s t S U m s Z 8 R / L 6 D r d 3 h c k J U 4 k 4 n i y r 0 / 5 P k a L C Y V I Q Y 7 l E U U V A X s Z H p 1 R B F I m l M E C f d m G 4 V N u F L B 5 L P n p U 7 k a 4 r P b O y L p j F X V O 6 L X 4 8 C p U y d x 5 u Y z a v c X b m r w t 3 / 7 X b W s w S q B V u N 0 G G A P R G v F j 2 I t h f 6 B P l W 6 v x X 8 f i o X n g u r C X 7 7 m 1 f x 3 M 9 / o Z Z S 2 D J 7 c H B g u w 9 V i M i H N 5 Z y 5 J m V y S A W L M N I F 3 b X u A 1 c r 1 q p 6 4 3 v f v c H + O Y 3 / k S 7 8 w c E N 7 5 W e / V 2 C O 7 C 4 a m v X z H 7 g Y q M P v z W 4 A P b I + t F 6 Z l a R A 4 J O s r d Q l 2 4 c L 0 V t B w s q s 0 m y 9 C T i Y g A k R J V S m X x F U s a 1 b X q 4 O r f s C K c w N l K G K G l l C o c t O Q c C K e D u P X e W 5 Q 1 n y l k 0 R s 1 I W 5 I Y 3 S w B 8 V Y E d l g A d 2 n N / L g G u F z o l G v x X m W j W d g 6 x G a 2 E R 5 u e l B j 7 O y z o z 4 / U z K Z R 4 f n X / 6 K w w u U P i T y Z R q A k M l 8 u 4 7 7 y l / m D t g 7 I W a N 9 D I I k n l i + g W y v n J J 5 + q b Y 8 K 4 i N Z x R V g U O M 7 f / N 3 M D C i K f 4 T h Y f F u K R 6 V D g N R a z L p B O b B I r F Z K x / a S A Z S c L q 8 a z X 8 n e K k + K U X s 8 g B T d N m w l V D 2 U l v A H u E v j E E 4 / L 4 H R m X X Z D P i j W b + d k k 3 X Q S r m P 2 L A Y F 8 7 v 3 p h Q z e B N Z y 5 e P B b D v / r X / 0 I m g I M 6 D 9 l M G u V y R X 5 K + N l P / w F / / h f / c l u 4 O D a T g W v Q g u R y D u U h P X q t r a O L b O T J O j R L v W y D y J X j W J k L i y D Y 0 e 3 v X t 8 V P x Q K I S a W K x / N 4 t j Y c X y k y + P h b j 9 C V x O w u x y w D z b 5 n T U d F h M G D L u r K q n a K B a J 4 E K 3 r m B B P B J C 7 w l t P + Z X p 7 T g y 1 Y w A M B 2 a 9 y r i Z 9 L H 6 Z U K m B m Z g 7 f + t Y 3 8 O 4 H 5 3 D l 4 g X 8 5 V / + u a J y e 0 M N 3 x O F + t V n v 6 p 2 h 1 m Y n M E r 5 1 7 C 6 V O n c P n q V V W p w C T d / v 4 + 9 W p S x 8 b O N M 3 Q V S u V b b O e B 5 p l n D e r I i Z 9 r 2 C 5 x v U i g G V x K B M J j d s f p C y k G W + + + Z a i S u 0 i O 3 t F Y i E F z 5 Y M l H Y g k 0 k v 5 V D 0 u 9 D l 2 B 4 2 D g Q C q u n o 6 d O n E R B q y g n F 8 / z Z 3 z 8 n N 7 l H t R 1 j 8 M D v 9 8 q N 3 h w e T y 0 U Y e 3 R q w D L V C q H C d f O l n P t f B j 9 t 2 x s N t 5 A I a x T h Y Y N f D A / g 7 u O j K t 2 c 5 5 K H + b 8 Z Y z F d H D 6 f S i V 0 2 p r U a v D p R h P g 0 6 y P 3 m + q I e v v t F 1 A + z B w T A 7 G / a Q 6 v L V O x k a W g x a L w o O r b b B a F N C G k 0 V E F y e x f j R 8 f U O w W w P 3 X J f 5 S 0 T n e F y Q 9 q G S r 9 f K b X g x R j 0 Q m 8 N l g p K J v E Z u 4 w t 0 7 a a s e P M Y f Z 5 m f U B + 6 z z F z n c F R w 8 f g V 7 r D X / d A J 2 t z 0 s Y S J W l l c 3 N O o B w Q V N X b U z J R R M G 5 A Q W p T Q C / 3 J b W / 6 y Y l D 6 0 m h 4 f n 1 9 v U i m U o i I w 7 7 n / / 5 n + G Z Z 5 4 R v + O U 6 l 2 x V Z h y a z L p h k 3 r K V q G E L v e 7 j x m f W e 6 U I j q k U 9 u W I m s T P h C M a V 8 K I K f Y P N q 4 e 2 x s T H V V f Z m + O A b d y E V j o L 5 o d 4 x t w i g K I q V A q L X N L + J 1 Q Z r L f Y X Y / F l Z l X 7 P s r e U o s K 7 c Z p V 8 X a z a e 9 6 1 a I 5 f K X p 2 b U 3 + m S V S i a D T / 6 4 U / w 1 l t v K 7 / n / / 7 P / 4 + i h Y 1 z b + D q a g n x u b T W D X i l j F w m j 5 n U M t 5 + 4 e + x f C 2 G e D k i l r 4 G g 0 7 G z y I K q Y 0 w L S 4 s Y H l J W 7 R t a a E q X I O R S W 4 w 6 R R v 5 o l w 4 n M Y K h 2 2 u W o F S 9 P k 5 7 d y 4 J h M S a H g M 8 3 N N I x 6 X k j 9 Q Q v Q Q m X T h 9 f u l 7 z 4 O 9 / 5 W 3 z r m 9 9 Q 0 a V G q H i / Y P s t 3 8 T u t I P 0 p 7 F U l Z j L q i j b V g t 5 4 c I F 1 X t h Z G S k f q Q z k E Y 6 h + T z j N p A v h M N 4 D 5 / H 4 o R H c x d 2 2 7 7 N s R m U t C b d f A M i x U I 6 0 U 4 q i h U k + B W y y a D U 8 6 b e l / 7 b A p p K p L F t W g c O r c Z R / J m e A Y c 6 1 k i T G r O h 2 U u y T j r r R W s F C 0 4 L t S z G d F r T G X S x i y c M i o r 1 t j o Y C u a x 6 2 B N y 8 E c f + Z X m R D W f E F 9 Q j F g l i U i T 7 m H c d k 4 A o u X 7 k i Y 2 v A Y 4 8 9 o u j i f / k v f 4 1 n n / w a 4 t W Q y m A n T T 5 7 4 n a 8 e + 5 t s a I F x c z + / b / / d 1 i d D 6 M c r W D i v t F t C r c R F e Z x j s E 2 g S p T s 8 q J M g 5 f l a e Y 0 r O 1 f 4 G + U k Z 1 H 4 L F W k 2 6 J x Q c f i K F h l 1 u W g 0 Z n 2 f y b T s c t k B x M B j 6 5 P a b w W B Y d X R t X v D d K 2 I y O X z 1 y b E T Q q K t e 5 x V x I U e c v G Y h X 0 N U M 1 c v H A Z 3 J X 8 r r v u r B / t D P S F q Q 1 t / g 1 6 V y i L b y T O M 4 s u V U L 0 k d 3 P L 7 m Y Q a V Q h d 5 j h a f H h E w p L M J k x c f x D O 4 V 4 Y z P J 1 V r 5 u h S E O Z u C 9 x O H w q 5 A t 4 R w R v L V O C t W e F m u Y 3 V A J M o i l A + j 3 A h i 4 g 4 / y f j N t i O 2 r F W S A s N 9 S F w Q f w 0 h x 0 m q x V p s d S e X j t S O q F a p p L 4 N V b x l 4 o o 5 6 r I p z J C D a 0 w O S 2 o Z I s o i G W h X 1 U y l D E t z 9 1 z p g / B 8 x F 4 T n e j m i i J p R W / s V C B a 8 Q G i 9 2 M u Y 8 W 8 d 7 y G h 4 7 O Y F Y O o L + 8 R 6 1 h L I Y 1 + P y b 3 6 N h 5 / W a s U M V j O e f + 4 f V L Y E j c z N Z 0 7 L v C s j n 8 u L A O l V z i O V H P f d J V L C G p R A c T I x I 4 C 3 0 G h i B j P 3 D d I m O i f 2 V g p m 1 l d R r G 5 R D 4 e M G y 1 Q z f j B 9 3 + I P / 7 q s + u R m / 0 g t c j q 1 5 0 X b B v C 1 O 6 1 F H B u 2 N B Y h d 8 L 8 q k i q h k d 7 P 0 a T Z l O J 3 D M q U X e K m W x N G I t 7 P 2 d 3 c O 1 o F g O v U s E R k R c 5 k q y X E R 0 J Y U j X Y O i b F N o 7 C i S T C T E W X c i v Z q F z l u B 2 + X F u 0 K l H C J A Q 1 4 D S j a x j C J U P o u m N C b n w h g f 8 K m 8 x m S h q B a W v W Y X l j 1 Z T N i E O i 6 n V d o T g y D M w G A E s F v m Z s 1 Z U w E v C s m S W N u x Q b 2 M 1 Y r K l E 8 v l 1 C U 4 6 j m l f / G E p r Q p R i 6 T 3 l V L Z 3 N 7 Y T e z k a Y o m z E X + M k z w a q a i y W L w b w x v n X 8 O y X n x V h 1 Q I q y 1 E j u h 0 Z L E Q q i I X m c c / Z n d v O 6 S l 5 F C C j S a + E i d D M l / x s Z 4 O i Z b R B 5 e / D R r P Y d r I B 8 / U A I 0 l M y 9 9 L U m U r V M m L d r g E G U K 1 F M G d 1 l s J E 8 f 4 l 7 / 8 N U Z H d u / t k Z j P I C q T k W k + g U / D i M 2 m 1 K J u Q 5 i I N Z n U B N t e s x X Y T s I 0 F T L i Q l O X 4 H 5 3 r / J B 2 I i U p f I x E Z i j R 7 q h d x b X h Y m 5 c A w C G I x 6 1 V G W r c J Y + j B Y X h E L k 0 A u k o d h r o Q r u Y 2 O S C f G u h U N J M q L O V j z B q G G J Z x w u L G a T + O 8 N Y m I Q 6 g k G w Y J G C i o I I v U b B y T Q R M C e b H o S T Z / 4 R 5 X g 1 h a W l R 7 A 7 s H T c j 6 u 5 T / l l 2 t w O Z x q V o 4 n b E M k 7 e M t Z x Z C R M Z G B f h 7 X 3 i v y 6 n k E / n 5 L h N r H B K l J z 4 V Y E S v N U 0 z C Y r v C 4 b T N X N k U f e o 7 J Y f U Z X u Z k 3 g 0 Y 6 8 R 1 E d D a D L 6 T H V B P K 0 L B U p H 0 N q 1 G W k 2 D c p C p 8 9 F A g 3 0 c q y J 3 2 m u d g s 8 + 1 F Y d l o U q l s l i B D F Z W V l X C Y 0 9 P j 1 p r 2 I 9 V a E Z m p Q j H Y P v U o 2 R B N G 8 h p / y R V i l K r P n 6 9 n f + B v / m 3 / x r e b T 1 D r V H O p h B V Q S 1 n C + L P 6 I F D Z K l A p w G k / L N G r 3 3 O k F I 3 t d t s i A n S o Y d j H p G H V g U g R i x t a e K e a F f u U B B 7 T r S D A p X O W t G T c 7 B a p B J X q e 2 w U s R F R W 0 i E / H B X E i H 6 j A 2 r d 5 b v E a P o q F c M b T h W 6 z F b l V s S q D B k S u p u A / 4 c Z S w o A B Z 0 5 Y h U n 5 a 3 R V w k s 5 o Q p a 5 6 b z F R 8 e P q b 5 O 3 Q 5 c i I w N V M R 7 n 4 X Y n N J V S 1 g P t q N 3 F J A s 6 5 u l z I 0 T F X K J f J I 6 a 1 Y m f 5 I 5 s V x m X s i 2 P K T S q Z U p 2 W u k z E P s S I 3 s 2 V Q g u B B W i i e G G 8 n a Z 9 e J r F y Q 3 U G q P 4 r W x y 0 / c J Q L a v v K d c 2 D + L 1 F C i l X U S Y u J U M n V T m j z G K o z I B h O o d N G M i P p u G 9 2 j 7 i c e a p p F 8 X C Z e 6 / U g n t / F i 5 d U Z S o X G M k a G N X q N K R f y p Z h M O v V Y u 3 7 M h H v 9 v W g K J O L k S C z o 3 W 0 i o j P Z J D 3 6 9 D t s c H Y d H 9 T Y p V c A 3 Z 8 k A j j L s / 2 k D q R z W V V c 8 o 4 1 9 Q G L O t Z + / S T 2 e O x J u Z I J 1 Q u J 2 M z N N K t n H 6 j s 6 Q C X + G r S Q z c r i 1 G s z d k R X w l 1 r i 1 Q l 6 s w r z 4 W P P R B O 7 z 9 c N u M S n a S A S D Q d V / I r V C 3 0 / G 0 W Z G 1 6 A F o c t x l P t 9 G P B p c y o 4 l U b v l q D R n N D H S n g K 4 y f G 8 e 6 v 3 k c 4 H 8 F j T z 2 M w p I o g H E v 3 n z l N 1 h e X q T + x 7 D 4 V U O D A 6 q 5 D F v G s e A w J 1 a 8 r U A 1 0 P C n a K H 0 M v G p R V g D J A c P x U L p Z D T F T K o N r L f 6 Z b S G 7 U T 2 I A K V E 6 f y Z z / 9 m X J k W f r e K q v g o I h N J 1 U 3 o X Y I x g C f T S h I q 1 K R J q Q S a Y S j Q R G s N R W Z 6 j T S R 2 X I b W a 4 W B w r F u C v T 3 S v P G 4 H B h g c b j 9 M L X Y 5 z A S y c P T Z 8 b Y I 1 P 1 b B I r C f + 3 q J E 6 c O l k / I j R 0 O g e D f J V z U P s + v o Z M 4 N N i D v e L c C 9 O y o Q e c 8 B i 1 u 4 w A x J G t w 2 W P i e c l h o S K 2 l 4 B t s r J O 6 o y B 1 i Z j J M B 8 r h 7 I C 2 4 E q W k 8 u m s D A D 9 D r 0 8 H a 5 k Y o k h Y n k 4 P L 5 k B C q 1 + 2 o I D 2 f w h S 8 O C 5 v W 0 v p 4 b F X k Y 0 H M T 7 S h e i 1 F I q u D K b O z W D s z C i G R 4 Z l v o l L Z N A q u 6 n c K E R 0 C / h 3 A 9 z 2 Z 1 d 1 p y i f k E L l 0 8 h / l S K j g E L 3 V G P 4 g 0 H s A e S U x E Q J p S x t X i M g G B q 9 H k j K h f / B H / 4 B v v K V f 3 Z d h I l N I O 0 D r b V r A 1 W 5 G b n A 7 n U / L g + r R M d V E i 8 3 b u g U t P h O 0 c x X Q 0 n Y 4 i a s i W 9 V z u d V 9 n f o q v Y 5 z b v 2 0 c E 3 6 m 0 q A 6 U l S h p N d M h v l t 4 z o 4 P g B K N r 0 C x M p J v F g l C o + p 5 f l w I m t f j q c D h h F M E K T y f g E t e L w r S W 1 B R K 3 8 3 d q G U L K M 4 m t a W a 3 M 7 K 2 m i U 8 5 H T H 3 e 6 M V q 0 4 7 1 0 H P M h Y T r i Z d G S H x t 0 o x h P I b I Y h L u X O y u K H y W W j 2 3 f A + c C K A o b 6 n b q E b 8 a Q a / Q 0 c z U N T h L m u X W m 2 t 4 8 c W X c O + T d y t h I g z 6 q h I 8 f j a L I s l g m o W J Y D y i I 6 n Q i T D p a e f k / U a h E S p 4 s e X D 9 g o j R 4 1 f r x O h E u E 0 i p B u B b 0 7 U k 3 K 2 o 5 m d I + 4 c v m q a B j z r q v e + 4 Z c S i G + c + N J R q l C 4 p + w U y v x 1 6 8 s 4 e 7 / 4 2 3 8 1 Y + n 1 O O t Y O h 8 r y U N N a M O P r c R N v F H f A N C + X J l h B J C r + x + x M V v q E T S i C / n E F 8 S / y a h V 7 0 v k i F t 1 / 9 m T F 1 I K w c / n p U J q M + h z x N H r z O r N L J G Q z c m P 2 u p + N N z k x u l u A 5 v z Z h x U 1 9 J F G Z B a F c M x 1 J O z P m F Q g 2 5 E E z r 0 e v S l M p U 2 I i u U 3 6 Y x 9 x q G x 2 h L i o f U r G h F q j p S B V 1 S O R F u e e r 6 E r b c K T H q C h x J l R A V M a 3 5 7 Y + W O T 6 k 7 E o a u L 3 W 7 t 0 S A Z i c I n V s o / F M W j L o H f U i Y w l i G O 3 j 8 M / 6 M B r l / N 4 5 d 1 X c f f d d 2 y a H 1 V 5 P z e w a 4 d S s Y j X X 3 t D W J x Q O v 7 s N m H 5 C r Z / 4 u u 2 r k v t F Q b R g v T F 6 K / Q b F Z F W O n Q t Q N X x v m d j S w K / u R E u 8 p p 7 3 n / V e Z k T c / M i M b Z W Q M e B K x M p Q F v N x k I v 1 C M 8 Q E G d m R s R W E s x Q o y B j V M C b V q h Q 8 / / H i 9 z H p X 1 G / m p W g M j r A J 0 e k U S k I v y y M 2 9 H X r c V p Y I 3 s b 6 s r C E X L c e b A C g 0 u c 7 F A G 3 a c 2 u g d x f G P J K n q E u d I f 8 s o 5 P + T r F T o p k z a Z Q d W 0 3 b r n s l V 4 h r X 1 u x W 5 u D t 7 t K h e W f w T o 9 M E / x E 7 7 v D 6 c C k T V k s G L P w j J r r L y j d x W m t Y 9 f h V h 6 W a C F V Q h C p 8 K Y m 0 + E 3 N s H h M W A h X 4 R Z 6 a L A Y M d 5 n R j F d R E K U g 0 U s o 1 P + Z i o X d 5 L 0 j b r k n o h v L M b A L O 8 z D e Z F l 9 d U s C K f y M J u 0 / x Y L o C f M G d g 8 1 g w M T G h j h F x o Y d 0 d Y b c V f n 8 j S h l A 1 z c / e j c O R W k W P e h e D G 8 E R Q c r U 5 n O 9 h a S + V k G b a H e T u F X g a G 7 X l r I k B K Q G X Q S R l 4 g X v J F 4 y k y v h 0 L q s E 6 l R / C Q M u 7 c b s h o 8 / + h h H x 4 8 e O B O i E 5 S E G p l 2 S d 6 9 u G Z C T y S I r t N e t T Z i N u h F y W w f / c n J K R V 5 a i R n b k W a W 5 O m K m J 5 R Y A y Z X j E S T f J v L Z 1 2 f D u n B n 3 j h X V / Y 2 J n 2 Q y W 5 G X m 9 9 z q g u J R b F O Q t G 6 j v u 2 B V I W Q 2 I o Z l c x f M / 2 f Y n p E 2 2 l P A R b k E 3 m 6 D v W 1 C Y F m b U q 4 u U V 8 W H c G D u 6 2 a f M y l y w y V y I i m + l N x l h E i X n r J e S c 4 d C l w j X k l D L L k M R 0 e U 0 9 G L 0 7 X Y z z M I X 6 S M W x H e q y U G b W M m s C E b 3 S S 2 y S A X i P + Z S q W k O g 8 y z p k z j u D i v t Z Q R 1 m 5 2 s d U p q s s 0 K V 4 L c y 9 n l q a x l K 7 g m a c 3 F t L T 0 T S c f m 1 c N l V j 1 H H 5 8 h W 8 8 u r r + P I f f r F 1 U I K D x T n O L + H f n P j q u P y U y k r k + K Q 6 t h f Q M l F y q Q m Y 1 c z i r H w x D 6 M I k l h v 6 M i L O w Q F 6 p 3 J X P 2 R h s a 4 M R A m F l p t S L a V S X 7 3 7 7 6 H P / 3 G n y h q c L 3 Q K F F g c 0 2 D a + d C N b 4 2 c S W M v l t 2 b n 9 G a / 7 t b / 8 N T p w 4 o b I 5 n n 7 y C 3 B 5 t Z v M s a Q W 9 R + r T y j h y C U Z 1 z 7 H d o r I H g / d E x s h 7 W a h 5 0 R k L l 7 j 1 r J a 2 1 Q s w e E x y H 0 v w N T U C j s Y C K C 3 b 7 t w 5 0 U I C 4 W U U C x 2 p a 0 K j e r B p 1 f e Q y i 0 h o c f f h T c f 7 c Z 0 U g Y H r F Y n G s F e b 2 t K Q M n U 8 r B L K a + 8 b 2 8 p / Q 2 S P U K M m 3 5 U c V C Q U X 4 s s G i 2 n I n l x L B E y F l 8 S M F y h A t i j + r f W c 4 t i o W q g R d x g u n w 6 X y L Y O R g N q 3 q h n v v T K L j 6 b e R r f 4 1 1 9 6 + i G U Q 3 p R N H a 1 s G z N y h j 1 b x 7 X X / / 6 Z d x 7 7 9 0 a 4 / q r v / q r T S X w B C 9 O W S l O c v l N 6 8 X + 4 P J I r d E U i z k 5 6 Y 2 B 6 U S 0 m K 4 k 1 y n O M r v k i E D J g B T L R e U / k e 7 R p y E R 7 B S 5 Y h V L k c 0 0 g K f I n 0 Y w Y z Z i V H 4 Y e 6 s T X D u Y m Z 3 D 6 d O n 1 G N e 1 0 5 6 g T f k 4 q o J l 8 W p n h G O z x v I a 6 g v l 6 y D F L Q h z A U R E J a r 0 y c Y q G X F M d 9 Z c P l 5 V p t n 1 5 1 F e E 9 u u f U W + H 3 M K P e r q G i j T R a v w + I y K Q X F g I i p I L T L 2 T o o w h J 3 N q I h 4 r M Z l Y X O + 0 E U 0 + X 1 L k w s F C U t L Z e y y A V k 8 n q 1 k g l S b / k a p V Q b S w v 0 7 7 I Z + V k u i K 8 h z w g N 8 4 w 4 1 P r a l X M X M X F 6 H M H g G i J L c X i M P b h 8 7 R z 6 B w f U n L K L g 0 / l 9 u H 5 W R S S Q Q R i 8 z C 6 K 0 g m 4 n C Y 3 U i L g L A M v 7 u b 6 4 P q 6 9 Q 9 q x m E e s l 1 5 4 0 B l C C U T M 6 1 4 o o i U h t E r 9 u G x E o c o Z o D 5 k x K l S P R M O Q y B f g c A y p C x 7 l g N B u 3 p Z e F 5 u I Y 6 P L j r g d v x f F j I / j g W h a j X X a Y H H R N x G p 6 x E + r z x k K u J h K f P z x O d W v g l 2 i W g r U V j Q E S / 2 W H 5 6 M j j v U 8 c F u k A u h Z T K I 5 l E D w R m v J r K Y W x E y i 9 k M E 9 P s R e s c V K B a g X v G c o v M s E w Q G W M k d P 0 4 N W T F B 4 s m X A u Z 1 M T n 8 4 2 f 2 a h R b Q 3 D V l 3 L Q j d Y b i C n i + M 9 Z b l m o W i r R s y J V u e 6 C j U W K d t C 1 K D e R 6 F T z S f 5 B k G / 3 G j r L n 0 l m F 6 T F 8 p j 8 + 4 c F S Q 4 8 T g Z m E P G 8 W u 0 4 C K N c 3 R r w p V Z L c P e o 3 0 n z 2 M + R k d d p 7 a 3 4 a Q q i c 9 k c W v P F 8 U / s v k 3 F G M p I d / B 0 5 D v i c q 4 e b h j C u + N v o r M S h 7 n o 1 Y M W M U S m P T I l i y w W + Q e 5 s q q 7 q u S E n 9 m y I 5 C N g 9 v 3 Y d i J k g u m E S u l s Y t Z 8 9 i c E y o o 7 W C x Z l F e E w + 8 Y M 0 y 0 N L 6 L F V 5 L w 1 N j R 9 f l n m Q h k D v S O i N O x K m J j W x G y M R l 9 B A 8 w y s Q 0 w 1 q x I y T w w O I p y f Q b 0 2 x 2 I B y L w j 3 m x c u 4 C B k Z H M f f J L P z D P h H e D c v S i q H Q 8 l t K d p U U X p a x c X R Z c e n j 1 3 B s 9 C S m h W 1 4 r F W 5 7 w a l V F g A y v v P 8 v 2 L F y / i + M S 4 6 r m + 6 z p U K 6 g g Q l F 8 I R E q E k A N / K 0 1 x a + J 2 u U N 5 x H + 3 y B 3 V m V d i I p h O L e B X F Z L 9 e C R k m h W h p K V 1 H W A V p S v H Z Q g 7 / k q D w 6 D X P N 9 / W m 1 w 0 U 7 h G f S 6 B 5 v v 9 7 S C l w Q J f 3 7 + h 9 / F W 6 f T F 6 5 t u D l m A r V 6 8 X H s A s F u r j G z k M V C B t U w r Q o g t 5 T E g v U u z G + x Z Q 4 5 q 6 N x 8 G V I s y V v N A 1 R l 4 t Y v V s q q q 2 O m y E p 2 p D L p Z U y y a o G W F x 2 l A S 4 Y F D 5 o H I M k P i m l / D 5 j S a c m B 2 R G F R 7 n 1 P Q Q l F M 4 p R B j b E Y o 2 4 l B A R m X J E 6 L 9 8 b 5 s G q 1 Q I T C / q 7 R / C 5 P Q c h o d P i i D N 4 u J s L 8 a 7 i s h V v O g z Z 1 R P j R K E I f T 6 1 H t E O p G N y F g U c u r 7 W o F d s G i 9 e 4 7 4 E J t N C m t w I m 9 J g K 2 2 n U 4 X A r N Z 9 I 7 Z R S F V c S l m U d s H c T n g Z v m 9 u L C k y m m 4 e 8 j O f K Q N 2 N C w I q a O k q z l A G q h d K M 8 N s v N N E A c Q V I 8 o X J G h s X l O C N f b M 1 F J 5 A 3 h R E w R t p 4 E 2 i 1 D E a D 3 P j O h G m v + C y E i W C a T S W 9 h R 8 2 Q Y w F C i w G 2 y N Y U f y 1 r z 6 L a z P X t A M y b H S s c 6 E y 0 v X 1 o j P 9 H N + a E i Z u j u f K J 0 T n 5 1 T W Q g P p Q F r t d p g r 6 R H P 6 9 E 7 a B Y h E x U o 9 M n a Y 0 D Z l o F v w s E t q G G U Y 6 4 h p / g S b n j H 7 b C J Y B Z 6 n C j q C 2 r C U Y F W 0 + Z 1 Y S L S W R E 2 l 1 E J E 3 M B G 4 j N J G H 2 M R r o x N p q U e U e p h a L K C 3 K 9 8 s k T c 4 x 9 L 4 R 7 e Q c Y T e u 8 F Q O I 8 O j s M h c G + 7 z w + c s w 6 0 b Q X + V + Y J W W I o F l K I 1 d P f 2 i K + m R S D Z S 5 5 J s f m q + E 5 2 o Z J z B U R m E i o p o L H m x n N b X V l G 1 5 B H p S 2 Z H R a U b E I h C z W x j F p 9 m k 3 u Z U A + p x D P 4 9 b + A l a S R t U 8 h 6 P Z 3 e 3 H 3 / / s O V E g m f 0 J F M E Y / Y Z 1 2 g z e c H J 8 C l r D t P K L e Y x J m 2 x B z K i e i h h y w Z g P Z d 6 x m F H 3 W c 3 + 6 w A W 0 y W t B r W e w q r Z 6 H R S B R A I d j M q B A o Y O L m / a C N T p b j z H / 0 X w u y z o T b o Q a 9 z u 4 D 2 u c s w 1 W x w 9 t j F 1 2 P P w R r S e R 0 8 P T 6 M + s p y n l V 4 h c 5 E p m S i W 4 3 i L x h R N V Y R D o W Q K + v x y Y p R J Y F u R Y + j g r V A S L E S R h l h 2 5 w 8 G i j 2 i E L h e l F N + V A N 6 D g n e M / F 8 R w c t s B 3 1 A X u S + X l 7 0 G L y u 4 o Z W q I r s q 4 L Z W Q i 4 p v J l a 5 a 9 y m g h 7 K I s + H U I j p V I 4 h m U 9 R G I s t K 6 + T 6 y O 6 3 d p v a 5 c 2 3 4 x y e h V 3 E r Z h C C V 1 o h Q y I 3 I l h e C y 3 J O 4 G a P d 4 + p 8 Q u G M f L 7 4 S m 4 T D D m L S m V S w Q a x w v 0 j F p S 9 8 l 6 h u S N e G d O 6 r u T 6 4 J / 9 y 2 9 i Z m a 2 M x + q F T g o T C z d T 1 Z 2 S W 4 O m 2 t Q y B i R o X Y j e K N N I o T y a 1 d 0 6 k N 1 y C C v C 5 i E G c o Z s V q x Y q k s N w f i J I d j Y s X F C m T F I v v E s u / T K n P M 2 L W U G 2 + X b E f U b h z 0 e V q h g g K K Q n f K o l V r Y o n i 8 w n 0 D v R h b X I J J p t Y o r z c D 7 j F o h a 0 n n y i 1 K g I u W i b T S c Q l 8 k 4 0 r U 9 M 4 B o O O j l q P g V P Z u p b Z c I n K v X q v q 7 9 x / t w / v v v Q 2 f t V v 1 O W z k 3 o V S R p B F W s V B 1 Y k w s I J W V z P D 0 W f B U s G K w Q G d E n C W c F A B G 8 U N S o q g J V Y z M A 1 1 w + M X x e B l U E e s d D d r p H S I X I 2 p a C J Z E X 8 K r h V A r F l 5 Q Z S K T 6 4 p X J W 5 V s R C c A r H z o y p 9 8 T E B z S W T M i v x W E V 3 5 R U O J 2 W c T Y V V E P L 8 c H j 4 q 7 I d d Z M c P A 7 x D o x z Y l C x Y i u z u z F x P j o / i 0 U x 5 E / H c z 9 b V D 3 R f 7 H I q 3 m W 8 R k T m a y m 8 V q H Z a l + j w Y v M Y p e I V G c M c / R t P K 4 p y b L P s e f g U 2 a 2 F Q Z 8 S T h 0 k n h C 6 X U z 8 V o d s M H E 1 N a Z Q w W w u K j 2 p C t T 8 A i 7 g y P W e 8 i A Z X R c h k k o p 2 z 8 X Y s z w D e 7 d N W S K 2 V W M D E g Z A w u V e O U + n O t 7 K S p l N Z l S Z C 9 e i w 5 N J f K O 5 u V n o z S a 1 + D k x c R K F Z G k 9 K E L 0 u M r w y b j o D F V l i c R H Q E Q Y z n T E g B M 9 L R S m T B j 3 o A 2 O U V F G l b D 4 4 V k l 6 A w Y x Y s r W E o l U B k p I R 1 P I D K Z Q C y 5 B m d t C G 5 T v 1 B F J x I L e c T L q 1 i N L + H s / b e r m 8 M 9 s X r 7 5 X q F h i 7 Y e o V Z m V T z m K 4 h M 7 p M P Y i L f + U Y M K O Q K c B T 7 / f R J R S Y 9 W z c j p V B r P c X L f h g R f x B 9 e w + w Y 2 E V d 3 P H s D J R a e 6 8 U D t r V o H h Y s 0 U W U h i + 8 l n / 7 5 k I h D A k P R p O 3 u Q Q c W 0 9 s D F a 3 6 H j S D G 5 q t r q 3 h 3 M f n l M A w O J Q R A W L 4 m k y B Y X T + M K L K x x M T x 5 F P F 5 C e t 8 L d Y 0 Z W B E c 5 6 Y J S r I q h O 0 Q T O 0 z w j Y k P V A 8 M 8 L O Y n 0 d w o j B q e e d I U R 3 j c + z P V x R f h Z 9 z 9 c p l V a 2 q K 7 d u U R 1 m 9 6 O c V 1 k x 9 v 4 2 5 M x t m 9 b Q S r H h p m f I g X 5 X B R N N w j Q 9 r W 1 k R w V y b f K q q l k 7 M s b F e U b u t E i n 0 W B C a D 4 p f u G s K J k i z H 3 y n Q N l 6 J I O Z N b E t 1 w q w + g S a i u C P z w y g t O 3 n V L U j Y L j G X U g K Y L G 7 7 / n u C i J L h H u Y E k t h z C i e e 8 9 d 6 v v J G V O r G Z F A W l r i 9 x l h L 0 E P x D f j 2 B i z L 4 p H y F 6 Q e s T J / R A h d W V S O w M T g R G T h j Y 4 H t 4 f 7 f e D J b f s x S f f p U w Y H G 3 N N 9 K 7 J a y b E S n l O / z B k 4 U h t e 3 7 l s U F l 7 1 n / + v / 1 u t u X C 3 j E u X r + C F F 1 5 U / d 9 k B B A U f + b 5 5 1 9 Q d V r c H 5 f 1 W x f O X 8 L j j z 6 q y r e 3 I h e o I r Y U R T E q t O t 4 C U V D Q i z B i F J i 1 O h m p w G p Q H a 9 Q L A Z F E b e U + Y b s m 8 E L W s u n 1 U h 7 I A I N D u u 8 j M Y b G A Y P p M t w t H i c 1 h + k V 4 T a m a 2 C M 0 q q L o h 7 s L R C q w 6 y B T E e s n c 2 L o R X T Q e g X f I K P 6 d C f 0 9 I + r 8 W o H n x Y a V n D d 5 8 f 2 M Y a e i s L l Q C X a f Q + a d T a h Z R U X 0 a I V J B x v U 0 + I x y u u q K m 2 J 4 H L H y q J c l 1 y W 3 W t T 4 6 E S Y m 0 W W B z a X G d W P M E m O w 3 s K 2 z e D L 6 Z 2 o o 0 g 9 a G w Q r 6 V 6 1 E i y J B v 4 u b V j W D v l M j d N o M F t k x + s e S b T q 2 v I l V 9 a P f U 9 j 8 8 4 Q R X 0 X t x M 7 1 L Q Y t T v c z t C 0 j U 0 g K R Z v B s e N j c M l N 5 r W a z E Z 8 + s k F R Z e G h g Y x N D w s E 1 z e W 2 9 P z P w y s 2 n z R O Y 4 r S 2 n M D D i V m 2 8 m I O X F e + N + z w x J M 2 J w T I K o / g p b N 3 V y L v b C S H u W O G 0 K 8 r H i F 4 z W D / l b V P T x U 0 X S O M q e R 3 K I k y e U b G e M o l b g W F 0 s 7 + K 5 B I r c M U f H N 4 I n V + + f A m D c v 1 G W w U O 0 8 4 Z J a U q M 2 / M m J F r 8 y f o 4 x v h H r U j G 2 B l r k H 8 R 7 G + Y n m K 5 S y 6 J 7 r U e D R A g b L 1 6 N W c 5 m w s J 8 X X c w k d F m G f n Z 0 V Z X Z M + c X N n b a 4 M c J S f C O 7 4 8 A C 1 Q w l X E J Z i m I e a W W o S Z r 9 J E V n Z K L Q O j V D v U 9 O g z y Y E 6 k Z K n l X B I o R Q r k u J b w l 0 d g 7 C Z R 8 9 X q 2 x O c Z A 5 4 q 5 s + / D v T d i / A n P 8 T j j z 0 I 7 k O 0 b 8 h A F u M G V P X b L Q 9 z 4 7 h 3 E 8 E G l e a 0 S + 3 / 2 7 g 5 W a F 3 Q a G k Y / W t Z D j O j X v B E m 9 S H l q o Z p A y p V d y 8 B 3 b L p Q q 8 r d U h H 4 g A a d J S 1 G K T m X g n 9 g u f A y j 2 3 t t s D g 1 R Z s J Z p G P C 5 M R 5 5 / B B Z t f u 5 b k o g i D K B k 2 Z j G I o m C W O Y X P 1 m X e 1 H 1 2 Y Y 6 Z F X 3 Q 5 6 2 w d u s Q n x M F 5 J H 3 O v J C B + 2 i X B x q E + 3 U q l B Z f R j D w 1 q N W f B S D L 0 3 + Z A X 6 l d O k k H J W w a 1 c / r u 9 3 + G b / 7 p V 7 A i w j P o L a s 5 y 7 W 9 m a h R R W w b 2 G x b D w h + L C X e K s 4 s z S P p X K G Q V x k R 5 P s 8 i S 3 y o q D e J x a q I T C b o N 6 k / c k L J F h H t R N + F 4 S J Y P v j 2 + + 8 D W a L F c c e + j N V B b p X x B d T y A d q i M m k Y W E c K 2 B b 0 b i G M B H 5 A P e l l U l W H 9 f V h B 5 2 S x X D 3 g 1 / u N m X Y 1 n 5 V m G K T q e F z m W 3 C 5 N 8 T e C T C F K L W e i H x J k 3 b r T O t X c b V R R v K w w G o V F 1 Y S K 4 r 2 / X C Z f 4 m k 6 U 8 i W s n Q s j E x B L J / 9 c v Q y z u + E e s M N 4 N C a M y C I K J K + S f B v o s v c i E g g r Y c o F q 3 A d E R r p y 4 s V F M s 0 5 4 C + I u M j c 8 k r F t O e 9 a m + e p x 2 N W F E s W s Z l b V u 8 p u U V S U K R Q O O H j + l 5 q b L q o 3 R B w t M L 5 P X N A k T c a g W q h 0 U J Z Q b R F p o M j F l p I V U 1 a E E q i a 0 T l 5 P D a m c Z T l G K s P 1 h s Z r Y k I l X p n + 3 f O h m l E p F 3 B m U C v W u / / o z k m 0 7 c A J w C a T u y G U 4 O J 5 A Q W T + D 5 l A 4 o 1 F v x p 7 2 t s g t 1 A N p e D f Y f t N J k D y O L F r T s z J p f T y P k M 6 B G f i W s 6 6 Q o X j a p w G j a S a E N X 4 + g 5 6 V W L + 4 y a Z V c L 6 L 5 p b 2 t x R Z l H k U I M 9 o C c / 1 B U a K R Y 0 X m v a o s W F W t H d u Q e F S v U N M 9 S W I C 1 5 k d e F 4 M + 2 K P S s 7 h z v 9 3 i U G t Z X B d l i T 8 T t 0 m l i 3 H W V b E V n B 2 v z 5 g R m X k f z z x + M 3 4 7 L Q I p H y v T s S U O 1 U K 1 A y / M K P S P 2 4 a Q O u w E J U R y V v x N q 8 U h 4 d 8 M J p L + N V 5 j r 5 d O / y 7 D Y L Q o D t 7 u 5 u w E Z h K k R K l 0 I k y E T 2 + E 3 2 H F g N w D k 9 2 o F i O Z L p P L 0 f H e O I F r A a h I Y T t w t 4 5 a r b x J m O j j J u Z y M r F 1 M K 9 o m w 6 w M p j C Z E x 6 k J J z Z X u v w M U I u k b 6 1 C J 3 X u g i + 6 d b v N w E e n d K w W A I k a u F k A 4 n o B d h S n b n o D f z v e K j 5 Y v q H P z j b p S d 7 J u n z Q 8 m r H K B 2 l Y e V M J E u s d E X 7 Z B 8 P p 9 0 D v K i J Y D s P a b U G R m h w i j i g U I H b c 4 L L i w Z h R f F / i D h 8 / g / S V t X H a 6 X z d E o B p o i E A n 8 2 d r 5 I / F Y f S l G u 8 1 2 v V w c T v K f w R g g I J 1 P / Q d d g K v n x a p k h C q U R D 6 U / c t d s P S W g W F / G a q x Q n n d r l F e E T 7 R j a q d L v N U Z X U S q L Q C s x m b 3 Q 0 I m u g f 8 K i P s + Y D Y 4 e E W 6 H C Z E r S c Q X k m I J 2 C y l g K D 4 M m z v x R b P p W x B W Y B a k a l r B r F U w I d r V l x Z 2 x y o 2 g o G R P K 1 C M q 6 v F B C E / T V E r w u 7 f 6 b a i 5 0 n / S r c 2 A U m d n 4 c 7 O z i s k w m t f V 4 0 d W v y x j U E S u m M Q a s z a M 4 j 9 h E U W x X b 3 2 Y b F W U c x e m 1 b z L h M r q H W l V C Y L x l C Y V f 7 G g l M t I + y G G 0 L 5 m q E q N O U b m 6 M r r d A q 8 s c T J V X g A j B 3 n 1 v 8 a B E X y j 6 U m k p J f l f R 5 6 7 i q D 6 h h M Y 9 t D k 5 l G N R S B Z g N c p E F s e a A 5 F L i k / i 2 9 1 K l z J 6 m K 0 2 1 A z b l U + x L B b F q N 3 + X E 4 s X i q N 3 l 7 N 5 1 H l 6 c 7 t l i M 6 l Y a 9 1 4 l K h r t 9 Z O E c c K h e f A 3 Q M i U C W U x X f Z j o E a 9 H P q J R P t O M 0 J W 4 W C g D d E Y D X F v q i 5 q x t r o q 1 t Q B m 8 e A A o T e 1 W x I X t C h h 8 E D f Q h V X Q l O a J X M r I 1 i d r z G a z S k R G h o l T K F u E q r 0 q 0 M Y l m E 6 u S Y T z 1 H N W 8 r D I i C E c o q l j O e C S H b d R S r W f k c u h p 1 S 9 c p b q i F I h j 1 2 4 3 2 a d g u 5 7 w 0 J U z i P B Z z J R k 8 K x 4 Y L 8 F t 2 / 7 a 3 z U E k n p c z H n l B u r F D 9 B 2 C m w g I z S q X B C / U V c Q P m 9 V f m U u o g n f T q C V s d t c W C h s 7 g 7 F O i + i E f 6 l Z T T U T C o v s P G Z r S Y G H X 9 7 j w l W t 8 j 1 g E F l b t N f a U a u Z l D B h L t G S 6 r c o Z U w E T 2 n x G 9 y O 3 c U p k I p h / 6 B A Z W 3 S G t j r I m i q b q V E J O a 2 X T i C 6 G / / m r x J + P x T c K U A y 1 v D S a d X Q k T U c z K t T q p N L T X m e F S 9 D W f M y L h c 2 H a d l I J E 3 X E X o W J + A w s l E i 9 / H A 9 p R 3 U C Q m d 2 E r 7 m h E P p J B K h u D p 9 a i 1 g V e n N t J Z f l f B + 0 c h 6 E q H c W r U j t B y D A 6 7 G d O W L r V p G c G y c k 5 S r i F l 1 n L o P r 3 R A 6 K B K w E j T v W V E b 6 S w p L F j d F a E l f 9 e d z v 7 U F e r F K p L J Z r R R x y l 0 c s X R b F Y k a m l 1 5 t 3 a K v c t H X i n y M I W 6 Z y P J 5 k a t x + M X 3 s b m s i C w H V f R L p x M / Q + h d k f 6 P v C j X 4 1 X 0 i J u l E U v y 3 c Z B L / r d G 5 H D r c g s l 1 V j m H Z g u J 4 R x m a k x P d y 1 X c S a U a 1 V s H C y i R 6 h / w i Z B s C w 2 C E 2 G j 5 q y Y e X R n l G Y 9 S G g F 3 F 4 7 1 h 2 E S g S p U E 0 h c 0 u G C e X P l 7 n 5 w w w W K i b H M R m f 1 4 x Z G t w 5 G b H d h h G j u y / e a C B O L v v 6 x g 8 a A Z f 0 N L M / E M T T e O k I W u B y F 2 W a A v s 8 H h 7 6 E W s 6 C m F 5 o l s k N a z m v m o 3 0 n v Y L J S u h g j y W F p c x N n J i n Y o X M y V V M s E K X p Z k J G f z c I 1 Z l O / V D E 6 e 6 F R C L S B 7 h j c C J O z o 2 n V y S 0 h 9 C y K z a X S 1 a Q a 6 u L i A k S 1 t q L m 9 z k 4 b f L 8 8 a c J Y d 1 5 o m w 2 3 j s T k q t g u r Q Y L P C j X S i o 6 J 7 M G B j k S v 2 K A 7 5 S 2 j m V O D O G c M I R O N m j f D Q f / h D 2 A g 8 / Q O c 3 y D s Z H 0 L m M k 6 P / Y x c m 1 p X d 4 k 7 h b k d W Z U p n g u J H C R w i Y a E r U c R m 0 o j P Z B G f z i E T y M t r c j J R 3 f C N e e A S 2 s X 0 G v b 0 d h W c Y s 1 T y E c q 6 D 6 m C W K p l s H a U l Q o l J Z h 3 o D K 8 Z P P o D C x P 7 j B p S 1 j E B x v V i 7 H s g a 8 M W 2 G V z 6 L O X j x m R T S A c 1 X 2 x p S b w W d 0 N h 2 M H s L q n 6 r A Q Z A k i v a 0 k I w p V d t C V g t z Q R V M h Q 2 6 7 n n x A w y x Q q O V 7 k m p X 2 2 S T y s R N q H S 0 u D d U v F Z y r w n K w g N W + D r d q L b C a x 5 + 5 Z 7 X B j B a p W X d 9 G s d 3 p 0 w H f i e p t x W + n u N o v r 2 / 1 8 z u I x 4 4 X V T k A C w N v H S x j o h L G H d Y 0 D I k M H P 1 6 2 L v 1 K C T z y g L o R d O S E u l Z z z R u l 4 l t g 6 P P q r L G a T F I 7 6 4 K / W O q E w M Q 7 y f N K C w V 4 B q 2 Q C + + K G E 1 e F U p z d h w + 1 0 l C q U 8 K k 6 H K l l g B J A d f X t d 1 O 0 1 e O 1 C 3 + s 1 b d 5 x l 9 p u h i X 5 F s f 2 / M K t a C d O F W E x V q G 6 R m i f w T B 1 c r m A 3 r r F s 5 l r G O m b w 9 H + R X i d S R Q M S 0 L / V 6 A L d Y P L e Z c L V k Q v 5 k W Y H F T d 6 H I W c N R f F n F y y y N W m Y u S 0 c k 8 z F U Q T R R V s v I D R z f X c u 0 X N 5 T y M Z v a b B H a U H / c C v Q h O p E F U r 7 L i 1 l c 2 6 H 5 4 J 7 A L / 4 c g L 3 q z g 5 p Q R t y / T B 7 c J / a 3 H 6 L W H p / D Q N n e 9 r m x h H s i x E Q b f 7 k i c L 6 m A Z K R f S Z N v u b D D U z T U w N g b y O W f F M q z n a J W R w O q i K Q t l m b C s S e Q P c 1 s q 2 + 5 k J Z V H N i 6 9 W q K i M G f e R j R Q n Q j X r T 6 R Q j p X h r 1 v K Z s x M T a F n w i y 2 Z U j e p l 1 f e r E I 5 4 h Z C U O k F B D q W h L v Z x S Z F a 0 d X X w 5 A r M I Y d c p D 9 b y Q f g z P Q g u L c F z t q Z 8 K o M I 5 3 s L Z t w x G h e R s q u m l c O V I g y i o E J q B 0 k d V u t d b A + C G y Z Q / B I m e b J + Z y e 0 S 5 T d i p I 4 r M 9 9 v L / s g u u C Q x T I m w f K y p l P i p / j b k o S b U b o U g L d J 9 3 r Z R e t 8 N J V z d 9 4 c L y o E n G 5 A K u s v / z M R Q w Y F 4 E h Y m L 9 F m a n M D E x j q o z J p O Y W r w M Q 9 6 L z H R V 1 U 9 1 A q 4 V s Z m K v 2 s j g Z X b x Z Q S b E O W V R G 9 6 W v T Y n 0 s c F W 7 Y P R X 1 d Z B D N l X Y 0 a Y r E y Q N S A S j q B r w K X o G u m l s V Z R t J Y d p A p i W c x C F d n J t W T N I F s S 6 2 0 Q 4 R g Z U d F R / 7 h H h c O t 8 K N W 0 q G a E 0 s d q q B q E + p c N 0 K s C a s 5 M 6 g u e c T H N A t N Z H 9 E s x L 0 g + K G U T 4 m z b J s 4 z D A C 6 d W + V y h m W o e 8 O e C + A b c c 5 d 9 N 1 Q q 1 h b Q n 7 B 7 R N D k 5 T u i / n m N 8 H j o c h S f r F D I S h j p i i O c D 2 M t l I L X 7 c D Z 2 8 7 C 4 X T B W O X O 8 p q g p Y M V + M / Y 5 R F n Y n u F w W Y 7 6 r d x B c Y t J f i B 4 C o s / h q i I i Q X 3 r u E U q S E w Y E h t R d w J W p A a r Y A Q 9 o B 0 5 E k j C 7 x h 1 K a 0 F O Y i F Q 0 r 9 a + 6 A f S G t t q z M I Q Y T f p 4 e 3 1 Y m R s G E M j W n T O 5 n C o M h F X 7 g T y i 3 r k x M 8 L y n H z M a G g g z H Y j p b h O F p D N i J M K T k A X a 9 Z 1 T N 1 O 2 q H I k z E D R O o g l g n r k H t B K V B d 7 F O X C Z p v b L x j w v v C z 2 h 8 x 2 e F I c 5 W U R y V T R x y Y k Y M x A K d r U 3 U q e + 5 g e L F r w i v m Y p U 8 b Z / r z c d J O i P R 6 r D f l U S M k d / R T C p u + C s z a M i v h K b P + W x Z r 8 B J T W Z w h 6 4 4 e L o u L b s L Z I L A 5 f Q 3 + F W 9 G w D 8 P c 9 K w q S h w c G l b n e e T m E d x 8 z 0 1 w 6 D w I f B J F K h 6 D Y 9 A C g 1 B c 0 2 A G u p h X l E c F q a A I T 8 y h d l i c + U g s V Y 8 F 3 U J 5 9 Z Y a 1 m o u 8 S O N 4 i s 6 k C x F R U G b x I 5 m 1 2 k h e 0 U G K h Z k b N N q + 8 + K Z 0 1 8 r D W l E K 4 u H U G x m s e n y 0 4 Y R 9 N I x 9 J I F v T q 2 i 8 H D y 8 x 4 I Z Q P n 4 B 1 x R Y t d k O f A 1 L O H a i e 3 x N I 6 I X S V X w z r X f v X q o v U B f r e D h A b Z l y y t r x M h b J W l C O h n t q I 7 p p c m N w M C T J / L I r o q G H t j M E k J p H f K x O f T 2 9 i N d t s F p q b J C Q v W B c I + b E I 2 F E E 9 E l J / l s H j h 6 j Y p P 9 h p 2 F h Q z S M i N i + j r A q p V j M S a 4 y g G U W Q 2 G y S d W 3 i J 4 7 3 q x J 8 s 9 2 g 2 o 5 x v 1 9 b l x U W p i 3 F w 6 o j 7 c d L Z t w + v E H p 4 9 P M X n f A y b 6 A 8 k 0 5 h J G 5 r I f z N N a / M z 6 X g q 7 P C Y N t G Y 7 a E N K F g F g q F k s a 5 Z h O L T h n l g p w e H z Q O Q q i m H U q M f g 9 U T i H h e s u U E p Q u L A k E 0 L f x k L R b y J a C R O f o i L m M x S m x s n + U x A o w l g p 4 3 a b l i v H P D 6 z T w d H t 5 Z d Q G r W 0 M 4 E 2 S G p I i t s V 5 l 5 I X 4 B 4 T B X c f 9 Y E a n 5 I l x H N n z Y c 8 s m n O z K w s a W u E 3 I p 0 q I r e Q w I D 4 a G Q H H X s 8 u V e o v Y H r q G o 5 N H G / b j p l I L c u 9 0 R l h d s p Z u u N y r i K o c O O i W M m J l P h U G R G E o + J T 6 3 z b l l A C 8 n y f i 6 t j E R G W L p U v W O n N i w B q + Y h W + J C p R G B P j s P o K y g B Y 7 h e 5 3 W q R F 9 a 1 d K c S 7 6 z B s N Q Q u i h C d k F 7 p J p h m f Q i 5 z Q S H u X l u j 6 2 r T l U J d d 1 A z X A q A H B z + D n 8 R 8 P b Z X Z q E h m 4 Y w 1 a g d 3 a M / Q E r Q S p j 4 e Y 0 + c t p n 4 7 r s 7 f t 5 R l k c 7 s m Y a N + Z n D j t o u l F m E i 5 s l g V m x D g a N d f K f N X h o r C R D S E i T h V j K E Q 0 s H q s q o e C i y h i M / l Y V w 9 h 1 p M j 1 r O i u R S S h t g Q U E s R v 9 x z Q I y B S c x m 0 R w O q E W Y j M r Z Z n O m s / S T p i I q t U M 1 6 B J N W S J 5 G y 4 m r H i 4 2 Q O f W u A s 5 / 7 K 4 k / p N e E a U 5 8 q Q Z Y t p N Y u a j + b s z K a q 2 M L r t f J q t m X f N g 4 E T + u b N I y L g Q O a H H h e W k a m d m i g 6 i Y s z B P i Y W c b V L P q U E 5 6 h J h C u F 2 J S 8 3 m X H S t K g L P h h C h O h y 2 Q y N Z Z W s F 5 J 5 U s Z x T x y g U / u T v O q + N a v V U K o Z r l o I H k v I z z r 7 1 e V u v w I v q u h 1 7 a D J d I U 6 U Z v 7 a 1 g k 4 x m U J h K d Q H 7 p 2 K h G j B V S r j V l I K b 2 Q r G q g j T a v 0 Z m R / Q M g p 4 O + g v J X K b x 8 1 a y u O O / h x q e R O s v e z / I W N e z 8 G 7 e P E C z p y 5 W Y Q s B r O Z 6 1 c G t a c s S z S 4 7 5 P N 7 Y B Z G B V L M h p K L 5 e S c U / L 9 4 R i 6 O c m B / W v i 8 0 m R A A t y h f 2 H r P j Y i y M L p s d f V b 7 + h y o p M 1 q F / b Q l R i 6 J 7 z r 6 2 H N y K a y M I s 8 0 / L w J 3 g p C u 9 N B h E n h w h T W O x y E e l 4 F v 3 e 4 / K 5 B h U C 7 0 3 H U f W K 5 k k 5 4 R / V Q v x F J J A v p e D U D y J r W E Z + 0 o N z 6 F X n U t c d h 4 5 N m 1 Z r X 6 I J C o W j 0 S d C 0 x Q b g s H n e E M Y r q Q w q G c o g P X n m 8 F 3 0 j d q P N l w p F X J u 9 y g V u 9 p Y K t A N e O f m k A R e r H 8 d 1 q S a t G 0 a k m r B o 5 m k w 0 1 m f g f L W m R w X Z g Y 8 b e V A z u E Y d K M G 6 A 9 U I s c W h G M c E G L h H 4 J z z b A h 8 N G l Z C G p W U C Y W k 0 M 6 S T l V m e 0 d d S C 7 m c b U 7 g 3 t 8 P T B u Y S W R y S S c g 1 b V D 5 0 0 n 7 v U s 0 c 5 w R 5 3 7 H S b z W Z V r V Z B r B B 9 M g p U o Z x E Z l 4 s 2 z E d 4 s k A L D Y z H C I k 4 W A I M / k j O K 1 L o l Y u w D q R V w G I h o I h O H d D I p D M T l + 7 m s V F X e v 9 g Q 8 L e / a h S O W o u X Y S h A Y o e H R C m + m c + j I 5 v j U n b C t I X H Y K Z f 5 T F K h m n C q F U N M J B S u 5 s W T b u X F J A 1 8 Y 0 a N q F l 9 D 7 s f l S x d x 8 t R p F a X z + j Y W b a N C 7 X j f z B Y b X C M b z n o G K z L 5 u S h v l H 9 W E a w o b K L t R a 3 W X w E s p B I q 8 f a Y b 2 O 7 n G a w s N A 1 a k Z 2 r Q J L P + N z A e V X W e B V U U b K L t c q 8 + I m 6 D 0 p s U d D y h 8 i 1 S v M 2 m E f M q 1 n 2 n x 8 6 R r G R / w w J F 3 Q D U V k v n B D d b 7 S p g S + G W w k 4 x y y 4 v z l I i L 2 7 Q v U h 4 k 9 C x Q l X p W j 7 5 K 9 2 k q Y 9 o K d r B P x T 1 2 g 9 o O H P D l Y + 7 R x T S a S c L m 1 n u Q N J O f F r 7 K L 5 e i x q e R Y d i B y n C z J F O U E b X + / F 3 N p X F 0 O 4 c H e Q V g d b J 6 5 / d 5 F R F A p N S y M 9 B 5 x o e g K y F E t 0 D G 5 d A x 3 1 C N 6 D Q t F P 7 E B l m i w c Y r N b V F b i 5 q N Y r n k K 1 K 5 E G w G v y i J t N g l r e S l 2 T o 1 E L o S w V L R i Y i 1 t a A f J n a W i h b g A O x W z 0 Q J P Y g w E W q T 7 N / j 0 D D m i C O 4 t L L e g o w 1 R g 1 h Y u g 6 u V y E 0 a k J E w M d N U d a N Y + h v 9 J u m r w d C 2 I t m I c v q c f Z s h f Z l U L b d U R G e L u O e 9 F 3 c 5 d q q + y s B z a o o C e 6 i / I 9 m n K k P 0 8 r R c G g I D P 9 i L T Q K h a z W M q i b E y K j 6 b N P 1 1 Y K K m 5 L M K U l D M U / 3 B L y L 6 B R C 1 7 Q 4 S J 6 F i g O L 3 J e / m b f f d 2 m u 7 K g h 1 A m A j u P P 9 7 H B 4 8 1 Q y i 1 Z D a Y 4 l V s A 1 w F 7 9 U K A f 3 k H k 9 l E z q Z I E P 5 b J Y h d K A Y h v N u C q + 2 C e p O O 7 x 9 q C / 1 w p n n x 0 9 p 3 z o O s V C w P q L m h A J h V G o 5 t X 3 s v M s w W B C o 9 L W Z B I 3 Q g S C N J J r X K R 1 C / N z K g j B 1 5 W r B R g s B l Q i V j k y g L U 1 7 f z p 3 4 d S F h E 8 n 6 J 8 X E a Y m Z 5 W z z W w N L + I B f 2 x + q P r j 1 0 F q k H d 1 h d d 5 b F B x 0 T K n U T q 4 K C D + n s c D q i a e k a 6 0 G 8 e U o 3 1 u 3 0 9 i E 1 l V G I p 8 9 y 6 6 z 0 i G l j K J P F x P I R z 3 j Q C R g M + F D / r f D K F a 8 k s p g M Z H D O 7 c d b l l X m w X e m 9 M b t 9 k d R o F Y t k 9 a n q W 4 9 H y w u 8 e O G 8 C n r l I j q E w l k R h 5 z y z Y j p m X k M j 4 y q E H q 8 t I B S L Y d o V o + S 1 6 J a J m d y F Z x b N s N k M y N f i y v x V + + 7 t I T x Y 8 d U Z 9 g G / K Y B 1 R j 1 R q G l D 6 W E R Q Z L a z 4 p J G / L u P E N D J M z 7 b 8 V 2 J 2 o X S i 8 H f i Z / N r m k 2 n e y 2 g r f u 9 D d Q 6 W g j w 8 X k D o Q h w G q 0 F o W U 3 5 M e x E t K C P Y a J n F J F i B q F k A g P s j t T n 2 h S h S 6 2 m U c 7 p 1 c 7 s + 0 E + m 4 M u b Y N l o 0 X f N h T K a V S M G U T W D P D 2 Z 7 E W G U O 3 e w 6 G m g h N Y U C V i 9 C v y 4 d F u w 8 H 4 T D 0 i s W y w e g X u q j L i X U T y 5 d x w e X Q B J Z z O C 0 0 9 o O 0 E x X 2 Z r 5 B 0 G X S i f U 5 z A Y b 3 J c H u o r 8 y I 1 o 2 i V h K z 5 9 / x K O H z 2 u / r Z 1 b 6 y 0 k + 6 x k Q r X M z o B O / 6 o r T f 3 W O B V K N V k A m x O x P w 9 W k N V + k 7 k E b q Y h M 1 r h 7 1 f a F T C i I u 1 I G 7 x + W A U C h 8 X i + W d c C A x l 4 V n b E N w 2 L e b e 0 6 l l o o w u 2 s y J z p P 0 + E O h t z Z k L 7 a 2 u Q K n C c q S m E y E s c Y 3 3 q q U l 2 B M z c i X g g J 7 d O m J O u Z M j k n D C u i v N n Q p S u D 5 H Q J a W s A x 4 7 c i m Q l j O g V o Z u n U 7 D o u T G c S 7 2 P 4 B y c n s p j w d j a r 7 p e 0 M W j w X W B S s 4 X 4 D 7 S 2 Y D F 4 3 G 1 3 Y m N H X V k Q B r r F d x r i M V t n Y J f / n J T z t n v c X 3 w 4 H A W q e m k + C J 6 2 L 1 u m H 1 a G 6 8 G k m t F u P v Z 0 D E B i 9 2 o W h 1 z K 1 N u w m 0 y V h F J 6 p F e T K B r w r O p C + 1 O a P S E K G a K S A T i s I 9 X E M / Y U S t 6 4 f H N q / A 2 h Y a I R i P w + 7 u Q q i 3 K r B S 3 Q m i c F h A R y z T p g e u E H p m 1 P A q 2 G H o 9 4 6 L v O d / 0 K q x e X n C p B G K z 2 w j v q F t F E h f n M p j W 7 W A S r x P W 7 X o m k I N z u P O s W 2 4 e v L o i z q F c V 2 o x r + r 9 K V h F o W J 7 w S c r 7 a 3 g 7 3 F 4 y B W q M P c X 0 T 3 W j 2 I + p T o d J e b y C F 9 J I h u l / 6 I p w S 7 x p 6 w i S O m l n G p q W Q i m U Y j l Y Y z F 4 X e Y 1 4 U p K 4 L W j E 9 X T K p / e m O n I r Y 3 b j R Y u T Z f Q d Q x A G t 1 A E M O D 4 Z 9 N V x b O o a p o F Y 4 S f 8 o m N E U u Q O D Y m d G R J i 0 k p F a S a a Y W N D i k v h M Z a + c w 4 h M W i N W 0 x F 8 f G E W i z M h 2 I f 1 6 L 3 Z j 2 p 9 Y b t i 1 H 8 m w k S s W y j W k d i 7 O z f n x I 9 + 9 F N 8 7 W v P q r + p F U i 7 k 0 t Z u I e 5 k / Z 2 y s f + D / w y U h D e D l r 6 l 6 / 9 3 j r d C I x n g x g 5 5 k c 6 G I f O W I H Z Z Y b d r 0 X 1 Y l N Z 2 H u N 6 x Q / P i U C J h Z K b 6 u o B q N s 6 G K x 2 e D 0 u 5 F O x O W + s c z G A J P L i F C w D K / c a 1 o g V 6 8 D 3 r G N g k i 2 O n Y 6 X C h F d W r 9 q 9 V i P p N v W S 1 r t a + o S F 0 4 4 s O g 0 6 w t 4 O q q S G N Z v U 5 f l n N N O m D x 6 1 C o J R B I i G 2 T q d N n 3 V j E z a 1 V k R F h P T f f W T f d 6 w E l U N R W t a I w 2 j 1 Y K C I Q C K g u n a x L a Y D J l 0 z i Z O 5 X M 8 S 1 w m 8 m t w h s i w H + P a 4 P b q o E g R E z y r E c R k c 2 s g X o 8 4 Y u C 4 0 6 4 1 f r U R V G z I o i Y P U Q e j P Y r M U + s K E o E 8 s p V R J B Q U k v l T b N H w a t C q s 1 6 E 1 G J M N R t f 7 U D C p T K t f X p q 1 4 e C K J H E L y u C L n Z 4 J V r F k i s o L + A W 2 t q o g k S l k d H H a X + F 5 5 X F 3 T o 8 8 d h F s e m 7 E R o Q y u J P F p + r O x T B q A / x / / H G l p c l U c U g A A A A B J R U 5 E r k J g g g = = < / I m a g e > < / T o u r > < T o u r   N a m e = " T o u r   2 "   I d = " { 4 A 6 4 E 2 5 D - 5 1 0 D - 4 E 2 A - 8 0 5 E - 6 7 9 3 6 7 3 E 5 C 5 5 } "   T o u r I d = " 3 3 b 5 3 0 0 9 - 9 b e 4 - 4 4 7 c - b 2 3 9 - b 8 d 5 2 d 7 7 d a f e "   X m l V e r = " 6 "   M i n X m l V e r = " 3 " > < D e s c r i p t i o n > S o m e   d e s c r i p t i o n   f o r   t h e   t o u r   g o e s   h e r e < / D e s c r i p t i o n > < I m a g e > i V B O R w 0 K G g o A A A A N S U h E U g A A A N Q A A A B 1 C A Y A A A A 2 n s 9 T A A A A A X N S R 0 I A r s 4 c 6 Q A A A A R n Q U 1 B A A C x j w v 8 Y Q U A A A A J c E h Z c w A A B C E A A A Q h A V l M W R s A A G 2 p S U R B V H h e 7 b 1 X k G T p d S b 2 Z e Z N 7 0 1 5 X 2 1 n u s d 7 m B k M D A E Q h g Q B k C J j N 6 T V K l Y R U u y + K b Q r 6 Q G P e p A i p J D 0 t i u z S x I 0 M C T I g R 9 g / G B M 9 / j 2 5 X 1 V e n v v z Z u Z O t + f m V 1 Z 1 V l V W T 3 V P T 0 A v 0 G h q 9 J e 8 5 9 z v n P + Y 2 z Z 9 G Y D H w M U l w w Y e g X x E 5 H W I z u R T C Z R K V c w N j 7 W e m R v N O o N P P P M j / H I o 4 / A o 3 l g K z v h 8 D T g c D t g k + d d Q R f y 8 z r g q M M b d 8 H l d z b f e I v A 4 0 l d L S B x K t R 6 5 P D I Z D J 4 9 t l f 4 y t f + T K 8 X m / r 0 Q + H a s 2 G a h 3 w O f d e I r q u 4 + r V G Q S D A T g 1 D Y t L S 7 j / / v s O P A b D M P H O O + / i o Y c e g M P h a D 2 6 E 7 V 6 H X a b D Z e v X M X p U y d b j x 6 M O t 9 n t 6 N W q 8 E m 7 + f f m h z b X l h Z W U V / f x + c z g 9 / n x 3 / 9 r / / 7 7 7 T + v 1 D o 2 R y O d r g s D f / P k q 4 w h r 0 j A h V s Q p P 2 N 1 6 d B v Z b B a / + t V z G B s b P f B m W p Y l A p i G B g f 8 t h A C g x 4 0 Z M 1 w Y V f 1 G o y 0 h e C o B 9 6 o G w 5 X 9 5 t 9 l D A K p h J m l 2 / v m 3 4 Q e M 6 6 Y c D v 8 8 E n P 0 c B u R x w y o L c K j k Q c H c X K i 7 U g Y F + R C I R E a o g 3 G 4 3 / u F H P 0 a h U I D f 7 1 M L m w L D x V 2 t V m X x r u H V V 1 / H q V M n M D o 6 o p 7 f C x Q m C k Q i E c c v f v k r H J u e a j 2 z N 0 y z K t 9 F A X K o z + b 7 + Z P J Z O V v h 9 z n u j o e U 4 4 l I 2 u G 6 2 Z w c G B f g T s M j s x C i R K Q A x a h M m z g B / I G c J H K u R w p 8 k s 6 L L 2 K 6 P H g 9 c + m I H z 3 u 3 + N r 3 z 1 y / j p T 3 + O h x 9 + E B 6 P R w n O w M C A + r 0 T x W J R t O N 7 O D t 2 D / z 9 H m i e o 7 m Y N 4 v U T A 6 B U A g N j w l P 8 E Z l 0 S t W V 1 f x 4 g s v 4 5 v f + s a h F 0 i 3 e 0 W B s r c e o 7 U i P t h w 4 v 5 h U / 2 + F x r y Y e / N l 1 H P z W B m Z k Z d / 2 K x p B b 4 z O w c H h V m 8 N m n n 2 y 9 u j d s b S X l / x v y G R r i 8 S h K p R K y u R x i 0 a g S j r B c P y K V S s v z M f V 7 N / D Y + N M W t K P G k V K + b M U O v W p D x F t X V K H R s C H k k V + O G M U N u T l 1 L 3 x D T e 2 W T q f x 3 K 9 f x D f + 6 O u o V C q K h v B i U S O + + s p r + N z n n 1 Z / 8 4 Z e u H A J W 5 t b e P S x h + G B T 9 E 5 T a z D n Y D y u g X f 4 M 0 L t 2 m a + E / / 6 S / w J 3 / 8 b Q S E g h 0 W Z W E Y O d 0 O s y Y W T w 6 j L 1 C X 6 7 Z z e d T q N m w W 7 B g K y 4 s O w N U t J 6 Z j O s p y T 8 q W G x G f K N t 6 D S 6 X U 9 2 L g 5 A 3 7 A i 5 m + v n z / / 8 r / D P / t l / p n 7 f D V I 6 3 n e X y 3 U k t O 3 D 4 E g E i h + Q l x t B 4 c m J U I X l 3 4 L c n N A e N O E o k F s q I D w W V L / / W q j e Q 2 K V Q i 0 t 1 Y m Z a 9 S S s 0 i m U s r U f + E L n 0 N U t B o F j J Y t J 5 o 0 M u 1 v v f q j R X a + o C j t w N m 9 N e x + I H 1 5 6 / w 7 + P S T n z w y C r M X d M u G g m 5 T Q l d r + V q e X b 5 W R Z S r t + O x g g h I U A R k e X l F 0 b 2 D Q L Y j z A 1 u r Y H Z u T l M T x 1 M + T 5 q H K g m S A U O A g 0 n h c i U i 8 y T z 4 h Q B W + h M B F t Y S K o m f Y y 3 9 F Y F A + K 4 / v t b 3 8 T 3 / r W H y E W i 6 n X V j I 6 C k s G Z D m 0 X v n R I z I Z h D f k R m 6 x 2 H r k c C C 1 y u V z S r B u N T x y n y l M y z m H K C q 5 1 3 L 5 L 2 3 u t A 4 U p m t i p d o w r e a / K y s r z V 8 O g F / W E N c T M d D f r / 7 t B J W 3 I W u O O L / s U v 9 + 1 N h X o G p y L v z p F T x 5 X k T + H D 0 7 v R F 1 O b i S c P O q + E p 0 i L u B A p R I J B Q V a E e T C q s V V I s 1 h C Y 8 i E 3 f f G T t V q B m N O A K H J 6 C U v H R f z h 5 8 o T 4 E P H W o 7 c e o 0 L 9 F j I a 3 C J U p / u r W M p q y v d 6 4 f m X R b B z O N 5 X x W K m e T 5 x f x 1 F s V L h y U + q v 3 t F p a I r O r s b Y X E t 2 g L 3 4 O j + f t 3 t w p 4 C Z Y k J p 8 V p O 6 W 9 I i 8 0 g K a a 7 7 3 V q K z V k F n L 4 s T x Y 6 1 H e o N V q S M 0 e m f Q v N 1 w B 7 z w x g 4 X 9 l Z B g P f e U / R 2 c n J i T 2 t 9 q z A R t V A W e k e M R S x c v n Q J Z x 7 + N H z + a P O x a E 3 5 Z k R A K N / p g S q e f / U d 9 f d B o H / E I B J p + s c B e w q U J s / Q 0 h x W o E K e B u J C B V w t z X G r Q P + n 2 E j j h R d f h p b 3 w d J b f K I H 1 C 2 h e b d 3 z d 1 S b G x s 4 P L l K 3 j i E 0 8 c S c j 8 9 T f e V N E 5 Y n F p W Y W 8 9 w M t y N X Z V f U 7 o 3 j H R c H R G r m c d e V b M 9 i R L u 1 c a i d O n 8 V r r 7 + u l M F + + P F P f n 4 9 a s f P m k 1 9 t B H Z g 7 C n Q H 0 Y 3 I 6 1 u r y 8 j K W N J X z t 2 1 9 G 4 k R Y / A 6 h c Z W 9 h Y r 0 U M 8 b 2 L q Q g S 9 0 + A j Y 7 Y I z f D h F x P 2 e 5 5 9 7 E V / 7 2 u 8 L r f 1 w i 6 3 t e z 3 4 w P 0 4 d q x p 9 Y e H B u U 7 m j 4 d h f b v f / S M + p 1 o C x r 3 d s 4 c S 6 j A h D 9 x f E e k j Y E q v 6 u B w Z B Y K f F 5 2 h g I O / D w I 4 8 q a / r M j 3 9 2 A 6 V j h H Z 9 f Q N 2 h / 1 6 R J C f N R 0 / W H G 2 / a q P A h + b T I l O k A Y w V P 7 s s 8 / h j / 7 o D 5 o 3 U M 6 i s K T D J j e g V r X U f o V Z r s A 3 4 E Y 1 Z 1 O Z E M 6 g 4 5 Z n P X w Y 5 J a K 6 t h j 0 9 2 z Q b r h 8 u X L K h g x M T H R e m R / L G c d G I 1 0 t z j M t P j c 5 5 5 u / b U / G F i w x N J P T I y 3 H t n G o v h U 4 0 I D d 4 P G K C c + V E Q E g 1 g R f 2 t E K C J B S 2 U Y x o 4 9 w x d f e g W f / t Q n W n 8 d H n N p D V O x 3 p n L U e C W W K h b C V 7 4 D z 7 4 A H N z 8 3 j y y Q 7 n V p R S c N y D w I h L n F 6 f / O 5 C J V d R g h a a d M M / 6 L m j h U n f a s A T d R 1 K m A g G X V 5 / / U 3 l Z / Q C 7 h X u B Q Z v O m H V b T i 3 R / R s Z G S k q z A R F K Z 3 V l x Y y e 0 M r t C 1 Y z R 4 S Q T O r N m g d 8 g 1 L d W l S 1 d 2 U E B u 0 H 8 Y 3 G 5 h I u w f N / O U y p a x t J b G 6 X s e x t D Q 0 L 4 b e Z G J o D j 4 O 7 M k 7 l S Y u g 5 3 4 P C h 3 0 g k K n 7 u N i 0 6 C O 3 g Q S f a a / j u u 0 9 j c X F J 0 e P C U g U l s f g P D h n N J w + J + 0 Z M j I R r y n + a E 7 9 n q 9 g 8 P n 7 7 m A i c J i v P 7 2 p a q j a i 0 Y g S L F L J S 0 I v m R t 4 G D B 0 T u v Y i S t b t 9 f n s h c N G 1 b z H x 9 D Z R l F T I w O I t i D n D g d d 2 Y k b z c s Q y j q P s Z T r x i K 5 n Z z 4 H W 9 o r Y D H I 6 D F w 7 D 2 X T s N w o 7 7 3 d 7 a 0 Q T H y z o D C K z l E c 1 m E I 5 k 0 f D E E u / X l N B o J u B T / y n K f F 7 u G f V j v Q R D H Y N B u v q m H h a L 7 7 4 M j L Z H N 5 8 8 7 x S D k y 2 P W h z e q v o U O 9 v g 6 H z 3 V T z Z N / t t V L K h + I x c b d b 4 w b d H Y 5 c L o / Z 2 T k 8 8 M B 9 r U f 2 R m m t C v / Q n U v z 2 m A m v V + o q q 1 L S L U i l u u H P / g 7 B P x + + O R n d H Q Y / f 3 9 a s + J Q Y Q l s S g P P f z Q n v S L o F X i / k 9 V K B a t B m 9 4 Z 2 S 9 J M / 5 3 X X o 1 Q L y q Q q S m 2 m c v P s Y b A 0 R V K c d x a 0 K G r o m / q j 9 Q y c L Z 8 p 2 R H 0 7 L d N L c 2 4 E c m / g v v v u w d W r 1 9 R e 2 s c V S m X w 2 n 4 c h I k w T Q O B S G 8 b l w x M 3 O k w K 1 W Y V b 2 r M B G m O O q h U B C f / d z T e O y x R 0 R z h 1 Q u o s f j V g v v y 1 / + 8 r 7 C R L D 8 o j 9 Q U 8 J E d A o T 0 a 4 O 8 I h 1 C n p D K s K m a U 4 l T E S g z y u + q Y b N Q t M n / T C g M K V L O 4 X y U 1 M G 8 o G H F N 1 b X V 0 / M E x / J 8 N + 0 D 7 A n Q b u s 7 z 5 6 k u 4 I h w 7 n 8 + 3 H u 2 O W j v X 5 Q 5 G Z a u K 2 H S 4 9 d e N C I f D O H 7 s G F 5 6 6 R W 1 0 E d G h n H q 9 C m M j Y 2 p 5 7 y + D + 8 j 1 j p 4 0 x v v n M N U 4 g T q 3 N n v A A X e m 7 M j e X H / a 9 4 L Y v 4 a P l j f 6 S / e m 9 h S 4 f m h 4 U F 8 8 M H F 1 q N N X N 6 8 8 x V j G 3 b m s 3 2 c 4 B f a 8 w d / + H W 1 + c g M 4 / 1 g G d X W b 3 c G m I n f C c u s C Y X q b p k 6 c e z 4 M V W I 9 8 Y b 5 w 6 l v U n x e o F X / J y 2 S D F y 6 u o X Q R e / a T f C U 1 5 Y V R P F 5 S o q G z W Y x Z t P 9 z k z a L b q 5 5 p g P d X F y 5 d V o e i 9 9 5 5 t P d r E i d v s B 3 0 Y 2 H 0 D G m o F J / T s x 0 O w u K A u i A b 7 7 G c / o 3 y J / X A 7 i g M P g 8 5 s 7 H q t D i N Z R 2 D w 4 D Q j R j J Z Q J h M p g 5 U I m 3 o z N T e G X v Y E 2 S b V q v e i X j v g w u o 4 s b 1 Q E o 2 f G Y S g V E 5 n g E H y p t C V 0 s 3 J 1 T L W U 1 t + F 7 a 0 F C v N 7 / 7 U f E F 7 z l 7 B j / 6 h 2 e U n 9 z G H m z 4 j o R d c 2 u w G k X U K x 8 P s 3 r x w k X 0 9 S c w P D S s b v B + q M u y M E t 3 l p V q o 7 h W g c 3 V u + Y N B A L 4 v S 9 8 D h c v X m o 9 s j d S j H 7 J t T n g 8 u y A s 8 O H H h k e Q k P k p M b U h 1 2 o l v X W b 7 R Y P j j q P m R m i y g s N q u p 2 2 j U 6 y o y u R e c G q O W w O k B S 9 V f 5 V v 7 Y 8 l q T F X Q D g 0 N 4 u K l y + q x j x P U W b h D b h G q M v J L N 1 c 2 c D u x K Q 6 5 y q b u Y b G E x w O o y e K 6 2 Z D v r U J h p S T / 3 4 A v s b 9 1 o n / L H 1 p l a m x m M k x P T 7 e e 3 R u r B T t 8 u / Z 4 D s L F l q V g r w f 2 V w i N e l F c M V B Y K 7 d e 0 U R m b R O l N R N m u a r S u N j n I z o d Q H D c D T N b x + z l W Z X x w K L C T i u z G w O q e L H 5 O y 1 3 y F s X C m h X q U V T d z 2 q M i a 2 t l L N F 3 y M c J 0 U h I a D s N s 9 q r / B n Y y B w X 7 l n P e K a s X c M 4 L 2 U S C / W B a 6 Z 5 M F u 3 8 + Y S 6 X U 3 s z P / j B 3 + E v / u K v V C b E 1 7 7 2 1 X 3 L u 9 s g l T o s k i W H K F V R r m 4 X 3 n r r b b E a J s K T X r g C G o p L Z r N p j Y B K g H t e t U o D E V F Y v r 7 m t g Q F 3 / K V k f A N q L 4 S 9 H W Z J M u c y 0 7 w v D r x 7 t r 2 t k Z 7 o 5 d 7 V l e u z e H 0 6 Y 9 f + P y G X L 6 0 m G + b r Y b I Z O h A S v V R Y H 1 9 X W 3 4 7 U 6 T 6 Q Z m o B d W d E S P 3 R n J s F R W x X U d 8 R P 7 1 2 B x c V K Y z p y 5 S y 1 O g g u 0 l / v B j V t u 1 J / u P 5 w j z 0 X w 9 r I T D 4 w 2 l R W t I q N u 4 X B I t R Q w k 1 X Y G x 6 4 g x 7 Y 3 A a c v q Y g q J Q n e T P 7 d 0 S i E b V J n V 0 q I H F 8 u 9 y C l o p W L 5 V K q Z z D q 1 e u 4 k R r r 4 k h d O 6 B s a 6 J F L G d 8 c H v Z O H o 7 O w 8 x s d H 1 e 8 f B 9 z g t s b E f L s 9 d 2 4 2 N h c Y 2 z 7 1 A j Z f s Y l v k L 7 6 0 V N Z B i G s n A 2 x 4 8 H W I 3 u D 5 R B 5 0 e R c 1 P S d + N O L M L H E n A v z s M J E v L P q w n 0 j 2 5 a f 2 R e l U l m l I v 3 f / + E / o l g o y 3 E V U S n l r g s T o Q R d G A C F i S C 9 d r q c K K x u U 8 X p 6 S l 1 D u 0 E X g r T 5 Z Y v W C 2 u 4 f K l C 6 r p y i u v v H r d g p H y U b i 4 3 3 Y n K v a 9 c I N A E Y Z e Q u b a T t N 8 p 4 A C d U U 0 X K / 7 Z y w r J y 3 J z D b 3 T 2 q 9 x p K P E P V q A 6 V V C 5 4 B R 0 + L w z B 0 U W q e Q 1 f e s j K 2 X c F 6 G G w U H D i R E A u 0 6 9 A S s Z i y P G 6 P C 1 5 v E I G 4 F + H R n Q q B 5 8 O s j T a c X q f y X V 1 B T W X / 5 5 W / e C N O 3 X V a Z a y z B V m 5 k M E / / O g Z H D s 2 3 c w l F E t F J v L L Z 5 9 T v S f 2 y 9 e 8 0 9 B V o K J T I b l 4 M a E n 3 S / G R w k K l K G b K B 2 i o N A T c c M b d 4 u S K I m 1 + v A b k 4 c B o 4 z l D f b 5 c 1 3 P P N g P r A s i j e J C 7 T X h t Y 1 e w + Q E s 7 1 X c w 6 V P D o Q r N 3 g d 6 3 J c 2 6 v G 8 P D Q 8 q 6 1 g M V Z D a z W L m c Q n Z e l G 3 H y 4 N d 6 s v c Q R e C Y 2 J l X D Y U V 8 z r g S F G D r O L B R G 0 i s p Y J w K B E O K J m M q c Z 8 b 5 4 u K i y u n 7 x C c e V 8 / f S t S P O G C 1 9 y 0 Q n u z v P 5 q G i U c J R Q N 8 b j h s h 4 t i s T l m 9 L h f + Q C 3 C 3 r O Q G V L N H x M V L / 8 j 7 V I T O j c D + W y 0 K y F J X z q k 5 8 8 N N V h 6 J v J z n u B L c C Y G H s t q c n 1 A 4 b D t R u S R 1 M l u z r O d p s w K r B P P / k J v P P u e / j l 6 7 / E d 3 / 0 H / H + h Q t I L Z e Q u p r D 2 t q a E r i 9 E O j z w a o Z q O U 1 E a Q 8 0 t e y 0 N x 2 a F 4 R N P E n i d N i r Z J b z a 5 U X / n q l x T l / c x n n o T P e + v v l V 3 M M p X L U W F P g W L t U K P s F r p y u I V 7 O + B g u U L r 9 8 O C E a r b c U 6 V r A 4 j V U d o 3 C M + R 3 O P j 4 V 9 f Y G D K S f l y C P W 4 b D w O u t 7 d n h l s I K J q Q l / H c c T F h y 7 C n f 4 3 H x a Q 8 z b 2 F G A S A V 2 1 1 1 3 q Y 3 0 f / b P / w z / 6 r / + l 4 h N h n F l + X 0 k S 1 v y R g 2 N l B P 5 B R 3 V s g h n l 6 9 n B 9 7 U 8 g Z 8 Q h n j J y M I D P j h i 3 m g 5 y s w C 3 I s I k h F 8 a E Y b v d 5 f f J 9 p 5 X P d b v g O s I 8 1 n 3 X Z W E z D 3 s P N O V 2 g s 6 r V y 6 6 y 3 1 z U R / / s F M o S x G 5 u b L q y d c 4 T F u n H p F f E e d 9 o w r / i P P Q I X u b L O B s N t + z j 9 g G 9 5 B Y D t E N / C i 3 y H R C h H l 3 m + y C C B r 7 P T B p d T J m y f f v / b 3 N 7 Q o b N j e 2 E P f F E Q 8 M i n / l R O J k C K 5 h D w y x y I V l E y n x v 1 N X t 1 u Z 8 R p Q m K i k W d L e R u J k F H q 6 i v x S G X / 4 6 W / i 9 e f O o 1 C 4 8 9 y M w 2 B f a b H 7 a s j O 3 l k n S B / j 5 K k T h 6 Z D n Y i d C K l d / u C I B 0 V Z A N m Z E v J C Y Y 4 C D H 5 Y p T p i p 4 J C b W 4 i + 0 R W P 6 3 T Y c 6 P A r N e Y M C j 9 c A u v L f m E o G 6 U d j I 1 J h I E h O r t R 8 o 3 B s b m / h P / 8 9 3 8 c O / / H t o J T f G R 4 / J 9 1 k w X c 0 W X y / N e Z C 3 e V B r G A g O + e A M a D C S Q i G F F r I n P Q c w d E N o w o v w u B 9 9 p 8 O 4 7 8 x 9 + M l P f t 5 6 5 u O J f Q U q O O i H Q 3 P e k H n 8 U Y K h 3 H Z / v Q 8 L W t / g h B u R Y 3 7 l 4 1 B 5 1 J g H c x O g v 7 R 2 L g n L q C E m G v t m Q U F K p T I q u t Y r L m 4 4 x e f Z + / W 7 K 2 P b o L + 0 l 1 V r g 8 J y 6 e J F / M P f P Y P f + + T n 8 d W v f A V n 7 z k j x 1 d B z u E V V z u g o n D 3 h B d R 0 V y w 1 5 3 K E o W G A n D H x T I K m w g M i h + V P 9 j i Z l a z O D Y 9 c W j r f F i w i v h X V 4 V S N 2 7 U Q M l d 3 Z l 6 B Z X T h X W x w K 2 / 9 4 S n 3 6 5 6 b t 8 p M H Q D n K x w 1 A i N + B E Y 9 a i N 4 M p G A 7 n F n S k 3 B 4 G b y E M P J d B 3 1 / 7 9 4 6 y a p Y r o G B b e 2 F j H q 6 / + 5 n o Z i m V V c e n S J U x P T y p n u R e w 7 P v u w e q + m V h s 7 b Y b f K S X q C D 3 h R g W / + Y X v 4 2 J e 8 f g h F c t x M C A D 3 2 D H n i C X q U E A g E / j i V q c E Z s K q 9 P K S Y 5 K J b 2 5 5 a a 1 r + S 2 j s B O 7 d Q R G I s o o I y q e S t T T l i F f F n T 8 i x 7 O r b T i x l H T c E K d Y L d t W n c j + Q y W 6 V b A e P s 3 H I V a + I y f a E n e o C f d Q w q 6 Z w + E 2 1 e V g y G r I o 5 C T k b D 4 M B W y D / J 6 N U p w B G 2 r i L z R K T m x d S y I o i 4 f n X l g r K j + B I T I K E H 0 w Z 8 C h r p G r h 3 4 Q x W J B N V T h s V q W K f T m l 2 r z d m 5 u F m O j E 9 h K b o l 2 r u P s 2 b M 9 W + F c x S a + 0 d 5 3 m 0 u G b n D b d U m V O Q O r 2 Y u 8 m 6 B 1 g k M B 3 j 5 3 T i X L O o X m u Z z C W A I N B P q b 0 b f V n A a P X C d 3 s G N 0 j N B c b 0 S D L k r J G b S r b H S 3 r B 1 f n x t G u i 7 U T 8 5 L r m V 2 r o S G o a G 4 W U R 5 y 4 T N y V Q m 8 c V c b v m s Z t 3 b U d z T X n A t 6 U D M 1 7 w W g 6 H m T K r O r 2 a g p 6 3 f a D y 7 H V Y y r 2 E 6 I T 5 o L 2 3 E 9 K y O W l k T h / 4 m f I I j B i 0 U + 3 c z S X Z h f h G Z Q h n x S A B n 7 7 0 X o 8 O D R 3 4 T u I 9 U S Y k F k A V Y t 9 W E / g J z y S R O T Q / A L 4 7 2 Q U E H 0 p d s N o N K W c f z L 7 y o h h V w v 4 U L s G p a I l B V L C 0 t 4 + V X f i N 0 Z x q P P f 6 w W l S 9 g F q T p e 2 c d r I X 2 N A / K I L D 7 Z Y P 1 o S a D V c V P e m I D X Q F F 0 5 p Q 5 R G K o U f / v L v 8 M / / 7 E 9 R z d Z E g b n V O Z X l M / p G X K j m b f A P N d c F F c P U 1 L T y 5 x J O Q / x S H d a g E 3 1 + + o R y 7 w o m r I L Q I z l w T 5 8 D L q 9 T W T I 9 a 8 L f 3 0 w U T q e z Y h G T + O D C R T j F 3 f j K V 7 6 k H r 9 d 4 D W d S W k 4 S e H o c m v f W H Q h J 9 e U t / 2 B k e r 1 c v 5 3 V 5 2 4 V 6 5 t z 3 3 5 k p d z c t J u e K O 3 b x + n F + g V H b q h 4 2 c / / T k + + f m v Y Y S L / G h l 6 g Y U N 0 s q 3 B s 7 1 r 3 S l g u u L d g c / v W D H / w A 0 5 M T O H n 6 d N c e 7 H W x S s y O 8 L g 9 8 r 4 D V n o H 5 l M O p V F 3 T 7 3 o R L o i 2 t d b w / k l J x 4 c 6 z 2 p m N Z n W P w y w 9 T x H / 7 9 / 4 d v f / u P o B X d i h q / t + X B 3 e E S 9 G Q d l l k V n 3 H 7 n G h x V z f L S N d j i I Q q i G Q q C I 8 3 n 7 f U M D u x X C H 2 b 2 9 m P + j 1 n F j R O p I r B Y y N j a s s i d d e e 1 1 1 t B o e H s b 8 3 L w K Q t 0 p 4 I i m r S K H Y j T b R r Q 3 x E k V x y K 1 3 r d z m N D Z 0 O + 8 B E W P 1 6 O q P d k D w R D r c a u F i Q j 0 + 8 U R 5 9 T D n Q u Z i 4 k + x / v v f 6 D 8 o p p V Q 6 V S x p N P f h p X r 7 G s Y b u W q B N s A + b 1 k O L 0 L k x E q d r M 3 d s P u s j Q W t 7 R s z D R e r H 4 j 8 J E V C r N q Y j s L a 5 5 H a p X 3 9 k h S 1 H c u s 2 C X R N 6 J z p Z Z V O I e q c i 6 R e l l r A t w L V U R r W 8 H e T R P A 7 F c i h M J v J I G / N I 5 9 a R K 6 S U M G 2 I X 1 k 1 T T z 0 0 I O 4 + M F l v P X 2 O 7 g g l u r i x Y u q u 1 M h X 1 D D 1 W 4 F P l j r j X 1 x X l Z / s K 4 G F b R H p S 5 n 7 U q Y i E N 1 j u W Y F Z f w Y W + X k Z y 3 G w W j O X u o 7 V i / + + 5 7 q l k J + y z c D r D t s 5 4 S v u 2 u w d / n V X s 0 P / n J z 5 S G 5 Q j L e a G j 9 O 0 Y A R s f G 8 O J k 8 c R C o b E 3 z q 6 g M q r 8 y 4 8 M b l / u c 3 7 Q v N I T x i 4 O A j z Q n V Y D s 9 U p D a Y I X 7 + / N t i X e + C S 6 x O S a 9 j + o Q P B b E o 9 o Z L 1 U G x t I M + o T f g h 1 4 u I z I Z g F 6 z w x C B i k x 3 r / l i c K Z g r a k A U 8 N u Q W v 4 4 L X H x V p b 4 q I 6 V U 7 f e + 9 d U F 2 e x I Z j 5 t q 8 8 k F 5 b b / 0 5 d 8 T y n z 0 g a m j w K E E i q C z 6 e m X O 3 Q b L M F + 4 D A v C h P T b R h i Z t 3 Q 1 7 / 2 V W W x b i f o X N c 1 E 3 W h V W + L R n 3 q q S d V Q I E C R o v F s o N b N f z s l 5 f d e G h c e P w + P h T T j a h V 9 3 P 1 2 E 0 2 6 K m r d K T d y I m l / T / + 9 / 9 L p Q J 9 4 o k n k L q U w 3 o o h l + 8 t Y D F V A F e v x P / 0 6 e n Y Q b E e s k i d 1 p V l J c z c A Z E k C w d L o / r h o R a g j 3 Z G 4 H t p N r m D k 4 d r k Y E H v t O p U g m w K H c w V B Q / O Y F X L p 0 G a d O n c S J E 9 2 p I L M + s r o d k 9 H u f t C t A I W I X 3 U 4 j i H Q x L Q Z K R s y s 4 W P J H O 7 D Y Y 2 m T 7 D P Y V r y 3 l E w q R 9 t 2 b h 7 o d 6 w M T P n v u F G j 3 6 2 G O P K o v E g A N z 4 B i p u p X H x F w 8 t j b e D + t 5 + 7 7 C x E p d B j W 6 C p P Q 1 2 f + 4 S f 4 o 6 9 + C y f j p 1 F O V c S C N D B S z W F t c w s v z O T w 8 / e S K r C Q 8 I X g z V X Q E J 8 p 1 C f 0 V T c R i I r F K p l Y u L D Y + s Q O u O W 1 8 l k N 3 Y n G 4 g B q G R c c d Q / c 9 h u F j 0 I R i 0 V V k G L 4 W B A n T 5 4 U G n h F K d J u 4 O I 2 q v R j m 3 / f D p D 9 M / B z e I E S b 8 y d I G e u I T s v z n n G g c z V 0 v V s 4 t 1 + x a 0 C F x I X i l 5 M 4 + J b L + K T n 3 p C d T 6 9 3 c j k M 3 j 8 k U f x q X u f R s B / e + v I n M J 6 9 h M W 5 u a N d O T l d Y K 3 6 9 y S E y f 7 9 3 h e q O v L b N Z / 3 6 d x / O w k + u + O o 5 I S O u a 2 y a J x 4 M + m P d d J i m f E C c u W h 5 4 X 6 l d p d k O y 2 T S h x W I p 0 i m 4 a 3 6 h b F d b r 2 6 i o b s R s k 0 A 6 T C 0 4 R J s u Q D 8 j g H 5 z O 0 l W c A S z E Y B R a z I z y o q 2 I I G v + p H 6 B A N 8 J d / + V c q O T e d S u 9 Y d 3 5 7 B Q n H h n q O l D W X z a r B f L c S v A / 8 O T T l 6 w Z m C V g F u 9 y E m r o g L p 9 L h K 7 1 5 C 0 E H f + f / v R n + P K X v 7 T n B M N b C S 6 6 f / y H Z / D 0 0 5 + B z + M T y w 3 4 h m 4 f t y d V 2 y t k z v C v J X 6 M x 3 n j 8 5 y x x N 7 i 4 9 H u w s T F y Z m 2 r z 7 3 O r 7 4 6 S + g 7 0 Q c h f W S a n s W H W 9 m g V h Z O U + P q Q I N n e D r H D U P T K s M d 8 S F R k X D W m Y J w Z g H 0 X h c W R m C 1 y 6 3 U p b X y t 8 T 6 2 g s x R E c 8 e 3 I 9 a s 2 y t B t n P 7 e h H i k 8 K J P / m X / i 7 o K V C w s L O I n P / 4 Z P v + 5 z + K 4 + K n s D p X P 5 v H O u + 9 g Y n J C C V J R 6 O X K 6 r q i r R w R e y t h Z 2 + 0 D y t R L I 1 g a y l m V n P q h W G I X 3 E L k k 4 7 Q Q 7 + 0 5 / + A l / 8 4 u 9 9 J M J E s E z b M E 2 4 P W 7 V s o x W m r l 8 t 8 t K 1 x s 2 F Z X b D V b u P n f V j Q / W H a r m i Z a K K T U X 1 z U s y O 9 s h L K X M N V k o c 4 v L O O F X 4 p 1 u u d T S p g I p q H Z a g 4 k L z S T X u u a j u L K j V F L v s 4 3 4 l D Z 9 s F A Q v X 0 0 H U R n K w X m X Q G e q W C 9 f U 1 v P / 2 + z B 1 u V a D z a y I W l 9 a F W F u o 4 F K P Y m 6 A R G i A R U A c T V C S p g I 0 m q f z 6 8 y 4 f / 1 v / l v R Y F U 8 b 2 / / T 7 W 1 t f l n h i q b T U r h O 8 + c z c e f f w x J U x L y 8 t 7 0 s S j g p 0 h 1 a N 2 h Z j B n R Z + f a v A 3 n Q v P M 9 N 0 s / e t q h e N 7 B M m x M j K N y E f 0 S D T b M J 5 b k 1 o d 3 d 6 J a j R 1 m m P / T 5 U w Y e G q s q P 4 t Z 5 C z b u G v Q w s Q B I 1 5 S m Q K + + 5 d / j a f u e x I T j 4 y 2 H m 0 i M u V H e K i p 4 d U + k t 3 R N U U r d S 2 L g W M j 0 K 2 s U L U i n E L v G L 1 j H 0 V W I s s R I j E Q E 6 U r 7 k N h C K X 3 X E K X G i g I d W M B Y m H Z g J G 0 o X R Z L F J 5 E p V q C n V b V e 1 X s S W n B R 1 l b A g l X J T f y 7 A 7 G + h L 9 O N z n / 8 c f v X s r / H z X / x S N Y j p h N f n V Q r w r 7 7 7 N y r 1 y 6 r e G s F y f O u / / L f f G Y v W j z R o 5 w m L l c r K Z 2 r 1 m 8 u 4 3 g e 8 K C + + 8 J K a H R T v o V H L r Q R p x + z M L E Z H R 4 V q N K O L e q Y K X 9 x 9 6 L K N m w G F p z M K z 6 0 E w 7 K r O b a H B Q n F f N o J v S T K w S z j z K l 7 4 Q 7 v v H e 0 w L m l A i p 5 E 2 a u 2 Q b M 0 u s w c j p q J R u q x Y b K L G e w y q r p m F + d g a f g Q z A S F E H y o a 6 L T 7 U s i l b + H u q P w e 1 1 Y W 1 p R W j Y A F D 0 y R f I B 1 b t q F Y r a F g N 2 L w W q s 4 U a g U X n E J C L J v 4 a C J A F u g P k V k 1 V H b 7 y t o C X n / l X T z 4 4 A O Y m p r E 0 O A A + g f E H + u I S j A 4 N M w 2 1 q d O q u j r t Z k Z 1 U H q q I N G 9 u l 4 D R T W b t T h w y B 6 z A c r d + i Y h w I z t r t V g V K r v P z y q 7 j 3 v n v Q 1 7 d / 1 9 j b A V a W Z s T h Z W J o G + 6 I U 5 V 4 3 w 7 s j m K R z n F s 5 m H B n D 3 K / 3 S 8 i k T Y g c W V J Z S r e W S u F p G Z K U L f a n 4 R 8 x c d T g 2 R c b F U k 1 7 1 E z 8 V k H s d g l O I A i 0 0 y z F s f W J D X A W M 9 U 2 o k L n L 7 U V o 0 i N 0 r y R K 1 o 6 B K D O 9 g d W N D U y c H Y P N a a F R b c B 5 I o u C u Y l a K I + K l Y F N 9 8 I V s 8 F d i 4 p t o k W p y 3 9 N S 6 W 0 i f z G a S y v / P I D f P l L X 1 K R V W 5 A j w v V 6 5 a C x h x G s g o 2 0 e T P j / 7 + H 7 G 8 v H q 9 M c x R w M 7 E S j Y Y / L V w b o a g j x I N e 0 2 l 6 R w W x Y 0 y y p s m y s K p S y u W K g Y k V t f W F L 3 i 3 k 7 V a t I q 7 k f t B v 3 C W + z C K W x u b u C M c H T y + T Z M 0 d 7 1 m y w B O S z e W X E 2 1 5 W A + m c g e D h h Y u D i 2 p Y I i K e q I m G v / e Z 1 f P 9 7 P 1 T 5 c w P T f Y i e o L A E 0 H B U k L 5 a Q H H N V N n k 9 v Z u e g f c o W Y W D a 2 2 z + 3 H w M C w L H s H r K g N L p 9 b W T e v C B e b Y r a h V T X V t q 5 m O F B u Z E W o b Q j 2 B e G v j s A / J f T J Z Y P X G o Z u S 7 e E 2 g a t 4 W 3 5 U T Z U h F r / + p k 3 8 c U v f U H t U f U K C h v T m r 7 6 t d 9 X 0 c J X X v k N V l d X j 8 T 3 V V e G C X 5 P H T f U L v l R g g V 8 H v f h R l w S k f E g A k M e + I Y 1 p f X c U b n g a z V h C h G l k d j b / O / / 7 k d Y W F z C 8 5 f r W M n a 1 X 4 L F 8 i 6 + I Q M F H X b V z l K 8 O I z y f X d d 9 5 D s V B E O a 0 j e T H H v U x Z G E 7 k V m 6 9 l b p 7 U K h V v X m i G 0 W t p / L 6 T l A u j o s 1 e f + 9 d / G D H / 4 I Y + O j + J M / / r a a 7 E F a R H q 9 u L A I R 8 C O 1 O a W + D E N L G 7 M 4 u q V K 6 1 P u B F c r O s b a y i t y r G E x C a I s j E q R Z V l s y a L 9 n o W v R y 2 0 y f C K T Q v N O 6 C X 9 b J 8 u U 8 G j k f K v Y N + O 0 D Q g n 9 z e 2 Y O r M u n E I Z m 7 S P c 6 v o U 2 k i c D W h h q H Q z d W f M S L I n E H O F X 7 3 n f e v D + 1 m D d j W V h L l 8 u G N w f X y D S 7 C W 7 E G c 2 s 5 t f H X T o a 8 G b C / H q 2 d V v V j d L p f b r S B h x 9 5 S O 0 x X H 7 z 5 3 J h 3 Q j 5 3 X B o L s T 9 2 + l I R w 1 e a H Y k 4 v 4 G 9 2 j e P P c W P v P 0 U / C b Y d h E Q Y d G / Y o W h c b E X 5 A b X d 4 w V T n I r Q L V H z N F e N + u b m r X G 6 s c B l W j i p / + 7 O f 4 1 r e + I T S 6 T 7 U W 4 K K n 1 a V / E Y 6 E k d z a w v j d Y 6 g k R e n C j 7 F T o 0 g m R c D E G l H g u J n N f h B p u R 8 O p w O u U n P 6 4 H u 1 N E 4 E w 3 L v N b i 0 E P L V A i I d H Z J M 8 b O 0 o K 1 5 X e W z h + P j W C 5 e k O v o R A 2 m L M q q U M 4 y v M d E k k p u + e 5 B 1 A M F c b U s Z a V y m T y u X V h W v l M n S z g s e L 7 D I 0 P 4 9 a + e U y V S z 4 u P 3 m j U l M U + d f r k t h L o A Q f W Q 3 1 Y M E B h t 7 w q X 6 s b V e g V f G 9 h Q y x A s Y 5 z F 8 6 L 8 z m B 8 f E x n D 5 5 A m 5 H H a + 9 8 p L 4 0 g V 4 f T 5 1 g z s 5 N K 0 J b z 7 / p e b l 7 5 0 X i V q Q Q p r P 5 1 T P C t M k n W x m j L P g j W k v b N L / 0 o s v q 4 5 E n G F 0 + v Q p P P z Q g 3 A U X S J M d d X d J 7 t Q U O f L R p A u + T H y l l A h b c e x H C W 2 S g 4 E W 0 1 Z f O 4 6 R O 8 c G i X R w u z s + u A D e y 9 K N k x h u N m f 8 M B p 8 w u V M 4 V S 1 1 R o O p H o U 7 4 L f w K B I H S h 6 R w a E B E f e k E v Y t w X U A G a 1 G Y a P r F 0 t A p t s D e I 2 + 3 B e k m E d N y D 0 p a O y K A f y V Q N T g T g c / m F N Y V R 9 W R Q z d j R i G V g b 7 E o + l G v P f c B H n 3 k s U P 3 L + w G r h n 2 C M x m c / K Z D 6 s 9 L L Y 0 Y 1 i + c 2 + s E x f W y Q p 2 0 u w j 2 d g 9 C A y F N s o u V M p Z B I d u z C b g Q u 9 p 0 c m R p u f y M O p l P P / G 8 / j a 1 7 + q O p c S F B S a b G Z 6 J 8 V c M 6 J D Z 5 P Z 0 n w j n 6 c W Z R 8 2 f t e U X L C 7 z 9 y l B I u N M y 9 f v q q G N v P C c s O Y P R S q I l i c I n H / A / c h F o + p T A j u O X H h l d Y s V M u i R U W Y I m P i Z 8 i x G X I p P Q P b 5 8 G G + q k r e Q z d L z d c n u e 0 Q g r a U S B d b m 7 q M p j A q e p D E Q v a T c j t 2 u q a U O d F P P 7 4 Y 6 1 H u q N S Y X O c J g U r L O s o + k z E E E J h K 4 + + u 8 I q 0 7 y y L j + l o v J 9 o l N h v J l L 4 u F w M x K b v V a B O e B B v 1 i k 3 e B e G c P 7 y U t p O I M u l F I W s u Y 6 p k 5 P Q N + s Q 5 t O o X T J I 3 x P h P u s K Z e S V t m G 5 G Y G i x c z e P K p J 1 u f d H T g m v z Z z 3 4 h A n V K U f t u e 5 3 M N O H W R C d u i 0 A R p H 3 l d T H k 5 Y p q k m I T J 4 f F e 0 a + 2 m w 8 P 9 3 7 g O m t K 1 l c S 1 / G y e P H E U / s 1 E 6 0 P q R l v P H U j B S e 9 g / R 1 s K 0 P E y y 5 H h N T Y S I P F r V I 8 l 7 + B k U Q G p l 7 u z v T m n K L x d V a 7 D O C f O c U s F u q e 5 d l b t s A G N 3 2 l T k 0 t s n t C V y N B S Q x Y K n B s T q C 0 d h Y I G + E I X r M C D V + v f / / v / F n / 7 p H 6 v 9 t L 3 A x V U q F e Q a O q 4 r s D b S M w V h D 0 1 a b m S q i J 8 O I b s i w s P S 9 7 4 G T o R i 4 k 8 W 4 X Y G k L L W M S L W / S C 8 v e L E U G F T b b k 4 3 X Y E B 4 V C C w l M s S b v L g p U H Q a 3 T 5 4 9 j 3 t O P a g G 0 t 0 K c G 0 w i v v 8 c y / g q c 8 8 q b r Y u l x O N R S u v 3 + g q 0 W / b Q L V B h M s 3 U 5 q N n E A h a q F x v x 7 m t T 9 k E 6 n V S t f l o v 3 Z N 2 6 o J M K 9 r o f k Z 0 X x 1 m + L j q x 0 x F m H w W W M u y F 8 p a h h N U b P x q B Y m P / 0 4 O W 0 L w G X l t w 4 Z 6 h q u q V c B i w r 8 X 5 c + f x x S 9 9 8 U A / g f 4 q q d X i 4 h w G B k f E 5 7 Z j Z X k Z E x O T y M m 5 C e m D O y 5 K r B U N W p x N w z a o I Z S y w 1 Z 3 o J w r o x 4 X P 0 m Y Q z c w 9 t B W C L p l U + e V F g t k r s t 5 h c I i o C X l K 4 e n f S h i C c W c j u d / 8 h b + 8 A / + 4 J Z W G H B t b I k P S e W 6 L P 7 i 5 m Y S Q y J Y 7 P v B E P 1 u H H 4 l f 0 i w P 5 s j R I 7 t V 3 3 H b 0 a Y C J a J v / b C G 9 i 8 m r z p r H c K I h d S L 8 L E P T B S H b v L f o M w E Q d t 5 L K n g l U 6 O t 3 F B c j i Q m 4 R P D p h H l q Y W O z 4 n G j e x 5 9 4 o i e n u + 2 n j I 9 P w d 0 q S R k Y H F Q L L u Q X y l c T u i f 0 r L D W j I w F N A 8 a O Q s u p x e a G D U 2 r 3 H p 3 W u j e A 6 d R 0 9 h 2 i z a E e u P Y v D e f t T 8 Z W S t D B p B N q O x w W X F U N y w 4 f 7 7 7 r v l C d F c I 8 z w G J R z P X 7 q J D 7 9 1 K f l 3 N m y z a 5 c C L 1 j A B 1 x P S j B 8 G u 1 1 v s Y y Y 8 a 3 I v q H + 5 D 0 R D K k X M r + s i A w F G C i 6 S c 0 c U h F h 9 C / g 0 M e 4 S y d d e G z F 0 7 6 P u r B V l g Q g t V W O 5 D w B Q N f m l T U / 8 O h w + f 5 U K q t 7 m 5 q S p g z 9 x z 9 0 1 b e C p D 7 s V V s 1 a z Q 2 7 Q j m p J l J v p x j v W J g Y M L 2 r i R 7 L v H l V 3 r i R + p 7 c B r 0 N T A l S t 1 8 A u w J z c y o E F T v F 3 S 8 J g K J T r 4 g r Y N i p w B Y R m R v w i X D F 4 / R 4 s L S 0 i l U y r k P 7 z r 7 y N Q j a p E l 6 5 P + k W J X u z C v o g 8 B o x o M K N Y f r Y b 7 z x J j 7 4 4 I J y G + L x q C r V Y a 7 i b a d 8 R 4 m y + G M / + P 4 P 8 f W v f x W u h h t 1 X R M + 7 x C L Z Q m V s + D w i R b 3 O w + c t c u Z R n p W b q D c C / b q K / F G u k W b O m v w R J 1 w e v e P 1 D G b w J t w i k D t X 8 l s 5 E y Y x R q C I 9 0 1 d a 9 4 c d a l 2 i V P x p j d 3 z t o T X K Z H H 7 x i 1 / C I w v g q a c + d d N 7 O G 0 s L i w g W E 2 o v v G d e F 3 o 5 I l S E L G R P m y l 1 / B W f h l n 6 g P Y j O g w v S 4 E R a g S L i / 8 Z f G l M w 2 R w T o C c p 0 1 d 9 P f r R s O b B n y W K W q 0 o 5 Y F d 2 J Z r S 2 g R f e m s X b L / 4 Y x 6 a m V L D i s + I L 8 5 x + f c 3 T b B V 2 C 2 B Z N f E p i 0 q p 0 2 X g U D k K 0 8 z M 3 M d b o I h s R p z G 5 1 / E k 7 I 4 m C j b 6 S i W k m W Y h a o 8 J i Z a f q i 9 + L t d K I 7 y n + T C c B + G U S k t I D 9 u B 8 w 8 h a i 3 S R m E L k J S S e m I T v e 2 M N n 3 j x v e N w M 5 Z K X J u Q F / U G H h b p C e z M 8 v K J / p C 7 / 3 + V Y f j g 9 P l 5 K X c m r f j c 0 t O / F a Z h O P R f p V c 5 9 k q A b v h p y 3 P 4 T + E 8 P I b + a Q 8 t Y Q K A m F N u 1 i w X w i C h S k 7 a X I j X J T L F r S E 8 F A p Q L / s N y 3 L v S J v s 3 s u o 6 B Q E 1 Z 3 p / 8 9 G c q r c i R e A B P 3 x + 7 a e t 7 W P z 6 1 8 + r q S E f e 4 E i 6 D B z E 8 7 n 9 + G B B + 5 X G u p 2 X U i 2 c g 6 M 9 k 4 1 W T L P r O 3 D o l y 1 4 T d z L j w x Z a p e G o c B 6 5 h + / o t f 4 P i J K Y x P j M N D 6 3 u T q O Q M 2 K s e + b d I H q R S w N T o U N H W n X g r u 4 U H I n 0 q W P O + I 4 M J W x 3 W s g s n H j + B 9 1 9 8 C 4 m x I X m v j v 7 p 7 W q B X E W E q 1 X f x Z S k 6 G R z m N u 7 M z W c E D r J e + r p U 0 / v A C f Y r 4 q i G Y 9 Y S s A y o m S Z d f 7 5 V j X C U S i O g 0 D K S Y H + r R A o g j 0 c u O / 0 6 s u / w f D o M O 6 9 9 1 4 4 e S F v o V y x T C E w 4 I U 7 2 H v T m v x q C U 6 P W J m O k P t B W M k 5 s J B 2 4 J F x o T 8 3 M S m C V v y F F 1 7 E 7 3 / 5 9 6 E d Q H / 3 A s P + p X V T 6 L S J 2 P G d J T P 0 Z + h b t M E j X C 4 V M O Y P q p n C 1 o A N c 7 9 e w O R d w z C d B d R T G t b 7 7 G J 5 7 O g P 9 s E V F y G S + 8 R R P K 5 6 V U 0 t c f h q 8 M W 2 B Z + 9 M f R N E z 4 1 t K 4 7 e 2 A p E j s R c V a w z c j g L / / 8 L 4 Q C f k Y N c u M G 8 u 3 A b 4 1 A t U E N x c 1 d 1 k y N j A y r d J r O 3 f k P g 2 / + b 2 9 h S a j I R M K L v / 0 3 9 6 u C O F b o H t Y a 5 h e F / o z 1 N h B g O a P B I U I 0 J L T p Z n H l y h X F 9 U + f P t 1 6 5 H C g l T H k e s Z P h v c 8 Z g o V n 2 P G h C n + D X 9 3 C v 1 m U x 9 b y M L L q X X c G 4 n D n C u r B p d v V R f x 2 d N n k Z 8 T A b P q S k j T M x m x J j 6 E p 7 o v / k J Z P m 8 h t W + 7 a 8 O y q Z 7 t a 3 k 7 j o e S K s P l 9 d d e x x / / y b e v R z P Z f 4 S d h 2 8 F e n M U P k a g e b / 7 7 r v U X N e f / + y X r U e P B i s Z Q + h F A 8 l 8 M 1 T q 8 L P r 6 e E d X / + g E 6 W V g 4 s Q U y U H + o K 1 D y V M t N o v v v i K 8 i s O C z a m z M 1 X 4 I r a k D g V 2 V c B 0 E J R m E r F I p g 1 T m E i b O K 3 m q k G n F d W s F q r w j M Z R 0 1 8 o X G P D 2 l T V / m P / k h Y + U x M L K 7 V D L U l 0 A 3 K M G k O l J M 7 Q 9 W d 4 F Z C W i z f m U E L / m A Y j z 7 6 C P 6 L f / G f q 2 g c t w m Y F f P 3 f / 8 j 5 L I 5 p D M Z t U m 7 H 1 i R f R j 8 1 g k U Q T 6 v n G 6 n s 6 c 9 l l 4 x 3 e 9 V i 2 U 6 0 a R 4 7 B 7 r 9 B + e n z P q q A U b q s l N N 7 A U g y F x l 6 M 5 H f 1 m w f D u d 7 / 7 N / j 6 1 7 8 i v s T h s v 7 Z w q A m f k l g 2 K X G e / Y K Z p p r I k x M I J 6 5 d g 1 O n w t 2 s V D 3 P 3 I G p w I B B L 0 1 u A d C 6 A 9 H Y T J s L t d C L + g w 0 3 U M n I 2 1 6 K Q N 6 b I D S f n + T l Q s o O 9 E S I 6 t h s y 1 o l J m K h t 9 F y K e u m o j V j I Y h L I r n 5 r t 3 b 7 2 1 a / g i S c e V 5 H A 7 / / g h y o Z 9 t l f / u r 6 5 j 5 R K J Y U R a 6 U K y p 5 4 B c / / w V W l l d U Z g 1 f d x A + E s r X 3 g m / l S A F Y a + + b 3 3 r m y J g t 8 a 8 q + Y 0 e Z v Q P o b r D 6 + b O C K T o f Z 2 u F 2 v 2 r C Y b f Z 8 s M Q o d W u x z L 7 g p X J R n v M q 6 r Q f Z m Z m U B a L w b 7 v e 1 m X n B y D O + p B f q m I + o A H Q d 2 J q r 0 G u / g z b L p j 6 V V 4 I 8 0 c v o Y c p i W L X / M x H W h n Y E V v p G H V L a R X x K K 5 3 H C U 5 X P 8 b t g b B Q w O D i k q v l A p Y M g b Q F W o c s r c Q D E R x l l R f H Y R o H r R j e x G E p G J g F z L 5 r H y 7 J l i x b G l L l k v h t n c s 7 K J o m H N H D P b q 3 m x S u L D C l d Q U x E 7 f e a X 5 l z 4 1 F R 3 C 8 O o J 4 X t u 9 / 9 a / j 9 A R G 6 I M 6 e v R s / / v F P l D J m c x f 2 J P z 6 1 7 + m g l 6 v v 3 E e P q 8 b X / v a 7 y M a j b U + 5 U Z 8 J A L F u i V O z m s 3 W r 8 V 4 D 7 F X / / 1 9 / C H f / B 1 + P x H 4 0 N 1 A / d C m B T K s O 5 h Q a 1 Y X B N / a t i r e D + L J T v H c e 4 G L c 6 v f v W 8 0 p w + n x d f / e q X V Y Z 3 G z U R g H a l M / M Z / / 7 v / h F / + I 2 v q Q W y G / z u 7 H w Z p m 6 i b 3 Q A V 9 Y W M T A Z Q d R 1 s P P O C Z D s D t u J i q x s l 8 O H p Y W l Z p Q 1 5 0 V k q j n q h m D Q 6 M 1 i F h N l U w Q n i 3 7 v K M o D M e Q a O d w T D y C 7 X E G 1 J M L q c C I 0 5 o X D v f N 6 c u 4 v C y j f F Q G 7 d 7 A K Z 6 d C l l 9 z C y V 4 g 0 G x L H m E x 5 r H V t I d q M l 5 h v Z p B M r o H C 0 P f 6 5 c v o r Z 2 V n 8 / r c / B V s l p K w s e w A S x Z K J q l l W L Q 8 e e v j B P R X U o c s 3 S q K 5 1 K 6 2 M B 3 2 h b s Z r M j F 6 Z O L s 8 c x H Q m Y o s K d b P Z w 2 x 3 S P U r w w m a X s 2 o f p t e 9 q z b 4 X i M j t M f v w M V N F + 4 a 2 L t x C A X k b / / 2 + 2 o y + h O f f E R N 7 u D l C 4 u w s B B u W W j J q 6 + 8 i p d f e h n n z 7 0 l 1 G s D n / 3 s U 4 j F 4 1 1 v v r 4 p 6 9 B W R X w 6 h O J m B V s D N k x 5 e w v n l 9 Z F u 8 u 5 d r Y Q c z r E G o m T E 4 l G x T 8 0 4 Y 0 1 S 1 j a m J + b h W W Y O D k x I V T P h M P Q 4 B U h W 3 T m E S 9 r 0 M D E Z L E c Z R 3 s P V E r s 6 O T C W e r J o W j d 3 g a Y f m X V q r l o j U h j 3 s i L t j c N f H d x M K 1 e m r Q q r G L b G C f s T 1 2 z a M s j 9 f j V W U 5 Z + 8 5 C 6 8 W V v 5 g I p H A q 3 N O j M f E B 9 S c 0 I 0 K n n 3 2 1 9 R c C I Y D c L T 2 N u m n c r a X s s x / 9 q / + 7 X f a B 7 s X e F C / m X d i J q m p V H u 2 p F r K O F R / N 4 4 u G d u j J V U 3 M A o T E c t 0 2 M z o Q 0 O u I V s j M / 3 + V g o U w Q V b M + s i V I f z p 3 i b U 5 Y G W 8 p E X m R p k N P i 9 8 A H F y 7 h 9 K m T m B g f h 9 P p k k X g V e U F p C Y / f u Z n 4 i O F c P / 9 9 + H + B + 7 H f f f d o w I z F L b d w k T q l l 8 w o A X E q r Z G y G R Q h i t b l c / w q b 8 P A g s G 0 2 t C O w P O G 6 g u e 7 6 b 2 T r C o / J Z H V + 9 K p d m O t 4 H t / i 0 P K T I U F h t o r v 8 P v g Y 5 6 4 7 E B x 1 I 9 D v U 9 k p D Y 4 b z c r n l W r Q v E I K H d z 4 Z Q 6 j D T n x r / x d G t F w z y q 3 m l E Z / 9 e T d K m 8 9 5 i f x T Y J P H y u S Q 6 4 m 0 s 7 V Y F q J 2 z l Z T S 0 C F z O O v J V P 4 5 N T c O e a + D 7 z / w Q 6 2 L B P B 4 3 n v n H n + D q 1 R k 1 J c T x u T / 9 H 7 8 z J 4 K h 0 l g 6 L g A / 1 h A K Q p / + V e G i 9 4 5 Y S o P y d e z z 1 g b z / z i w v F 3 o d h B 4 A r v u 8 S 0 B K c Y 7 7 7 y r F t m t 3 N g r b Q l V K Y j G G t m m N 7 2 A N 5 p 7 K 2 w B z g Y k M R j X + z L s B n 2 m H z / z E z z 2 0 K P w + J u U j F E 1 D k d I 9 C X w y C M P 4 N i x Y y q f j M q D P 3 s F Y / J L B p y B x o 5 9 s M v V C o 4 5 E r C L M 9 / L O V C I R D l D q / u V d f Z E m / O f i K 3 L W f j i G p x i s Y 1 6 T u 5 3 8 3 t W K i V M + J v Z J N T + i w v z c M v C K V Z q C C R c s D K W E q Q 2 m L X i j m i o C i X V 0 + I z r e f V M Z M Z m X L d K C / d 0 v b Y t d Y Q 5 c B j I u J + u b p 8 f Z f X t p V 6 e 0 1 y P M 3 u J l 3 0 r a 5 e u Y S 8 b V C t f b s I e P + x u K q l y 2 X z i j l 8 4 t 7 H M T e 7 i F d f e w W 2 7 7 0 q 4 t b C J 6 e b u / A s D a A V 4 j B j z h 8 a D N Z U E R t 7 j 3 C D c T c 4 0 O u x i c O F F 2 8 1 y I 3 / 6 q / + F n / y J 9 9 S f g 4 z h G / F q P 6 C 2 l P a 6 Q w f B O 7 s 8 + a 1 U d 6 w 4 B A t 6 v b f K F B U D J x 9 N T E 5 j j N n z 6 o o 4 8 2 C P f T o 0 I d G t q / D f I H + j B / V D R 0 N w 4 H I d G 9 W q o 3 0 t Y I I k B + a v E 1 z 2 4 X u 1 e A f a a 6 R Y m 0 d X l s C V T l V Q 3 z a s F C i T t B v 4 T G l G 2 y 9 5 o d H F J N V M + A X C 9 O 5 q c t 9 K v a k Y O d Y z e 1 U 9 K p U q Y q P F o J v 5 0 c q 5 B d 0 h C Y 4 b k g M g 9 C z t K 6 h Y A q l F Y E g W J 1 A S 8 0 I Y 8 2 o i 8 D W x L I a c I g l J M V k F L F m N O S 9 d j T k u x n 6 n z F N T I 9 F V M p X f q m A m j 8 o F p 2 / F 1 X Y X 2 / k k Z 7 L w f H H / 9 W / u + 5 D t W k c 0 1 w I + r d s e k I L x g p R p o Z 0 u 5 9 c I F P x 3 m n f 7 Q C D E p F I C C 8 8 / 5 I 4 8 R n M X J v B 5 O T E k V u r S l p X u X + H A a 1 T x N s U q P K m I d f Z a k a o d o G R S m 5 S E w 8 + e L 8 I 4 c 0 f e / J q F k 5 Z M K H h n U r l m j j x t B y e k F s o m D j n D U s l A / c K b 8 y N U q q E q t A 8 t l A z c 0 L j w g 6 h U S X x R a I q + D E r 3 8 H o H v 3 a a r m q O i j Z x I p a 8 p 5 K T c f Y 4 B C 0 S g P n 7 U l s F q K I i 1 I 3 k x b K q S I c Y f F N R R l 6 x e I 4 w x p e t b Y Q C G l Y s J c x W P G j 7 D S w V d W x K f 5 N R J P P t G p C h 0 P I y k L X U + L r i Y 9 k r q X h r O j i + 9 t R l 2 M 1 U i J Q V T E Q Z U 5 k F M G z G 0 I 9 H W q r I F 8 Q 3 9 R g F N M D r 1 h O G 4 2 m x 4 L X q C F r O B F i C p T p Q t F j o L F m N U f 3 Z E U J x E W j i O + 3 Q 6 B 2 o y Z 8 d T e 6 C R Q f u 9 M E i q X s r O E 5 L T 7 U 4 O C A E i j 2 C S D d O E p Y R f E p Z A H 1 C v q j j F a x H M T K s 6 m j q a Y C 7 o Z u G H j 2 V 8 8 j H B L f 6 I H 7 P v R x G 0 K p H D 7 7 j i T W t C z C Q Y 8 f L v I 3 A S k W s z g Y U D g M f f U I V d U L B k y n U C J R u r w e Z r 0 o n + t T g Y r 5 S g H B l A h J p o F K r i L 0 2 A e v C E f B y C B f S s M j w l U 3 L B x j C 7 G Q C J y Q 4 I v 2 A s p e B z b E J 1 q R B X + 1 k M G m a e C T 8 Q F l 6 R J e D y 6 I V X A s 1 z A 0 E E D M 5 c G m K K A 1 s 4 y w 6 R Z r 7 0 Y 2 o i M m x 0 Y r Z B d G E B V B 9 I r y 8 4 m g O O U Y M 3 U n P N U 6 q j 4 n / K 1 q 6 0 B E F M S m j o A I F J G T 7 w 3 H I v A G 3 N B E c O o l o Z X y P d G g K I 9 i D R W x d H b x f z 2 i T L j F 0 I V Z 7 g + a 0 V 1 + a F c h u x P A R U H B 4 l j O 0 b H R I 5 + O Q d r A c Z 6 H A c O / q p z O d M I 7 Y B f n v X t k L Z / L I R 6 L 4 u w 9 Z 3 b k y R 0 G t A 5 s i 8 3 9 M r v Q m 2 q + a R X b e C e X g r / V v J 8 o r F T g k D 8 P E i Y y G K 6 D T r h D 4 j O J 5 j e N 5 m a 1 B x H k t s p 4 I 7 W F U 4 U w r J J N p V v F T 0 S u b x S X 9 T I 0 p w P J / A Z S 8 s P k 0 k Y m j R G X D Z / r 6 8 d d X i e G a g G c y H j x Z G x Y f L J m Z J N g T d X D 4 S j 6 o y F R P m I Z 5 J g H n B 4 k V u y o F I r i 2 y X R 7 / H h v J x j M l K D 1 S + W T o S Y 1 l f 5 g P J B Q 0 L Z y g y b b 5 S x t N V k Y 0 W h h m x v c H m z a a X Z n Z h s h 1 H N 8 J R P L K s o p q g H N j k 2 h 9 C / a I C B H 0 3 1 j + Q l 6 V m g G K o k 6 N x x J G I n S A 1 3 X + A 7 C R w a r e p + j l j w V f 8 J 4 d h V z t 3 s A f Q / T / S x 8 t c Q D b n 3 B e M m K M O z p 0 + d 6 p 2 i y s e x 6 1 J y s Y C t C z m U 1 y 2 s n t 9 Q C a 1 W p Y 7 w m B f R Y 9 v C y + K + s F C k N t L L J R U U i L A R 5 Q H X q S q + x U u z r h 2 N U c u Z G k b H R x C U B Z i 5 V l b N S a + a R T w U j j c F 6 Z R Q v l b k j V i Y n 1 N d j y Y m p 4 S q x T A 4 P K w W 7 u D g M P x i f T g N n 6 N I X X 1 l r I o l q R W d m H Z t 7 7 m 1 o Z e F b o p P Y 9 B C Z m z i i 7 k Q n v D J Y h c K V 7 b w o H z / p C + I o N O F T N X A + 5 k U X i 9 m s J R v 9 u C L T g X F T 7 I w 6 N K Q 8 J k q 4 S B X q g m N 1 X F p o 9 l I d G l p V r 2 W I G W l X q Z 7 V N P r I r g p d e 0 v G C 7 4 B w O 9 C x Q D E r V r 7 + B 0 Y E m V L O 8 G + e l H D d 6 Q d t s v N o Q / d / 4 t X L n K z b p 5 9 P U l D k V j D o N u z T p 2 Q 4 y Z U k S 1 X F n 1 G N z P T 6 n V L B S L s s A 9 h 6 B 5 c m o e o S u J 8 S D 6 7 g 7 D N 6 D B E / S p 0 v 1 q y V I V x Z 1 4 N 5 / G f d F m R 6 K q L D y O d a d m 7 g V h T w 2 f P t Y s u 0 8 Z u r y 1 h u C w C 9 l S E X k 9 i + h x H y I n A m i I n 7 h X B g k F q V 1 W n x a F V 8 w U r w e N e J 9 4 T f l v f 2 J I r O g q S u K T R b J u r C 2 I I H T o I g Z C A o k I N A T g S d i v b w V E j w V R 2 W o q O n 4 O w / X 9 b i / O R u N 4 N B B F T K j u U q m A N z N b m I n r 4 h M V U d y g o a h h 5 J g X E 4 4 y T g 9 U s V U U C q t 5 Y R j N o F t 4 I o i c K K 1 I N o e K W C Z v 2 K u C M K c 1 E c A r w g T U q w 5 A O + R 4 z 8 m E c H 6 j a 9 q Q e 5 s 5 f C S g M F G r / / V f / 6 3 a 0 G V 3 n m P T U 4 h F o 2 o v 6 m Z p 0 0 F g K l C n 5 t 0 L l G X R m a j r D o S 7 + E y d o G P N i u M 8 a 2 w q v V k / Y k c J v n x f / G R I n G Z / c 3 E l t z + n W h e q I v S I 5 e e E n r I Q G O 5 N e N k a j a H p n A j 9 l m U i 7 v b A J z 6 Y y 6 0 J i z G h V Z p C u V A u 4 h E O A T g A 3 P A d v 2 s U P n + 0 a 1 7 e y 3 M u 2 I P T K G k e r I p F y 1 q G U F e h r z l N / B k 3 q n J N X b E a t u Z W s D m z s 1 u v z V l H 8 n L T E u 2 G 3 + V U 5 S U P R / v w c K w f T h G 4 n L 2 E S 8 k U r p R z 1 0 t y q A S H R 0 f F d X B j K 5 m F Y Y p S N B r i L 1 m w i 7 J i 5 K C 4 V k Y x l c e Y U M B 9 g x J t O K w q z m h 5 X H t n B s M n + r B Y C N 2 Q E Z w S S Z 5 o h S V v J 2 i R 1 t c 3 V A h 2 b n Y O f / T N b 6 h o H v c P K E T c m 2 F P N f p S t w R V B + x y 7 Q / K 5 a u I V a + I j + I f d q r d 9 f 3 A Y + W + 0 r l z b + G 9 9 9 4 T h d x Q 2 R D E z S o G t m t r R y O v F t I 4 H h T u z 8 e Z U q O b 8 C c O D p e T U o p O R n G r i G i f D / 5 W M K M N X o P y l q 4 6 O 2 W q 4 r j L I t w L v F + p 9 B a G h 0 e V B T E r F X H u f c g s 5 Y S 2 b b 9 P k 6 / g R H p n o 4 I t R w F 3 D y Q w V x A / N J W U C 1 V F e K B p 1 Q I D f l m n T h R E G X k 9 z e u r a r 9 E 2 e 2 u J u 4 G l 0 0 + M 9 P A + E g E D Y 7 W k a v T q A s F b K 0 b L n e r W l E J v 2 Z g F F 5 m Y d Q 1 R M N O 1 E X A b M 6 G 0 E y 5 t + r V + y C g 5 / H 0 M b n Y F a E P g Q L e X t K 6 z p P i z N v b 7 U c x 2 M C w O C n e 6 6 + / q X K s u B h v F b X b D Y N j X Q x x r H f l n X U D y 9 Y t o U Z 0 w g 8 C j 5 8 t q j 7 7 m a d U a T + D E 6 S A b 5 9 / R / l X N w N 3 V F N 7 Z t S s a V n M 6 g r J / T K S j R 3 7 U n u B v q L D 5 l b 3 m H V R 3 c D n 3 K 2 N 5 w q z e / c A S y K 4 W Z 2 I b 0 9 Q 8 c e 9 q k b J z Z 3 u F l h w 6 J Z r M T d H f 8 s L v V Z V w Y S p o A 5 / M I S 8 M 6 g G X b R h 2 c r w G H Y s X i y I M N g w X / S I / T p w i S s w g M P + g k S / W 5 R w p o p V Y W M 5 + Z k R K p j a 2 l Q Z + / f e c w / G 5 R D 9 X h e G X D Y U l r L N q g b x d a t s t 9 D 8 i O 6 I l 1 J 4 4 l Q f 5 s 6 v w + E q 4 O z Z M 7 C t v Q W P S G o 3 P H v F j R d m X H h r + f b w P 4 a c t 5 J J 1 R b 5 9 3 7 v 8 6 r x + + 0 E f Q 9 v h z b d D w X D A b f P h t L W j Q P K 9 o J T e L R q Y S X n x b l H 9 A d v F u z W 5 P A 1 s J Q U 3 6 D g R u p K D l l x 5 o v J v B L g 4 k Z J N S M l 2 g M I r k M E h U G O c i 4 H v b D 3 8 W c X c 2 p j l t B l g T K i y W p j C k Y b p i x Q t i E L B n b 2 4 C g k S 8 i s J s X R b 1 J T C m e q b E c 8 a K n 5 W 0 p J y m P s Y V H M i t s x Y F N 1 Y k x M / 8 2 8 S + 2 R + v r E j + q z I S Q K r r J h Y d y n q 8 Y 4 u d W i + s z 9 w A B T Q x R e G 5 Z R R y W d Q K X i x m j Y R J / c B 3 W d N s v I O c V X G y L T k O u a 0 G C Z Y v 0 D f h V 8 2 V O g H K s L G H V E s P J + F o P H A 6 q J u q 3 i w F R i U k z i 3 l q W d T z c a + H I f 0 b / b i W Y g j 8 6 O q w i Y W 0 n 9 r a i 5 l C 7 7 b 3 A t B q Y b 4 R R l 2 v I 1 t R t 1 F T o v f X H P u D m 7 4 c d f e p L e L H m L q O h 1 1 W Z R G J k B L G x h G o r n d u o I L 1 g i M Y 1 Y a w a K g z c F r D M b F m E q S j U S Z S H 1 t 1 C b o q r 4 n b 6 U Q n 6 m y H n h l 1 l z k c D 6 z B a V p X 0 3 N W F B r K I k a 3 I 2 A / d 5 f M g u 2 X g n C j l i V a O q F 6 u y D E U c L w S w r W Q H I v P j 4 K u N T d q R c o e n z R V L 4 r L m 5 z K Y Y N 9 W H x U k V d 9 y 5 J j c q O S M p G d k + 8 Q / 2 8 / U J 5 m k x o + W H e i 6 r b h w Q k G a 9 Z b U x e b W f a k t S n d i Z V V + S w R Q r Y W Z 8 1 Y z a i h s F r Z m X r U h i 2 5 h n v 9 / a q H H P v d l Y t 5 T D 8 6 g J X F Z f z l 9 / 4 j 7 v r c v 4 I z 0 N 3 s d w P X O Z e 6 W 3 j m f c N V B F p 5 f 6 S J r p v o k d A G O 5 + y O c u X v v R F 1 X P 8 t k M O n Y m m o c n e v / v a l g N j t h p c 7 L I q F + b r / + t 5 L K d 1 3 C 2 0 6 8 / / m 3 t b r 7 o R V 8 U 6 F Q o l l f h 6 s 0 W T i 8 U C B o Q 6 1 X M W 9 F w d d b E W j Z o G 3 / G Q C j S R T h G k d 5 n 5 P N x T c W D N E J p o I H L c D 1 O s j e Y X W t P y F 3 O 6 X U 3 9 e H D M R P J q H t E x o W 2 t G q 1 1 8 f n c z h K c 9 g b c 6 F e 1 R Y n o j W t G j Y + 9 V k T 8 V F N Z q O T d R Q P h y e Y i f u O N 1 3 G y 7 x 4 s u Y I q x S 3 i r W H O V s T 9 n u 4 0 1 W B a l 5 w H Q 9 4 n + 0 0 4 G q 0 R o 6 I I v A 2 P C L f 4 e O M e + L n h t g t 8 3 Y w t g H s H T G X h i o 4 U 4 t F + 5 M W v q 4 m h c A Y d q i b L K d d H F 9 + M 6 z g 0 s l P J 3 W i h c i n c 4 0 + I y a 1 j + d o V 2 A N J o Q A Z z L 6 + g c 0 r e X z y g U / B v i s n 6 y D Q f F M L 0 z G n e V Y D l D d E E 6 z 1 F q b t B k 7 J Y J b v Q w 8 / 9 N E I E y E 3 z p W w K R r S K 0 Y i r C Y 1 V G t m o i S a j c i I 4 t o P V 6 / M Y G J i 7 F D C x J E 6 D J c z p Y Y l 5 m m R G H O l r i K H o W H R 3 P 0 J l E f t 0 M S n o T D R c m b m C r K Y m m F 9 H 6 c F i r 8 V n G j 6 N T V G t j q C L 8 x r Y / L p 4 r W y + K 5 C U T s K H g f F i k S c f Q g 4 B l A u F e D 0 d O 8 D Q Y X t G 2 n e P 2 Z / c 6 I I 7 G w t 0 A z z O + 1 y n G I p z w 5 z P n B N L B F w V n y c 1 / I p v J V P 4 3 w h g 2 e T q 3 h b f r + Q z c A t C t o h Q n x m y F T U l c f L r k z 9 o 0 E E x s T X a Y i R W B C L P K + L 1 S s q q 8 L K a V p m R 9 C F a a u k G s s k c x v w m h F V b k 8 r 1 H c q g m C / H 0 x y j 5 0 I q s m M D R G y 3 d g h U A O O N B 4 f 6 M P G y j U 4 I 0 U E I w m 4 3 Q E U 7 E W 8 c u E 5 O e E i 6 k V L z O q e T L E n M P m W N V E s q n v h W n O D U I S + J + r T B n s B P P 3 Z z 2 B 4 + P b 6 T b v h C b j U x m 6 b H h 0 E J h + v i R a s i / N M f P 5 s H N P 9 P j x 9 Z u 8 q U G J I z n N 1 Z U 1 t D + w H a v z V t 7 d Q W B Q t u 1 V D a r k M 9 g K 0 V 9 2 Y z g h F G X e h 6 I 9 g P i + + g V C y E Z c H p b y l K B U M t 9 A i E / 4 R p w p U W H K P 4 J K F 1 q r z K u e 7 + C L L S f j M C q J T N / Y l Z O 4 e N 3 C Z P t V u D 9 Y N d V E q d B V S R Y c K U 3 v i L h T W d V w + f w X D s Q n Y w j t 9 d k 3 W 3 2 O h O B 4 I x f B g M I q H n T 7 0 i W 9 3 M h T G b z I b r V f J v Z F r z X K j K 1 u c f m + p M o 3 o t F f 9 z D m D y M j r V + W 6 Z I N h Z Z l 8 Y f G / J l z Q f Q V M 3 D 0 q N F s X i u o T p W S o 7 Z H V J A t J m 8 I v / E I O v N M g N D C 7 c H m b 8 o V c F s b S V b j D R V T K O k b u 7 c f i e 8 s q U / u F l 1 9 F Q y 7 s s H M c l 7 Y u 4 / j T / / x Q l O 8 w o K a k R e N B s W X W U 8 e 7 Z 7 G / 9 d Z b m J z s 3 r D 9 d o D H 1 9 Z P W 5 c y i B 0 L q Z L s X s D z W x G / J C J s g f U / v Y B d n L 7 3 t 9 9 X T S o Z O u f o H h b A d W b Q s / + e Z g V Q t R V U 5 J G O N j c m O f Y 1 P Z u D e 7 Q Z K v f v 6 o N e M U W g P s h g 6 L 6 E e o 9 6 L G f A J g L m 6 R h l n F 8 X y z a 4 b Y U 4 9 W M q X h X B t R A Y a D 7 O E D 8 F q Y 2 q + E 8 c L L D X 5 n f 6 W k 6 F 0 L m H V p b 1 x 2 n t L E D 0 + Q K 4 t v a B u B s l R C N R n D z b H D a 9 2 0 I v L y 2 h r 7 8 P m x s b G B u f E K X c w B W x W i e 5 P u U w 7 O L v r 2 x d w 9 p C G g 8 / / G j r X T e C J f T i 3 M i / B v S C + F 5 C 7 z Q h q w 4 9 h H w 6 h 6 K c a 1 9 / E I 5 A T a V O c U L I R I W b 2 N t 7 i u l U G o 5 / 9 2 f / 4 j s l c S C 9 S 6 t w u 4 o Y O J t A v W x T a S i + i B f 5 O W C 1 O I u 7 h + 7 G u 8 v v 4 i t P / o F w R 9 E g j l u z U d p 5 q 1 l M t p D R V B k J 6 1 T a t 4 k h z n P n O H R t 8 q a T R t N i H V + Z E 2 0 k W o t z l g 7 Y G r o B t L C M Y h X F 0 n g M 4 e W s C W o t x o N A n / L S u g N R m K r S t B d w O 4 A D 5 s 6 d f x t v v n E O Z t V U L d K 4 z 9 Y G K V 5 y d k N l l N M / 4 0 I V V x x + z Q F f 1 K P S x 7 r F U A y h N R z d 2 c 5 4 5 + a t T R x v l 7 h Q n e e k C 0 1 t 1 y z x 3 l B / k O U V V o t q Y 7 M e z c A B j y x i T V E 3 v t M j 1 q 1 Q k f v X s n I E 7 5 8 K / w s l 4 8 x c h 9 2 p j p 1 T 5 9 k / 3 r S V s X B t F q P D I 1 j Z X I L D d C L o T o B t x q 6 t X F b W m k i n U m p g A Y N S I b E 2 9 D O L h T z K m S W 4 x V d s O E w s L S 5 g f P g E Y r E 4 j I q B O b G Y V E S 7 Y Z M j Z 9 W w g a z i b T a h j X W b 0 E a t K L 6 T K I n g A O q Z E h p V h 4 r U G r k K Q g G R E 1 E E r I n i R E d O n n f 8 4 b / 8 H 7 5 z w n I i H I j B H R X 5 z I p G E W e r s C F v E j N Z c w j X l w U 9 P T S F x 7 / w M J J z W + g L + 7 E u D P t 2 g N q c Z p s T z r n o w 9 6 G + B t 1 v H H + I s a O 3 Y 2 Q z 6 H o I h M 2 e Y N f n X U h W 2 n 2 Z + C o J r L T 9 p L g 5 5 x b c q k C S T 5 P R 1 y 3 7 E o w 5 l j n J S 9 s l 1 U Q p K B c / K S k b e P D y C W b q c z L 6 1 n d y X Y A A 0 H 2 G G / 0 t B 9 F k N s 7 s 0 U k p s V E b a / X A 8 G 9 G C o R d s d l G y w e W z Q W u / 4 R r P O x K r X r x Y O l Z A V O Y X K u 0 P 6 + q i X n w G b / b b D e p + G o q Z K O T l S L X P T N c + Q 1 p i K i R b K i W 6 h v C Y 3 N u R C I + + X 8 x H E X d t H u c F s y 6 k L T a s j l s u q 4 K 5 s W 8 q t 5 m G n x 1 e I + E e S m A m 9 v w H J m s b 8 e E f 9 U w 8 n T p 6 D 5 h b K t z q D h t V A 2 T K G l B q o 1 E 4 E g R 4 8 2 3 3 P u z f N I p b Y w d r o P / d E h X L k w g 2 w u q T J 7 1 J R F o b Y c d 0 o F v L G x L p Z O 2 1 H J T a v K / 9 w I i x 8 W Q D 5 l Q P M 1 6 f W y s I n x g R j m Z + c w c t c A T K c X V m Z d l I E T 1 + a v w t 8 I o X + 8 2 d L W 9 t O f X 2 6 M 1 F 3 K U Q 2 K 4 L L P t + q P 4 B b t 4 Z E T u b a g e p l 9 6 v F P I j w W g l 7 U U V i 2 4 V 2 b O G X X b + W t B T N 7 6 L A S / E Y O G c s X C 3 h g y q c o D f c g u P h 5 A 7 t N h T 8 I H F y W l M + h o L T z F K m Y 6 d y y I v k g T A Q N 9 I s z q 6 Z M 9 I D s Y k E N X m Y S 5 8 3 i v f f e h 6 5 X 8 N B D D 1 2 n U y z C 8 / V 7 V J E c r U B u t q J C 0 W 1 w E z R b a W 7 A M 7 q q c g t F Q x Q X d Z V J 3 U a 3 d t G F 9 R J s N R e M i N A g + T q j Z s d A o C O E L p 9 Z W j W R F V p W L d Y Q F q X s i T U H L a w u G h g c c a G S F H 9 M 4 y T L P L z y O W 7 5 K a 6 Y q u V y G 4 z 8 n j t 3 G c c 8 f Y i c 9 t / Q v o A T Q + x F N x q a 0 E y h y 1 R w e W E J U R H u W q M q x 1 W E K b 5 + w N E v x y n + b V 2 U i t 2 r h K U T 6 + t r i A i V 5 H Y E f d O q a w D j g x H Y 3 e t y b z R s p O 0 o 5 c j a B j E 9 E s P q w j J 8 D j / C w y F c n V 3 G 6 R N C L 4 U B 8 N q X M x X U m M v q F m P 0 r / / k T 7 8 z / d i g a D F L e P 2 G W C Y T W + t L q p / a y q V l 4 d K W 0 o z T D 0 y q A y E 1 q G w 4 M e g u Y b 1 + a 2 j f b r R k S Q l M V b Q 7 B Z k N M R j U o B C 0 n 7 9 h Q 7 J H t D s O d Q o P P 5 O 0 p h f k T A 0 j 9 m 0 6 t B 8 Y k i 4 n q w h M C h + / u c N V C A T 8 e O 7 X z 2 N k d O T 6 V E E q w u K S H I c s 5 O R y E X Y 5 H i 8 r U O V k l s U 6 s x C U o z f Z Q 8 Q v C 5 7 7 R Z 6 s D t + Q a 0 c 6 l C n 3 n N 2 Q W B / U R k U o v k + o m c 8 v L G Z N r M t K G v m V k i y 4 I J K X U 6 i L z 6 E b N Q z 1 J c Q a V U R B m 9 A z p v w u 1 K t c k e M I o F T K I 2 m s Y v j Y M D w B j y x c G y x l 9 b Y t a K V c w M T I o H r c s J d 2 U F q C A m b m G / A F w 9 i 8 u K k C Q g E W I Y o G p L / E a X g + L S b X V l N C 5 L A 5 b x A m g t 2 i N k s u e M R q k Q 4 O R F 0 i e P Q 5 5 Z r Z g 6 g X M 5 g a m 4 b P 6 2 u y k 5 y w u L G A y l j x R w e E y s p D c x V k V n N C C 0 t q n 6 5 W k u / 7 X / 7 P / / k 7 / D 6 X 1 4 X + q T j 6 j 4 U R H Y w q v s n d Y p f m w f t z 7 y M I M c H 2 g H y p B x v L i 2 K p S s r 0 V b v E 8 2 8 V b l Z g b g e i b g P 2 6 s E z d E 2 z g a L q n + C B J h b w Z s G F N T 4 + j m d + / F P c d d d J 5 U f Q 3 2 G Y n D 0 V 6 o y c B o P q m v F 7 o r 6 G 2 j e h 4 l j J i c / h q c O Z z k I v G X A n h D p t y 5 M S J o b Q 5 3 S x E L K Y W G g a d N e R m s + I o F h o C B O i Q O T s S e T K S Y z d N Y K s u B 4 D 4 v 9 A k 2 s Q c M K f 8 C I w I I s x y A w G D 3 T x o e r 2 M k b H x p R W 5 3 6 T k R Q W I A L a 7 m x E 6 I a 8 X / x F U 6 h r b D i s W q Z 1 t t L O L 5 V E Y W j Q A i J U C Q 9 K 4 t O I i R L h t V Q q W L 0 s g i 3 n X y v a x M 8 x 1 M R M + r d E Y Z 1 Z H g 1 l S Z m k 3 E j n E O 5 v W l x G j Q M B n 8 q y q M s 1 K c l n N X J 2 a C 6 x 4 M s G R D 6 V v 0 T K a G v I 4 2 L h r U p D F J E I s C s i v 1 v w n e y S e s S b 4 g 3 x Y g S w X F 7 C G / O / Q d g f Q M V T k B M R K h Q w c e y J E T k g F 8 7 4 b s 3 8 n Y 8 j h s Y 8 6 m a y L x 7 T + 7 u B b Q Q K y y V Y s o D c 2 t 5 h 5 F 4 R C o f k B o p 1 r W y X Z k T F L 3 P 4 b N D j I e X H 0 M / p D D 7 S y k / G L J T K Y h k 8 f g z c J b 5 z R / U A r Z k h F s o m i p J N e R j u 9 s u i o r / m D o q 1 M W v Y M J Y R G P U i m o i i r I t i t X S s V v e m r 1 S D P I Z i a T v s z k a V L O 7 b P c B u r R J B M l t D v d q k k 1 u b G 6 r R J M F M B 1 K 8 t q 9 l C G 3 u G 3 S p s b L h S Z + i 3 I E R 8 Y L G W V K h C X s R I S s Y S M 4 W k F + s i I G o o r w p y q J m w D d o R y A W U c 1 G i f S 6 + H e c Y J 8 S p S P C 6 Y 1 o K k R u F i 3 V Z 0 N t 6 / D L B W 6 5 H g Q z J F j Z 6 0 m I w o n G w G Y 7 e / b l 0 3 U D B f F T n v 7 M U / A 7 Q h g / M S L S u q 1 J s p s 5 0 Y I W / J U y c h 5 x r n / H U R T / Z L m i I W Z Y i o b Y L N G y h Z r o w y o 4 f J n I r Z a U Q z g s N / 8 o Q E 2 f 6 I v j t d d e V 7 3 c G V K m D z J T 8 O F E f + 1 6 U K A b b O L U o 0 p L I D 6 G W F X 6 X O l Z 8 W 1 U F 1 v 2 V O g I S M j H c E G y 2 0 p Q B K k k t C w Y C i r a H Y 6 N 4 N x q U A T P Q k x + K k w v 2 u X 3 E A 7 x e x t a E F s b y / A L / a u X x I f s c h 2 Y e M 2 F 6 d L p g 7 k Q j y d g i e V n + g 8 X t 8 s n 1 q n V D 5 B C u l V g S 7 G G + D N C 7 F o E h h X K q d m s W D o X I s d j k L c h 3 C d W M + 5 V J f D t o I 3 D K 8 c k 7 y u t C T U V 5 p X h / K p E A 3 q j p L Y j a m K K G e m m R m i I q S 6 s 5 G G V a 6 o 7 F R M f G E k 1 t X T z X 7 F o L t s + B Y Z O p 6 b a J L H V U y z W d 8 N F m n x w U G i h G 5 G A H a O F D T G D N 0 9 f f h u w K U 5 p u a 7 h N 0 U / 3 q r 3 4 b W 8 B + + U Z f G J v 8 Q R l 3 T q g x 4 v + i d 6 C 1 z 0 i k Q i r k L Q b E T D B j s M O t w z v D P r o t t m s O F O I b u W F K W o I X W p g N J y V S 0 K o S K o J H V Z v F X o 8 n c 5 W R F / w i X + l 4 n w M S + y x S w G B o d g i M L l m v D J Y n 5 w M C 1 W S j 5 U f J i K 3 j 1 x m k i u z q j p 6 e z y x A 3 j b h g K 1 c X S b 8 g C r i K 3 z M n z Q q n 8 Y i F I N U V h 7 R 6 7 6 h V r w X Z s L F 3 n C i R V N T N A Z D S E c j y I F + e d i C f c X c f 4 q M + O y X N x J 7 Q + F 8 Y C R T W J 0 C n n x d 6 H s N V R M Q v I V B e R q 8 u x j O Z V 1 J B B m / S V s t D N D N y N C J w 2 n w i Z W / U I 2 V O g 2 J m U l I J g W 6 X d 4 C b m 5 B M B 5 J N 1 D C Y c e M R f g l b r i P r 8 j o O + C 4 s k o p M B 5 Y s 2 T A f y H b 7 C U Y G h c i 6 M S x c v Y s C T g 5 6 e x b W r V 1 R / B v a + 4 z 4 M 9 0 l W V 1 f U Y w S j Y E r b s z f C Q A a x U w E E x l w Y e q A P u p l D I N 6 H 3 E o B 5 S 1 Z N C k R L n l 9 r G M w G o M g g V a i L q 1 k s R 4 S 3 0 x T k d j 9 h h I M D g 0 r q 8 F B 0 / 6 + v a 0 0 s 9 G L Q q 8 q R V 2 F 2 t d W V 5 F f F l 9 o 6 M b l S r + Q 0 V j 6 h F X x T w t r 4 v + I B b k s i o 3 b J P c N W o r 6 7 g V a 5 n x x A 4 m o C I X H r e b 1 X g / y i A W u t X Q T r R V N l W O k L I K V g 8 0 j C m j J i c 3 3 h S o u y N q H X 1 V J d x U o h g N f f + M N n D h x T P 3 t i T n k T c 1 U + E 5 w t G b 0 u A 2 b 8 y V k U u v 4 x G A D D 9 n T s D O c e M j m J b + N Y H E c 6 U J 0 M o i 6 a t J 4 N F a c 7 c W Y O U F U 5 Y 7 T x 7 j / w Q f U Q h g f n 8 T x E y e V 9 R i f m F T Z A 5 z i x 7 0 Y t X j y e a x c S o r V 6 k d Y / I 3 Z i 6 t K I N u w 1 3 y y g K + h 7 1 Q M s W M R + T e q u h q 1 w T 7 p 2 Y y Y g B a 4 a C + u a 6 p X x t r 6 p t q A J r a 2 t t S / b R T F f W B p P 3 P 0 r N r e 4 2 j S M + J X V W M Y H o k g G I z A I 1 Z 9 e G h U / C Y R / o 7 j 3 A 1 u d 1 Q 2 O B 7 H g / 6 I D c c S F h 4 e q y I W 2 D Y G s z M z S C W b x 8 X e f r l c B q Z h y H e N q s d 2 f 7 5 N x E N z i T 9 a N G G r b s n z D T F a Q l d F 2 E n p o 9 M B V X K v M a M 9 W 1 T b E V 1 9 q G Q y B c M 0 M D 0 1 p b 6 E J Q o e c d I M u Y 6 u 4 E 4 Z 9 I q j G h c t P P / u k m j l s t C I H E 4 P J T A k 2 n J I L t x a Y z t C c z N g B O b j y i b p z / D 4 u T 9 a E A 3 e 1 3 F z 2 6 B w s C k n r z d v F I v s D F O H X u H C E + 3 a W q A s V W E P b X b D / f G P f 6 r K / E + c O K 7 o 3 M U L l 0 U 7 V 0 V 4 x r B X I 0 z 6 V 4 w E l o X a u Y S i 2 F x F X L r y P i Y n j 8 t 7 T b Q n / D E q l p i M 7 E i C 7 Q R T f B J 9 2 3 M 5 r Q a j i F B 5 g Z G Q X 3 V r o r / D w 8 j n 8 i q D g B R q Z X l Z W T O / M w F P v J k W 1 Q 3 s 8 1 d Y K 8 M Q 6 8 T 2 1 q W N k q J U v k E O D m + 9 q A v I 6 P L y n q q 8 x x d w d s 0 I o Q V q + E q o 1 M W / c s h n e o P q m u w H z S G 0 1 h N C L i / 0 T n z N X D k A x 7 I d s e P y 2 H y z S 1 Q 5 U 4 K 3 3 4 l q R v y 4 3 d M 3 e I O + / 7 0 f 4 q t f / X 3 F X T t R W p c D N q q I T N w Y h K D 2 W / l g E + V 8 B d O P j K K w V U R p 1 S M 3 p o H Y U A Q X l t N I B / Z P A P 1 t x G d P m m q a H s E c O p V d I F e c i 4 P 7 X F c X M v j B X / 0 H o U I O p f 2 Z p 0 d q V h F B C 4 v j / 5 W v f F l 4 e 1 U o 2 z p W V l Z w 5 s z d o r k D + O 5 f / o 3 K e 2 O E 7 x t / + D X E Y 3 H l 7 + 5 G O a O L D 8 Q h 3 d z E r c I S K u + T Y x J b I U x C f A U r q v x l D v M m 0 j P M w G A S 6 Y 3 J r m 0 U R Q G 0 K R 8 X z 8 y W h u N i o c h s K P g M c y d T S S T i O 1 N 8 i p u y m N M m + k 4 f n H / J 9 K e S 0 L f 4 W D 8 K + Z Q K w + 8 H + l u W X m 9 u W 9 Q 0 B I X C 7 s b 8 3 J w 6 1 6 K Z x d B o P 0 K u g 3 t e t L G R X U Q k E M d 8 1 o b x h l v k w I Q r J I Z G r H d 2 r o z A l N z Q q h 2 2 d H K 9 Q c 3 R B s s i X n z h J X z p y 1 9 s P b I T y U t 5 B B N h o R o l t c / Q D Q x V N g w 3 N u Z W M f b Q I M q r N d R 8 D b y x d a M g / r Z j W q g H K 1 Y 3 C w 7 V / 5 0 2 6 q z w e o a n G f l K b y w g X z I w I l a d 1 o U L l D 3 m u D e T y x T w j / / 4 E 0 x M j K p E 4 J H R U T U k Q N U M 5 Z s l I 6 T d j E h 1 o 0 P 0 r z Z 0 E 7 G a X X V E K m 2 W 4 R W / y X B k V S T N Z 0 s o 4 W X 6 D j M H R o T 6 Z G Z z S j m S 7 v U K v n 5 r c 1 O O v Y F 4 I o 5 N o X 7 D I y O t Z 7 e R F 4 2 u B Z q F j n u B A R w z X 4 U / H h G h M l Q e H T P 5 2 T N i L z A Q Q e v g F v m l 5 S u K 7 + e 0 + d U W j 5 M 7 s F 2 w K L 6 l r x E Q p e I U + m Z X e 2 9 x s T o 2 j d H C Z t l H J 8 g O 2 I o u K 6 8 L V W U d + y r K 4 m b Z I t p d g + U t w S V W 2 v H w Q w 9 9 x + f x w S E f Q H r B C 8 y a / 7 1 G S P o S b j g 8 D V R z d t h F 4 3 a j B u y P t i L a o O 9 4 H B 6 f W x z l K r w u D w q y E C p y 8 L 2 A q f d 3 8 k Z u r 2 D 1 c r v v A S k g k 0 m r w g I q V Q f m l z d w 4 f I s I u E o J s a G R F g 8 8 I q F I m V y a i 7 l E z 3 w w H 2 Y n p 5 W L b e 4 4 U n w h t O S 8 U d t N H Y R J g q d z p Z x W 4 b 4 F U 3 F x / 0 b d m h y 2 r x i T R q q 1 k j R Q F G i D E 8 b h a r 4 C i 7 R 7 t 4 d l I w W 9 a 1 l F 4 b C T c p q i F V k Y K E N 1 k x 5 x F q m k p t y / H 4 1 Q m c 3 W D p e M x u q a + x e M I q G m t z h H N H h D / t V B g V T l 4 y 0 H H t o 7 4 r s n P j w 7 p j 4 O 6 1 c S p U 6 J 2 u U E / r Z Q o 1 t l w v p o q J s P C 8 q f I 8 9 D H v V i e C w R 2 0 8 c 1 1 n F r N o y D 2 y W 8 3 2 0 p 3 D G 3 i t N 6 + k 5 H P S c M n 3 Z O c K a F h C I 8 d 0 N I J F W M s + 1 P N y 3 Z Y X Z x v 0 m c 6 f f x v 9 / X 0 i S A O q 9 o O j O f a F X G S W T j e 0 K n x R t + q s S W S X 8 q r w y t P n R G o x h 9 G 7 m 2 a V F 9 Q m J z C 7 Z W L D + 7 t H / d o I a U V s X X k B J x / 5 E q 6 u l J B w Z n F s W P x Q 1 n J 8 C N B K F L f E A o j z Y F I w G h o c g Q b 8 H U 3 3 O 8 H R R H T c 2 2 C g o Z G S h S j r v b P / O f s 6 u O w i C L J A c 7 p N z W d i L w 8 V V u 4 A v 5 + + o G o o 2 g E K Y 3 a 2 J I L c U I L d T Q H T A n G f i 8 0 p 7 Y N 5 t Z / j c m x b J F J F p v V 0 5 h u 2 w e n 0 b D T D j d y 9 o C z 6 c l n V e r k D H v G z D L g S Y t m F U r d h w V A x g O q S D 6 5 x Z p t Y 0 G p e E b T m d 3 J v y w a h y G I x a Z n K s v Y 5 u Z I o Y B F q k I E Z 3 v a h 6 D u V i m V F J d 5 6 + 2 3 x o b 6 y p 0 b o R H F d T J 0 r q F p R V W t C K f x h M e u W C m Q s / q a C 8 c e 3 b y j z 2 B o V D 5 5 b k Z P s 4 b N / G x G s z m B o Y A B X 0 s 1 F + 6 l p t q p S t + C m w T o o u + H F 1 t w a x P y o x N 7 o l N y H f b L f W X T H U Z t t c N N 5 e X U e x 8 5 O q 8 h a G 6 S r 7 Z Y F T E E i T a V P 1 w 6 W 7 A c G W b j w W E b B q t d u K H B L Z r k m d K 2 Z l F 2 p Z a A 1 / O A k w 8 7 1 l 5 t j A u + N u a P c E 2 K S 8 V 5 B j m 6 w L B G W V j C C N P X i h h 1 D g U X U N 0 P Q B o t q w 1 c T O l h Z s C M 6 G c L 6 + / T h 5 L v l c g b 7 b q S e J a z J p 8 h 5 y n 9 d R 4 J + 8 M E H G B 4 a V j H 5 X s G q x s p m F a 6 w 3 I A W 3 5 1 5 d V 3 M Z h 2 j Z 4 b V 3 w S j S N n N O i 7 Y u 1 s p J m O o T c L f U l i m K J k + l x p U x / m v n L L 3 Y Z G R R U X 6 H e 6 h H V g b n K g S z o p V G n f L M g A i D g 0 c N k 0 f u r 0 P w 5 4 R L H N v g 0 n E q G w g E A w p q r k f W H Z P y 1 G 3 G / D 3 3 W g l c 8 t F l Q V u Q X w S s d C E 1 a h A r + d E 2 z v g c z C g 0 Z z W o c b N G C x i d M k 6 Y / B D n h G r I x + O e t C O W N / + x 9 I J C h M j q / Q 7 D W T E d x I h y I R h l s Q n m i r A 4 R D r L k f g x 5 B q b e B y e x A c 9 6 B Y K i A o 5 9 0 W c l W G U i m p 4 I w v 4 B O h W l F W q q t D M z Y 2 j g s X L 7 b + 6 g 2 e o E u V S n c 6 j 8 e e G F T V j t d e W W 0 9 I j 4 Y + 6 / J q Q T N 7 h P Q f 5 u F i d B c X r V 3 w 0 X x Y Z J j C V K Z b D K P m l 4 7 l D A R w X x a f I s G 4 k L d E t x s b Q W m u D + T y a Y V r Q u 4 d o b 5 t 9 Z X E Y r 2 H S h M B B N f D b 1 w g z B Z Y p E y C 4 X m U L Q + E R j x Z w h a s 5 I o Z Q p R Y U a U x L U S U t e y S F 7 N Y a U s f p / L 3 Q w A C H W M j v t U R 1 z m 0 q E I L G T 2 t s S 7 w S 0 C C l N V R M C U N z v c l s p 6 X x B f X 3 M 0 z 1 f s s P p h k i 9 p Z j s T n + y N w k i l E 4 6 E 1 U a 1 X z 6 L w k Q Y o i y 7 W i j y 4 e e f f R G P P P 6 Q v O F G E 9 c N + a W y M n u s m d q N 2 X O L c P s d G D m 9 H f m 5 v F b B c j 5 M I 9 l 6 5 H c P z E F 7 Y r J 7 C s 5 e Y E q Q C j i k h V Y L b a m a + r 4 h 7 m 5 g v p y + X p U F y b 2 d 7 t e f a 4 D U j p v G 7 X 6 H 7 F 5 r y p s j r Q y a / Z C b L T d 9 n o 6 P 5 5 D s q m 4 g J s e r 2 q / J y s t v m q i X 2 L d C g z c U U J E 9 n t + C 3 Y 1 R r 4 5 g m N S P 0 e W s U F k 5 3 p A D m t D O 4 K B P N Z S x x X y 4 k B E f V G j a q Y H 9 G 9 0 Q p V I R N p 9 Y d P G H 2 B g T l g O N Z A y u g b K s X l 1 c E a G f j a j a + 2 p D r 1 T g 6 c h 4 J 1 j Z S z 9 1 f v E q B s d i 0 I u y k h t D 3 S 0 U L / I D D 9 + P y 1 e u t B 4 5 G N z f 6 C Z M x N S D Y 9 A 3 f W r 6 N 1 9 H D K O O 6 e J 2 Q 4 3 f R b A + i U 6 7 G o V C C n M A 8 s x t M 4 X 2 b F V V t 9 J c o X B o Y W J O X J F p R V l Z W H s I U x O s O R M n X I S W w s X 9 J f 5 N V 4 V F n d e S e w c B C A Y f m L / I f a 3 M T F k F s D R Z k 9 y D u t 7 L U D 6 r r l d Y C Q / v s A c p s d i O P g 3 Z g B t 3 D d Y Q i j S F i U i c j q g U q V B c r J K p q X 0 n X y A o w u 3 A J y b M f Y W J 8 Q E G T J i 9 4 R V L V G N p u w i T U / w k Y 9 Y P b 5 R k L S A 2 q e k X d g p T X q j d b m E q Y V W s W 0 H 1 o Z g a P 6 3 8 N 2 / I j v x a o b t A E V 6 f R w 3 i 5 W Z d L + C U u b 3 A G z f + W A D L b 2 c x / 2 p W 3 S C 2 B A 4 H N J z e Z / L 5 b z v E L V A J r a 5 Y Q y 0 4 o 9 D d W j F X L L 9 Q E V r m U 8 1 y y o l Q s z O R L C i j e A g L J z K r 2 b g o E w j t E 7 6 + s O 5 U V b A E s y J I c S h M 3 K 9 i F I 9 D o P f L j 2 O i L d c k Z 0 Y F h / 0 I j X n g H 9 K 6 7 l t G J s K w 5 H E y l Z i v p j o T j Y R 3 z n v u B I W R o 4 D 8 w a i 6 b g p 7 v J Y w r L L K E i H N i / e x i 4 c o J f n P g z i y u l O O U S y e W 1 P W r 2 4 T q 4 2 d + 2 f e V m v p N u o i R q S D 6 m L K 9 7 a P s y G 0 M R q s 7 S 1 Q z B U 7 f n x a h Q h 7 w U F R F r Y V P v v F S Y w / E s K 7 P 7 m G Q l I X j R N U K S u P j B + O 9 v w 2 Y S 7 l w O t r f u h C i V n S w M m G t F b t n / R M X q x 6 H Q 6 5 8 R t s j m P 3 Q H S R g k M W I L N X e k U x X R H F 5 4 Q u L t D G r m z v d o s B 4 q 4 B E 0 H N a l q Y a 3 k 4 L A 0 X 3 n 4 f 5 Z S h N l G J v e 4 2 l Q J Z i D f s U o q U k V 0 9 b 4 h 1 L a r t m E 6 I 2 y S W z o F + n x 1 C B t V C 7 2 W 5 e c J u V P K c F 7 z / m i M 2 V 5 u 5 e z w W O 9 u w 2 G I i N K O w x M p G X B 4 E h D q 2 4 c O g i E n 7 Q j T E w 1 p C q r S M C r b k r + a x M 2 D i Q T O g Z s k z b O z C q 6 F S v k T J d P W h i H P n z m F q a g r R a G x P b d G J y k Y D 3 o E e X i h g + h J L 6 d u N 8 + l U s g P p 7 y p 4 1 X g T 3 A 0 T Z + w F V e / D T U 5 G y h x u B 5 Z 9 c b U f R H r I B f f 0 C e 6 J y A 3 V W 3 s w o 3 t f u 3 Y b M Q 5 f Z m n G l c 0 y R l x 1 z A R z O C V a n p M A y T a z 8 v n s L r V 5 K Y P E c D / K h b I s 2 r z K H D D z z E w X K R R B 9 o u F q m p V V E X w o 1 M B R e 0 4 r F k T n y c y G F N C s z W z K u 9 r q J 4 k T m E h b I D J Z j l l 9 p S w C 6 3 q 9 6 q m p 3 F / T e U 6 E v l 1 E + e L Q T x 1 v H l u + 4 F t j / W U n L f 4 g P u h 3 f O h G 0 r 1 2 g 3 T Q 3 a D g / r k R Q g 7 / d g q u d H v b 2 q y E t Z V p o l S A C J S N b F 7 7 b v Y V a A Y W v y b v / k e v v n N b 6 B k e e W g m I P W V e 4 U s k J J X D 6 H 2 n E + L H g z f 3 2 1 O d X h n 9 C E 1 6 y g 4 v K q V K V C R 6 N 9 g l n d n W O D U p d l M X t t C I 9 3 9 6 V Y K 7 S V q S M o v l N V N K o V j c K + m o E W 8 O C S O 4 d H Y 3 0 q p 5 B J T 8 l r O d i s B h J 3 b a c d F W s b S K 2 U M T g w f D 2 6 x y y L 3 F x R 1 g W T X E X Q 5 Z P d E b F I h l v 5 J n u V Z j B r p L 6 a h 1 O o Y K h / Z 6 S w u G p A k / X T y 5 4 c h T a 3 X E Z s c v / I 5 u r m H I b 7 p 1 p / b Y O l 8 h l m b Y S E i u 7 q U b i a d 6 g u V z G f W N Z C E k W n C 5 v Z u B K b x 6 Z 5 B T e V E N V J / q o h v L M c w v H + t A i b S w l a V 4 F i i v / C / A L u u f c e 9 T c X + 3 5 W y h C r 6 t 5 O Q D 4 U z i 0 5 1 Y X + J x w M L v o H H B s q x J w 4 1 U z v I U X M L + k Y u D e i u s b y b 1 I s W 8 2 p K q y 5 4 P 2 J I H Q z K z T M s 6 O f / N b F L C 7 H K j g T H B G F K f R R f B / W R R H 5 x g I y a x U R t j o G + 4 f h d e 6 f 2 5 e 6 U o R T 5 C g 0 u n O R k 9 Y R 7 F + 4 I o v 1 r v 4 q k p d S c H u 5 G W t H c L w p W J m 5 v J x g A 9 H J g x u o 8 v y L Q n X 3 8 w O J Z G U G Q W 9 C t Q Z r g 5 k V R f F X Q 6 N O J H V N C Q + b 8 7 C w 0 W 6 r w 9 d K A O G 2 Q d W Z E j G y s L H a j x G 7 C 4 5 g F Y a f g b S G f G Y E L o R U c G Y g U E P A U x P a u t F d o D h O M x q N d G 0 I 2 A 3 Z a y X V T P 6 w Y M O Q l + d 2 a q r r + B 0 z W X R B a a 1 3 w y H U Z M L K I u C 0 E I y G U c r l l D / K 9 K 7 w t F c U n Q 2 F x S r y m 2 l E h h P i C + k q s d Y l V I t 0 s R N 5 X R a w h 2 W P T T A 4 x B 7 f m w E D I 2 Z A H P g K Y q 1 K A r X r L / / l 8 l l o Q v v 8 v r 0 X O g M j b K P V T s U h 1 n I O d U 5 h X w N v L 4 n W r 9 r x 2 K S 5 w y K U x a d j S l F g 1 I 3 C a g l 1 8 c 8 i k w d H L a k 4 s v M F R I / t / V q W k d j C O Q Q x J n 9 t W 4 P c g i F + 0 / a 1 W c 3 Z E Q o v y W 8 i U H A q + q Z o n O 5 A Q O t D Q Z Q V m 3 D O u i M 4 a S s C Y x v q e Q Y m H C J W F C w O u 4 6 F M v L O v D y 3 C w w x v v H 6 m z 2 P T m E G M z N 1 b w Z v r + z M B 9 s B m s T 9 f n 7 L c O 9 w F Z x b S 0 S F b j w + W c W w s 4 z 7 n X k E N a F D c q m Y T Z 0 4 G U F 4 w o + G v Y r i k o X 8 H A M F T O 3 x Q w v W R G v 7 1 c y q 3 c J E v L 7 g x L O X 3 X h v 1 a l 8 m M W 0 A 5 l Q A O G t h o q Y t Y W J o D A R b p d 7 X 2 G i E s g v V Z D O l X B 5 Q 1 N C S z C R d i A k P p J 8 D B v 9 0 z 9 j U 9 B O + G J e + V 4 7 T D m O u o G e Z v z S F c y t C 9 1 0 7 r 8 G f A F / i 5 o 1 w + m L 4 q d T g d v E r 2 p f m 5 o o F F 9 w U V R H D V 7 0 Q y t F Y c 3 E U J 2 N o D I n 1 2 a m o L o d R U / 4 M d K / q q y 8 v i j U b t Y G S 6 4 5 M 9 W J q I 9 N Z T z w Y e B G C 1 U s l f D S C y / j i 1 / 6 g q z b g x c u J Z j F V b 1 2 T W 2 D p v a V + T 2 s 0 1 H j Y 2 D t G I Z + 8 r g J Q 2 5 6 2 4 8 w t o S e x c W i 7 B F B X X 9 3 S 6 6 7 U + h f b 6 U W n N l F P D F l q o X O 8 U L 8 5 J R p I u 7 q r t z m Z q 9 h a v q 4 u o T 0 t b g p z A A J 7 x 8 7 5 n r t N V R T s j C H 9 r 7 / r B r g M A B f q 1 v Q b j C K a a b r K J X Y l J J Z E R 7 Y Z Z G 2 2 3 + 1 w R 6 M r 7 9 z B a f H h h G P e 6 5 v 1 b C J S y 6 f U 0 W S D I 8 T R r U E m 7 O m a B n B V K 8 B n 4 X S h o n 2 P O G F b A N h 5 x L q 6 0 L f 3 F 4 x D I Z Y S H Y 4 s t Q 2 A V E Q 4 f X 3 B 1 C 2 L y u L 5 K i E U N 4 y V a Z 5 M B 4 T / 3 I F 3 k B I a K h c H x G y G w R q b m 4 e X q 8 H g 4 P d y z d 2 g z 3 L a L I P A y Z c n l t 2 K e 5 6 x + E j F D 5 m c j 8 y 0 b R S L K W g L 7 R f S l F m J q 8 6 A 7 H G 6 S D Q T 6 W / S h 3 5 u Z M 7 2 7 8 Z o r X d 4 s 8 w d E 7 7 0 q l H 3 7 t w D c e n x 7 C 2 t o j o m C x i B y m j X T S 9 f K 8 9 C l s h g H w 2 i c g e Q Z G 9 Y B i 6 q u Y d G h q 5 I R L H o d g 1 0 w U 9 W 1 B + E i 3 K j L g h f r 8 P i f g A 8 o s l a P 1 1 + A N B J L c 2 4 d L F 0 r k C 4 q 8 Z M N 1 l R K J R Z c H Z Q 5 K 2 l p T N K L E J j f y b K 8 P t 9 6 r 9 L G a f 2 9 x 1 J b i l q l D I a I x c 9 7 o C y y 3 l m 5 H K q B e V D a F z D i d c m h + 2 S A N V b V 0 E T F O l L C H v i F h C A + W y W E 7 1 z h b I q d l 2 + T C T 8 t i G 6 T C g z / S b B f e d K U x E m 1 L e 6 p 8 u Y H k E 9 6 U I F g f a D x o b 1 G g 2 d e w F V 5 n Z o L 7 X h t c W X N e r i M v r N R R y z X o n Y f v K y a b C W 9 1 I 4 v w H 8 z h 7 1 3 F 4 P W 5 M T 5 0 Q 3 0 U W o D p + 8 b A c B n I r O a Q 3 N w 4 l T B S k m l V D x b E u y k L + 1 m 8 c M V o 0 C n A G L S w n Z 7 G x v I m l d 5 Z h b 9 g x O D y M y r q l B M R W 8 G L r / S z 8 t T 6 4 h u z w D N X V g E B P I 4 B s L q s S b 3 m u 3 M s r 6 f I 9 a R Y p O h F M R B A Y c o o S M c T P d K N W r j f 9 P 5 8 f V f G R y v b t v F N u S 9 j F f 8 w v G a i b D f j F K p b c C 0 j O Z v H m z D i u b g m t 9 N b V f l U Z m 9 B 8 8 o 2 d F o q b u S + 8 8 J K a V 9 s L 3 e O m X X H V 3 N F o f j + 8 t + a 8 g U f / E 2 7 E W M T C h K u k 8 v Y 6 o 2 b M L u E 1 N 0 u W G l T W q I k z f F w 0 Z g / 3 i v t R 7 6 y 6 h H Y 1 8 I n J p o X i Y i s u V 7 H h 8 2 E k w b 2 V Z q Y 1 M 8 D t B V l 4 u x Q r e + 7 l i 1 n Y / R V 4 W K y 4 M o j G y L p 6 j t u d P v F D x L M T v e 2 D j p R 8 H k s a L A R U Y E C o Y j K J e C I h j 3 E R r g h V s + C t D c D j 8 S l l z u 5 M b H 2 8 O + u G A Q u n r N b M c g r e s F 8 F Y 2 h K + D m 6 b V N F 4 n z o g 5 6 p Y W s t i Z B H L K d c E q f m Q Y U t G 0 b Z 7 7 3 5 m e w D k Z b z m o o 3 9 5 Q W F x b U + 0 7 c N 4 W K b U N t 7 r Z h J M V X E l E x I l m x T C K Q G E F B h M e V H I c R X Z R 7 w d S x P q z n A l j P a 3 h g d B f l Y z v a T C a r m n 8 c B F 6 A e t 6 J u k t 4 b 8 f k u r 3 Q v q H / h N 7 g N 0 o 4 5 d H F S t n U s G m W x 4 R i E f F F y m I Z 8 o g O 9 8 E 3 w l 4 Q B w s T w a m R n U E g v u t 4 z M B U y C f 3 c D v z n w J R L O a F d 3 l U M 3 2 G z c t G A 8 F d A Y P 1 x X W h i G W E J v Y P J D j E i + E i 5 S Y r E 1 N 9 Q b c K L / M I v B D h q j r U P D K X h 3 3 G d y p m l S 0 i q 7 O 0 Q S v m Q l i s C + d N 1 U z 5 M U x F 3 V L z W w g P h c U P q 8 G s G F h L L 2 J s b E x V N a w U n a K c t v f s S O e Y w u U Z 9 V 0 v m 6 l a V T n n L C p z T o R P C K W V 7 6 F S I T L X i j D 6 w / C H F t R Z O K 0 I M p u b w o v F b 9 w S a 8 h O u q L U f N O i i M o + V c V + X a A o I C + / / C r u u + 9 e 1 Q R k P 2 Q X i q J V / K j Z d N V G q R f 8 8 s r h N 3 1 / l 8 E 2 b P f a M r A 5 T K E a 5 B J Q J d n 5 p a K Y K i e 8 / c 3 y g l 7 B k p E L G 9 u v 5 6 z j s N g R j r 9 M 3 L 0 d x a N V Y X Q s X b J B q 2 X B C R + c v Z Q z / Z A 1 r 0 Y A u e x k J m I V R i 0 s L M 3 A N K s Y m R z E 8 t w q 4 u F h N Y d 3 a y W L 4 y f u k g X a / E 5 a H 1 Y u V C C C K E u Y e 0 P N g M F O h V B c r c h a d I g Q 6 / A 4 O K r I h C / s w 6 Z e w o h X r J D 4 O u 0 h d R Q 2 / l 9 n 0 I b r m I k J W c O N R E A E T 3 w b T U S X 0 J M N Z C 1 5 / 2 B B v r u 5 x m m h B s Y j q C 0 k E J i E s q 4 E N 3 + T F Q 0 j A 3 Z V N 8 V M 9 O p c W F U e N 8 I 5 O J h v K P + V r j j B Y d 2 O a F U Y h B u 2 9 9 9 9 q 6 E G R m 1 t Y W 1 9 A 9 / 4 x h 9 c r 2 b s h t J m B W b B Q v T Y / n 7 W r 6 5 6 M C 1 m l X 2 0 O U C Y 0 x 8 Y y b p j f a c 7 E N y D u s / F B d Q U H m 5 R a D Y f t H B d n O r 9 / S s G f f r 8 d Y x H m 9 T m + R m P i t A R K q I 4 L U 7 0 J v M A x b n f l b T K 5 N i R s F h E j y y Z L n Q y s 6 D L w u L m q E e W F K k U X 8 N Z U d z L a f 7 N p i b 0 x R l w Y A s x D k Z j 3 5 K 2 9 t 8 N V t 4 y u l e z s 6 E l P 8 m S / 5 i G J K + 3 o p j J l 3 H a K w K 5 Y a E a S M I Z i s B t D 6 h B f L t B A W d F M Q + d F p e Z 5 B l R R J e r E d w 9 s S T H T r + T 4 m A T C 0 z B s E O / 4 l f N P N t T K L O z Y n 3 H x Q K J S L J M h g n K L J a M j s V U D w v H u D i e 9 o b 6 b F L l 4 l w d B S M I 2 z v n 3 2 h Q c / A A G C r s n H S w G 9 W y n G K 6 m U O 1 X z L s u 0 L t N o X i P S i c k i k c z 4 p 1 I n e f j F X x w f o / 0 b 7 D g C 2 u H w z m x W c R 6 r X O k a 0 O u A c Z 7 u b G o k f o 0 5 q i V H s t V O K l O b c K O b c x I I t s P M D O V A 0 4 v O x j 3 h Q o O u E b V 4 s Q 9 o R Y z A 1 X S F h F g 9 M Z d 7 I L z p 3 y T Q j F k d d x b 4 d V v Y a s j e W s h k C t D H f N V P l 2 J W c W / Y P 9 N / h i 3 V C U 9 R I I b I f V c 5 a J N V M 8 M d M Q q 6 j h r B G D O 9 5 A + l p B 5 R C 2 E 2 M 5 L I 8 J 1 m 2 Q W s 7 P z W L 6 G N 0 W e n C 6 s l C F R b H G I T + G I r p K E a L g N 6 2 x U 6 h r F U H b G A r z B i x v D f 6 w R 9 a 5 W E r W S s n n e Q L i 4 2 m G G m z A 0 g 3 O y d L n X O K / B p V P 5 R D r n b v q x K y v 7 8 a w + V 7 I y k V k 5 8 z g G H v t 7 X 3 z r m x q W J Q L u x s P j Z l q e u A / 4 e b w y U g Z q Q V x m i N e R E + E l F P P B d O G E 0 E R r 5 0 t C 0 i J m O 5 z W R h C 5 0 1 + 3 F N Q m t j U q 2 r K B W e B E a b R H P d i e k R g t C B c 4 h t X s z a 1 P + O O i K 8 g f k m 1 V F W R R T V c T j 6 U q T y 1 o m j w t T S 0 C S + 0 Q l X 1 h q h Z D W V N m Z D D Y Q T s X t Q J + k c M s u g 5 E 3 q t g V D E p e Z R X c l n k a 9 V c S Y U V 3 t S m p g Z K v K K u H k h 1 k q x 4 Y v N j v D U t u L v T K c i G P y I J I K q C J C Z D N w / 4 m g b D g t U f q d c r W b Q h O N n W O 9 V R 8 D W 7 B 6 7 J t d L a 1 R g X x d B n M y j V p Z j 8 w 6 p 8 D n B 8 H g J m 6 j P x 9 V 0 e f q D 5 c t e v G 1 j M y L g / w c a O q h a F s b H I Q A A A A B J R U 5 E r k J g g g = = < / I m a g e > < / T o u r > < T o u r   N a m e = " T o u r   3 "   I d = " { 2 D A 4 6 7 C 3 - 5 7 0 5 - 4 F 3 A - B 1 8 0 - 3 4 7 2 F C 2 4 3 A D 2 } "   T o u r I d = " 6 1 d e 6 0 a 1 - a 9 7 d - 4 5 2 6 - 9 d 0 6 - c c 5 d c 6 9 c 5 c 3 5 "   X m l V e r = " 6 "   M i n X m l V e r = " 3 " > < D e s c r i p t i o n > S o m e   d e s c r i p t i o n   f o r   t h e   t o u r   g o e s   h e r e < / D e s c r i p t i o n > < I m a g e > i V B O R w 0 K G g o A A A A N S U h E U g A A A N Q A A A B 1 C A Y A A A A 2 n s 9 T A A A A A X N S R 0 I A r s 4 c 6 Q A A A A R n Q U 1 B A A C x j w v 8 Y Q U A A A A J c E h Z c w A A B C E A A A Q h A V l M W R s A A G e 1 S U R B V H h e 5 b 1 n c G N n u i b 2 I O c M 5 k x 2 V i t 0 K 2 d p p J E 0 k i a n u 3 f 3 l l 1 b L t t / / e P W 3 v X a r i m X 7 X + u s t d e V 9 l V 3 l r v 1 u y d O + F O k k a a k U Z Z 3 c r q H N n M E Q S R M w 4 A v 8 8 H o A m S I A m y y e 4 e 7 a O i m j g A D 8 7 5 z v f m p P v l y X g F u w C X t Y I H B w q 1 V 7 s H L a t B y 2 m w + q y 1 I 3 u P C 4 s m t O n n 8 N 5 7 J 2 A w W f D 0 0 0 / B 7 b R C p 6 t 9 Y A e 4 e P E S J i e n U C 6 V c f D Q A Y y M D K v j i c k c 7 J 0 m G C 0 G 9 X o t + P l c t I y y V o D B r I f F b Y b e q K + 9 u x 4 6 n Q G V S q n 2 a g U n J y z I F n U Y N l 1 W 1 / L C C 8 / J Z 1 u / o Y 8 i i 3 j I 3 1 F 7 t Y J K p Y K z + Q z u s j p q R 2 5 / J I p 5 X J Z r P m C 2 w 2 O 2 1 I 5 u H 7 F I B E 6 X C 8 l E A r 5 A Q B 3 b N Y I 6 1 l t E w F G u v d o 9 a L k S d L J / D O b m G 2 6 v U J Z V 0 c t + S y a T e P v t d 4 W o n o R L F m / n q M j m k 4 c Q i + G V 3 7 + K v / o n P 4 b J Z K o e m 4 r D N + C p f W 4 F i a k M T F Y r b O 0 b E 9 B a G A w m l E r F 2 q s V T M c M 6 P O W 8 M E H H + L w 4 U M I 1 D Z A q 1 i S D e g z W W H U r 7 4 W r V z G U i G L r r 8 Q g v o 8 G c V x p 3 d b z G Q r R J f D Q l B B 9 f u u E d T X D u T V B m w V 5 L y y x W Q D b E 4 o + U Q B Z q d J i G r 3 F q A V c F H q 3 5 j N 5 n D + / H k 4 H A 4 c O L B / y 2 v e D J O T k 9 D L p u z r 6 1 O v Y 1 M J W D 0 W 9 V N H Y i a N S k E P Z 5 9 Z J O T 2 v k s v 3 K d c 2 Z i x h c N h J O I J 9 P X 3 I Z P J C J N w y / W 0 t r Y X k j F 0 W G w I N H D 1 L 9 I J H H e 4 a 6 9 u b 1 C a F m V t z P r d Z c 6 F g u x R s 1 n 9 v i s E R W J / R g i q G X g T q V R K u K Z I G v m c z W b H / P y 8 q B 2 X 1 c O 3 2 2 0 o C 5 f z + D y 4 + 6 6 7 a n + 1 g u R M D q 7 e m 6 f u b Q T e x / L y M j 7 7 7 H M 8 9 d S T s I r k 2 A k u y X 1 3 d X f C 4 6 l K p P R 8 E Y W s M C O T D k a b H r q i C d Z 2 A / S G 5 p u c 1 5 H P 5 z f 8 f r 3 e J P + v y J p q 1 Q N r w O f w z j v v Q i t q G B o e w h e f n 8 K z X 3 9 a S a x W u f a 5 V B T D N i d s B i P O X J n E 3 Q c G a + / c f p j O p h D K i 1 p t 0 I u q b M Z B u e 7 d R i 6 X h d k k q r g w 2 l 0 h q A F / C f v b 1 j / A U C g k K s Z J P P D A v b B Y L C g W i 7 h 6 9 R q i k S i + 8 9 1 v q c + Q S / I h / / n N t / G t b 7 + s u H c d o b E w n F 4 n 7 P 5 b T 1 B 1 x O N x v P b a H / H i i y / A 7 X a r D b 4 d 9 W F i Y k I k n w 4 D g w P q d X a x A l t H 9 e 8 r o m e W K j q k R T p 5 b O u l z J U r V 3 H q 1 G l E R H d / + e U X 0 d v b W 3 t n + 8 h m c r B Y z e r 6 F x c W 8 d F H n + C 7 3 / t 2 y / d y W a R V X F R L o 2 y k 4 4 7 1 6 u r t g P F 0 H H r Z 3 Q P O v b 8 + r m M 0 s r w 7 B P X E v j w a T R w S y K l T Z 9 D Z 2 Y G u z k 6 h 3 M 1 t A F 4 M N + m x Y / e I C u J U q h U f b G q 6 A J 2 t B E f Q V v v k 7 Y G c q I C n z 5 z F 7 O w s r M I o 7 r r 7 L r S 3 t 1 0 X + 5 s h l 8 t h e m o a V p t V q X 2 p u R y c 3 V W G M Z / Q w y W n c F r X E x O J a H Z m D k f u O K z W 9 9 q 1 M U x P z + D r X 3 + m K R E U N B 3 M R l F x S s K 0 i n J e S 3 l D l Z z r / 9 v f / h 7 P P v s 1 O J 3 b 4 + C a q F A F u R 6 7 k Z L x 9 k C u p O G U E P y D n t a l b q v I F H U 4 P 2 9 S + / 3 u n v V O O P 1 j w z f u m S N H b c S X X 5 4 S W 2 M f e n q 6 t y Q m g j f 9 3 H P P y o Y 0 K U 8 Y n Q C U B L H 5 y G 1 H T A S J 4 c E H 7 8 d 3 v / t t v P D C 8 + q 6 f / f b V 5 B M J N X m 3 A x U 1 f b t 3 4 c T J z 5 S n y 1 p K 5 K 9 y 1 1 u S k y K g E b H M D w y r O w 3 E u 6 B / f s x N z e n 1 O V m 4 D 7 K y 3 M x y C 8 e O e d m Z h L X / 6 k n n 8 Q n 7 3 6 + 5 f W v h V H U 9 t l c p v b q 1 i O p F b A o K t 5 D 3 u C u E x N h N 1 V w v K / Q l J g I v V U + c K P I F q r n I O c m 1 6 b N t F 2 P m N F o V H r 8 H X c c U Z v 1 1 V d e k 6 v X i a 1 1 U W 2 c t K i G t x v 4 w M g w 2 t v b 8 Y 0 X n x d 1 d l R x e k q h j U D 7 Z 2 F h A f f f f 6 / 6 e 6 N p c 7 d t I p H A G 2 / 8 G Y N D A y K 5 7 b W j w s Q y a T n H f Q i H l 5 U 9 t B Y m Q w U W s x A S d Z 4 W 4 B U b N t D r k + 9 L 1 o 6 0 j j 6 b A 2 c y 8 d q r W 4 e 0 V k R G m M + A f f f t p E Z s Y N 4 q K P F h u Q G i I v f 8 6 P 0 3 8 O a b b + G z z z 9 X H P j x x x + r v U u 3 t y Z c r / a i h m J G j o m 9 k J k v I R c q I z 6 e R X K q o D 5 L U O X 7 5 r d e Q h 4 Z t L W 1 K f v r / X f f V x 6 q Y m G 9 S / h 2 A K + Z m 9 7 r 9 a j r 3 Q i j o 9 e U D U X 7 h 9 I g G 9 u c U Z D 4 j h w 5 r N a h E S T G m Z n Z K g N L p 2 p H b w z 9 / X 0 Y G x v b t p S y G o y 4 y + 7 B 6 W Q U S 7 d Q W o 3 m 0 s o L e S u h i 0 V C a v 3 + f G X n A a 6 n 9 u e h q 5 T W u Z P j 0 y m U 8 2 X 4 9 l X d q v G p J M o F n f L a G a 1 G d Y y o l O Q C h O q z k T z y E Q 1 m v 2 G d q q e J a n T h w g X Z S H r c e e f R 2 t H b C w y Y d o i 0 8 g f 8 t S O r Q e P / s 8 + / U A 4 N E k Q u l k M u q s E 7 t J q j 8 o H U N 3 V J 7 I E / v P o 6 v v 2 d q h O n E f z M H / / 4 B p 5 6 6 o k d e x 0 b s b S 0 J N r A P O 4 W m 3 C n Y F z q b H I Z A Z M V / f Y b i d u 1 j o x I p q l i H o f 2 w I N X x 6 l Z M + 7 Z Q M 1 r h J J Q V D U f H t q 5 L c X A f b P Y j K f P e Z 2 Y C E + / S 1 4 7 V x E T o R M Z y j i T P W i F 7 4 A T 5 Y w e Z W 2 1 b U C V 8 O C B g 4 q w b g c s L C 7 i k 0 8 + R S K 5 Y j c x a G s S e 6 o Z q O p d u X p 1 V Y Y C 7 9 H i X b 0 W l D i / / c 3 v 8 b O / / w d F S B 9 9 9 C n 2 H 9 h f e 3 c 1 + L 3 L y x H 5 z q 2 d I V w 3 X g M 9 r Y 1 r 2 E i 8 d E i M i t p K T W C n Y O D 3 m K c N 7 S I p L i Z j S B T k O 8 v r M z d 2 C 1 + I V D Q I k 9 1 L Y i J a I S b C 8 H f / 4 m 9 / w l / o t R g O l h D P 6 V W K y k a g U e a w V p B r + E y P t 4 T M d B r p U B 5 a W g e L Z z 1 x b Q c W t x F 6 z Y H w W A j 2 w I q k M o h q 8 Z 6 o f n 6 / D z a b b Z W L f S 2 S e b m O 1 X t 1 1 8 A N + L v f v Y J H H n 4 I F y 9 c x N l z 5 + H z e R G N R p W d E 4 l E k U 6 n Y b f b r 1 8 j 3 / N 6 v c r V X g c l s t V v R l E 2 u N F o U M R 5 4 d w F P P f 8 s z g q U v j A w f 3 q X u n c q R N h I 0 g Y s 7 N z 2 L d v Z N O 1 o I f w N 7 / 5 n d i 4 e Z w 5 e 1 a u + Z I Q 6 T 5 l n 7 3 3 3 g c 4 e e I j j I 9 P y P r q c c 8 9 d + M N U d + P i i 1 7 I y B h t V m s s q 8 M K I j U + i g W w n w m J c d s 6 7 I t d o r P I o s 4 7 g 3 u 2 v l 2 A 0 r l q / 1 + H S n Z j C S s e F Y M b l c J L j F u T f q y U s 3 q K U C 0 e 2 i d G c w l G G 0 m s Y n K K t q / m x k N 2 U U 5 Z 1 t V e t X B T Z B M p v D x x 5 / g k U c e Q m d n Z + 2 d 1 S D B 7 4 b D h W C s b O z a G G b n 5 m R T F p Q j Y m C g D 3 f d d a d 6 n 8 Q T C i 3 B b L U h K / Z M R 0 c 7 4 v E E J i c m 0 S 3 E E I v F 0 d n V i U I + J 3 9 X j T 8 R k + e n 8 d H Z j x F P x J U a S K J 8 5 + 3 3 8 P w L X 1 c S e S t Q 2 p C w v / / 9 7 9 a O r E Y u l 8 f p 0 6 f V t T z + + K O K C Y 2 P j e P z z 7 + E Q Q h 4 Z H g Y I / u G l R P p s 8 + + w M L 8 A g J B P x 5 6 i O u 6 P m 9 v N 1 A Q a T U l t k 5 K m M F d L h / 0 T R h F K x h P J 5 A S d f h O d 3 P 1 + l a h K U E 1 Y v l q A i a L Q b i X R R E N 0 2 F u F k q F E t I L R b j 7 1 9 s H m l b C L 3 7 x S / z w B 9 + H 0 b R H o k h A D 9 r v f v 8 K n n n m a e W 5 p K S g q 5 o S o Z n U a A Q D 2 9 X P 6 X F 5 d B w H R g Y Q D A Z V x s W l S 5 c R m o 7 g w W P 3 I z D o x Q f v f y i b O S i f 1 y k b c a t z E 8 w z p N 3 2 w A P 3 1 4 6 s g F K U 4 Y u h o S F F q H X w O E M S v J e 6 m v 7 B + x 8 o V z 6 J m M d 5 f z y 3 3 + 9 v i b B 3 i r i o g x O l I s r C G B x M 9 h I N J M P 1 l d 9 T w n w 8 J j M O i C p n 0 R v k S A V l u X Z 6 8 a 4 U 0 r j H 5 h Y m f 2 O a U K u g J k D P b T a b h d l s E d X Y o d b u w 3 E L H h n M y 7 M i o + e a u q G L L i 9 W N n t 4 D K 7 e T C J a i 0 K m i P x y B a 4 m 1 0 A j n 8 6 M j o 6 9 4 a Y E v Z i 0 a Z h F k J g R q V y u w N 1 n 3 7 Y k p m R 9 / U / v Y W S w W w V l X / j G c 2 r z J u c z c H c 7 1 P d w o / t 8 v p a I i e C m 5 7 m o p t W R y W R x 5 s x Z t T b t H W 0 i b R 6 8 b i f x h 1 K t L J o G / z M Z T Y j G I n j r r X d w 6 N B B m E 0 m h I X Y o 9 G Y O m d e N t G h w 4 d q Z 7 4 1 y M u 6 l O R a K d l M w p h I X D d D x e P z Y v I y G Q r / b Q T X k f l 7 Z O q s R r C I 1 s Z n 5 y b D / X R i s r L f 3 d z V m F 3 O K S n h 7 L q 1 m c T x 6 Q x 0 F b 0 Q l a i U D Z u N m + P V V 1 9 D M B C o c l x R Y y w W M 3 p 7 + 0 S 9 2 Z 1 0 J d o o J p G A 1 r w T z k 6 r c q A k h b A c 3 V Y l T d K h H B z t c r w F A q N q S L c / j f + 6 V M 0 s Z 1 f Z i d s B H y w D y l Q R 6 a q f m Z n B 6 V N n 8 L D Y d n n h / i S 2 o k j Y r K i s l J T y c R V v o k e Q d t 7 s z C w e e + w R 9 P b 1 y v u y U W n H y U b i u Y x C b H / 8 4 5 9 w t 6 i 1 f P 8 / B d D O J X j v z N h p B V T 1 K b F o L / N 5 6 O a u T V V m c w U M B 0 W M r c l s D l + I I 3 j k 9 s j T y k a F u L N m O L t X c y e K Y 9 4 I O b w m P 4 s L C 0 q t q i e f 3 g h 4 z l / / 4 2 / w 4 t d f R C V f g a N j J b C a m S u J T Z S B Z 9 D Z s k R p h p J W F k a w c 4 4 b W Y 6 I n X R G p T 4 Z h Z M y r S k r k u W Y S J h 2 k d w k + r p q t / Y 6 e X / N v L N 1 8 H 1 K u 9 7 e H r W m N 3 K f t z P I 6 C i J N o s f b g Q y d f 6 Q o A h l Q 4 W n l h G b 0 t D W 7 0 R s O Q 6 H 1 y o U 6 o f O y t K J 1 t W 9 U l n U 4 D 2 U x r G J O L R s G c H D v t q R 9 f j k 4 0 9 x z 7 G 7 W 8 q r 2 w p 5 M e p P f v Q x H n v o E V X U t 1 l h 3 6 0 E b T I y l b G x c f R 0 d y s H y G a E s h 2 Q Y T E p d 3 p 6 G k 8 8 8 b h y b H z V w P j b 2 s D 5 d l E W U 4 D M S + 2 Q Y H 8 A n Y d c K C Q K 6 L u r E / 4 + L y x B t E x M V C W u L h l R K O 0 t B / M O e D C f T S A e 2 j j N h R t r o / y 2 7 Y K x J m Y P p M O 5 2 5 a Y 6 K H 7 0 x / f x C u / f w 3 7 9 + 9 H j 0 i T 3 S I m g p y b m R p d X V 3 K 2 / l V x E 4 k 0 1 p E Y 1 V 1 U e 0 S L a 9 B S + r R d t S n X M L b 3 T z U B F i + Y d s l N / W G k O 8 p j 3 j h a d t Y n a u r g D s F / 5 4 c 6 2 0 x 1 G l o D g 0 N Q s v s X W D y R s B A L d 3 d z 3 7 9 a / j e 9 7 6 9 y p u 3 2 2 A G y P j Y R O 3 V X y 6 o x i 4 t h d U e o e e O r x t j g z s B 0 + i Y T k Y o y j k 7 s 4 B k + + 2 R g b A V 9 i V F V 9 1 A E N L r x R j V d j k O v T W Z d A b L 4 W W 8 + 9 7 7 K m 5 z / N 5 j K s 5 E u 8 F o 2 Z v S B M b 1 U q G d c X 0 S / p t v v i 3 X e F S p K 2 7 P 3 l b N X r h w E c M j Q 7 V X N 4 Z 3 3 / 1 A q d I 3 G 7 R 1 K L 3 b 2 q r l 6 t w n N y r N Z 2 N G a E J Q D M A T u n f G L 1 b u 8 W y v v 0 C r 2 A u b K j 1 X g q O 7 + S K Q 6 7 z / 3 g d 4 4 M H 7 t 8 x t 4 4 a k a 5 l e P H r H + g c H 0 B Y M q L + j 6 7 p u g 8 W n k y g X d f A N 7 3 5 q C 8 M B B k d p X S p W K 2 B m A / P 8 G C h e 6 9 a 9 E X z z f / 0 C o X g e H r s J f / q 7 + 2 p H q 6 r l m T P n R K 3 c p 8 p V U q k 0 u r u 7 W n Z U 8 N l c v H Q Z Y 9 f G V W a + J p v 7 k 0 8 / V 9 w 9 X y z g w f v v E 0 n R e u 4 f p T O T g 5 0 u p / K a O m p O g W Z I C 7 M k W B 2 + F 4 4 V 3 l s s G o N P i E o X X Q 5 V 9 s p 5 o 4 l N Z d C z o r V 2 Y B f A H h M m v Q s 6 W 0 6 5 s B t B 2 + n V V 1 / H 1 0 U F 2 o q g 6 L 5 + 7 b X X 8 e R T T y A f K 8 I M K + x B k W y i L Z r s R h X Q t j o s 0 N s q O 3 Z r b 4 V i t o h M u A B P 3 / b D E l R V 2 J + C 6 V g D A / 2 1 o z e G g m i 2 / 8 / r l / B v T 0 T U 6 y / + 5 0 f U v 3 V Q + v / 5 z 2 + p T B C m L 7 H q 2 u s V M 2 G T k A G f y Y m T H + O R h x 9 U r v u N c F 4 k I O 2 1 g x v k L T a C G 5 i M k N 7 H O v L 5 g k i c 1 T Y / 1 4 j f T 9 W O Y Z W 9 R L 2 v h O F f / l 0 1 l 2 + 3 I Y w H S y k D j C J M x p a N c F k q 2 A 2 7 n u 2 2 K g a x k z K y e P J v Y / y H i / f x x 5 + q j U b b p 9 p V q H m J O t X D s f F J t N s 6 Y D e 6 4 e o V 7 i X H q Y Z l Z Z M z a d X R Y R X i 2 r t K V I Y p c p E i r L 7 t e y S 5 O Z k b + N Z b 7 6 p c v 9 0 w r F n Z i 0 I a M 9 E C u n 0 W f P u + 1 W l d 3 L A H D x 5 Q l c Z 3 H D 2 C z 0 T C f P 7 5 5 y q 7 n m t d z x 5 h R g H j W Y z R 0 J 0 8 L M 9 i K 8 n Q L m q r U Z h D K 1 n z T K k K r M n o Z w y t / q x p I z E v U W 1 w U e l 2 Y 2 2 2 A r + H + 2 9 V 6 h E 5 V G M p + 0 5 B Y i q V d V j O 6 O A 0 V / s k s O C N T o v N l 7 V 1 M O C c W R B 1 y V W G r d a z j 0 m g z L 5 m T O a N P / 0 Z H r E r u P g P P f z A K r c o 1 T 3 W G X H B L W k X P E O 3 x h W c X E i j E C / J 9 9 t h N O 8 s x Y f J r X 3 9 v R g a v P F G K c z h d A r j S + b 0 K M o z n I s b c L R z 8 / q z V C a L q Z k l L E x f w 6 L K Z 7 S i J O o c b V K n q H A / + P 5 3 a p / c G q z W Z m 5 m p V J W A e l M V s 4 h 6 h y r m r l h m f b D v E c G 8 m 9 H K I I O h e c r 9 b Z K d H 2 z t 5 7 f v r H b O a f p Y D V e p 8 F N s Z T S q / N R i J D I N t E M d o y c 8 A N r e z W / j u U O T z z 5 2 P X m K c z D Y 4 r N h x + c w N E 7 7 1 D H G P x 8 7 Q + i 6 j 3 x O N p F d c m K T e Y Z v L W x F S 0 h k t y 9 M 0 8 i b Z k / v / m W K s j c T K V a i 4 o w O f a w 6 J L v Z Z + E 0 b A J d 3 e v L 1 E Y F + 1 i K L C 5 w 0 q W F d G s H p Z y E i a R B i k h S I 9 9 6 x Z x B O 3 s 0 b C o e u 0 a 3 n r 7 P T z 6 y I M 3 R a L s F s b k 2 o e D K + u j Z / c a g t n Z L M O g J N k I q u G H c L F W Q A K y C O G R 2 7 G 0 a S + I i S A x E Z Q 6 V D v q u j J F P 2 u T K I W O H b 9 H x W o W F h Y R F n W A C b V M p + F 7 J q f 8 b a 1 S + F Y h H l p G c n F n V b e 5 f G 5 b z o E 6 d L o K u j 3 V 1 m 4 O 0 S K a E R N B Y m L V w V S 0 K k H 5 u y b a R y N 4 D j a F c T g d M J u M y J S r q t a Z 0 + d q n 9 g Y d F o N + K r M 5 O m n H l 9 H T G f n T a o U h 1 j 7 v b c D n N b V 9 K I P m K v q E k s d m H n E x d 0 I f N + 2 y f u N I A G 5 5 c v c t r L i h i S w v Q S D j p Q 4 z T a W 0 + H E 9 0 T 1 o B u c j S r N Y g v Q u 8 Q 2 y L l o E Y Y N 2 i D f L A T 2 e W V H m p B e 2 r 4 L 3 S J M 4 d L l y 8 r w 3 i u w p V m / T 8 N y u t r e j A w y J o R V B x 0 C 1 E S 0 m p D t 8 W j I i j 1 m s 7 c m a e p l N r / + 7 e / V v 4 2 4 s 6 u o 7 G 9 + I l O 4 / Q i q 3 b l a s 9 B 3 2 1 Y 8 T C Z 9 Z U t J s t 3 g L U 9 H T x / 1 8 7 1 C d D S F i f F J D A 8 3 t y O Y i L o 2 Z S a 7 B J V s 6 9 / v 3 j Z 3 3 w s U Z V P u p J a M 7 u x H H n n 4 p q Q E k W j G R D W k y u + 2 l J E q 6 J H O F l Q / E W o 2 O q E x q n C 8 C 4 u x j L z z j u o f t o j j x + 6 p / b Y e P K e 7 S U e o 2 w 2 K z c S n 9 j a l p C 6 t 9 g p a p Y i P P / w c x l L r H r m K s N O d b O C 9 g l l U n e 2 4 5 2 k P s q a K 7 c V 6 e l b c x 3 u N T n d V P a b K G F + a E Q l p w R P P v I h Y h i 3 L q h 5 d g k t 7 t K u A V 9 4 4 q V 5 v h k w 2 i / c / P I n B m v s / K u f 6 S 4 W 6 8 o u e D L L x v V M Z 9 h L M r v 7 g 7 H v 4 4 V 9 / B 7 l w H p H R 1 t p Z W V y 3 1 h G x F i y e 2 w 7 Y P o z F h Y 8 + 9 g i s 1 h s z 4 i l h i C + + P K M k 3 m Y I L 0 z h 8 9 M X 1 e + s 6 j W K Z H K J 5 P D a y 1 h M G O B d 0 / H 2 / g c f V Z X O D M L S z m 0 G u v 4 f e e i B 2 i u s O 8 d a j E d 2 5 h G 9 G b j u N j + b T u D O v 5 C m 7 3 W Q S 9 N V f u 7 s e R W g J d h o X 1 c x o K I r w 2 j V q e x 0 d 5 8 D s c m k 6 C N 6 k U p 6 m O z C R w z l P Q v Y 7 g R a v r T h S J u 1 o L 1 I I n j + + W o d V B 3 / 1 f 9 7 H q e n k r h 3 y I 1 / 8 5 9 X e 0 I U S 9 W Q R T M w Z v f A A / e t U n n r A U r m M X 7 x x W k 8 / f Q T i s g Y W 2 L o g e 5 s 1 o e R / p f T B g T X 2 B B E P K c T l Z A x o a o H k E n T d F C x P q s + x q e O 3 7 / y B 7 w g 9 7 G T b A 9 K M h L f b a C x X 8 d 1 2 b q W m O g e v 9 0 x J d K J E X s W F p K 4 C H e v Q 2 w j q / x r h 8 V r k e N l J C d z K v v B O + x Q L n J 7 + / b U q z 2 F X H Z 0 L I X M U r Z 2 Y G s w S 4 A 5 f G s 9 Y m e m k y h o Z X w 5 k a g d A U 7 P N d + o K g g p j 3 i t / U h i I l h P R m I i G A t i P R R B Y i L 4 Z 0 F H q a l 6 5 h H 1 f k K k C J 8 I P 5 e t 2 c 9 1 Y j p 9 + q z 6 l 7 j 3 + D 0 7 I i b C J 1 L x d i I m Y k N l l V 4 5 u k h v V y z F 8 j h 7 / h L u u P c x P P b Y o + s 2 B s H C P b Y u c w 1 Y 4 W i 7 v V S 8 O u K T G Z G g N m E A r e c K M r m T 7 c X q O W p 1 U D J Z T X r c P 7 K S j b 8 / y F j c e j B m Z T K t z t D 4 Z G r j j I 2 m j h s 5 x E 1 N 7 9 + l k G l V J y y 6 2 / m K B J d u Y M 6 l U l m V 5 t f B d K Z W w V g X + z g 0 3 g 9 j n X v t Q d 4 O 1 l E M k 0 8 J t g t r N g H i d o H d p M H v 8 8 o D 3 X w 1 k 3 O y 6 W 6 j B V 8 L O k a 2 O w P K 5 X Q p S c E k 1 U b 8 n / / Z E Z z 4 y U P 4 3 / / m c O 2 I 3 D + l g 9 x / f Q k S u Z V H T t u L k j 0 2 n k Z y J o / 9 W h S c 2 7 V d 0 P t 3 q L 2 o 3 N / c 4 K H k y v 2 Q 4 H o 8 K 2 r h U n g J k x N T K o h L u 2 q r y u q L i y v 3 6 J P 9 + O h Q X h F q H W 3 O z f u 2 3 2 y s I 6 g y m s 9 5 u u 0 g H L P Q Q u z F a J V b v I 0 W v B E M K B u d z b W A b L q a D 8 d h b 3 V 1 t o 5 k K q l a P j P 3 b T P w z 2 Z i R v k x X F + C R t d z / 0 E / v v z o D J K u 2 W p N j 7 6 C 5 F Q e o Q v V 5 N i d g B u c r e f o U m / E l Z o E W 1 w M q X 4 f X x N 1 k s m t W 7 U r O 9 x x e 7 b e 3 g h N 2 4 j l l g B L g A t 8 m + 5 E A Q 3 l j z 8 7 h 6 e f e G D T l J v k X B r O L n t z l e U W I 3 Y t D e 9 I 8 0 x z 9 k B n a X s o F E Y k s o x 9 I 9 V m l q N i 2 F M y P / b 4 o 5 t y d / Z V N A q B N A v U U 3 U i t 6 f X L T 6 W U d f Q m C a U W c q j W N D g 6 b m x 5 j x 5 I a D G v v m 0 q 3 w 2 D V Z 9 H j N i B 4 4 M 7 0 5 9 1 e 2 E p j v R 7 K 8 I U V X W t U O + n c B A p l l X x C 9 / + S v V A n k j K E K 6 D W 8 j l 8 h D v 4 m 6 y s R e t v X 6 x j e e w z / 7 Z 3 + t Z l C x m + x f / / W P 8 d J L L 2 6 p K n G E z U Z Z L + V a q w K W S 7 x 3 9 s N 1 z 9 n e J q p g s Y z k / I 0 N I e B 8 q s a 2 C I N + D R + d + E C 1 O v v 8 i 1 O 1 o 1 X c z q 7 w 7 a A p Q X E c p S U g H G a 5 d u A 2 B D n q A w 8 9 g H y u s K m E Y t u M t X V T t w N y 4 R L c X R s 7 I v z + g O r i 9 K t f / l o k S U m 1 t e K P k i Q 3 e D t m U 5 W A K K G + 9 Z 3 n x W 5 e n 8 d n 9 Z m g Z f S I T 6 b U z 0 5 A X m Z e 4 7 J / + v E H 8 O 7 7 H + B H P 1 j d 7 b b X c 2 v z K X c L G + 5 E 9 p U w u s u I X N 7 + v K C b A c Z L 2 K C R W d a b 9 Q T g p q F 9 c D s h E 8 n B 4 N j 8 m l j P c 9 9 9 9 y L Y F p R 7 b c 2 u b d U r W 5 d c l F D Z b A Z F T o 1 f c z l W j x V F S w E G m x 5 6 s U M z s Z 0 F / k s i o Z g 4 O 1 l L r q V b / o X n n s X r r 7 + p 5 n 7 V s U 2 / z G 2 L T Z + A y S a L Y C y r s S u 3 G 1 i 8 x h G i L L L b D K 5 u O 2 L j N 6 a 6 7 D Z K W b m u j q 3 t E 6 q r R 4 8 e x m e f f q H i R p s h l B I G u E m l Q C M Y 7 K 2 D M a b x h X G E r 6 x X m w P u I J z t d r l W O 7 S U h m L U g P h E G u n l 1 T G z z a 7 t Y s i o V L 8 B n 4 b Z u A F 5 I a 5 M 2 Y 6 H H 3 k A m W w O U 9 M z t U 9 + N b A l S / O P e J C P l 5 H e Y T O R v Q I 9 R e y p s B X Y x Y m 5 y p n l 2 4 M p x M Z S s H e 0 V q H L v g n M 1 G d R 3 V Y E x a 4 7 m 1 U K N I J q W K Q W k O V 5 H 3 j s G M w W G / K p 1 R 6 1 Z D i B G G d 6 l c o w O 0 3 I Z m L w D D r E v g K W r 8 V U E S E 7 R G 0 W S z r a t X J O u s + Z M c F 6 O 7 v D j e H h Y T W P 6 q u E p g R V X + w 6 P A N 2 5 C K l 2 8 p J w e g 6 0 2 F a g m x K i 2 t n 0 f j d R G I y C 3 u 7 d d N O s X S V c z 4 T 0 3 T e e e c 9 x G J R N c e X 6 t l m W E x u y R u v g 7 Z N X U o t L I Q w P z 8 P 1 4 A Z p b w m 1 5 h B 5 G o 1 H 9 I 9 Y I X F b F f X X c h o c H Z W p a q z 0 4 b F 1 A L 0 B X Y Q a l M O F G a t N I I p Y Y 0 I p 1 d f H 1 U 8 l n 3 c c 3 d 1 g s l X B e u e A s s s G N R d C 7 N H R H X 4 9 o l R 0 T i f m Z 6 t v d o c D J y W i r e W G Y Q v x 2 F r M w u n 3 5 g w 2 F T k T 3 9 6 U 2 V A s A P Q Q w 8 + g E O H D m 2 Z / E r i Y O X t d s D W B C z Y 6 + 7 u V I 1 W K A 2 Z j u X o t c A g N l N i K i c q n h 4 G Z 1 m l b H G g Q T a X V d d I u / T I 3 Y e g Z V b 2 C R u C U l o x n D E 6 O q o m d 7 B 3 e h 1 X l q o M j T E 1 n o O w W c 3 K 4 8 c + 6 5 y N 9 Z c M 0 g 2 L M N c R F H s K N J u r 5 K J H q m R A Y v b 2 u H H m s T H j e m 3 Q s x k o Y V N z s k H S t y Z I m A p l Y R S i N t k 3 t 7 y 5 q T l J n q l F i v N 7 N 3 e N E 4 s J o 0 p + Z b b C d n A l b F R x K o L q M 1 s J n z t 3 A T / 9 6 c + Q z o u d l O B P T K l 6 d Z h N Z u V R r U v L i h B k Y j a t f i d 4 z b T J 9 u 3 b p 1 6 z i 2 1 W C I a a x D 3 t c d W M / 8 L 5 C z h 1 6 r R 6 n 2 C x Z 0 n U T k 6 u + E s A + 6 O w 1 8 Z a n J k z i Y 2 o 3 9 q G a o S t z Q B n C 8 b 0 z Q A f q s f n w 3 y s N c 7 s 3 + 8 S w 5 o M I Y 3 U / M 2 z p 9 g m r C T m p 7 e F v n 7 s 1 v P M s 0 9 v q 1 g w u w N v 8 2 T U g H v W l L y T q O h Z Z I s A f c E E b 4 8 D / u H V D h 8 W a t a l C 8 E C T V e X H c n Z L B L T 2 a b M z S r n 5 f 2 E w y G 8 9 o c / w i W S d 2 J i S m W A f P j h C c z N z q t + i H s F 0 W J 3 F c z M q m s D 7 4 y u a A 6 P D B X w 8 G B h e w T F 6 Y W a c E R O c b 8 d Y D G b U C q 0 T h y 2 D j 3 c s l F u l i 0 Y n 0 o h O Z 9 s q Q k M p V M 6 n R J G Y V L e v V a Q y u v R 6 W q N o V A t p E o y H T O o H g 6 N X x E W R s M D b A / A u i x 9 s I S l 2 T C m z i 0 q j U Q N F R f U p 1 Q 0 g t k 0 r h 6 b / F i R m i 0 g v V h 1 X k U n E 8 h H R Y L N V J 9 P b 0 8 v 9 u 0 f U S E O l o z 8 / d / / T H W o 2 r d v d T n H b m O 3 x 8 L S o V N f u 6 f 2 r T e B t k V Q R H w h p k o h b g e Y 5 O F 6 t 0 i O b Y o d / M l 2 w Y n 3 D J B 3 3 F n l v u + M W j f 9 W o Y B L B Y r O r c x P M 5 h L i t X 9 E a g h 5 A E N C 2 E Z N B V V F + I P u 8 K A T I + d H r W j I B T C E x e 0 y 7 9 p / / 0 x y r f 7 t T Y a b z 6 7 u / w 2 W d f Y m k 8 i b n z i z C U R U K x U 0 8 T k L C K h a w K B q e X c v J s r L D 4 5 I 6 F Q B l 3 o 7 e V T T n p E e z r 6 8 W P f v Q D v P z y i 5 s G 5 f 8 S s e V I 0 L V g I V x y u g D f v l t b D k F 3 7 6 9 / / T t 8 5 z v f V B t h O 0 j N p + X B 6 2 A N 0 q 4 x w W D a 3 Y e a m E k h n y y i b Z O x O 2 v B G i c 2 W l l b g L c V G N e h K 3 o t S C z M 2 W M T k b U C j 0 P J S W i 9 n h L s m 7 j a e T 2 c Z T z Q N w A n f D D q D C L B N O j K e p i c + u t e v z o o + b O x H B z B 1 W 2 R O Y / Z 1 m 5 E a G Y J l 2 e u 4 O m n n l A E 9 l V A W B i I 3 7 a S 8 b 7 t u 2 J V q c 6 g 3 X I X O h u / W y x C D N s k J o I T G b 0 j f O g 6 Z B b z i E 0 k d 6 e V m O z N 5 K y o A b K 4 2 y E m g m G A + g S 9 V k H J 0 4 y Y C D Y a 7 R B 1 c C 0 x X V w 0 K r X l Q J u 2 I T H R T m J + J K X m B R Z w J i 0 o F y v w D j m g 7 / L B N e i C r m R G Y i K L w r I O u X h e 7 Y e i G H T 1 p q O N Y C P R p N i u X c M d O D Z 0 H 1 5 9 7 f X a O 3 8 Z + P P V j b 2 s Q X s Z h a J e 9 T g k d s Q m v E M u 5 M N r n t R N B g n K 4 b g x B 4 n V Y 1 Y t m B m j S o e z K u i 6 U 3 B u L V 3 N e l N J 7 L T W i w X r 4 M b f z l i V R E 4 n 6 l t z J r A s N p F N 1 M G 1 m B H 1 8 F C 7 t u k A h 0 K h q C Z t v P / H k 5 i / t I S X H 3 w Z V o u s k d m s Y k v M K 3 x v X N T X i t y n 2 I b m Q A W F J I e L a / J v U f W e b 4 b A A W 8 t f F F E K S 8 / 9 Z 5 j e 4 C P J 8 3 I 5 N Y z 2 o U k h 1 9 v H + z a x b / j D y X 7 W l h l r b v c 1 f X e s d w t i L 5 c N 1 Z v D X R b B j t b h S 1 g h a f X p b I A l i 7 E U Y g Y t t U j L z a R x t K 5 K B z d Z j j a N 5 4 C Q d Q 9 Y a n 0 6 v A D P W g T E 5 N N P W V r k c 7 r 4 W I X q Q 1 4 2 m K q + R v p v G 6 d x G o E 8 y N / 9 v f / A H 3 M i O e + / T U c e + x O u D w + t B 3 y I J I t w + f 1 q Y L B p / c x d 8 q o n C 4 E 2 w 1 o h b w a m V r M b X z 9 l G J W m w N 3 3 X 0 n 0 p k V d / t u 4 8 G B A u z W K s E W R V L X r 4 g O n L W 3 T y a z F T z s j y H / v i O S q t E G b Q b D 3 / 2 L v 1 X D A t I F 3 b b 6 m q s A Z d Y K n X n v O M 1 m Y H D x 0 0 8 + U 5 K q W B H V T 5 R Y N o w v i y G + 0 z I u e t c c b X J P I m V o A 2 X C j F t V q j m N a 8 C N n 4 3 m 1 X t W r 1 l l D 9 A J s R G 4 W T l a k 4 F b Z k K 8 9 9 6 H c s 1 6 d H S 2 q 4 L B 9 + X 1 E 0 8 8 t q 5 P R D O c m j W h d 5 M H y 1 q o t e 2 0 6 S o f C W 7 + r C 5 e u A B P o A M H + w + K j a q J C i d 0 0 2 N R D o f w U g E e l 0 H 1 Y G e T G K f L q u 4 3 P Z + H x W t C P i 7 S K a r B a N O h E J O 9 5 O a Q 7 A o y o b y 8 V 5 D j B q R m 8 n D 1 W 1 T c a W l p 8 X q f i r 0 E J U Y j E 6 H 0 Y g p U / V h j e 7 v 3 x y y q Z o t Z H d 2 e 6 v p F 0 o Z q O b 9 8 f i i w 9 V 5 f 5 Z R Y k h O 1 b S N A S P F e r p R h 8 2 w 9 M W E v w F h G P p 9 T 8 Z t T p 8 6 o 3 x 9 + 7 E m M D O 5 e n 7 r l q 1 H Z + L I J R E U x y G Y K D L T j w q m L 6 O 3 q U H G 5 r a Y 9 M t 8 w n k j g 9 T / 8 C U 8 + 9 T i C b W 1 I p 9 K q a P D 0 6 X M 4 c v g g T p 8 5 p + q e W h 2 0 v S S q S 9 s m 7 n K W v a t u q / J k Z x N G U Q F 1 u L t n 8 6 D 2 3 E w W 2 Z l F f H r 2 M 3 z z p e 8 o 6 Z 8 U m 4 6 z q z J y X e 5 8 S j l v b H 6 r Y g A s w 6 e H 0 R a O K C I r y T p 4 O S V f d t 7 C q Q i C h 9 z I h s R O E 6 k N 0 W T S C w U 4 h T i 5 X k y v Y j Y I 2 5 a 5 X Q 4 8 / v i j t a u 4 t Z h c Z m O Z i t C B A f f 3 V 1 V X F i p s h 0 F v 2 8 u 3 F p n 5 M u x d O 9 Y c d w V K S 5 L / F Y o F v P L K H / D I M 9 + F 3 9 n c + 7 U b i I y m 4 B t x q M 2 z G Z i G 8 6 t f / Q a d I o U e f f Q R l U X Q i G w u g 6 X Q M n w + D 1 y u 1 u w n b m I 6 G 7 a g 4 + p m Z y J q C w y S R Y D J 8 R i c v R b 8 u / / v p / j x j 7 8 v e q x B p J M d l x e E W x d y a k C a u 9 d 6 f e 4 y s x 8 m p x d R d O 1 H h z 4 J h 6 k C h 7 / q + Y 1 P V H M s e T 7 m L Z Y q R W i V L O J i p 7 a 3 d y g P 7 Y k T J 7 F v 3 4 g a d 0 N J 7 V i z N r u J z 6 Z N u K + v 9 S y Z R i J i F n + 7 s 3 U h c 8 O U Y P a V V Z n 5 r Q T 3 N d U S q k v 0 U J n 0 m x v e N w q z S 6 / U v b W g + s l 8 N m 4 2 q j u c d d T f 3 y s q X k R l D K y F z W p X O X C t E h P B B 7 0 Z M d V L v 7 p c 5 Z a I i f 3 C 2 Q U 2 s M 8 j f 1 t R U / 4 s Z q t I H S E c g w G H e 3 X w j t j g 7 x H J K m q f x p l H A t 5 f l 0 j p X l s Y y c U s y r m V 7 2 I g m z 8 k p k I l h Z n Q F Y y P j S P Q 5 l d j h O i O P 3 7 8 G M 6 c P o u L F y + r I X k c Z c P A c S I R V + f e T W y H m I h G i b Q d Y i K u 2 1 A 7 B U V 4 d l m T X 8 o w 7 n Z Y u g W w f y D / 4 y K Q 8 8 3 P L + D A S D / M e 1 i x x v w 2 p t o U M y V Y P d V c N 2 4 I N p + k + n n u 3 H l V P H f 2 7 H k l O W k b c W B B q x k Q m + H i g k l N S d k I T I 0 5 J 5 / p b C F Z 9 l r Y C I + t g n p / T W 7 o o k j 5 t r Y A S i k h N p M V D l E d 6 Q 5 P L i S r j G R R k 0 d t h p Y R e y h g R 9 k g B J g v V 6 c w N r m 9 a 6 O j a O t z w i W q Y q l c g M / d L n t G v t N s Q 1 t 7 G 2 Z n 5 z E w 2 C d q c A q v / P 4 P K q j M C S q t q r 9 7 D T K o r O y x V r f T D a t 8 R N 3 4 p K S i g c 4 S B b P j 5 p R L 8 O L Z + 4 1 G e D K d w z t v / R k v v / T i T W k w k 0 8 W k A 1 r M L V X 8 N p r f x Q 7 6 A W R k m a x 5 Q q y J m U V W z I J p 9 f v A i H V 8 e 6 o B Y + P 5 F d x 0 b X g e t A b 1 w x c L 4 4 Y Y s N / F v 4 1 g l M d / / W / / j d 4 4 v E n c P f + u 9 W x V E 4 k f 7 E M 3 3 4 n c o k i S r k i d F 4 H k v E i T F p B N A J h Z / k M n H 4 H 7 E I 0 a z G z e B X u d j N 0 F b 3 q 5 k t Y K l 5 Y 9 K s J h s y Q E p 6 d l 8 J L E T W P 9 6 k n n 2 g a Z z w z X + 2 g 9 A A l j 0 j X 2 w m 7 Q l C N o C s 9 P p O E 3 e W D z p J H J i L 6 t D x 8 u q X 3 C t Q Q o m k N H 7 7 z B h 5 7 9 C E 1 d P p m g I z k 9 Z + / g Y X o I r 7 7 V 9 / c s n p 4 N 8 D h Z P s a B n y t x f / y u 2 s 4 O 5 X C 1 + 8 M 4 J 8 / 2 V s 7 u o I k X e 6 W 9 c R G L + Q 7 b 7 2 L 7 r Z + + E 0 e I R B 5 X g b h z D o r b J 1 6 V W Q Y v h R D 7 x 3 D S E X i S I S X 4 e p 0 I r W Y U Q m y r J c r l j I I D D U m u l a Q K E 9 B X x L 1 L x J E t p C A r U d U X f 3 6 d S q h A A P M E A U R T v T i P / z 7 n + J x k e z d X V 3 K Q d K Y W a F a B 1 Z K y O f y 1 1 X p 2 y W F q S l B U a + + u G D E v f 3 b 0 z 1 X Q c 6 a n M 3 A a D O q d B S T T R 5 k 9 9 4 Y n n S h f / D B h 2 r + a 5 c 8 g J s F u o 8 5 P f D h I 4 / B 7 u X Q 6 7 3 3 d n K 6 x f A G E w W Z u 3 f v f / e h + v 2 J Q 3 7 8 b 3 9 z S P 1 O M B W J J Q b 3 1 b x X a 8 H p 7 O W o D l 3 7 O 0 S 9 M Y j K Z 4 R W y s I o K l 0 2 m R Y 1 T Q d 7 m 1 l 5 / d g 8 t J S T 7 x N b l c m 8 J W G i S 5 E F u L 1 O W I O W V Q w t X 8 g J Q c k e K K Z Q i Z r g G V g d j E 9 h T r Y K 1 V P G e v Q w V C y w 6 d p U N f D 0 z L Q K j b A f / U s v f U O p g V S b O b 3 / z T f / j M 7 O L t V q j T G 8 k c E h 3 H 2 8 K l V v J a 6 T 9 f n 5 F f t n W V S G u 3 t v g J g I k U q u X j t s A T O 8 / U 5 o D U b r b o J S g l M o S E y c z 3 o z Q b f 9 o c M H E d z n r R b b 7 a q s b 4 7 N x r G O L a + o R x 2 e l T L 7 s 3 N C B M I k N y I m O l L e / v M H c I m d 5 / D Y U E g J w T o K c P U 4 V E s 5 J s R 6 h 5 z K w 0 e b 2 S P P 0 3 9 A m K O m h y b v V S o a f L 2 d o u Y 7 k R U m 0 4 j Z 0 U V k F m Q v u e I o 2 e N I r W m l U N V c q / d E Y r L o q s R o d 9 j l m R 7 E j 3 7 8 Q z z y y E P 4 7 W 9 / j 3 f e f k 9 5 T t k N 6 t m v P 4 O v P f M U f v j j 7 + P l l 1 / C z N y M K o C 8 1 b g u o U J J P d p d 1 U 3 P h M s P x 8 z 4 2 o F d q t C V b 0 h M 5 + H s k Q e y i y 2 9 S E w T E x M q H Y Y u 2 N 0 w + r c D Z j b w 5 g Y H B 0 X N T S l j 3 d q u h 0 m 4 + F 6 B x W 0 c 5 b k W 7 4 2 a 4 b Z V M B I o 4 X K I N h Q f a z V L Y D M V M R Q K 4 e / / 4 8 / x v S e + h 7 7 j 3 b W j Q O R q S g W 4 f Y M e R M a S c H Y 0 t 4 u X L s f g D H i Q z 2 b V + h t F S J u 9 R l y + e B F m V w + 6 z W 7 k i z F Y + y r K d W 6 N D s A S l F U T a 5 8 9 K 0 o F s b / j a b Q f 8 a K g i 8 N W a R P 7 U K Q e 8 i g i A 3 P F q V 4 z G H 7 5 8 h W l F S z M L + C 7 3 / v O q j D E x P g 4 T n 7 0 C X p 7 u 3 H v 8 X s V Q d 4 K X C e o 6 v K v x o n x K p d j 8 d S N g g u Y m i n C 1 b / C O W 8 U n A 2 1 H F n G n X f e J c b r z d e h a c R / 8 v E n e O b Z Z 9 R r 2 o + F d A E W 9 9 b Z D j s F 1 f G 1 S a 3 s A b L Z o P G N k M s X 8 H / 9 3 / 8 e 3 3 / k G x i 4 b 3 U w n M 8 r c i W J w C G 3 3 F M R h p I d O n t e 5 S y q U g 2 x W d M L e d h 9 D u R K Q h h x u t 9 l B + k r K n 7 F L H 4 6 Z m h 7 j Z + b Q m / X I N L 6 R e T C Z T j s b n g C A c y M X Y P v r g r K E 0 E Y B x O o 6 E T a C S m Z K x 5 F X F Q B i W Q i j b d + / w W + 9 7 1 v Y 2 Z m D g 4 h l u 7 u F e K v g 4 y V 3 s I P P v w Q T z 7 5 u H x u d z y r 2 8 H 1 X d j s a x 8 W Q q I 3 Z T c S y 6 v 1 M n n k Y t u T e s n 5 N G K T s t j 1 A E s N i 4 u L G B c J c a u I i a B X 6 s C h g 7 V X U B 2 C d j u G s h Z r z 0 6 J t V 1 i 4 l L S F q N d 5 b T q l X 3 E q R h 0 j 2 e j 1 Y J A Z s F 4 u v x I T O S Q X h R V y p Y T L S O H U t K I 8 M W 4 s o 0 9 w 3 Y U L U k s R O a R T 4 u 9 5 d C p W V w O e x B X L l x V j o J U O A u f y 4 u K I Y 9 2 7 3 6 Y L L L T N A O i 5 V E Y z b K 3 Z t z I l p Z V s n X V l h J 7 T 5 c Q u h T 1 V W x C F l 6 + + 4 c v 8 Y 1 v P A + b z Y 7 9 + / c 1 J S a C q W d s G / D 4 4 4 / h / f c / x C u v v K o k G z 2 I N w u b 7 k Q S G d W + z Q K J 2 4 F / n w u l T I s O / R q s X o v S 5 e n g y I Q 0 x M b S K n j 7 x z + + o a Z P s M q V m 7 i x 1 x z B j T c X 3 z t C 4 0 P i Q / M 2 x E u 8 A y 4 U 4 n v 7 8 B q z n e n t a i V 4 2 4 i F h B C Q L F W / J w e t k J I N m 4 W z 3 4 7 U d B b Z e A F a S i 9 q W A m 5 q E g X Y x b u Q S t 8 w 2 6 V K e 4 d s o u 6 V k H H X T 4 Y L e z I K 9 L I 6 4 b f 2 S P H 2 p T U Y m 7 j 6 f M X c O B I t a 8 E G 2 m 6 O p w o 5 V g P N Q n b c B H O Y T 3 M 8 Q 6 4 D 7 H 7 k Q 3 t I 5 3 Q p R x K I h k r V N X k 6 e n E P t O K e O v V T / H Q Q w + p p i + t g l n 7 L 7 z w H J 7 5 2 t d U b O 3 j j z 4 W J r K y T o 1 l / L u N G w 7 s b h f 5 Z E 4 e h H x x i 5 E y 5 o + R 0 1 n E y D Y 5 O H 2 w W o Y / u L 9 H 1 e x c u T K K + b l 5 n I 0 E k d a s S O U N c F q E 2 w q B + X d S z d s i S M T c L H R M s K k K 1 b 3 Y e F a u F X K t Y m s 0 E / m 7 A M 5 i C t a I 6 O y s E b 3 e 1 g l q M W l A u 1 N T 0 v 2 X v / w N 4 r J + 9 x y 7 G 1 3 d X T C 6 Z J 0 t F Z E g B s R m U 8 j p k v B 1 b B 4 G I F N J R f J I 6 A s I u B 1 C D j a R U k L k A b F 7 a m 7 s 0 f H L a H P 0 w d q m F 7 X R h p S 2 j N K s A 2 V r E h 5 X F z S 5 H 6 N L 1 j N j R N G U E D E j 6 q W c p 6 z L C 1 l V 8 M l 7 5 / D E E 4 8 r 1 / l 2 Q F X P J A y X o Q z S U l m I i M 4 M t j t 7 9 9 0 P 5 J n 5 b 7 j 8 p x n 2 j o V v A H Z y r W Q t S h f f C Q z y w F O R G O x G J 3 K y m T k B n Z u i u 3 w B U 6 d e g b M 0 K + q C t u 1 p 9 a 2 g S k R s e x X B l 1 + e U s Q c c P t V R S p V J b N D i N 4 l G 3 J C C E 0 2 2 l 6 g s b t R Y I t 2 z m v B H M B o N I Y P P z y J H / 3 o e 3 j + h e d x x x 1 3 q A A 0 W y R b r T a M z 1 4 T i W K D 0 + B X N i J / C M a p y N k X F + b V O i w s z q O U L 8 H r C m J c X 4 0 1 5 s T W m R 9 b W K W C D w 0 P I 2 c W e 0 j 4 5 + L y I q y x L k S M Y z B 0 Z l X M q Z B L C Z E t I K t f g n 4 u i O y k G S V d V o j K g k Q s r W q x d l J E 2 o j O r n a c O n V W 3 T f H A D 3 z z F N Y W t q 4 c f 9 2 e h y u x a 4 H d l u F F j e i b M h c T 7 b c L p J T O c T S y z h x 5 o S K U d D j Q / E + P T 2 N E y c + w r P P P o P 2 9 j b F 2 b g B 6 n o 0 O S f t B R r M z P 2 r c 1 K + T 2 l D F Z I P k J 1 6 + D 5 j X I y J R I W b n / r y N O w O G / p 6 e 1 W L L L 5 f i Z l g 7 z S q b H Q a 6 e 6 + q n c p M Z l T j S J 3 G x H h 6 H U 1 j y r f d s 3 H s b E x u W c D B g c H a k d W Y 2 p y E v 0 D A 4 h P s 2 O s b A 1 P S a l Q 5 P j 1 t S J Y 3 l K I V + D o M u F C J o a j L h + i E 3 F k D R q 6 + 9 Z 3 M V q I a e j 0 G r F 4 J g L 3 Y Q O u j o b R L z a a S b S K X K w I 8 0 g M m Y t O 2 I + s F H m O X Z q F Q X P j 6 N E 7 a k d 2 D j 5 H X j 9 / 4 r E 4 L l + 5 g q P C T J p 5 A z l P i 5 2 N d m K a 3 z K C o p 7 O 6 R 7 F Y k a N 7 a T a z A A w 8 + P 0 J j G W t y j U I 4 r Z I s K x s O K c v b L J 6 y j k C 1 g S Y / S 8 6 P L M r S u X S 7 X E W X q d N D h d r t p r D c e P H Y N V i I e D B + g 9 6 u r q V F K I / f F I R M w T P H j o g B j C X S o z m n 9 X L p a R W R T V x G A S V U a n c h j j U x m 4 e 2 3 K + U I w g 8 D m s 6 h O U X S o 7 E Y q F G u 9 6 C B i C T s n B Q a d 5 W 1 p l m Q s / / G n P 9 t 0 w A I / Q 5 C A O F G f 1 x 5 L x u F 1 e x H Y X 7 U X s y F h P s J k r C K N r Q E r 5 r J p 9 N q d y n m k c 1 n h 8 a 9 n k o y R D Q d E Q o 7 J Z w w 6 k e g F R M r z 6 P b 3 Q 9 c R q 7 r K 5 1 w w D 6 Z R 1 n N K o Q 6 h + Q h S I Z 0 a 5 b O b 0 O S 5 n z 1 9 B s u i 6 R w 6 d B A u p w M e U Q 0 Z Q q A E M 5 t 3 7 q V d R 1 D 0 / K z N 8 d p L M N B X z o p I l 5 1 h F B W G x W r b E f H s P P r u O + / i G y + + U D u y A n K l O m e t S y i e u / 4 7 J V I q l V S j K T v a 2 9 H d 0 3 2 d C / M z J F Q + W E b i G 8 H x m Y y p 8 d x 1 k K A 8 Y t w 3 I j a R U u f T i U R w 9 d 6 4 K 3 0 y Y k C / r z o d k E 0 q t 6 v W s m f F a 6 / 9 C X / 1 V z + 8 f p 9 r w Z o y S j B y O M 7 g Z Z U t m U F y I a 2 y I 5 g E y 7 6 G 7 n 4 b E k t F Z M s Z l S R r F + a y d C E G k 9 s A b 5 8 w y C 1 w e d E g K t 5 V t L k 6 Y W 0 X w n R b 1 F A H 2 6 C G g t h v d I H / + j + 8 h R e e f 2 F D r 9 6 N g u v B H 2 o e Q X 9 A 2 f X 7 D + w X z a a 9 9 o n t Y x 1 B q R f y v / p e U a 2 Z z Z V N k z F v J c h R 3 3 j j z 3 j w w Q d U j + 2 9 R n p e g 8 U n x N 8 Q v F 2 + E o V 3 0 K 2 k U S O o M j G Q v V v q H 9 P B R t p K S k J 9 M W P C 4 Y 7 t 2 Y p n h C t 3 i g T e a s N Q Q r P 0 Z G p q Q t l V Z C 5 d X d 1 Y v B R V 0 t 3 W L q q T S a 8 c M Z f G F j E y 0 o b c V B E m E W B U A 1 m V 2 4 x g e a X 1 b V S f o h g N R 1 Q v D o d I f 5 t H C L P L g B w i S M d K u H T u K h 5 7 9 L G V z b h H Y M F n U S s q k 4 G O i j q j r K u 6 1 H C q T K b q I W z G 8 L k P K e H W 3 T V P 1 X j 9 b M 1 8 u x I T w R u + 7 9 h x X D s 1 J h s 3 j 0 L m B l O m m o B q T 3 w 2 h c R E H r Y 2 k Q 5 r M i E Y v G R K z l r U s 0 I s f j 3 S o R t P i 8 l p e p h E M n H w 9 P H e 4 r a I K R a P 4 Z N P P 2 / J / U z 7 k e s 6 M D C E j o 5 O R U z L 4 S V 1 n G l I V N U T s h 7 U D t u 6 O l A R N Z 3 M h B 2 P 9 L I 0 o d B i 7 U w r Y O y r p k 0 q u G u e W F / Q j 4 H j 3 f A M O J E z J V A U U 2 B 5 J o M K O w n N L c l 1 x 1 W 8 j z 9 7 B Y e o f C q x W e 6 Z o Z D T w n h O f X F a G P W b y i n z + u t v K E K 6 I n Y X U 6 D m Z u e u p z k x c y O V T K m S n V / 8 / F e 3 z o b a T f B m a R t 8 + z v f Q i W u R z 6 e g 8 l h V A 4 P i 9 O k g p A t g S t R Y x 4 k I t p B h U R Z b R a P q D g b T U L M y x J a 2 j f n O p G r S d U O e q f g 5 n t 3 1 I y D 7 R r 6 R O 3 b D p j / 9 s 6 7 7 + P R R x 6 E z 9 d 6 P K c R F y 6 c Q 7 d n G J 5 u z i s W A t E 4 N r a M c U s a w X k h K B M Q P O D D m Y U Q 0 s k Y H t y 3 X x H l p X g E h z 1 + t Z 4 z 0 w U 4 C x q s P n u 1 D E R n U G v L J F z 2 5 G g E U 4 m c H i 9 + + Z s / Q T 4 u 0 i M n z / d l x R B 4 3 l R B 7 O x N e g r u F D Q T 6 o 4 s E h M n o L A k h / Z 3 R i T Y c y 8 8 h 1 g k i n f f e x 8 e k W B k V H f d d T c C f p 9 y y X 8 l C I r g p n n 7 r X f w 1 N N P q g I 1 O g 4 4 c Y M V p g V R H 5 j + r x d R z X 8 p w q n G s B G J w S w 2 V s W I Q r a a 8 U x H Q z G X V + 5 v m 6 + a X b 0 Z M s t Z R W g 2 7 + Y q X e R a S t R C x 3 W p t V 2 c n D B j J K B d z 7 d s B b z 3 2 f l Z 1 R b g W 9 9 6 S T l u u B l 3 g o R I C s Q s 6 1 T X U 0 s h D K W c c l 9 G f G p e w v 0 2 N y J z C e R k r e M d R v T k j X B l L b K m G m D V I S C S q I 7 o a A Z J v x O e e F a l p D V b m 0 s z a e j S c 6 r o 8 e S J j 5 Q U O X K n b O B g O 9 w 3 o Y P x 2 T P n V P a F z 1 e N y X F v E d x v J D y G G 6 j e k g B f l X X W z S 4 s V V o d 1 H W 7 I x 5 P 4 O 2 3 3 1 G J s k N D g 8 o r t 9 U G 4 k L s d J P R h m D 2 B l 3 H W 4 H N X n z D H k X Q 2 w G f z F S E C b F l N W W j V d S 5 K 0 v s 2 b N 8 O w M I 6 q B D g p K F U i R 6 L Q m d o w x v 5 0 p m C E v m r 6 T i G N C s y M Y K W H B X 0 B 0 z w e F z Y W p m B j 3 D A 6 I C Z m C u M a W 1 b v 7 o W F r W x I F z 8 w b s N 5 X F b o r D P y J 2 8 J r H c W X J C I 9 F J K A j r + 7 r 6 u g Y T K J i H z 5 0 G J Y t R v 3 c L H A f / e b X v 4 W + M e X / L x 1 0 S n z r W y 8 r 1 / f b b 7 2 9 b g h Y M + y U m I j U b A 4 2 4 c K t g L V g m e X t B X t J S G 9 d t i g V b z v E l M / k 8 Q 8 / + w U e f e x h U U f u 3 B E x q d G f 8 0 U 1 + Z F D q / V m w O g 0 q I 1 T R 0 E k f c B o U t L Z a D Q j Z S h g f m Y e Y f k x W A q q b i m U K i B 2 r d p z h M Q 0 n 6 i G E T I L z I C v q q 5 H u 0 S D c J a Q k 8 8 y n L I W 7 H L b 4 d Y w n 7 T I M / b C 2 n 2 f a n X w 0 5 / + v e q g 1 H h N t x I G o 6 i w L / 3 N f / s T v V 4 H r 6 1 1 V e J 2 B g m E k m l 4 Z B h f f P H l 9 Z Z V f t F x d x P k 3 h y h a f O 2 F p g m l 6 9 m U 5 h a i k n R R U 5 H G d t / b d c p R C 5 O N Y S J p N t l G E y K T c 3 l h Y A q q o G l x W V W b Q 2 s I i K o 3 t Q 3 L 8 8 b y m X Q a X e q Y 8 V k G U t I o 0 1 z I n D Q C W v R j b H c N I Z 6 2 6 H F h H j 0 I m H Z c 0 R s q M x 0 R q m O j N P V Y T D q k D D Z U A l l Y G 0 S x y L c 1 j K u L J p w o L 2 M Y H s X h o f 6 8 P v f v 6 o c A / w Z G x t X R Y i 8 z i p 4 r T t n m N s B T Q h m z x h + 9 F / 8 y 5 8 w / Z / R 4 Q H / 3 i U N 3 m x w Q / X 0 d K s u P u P j E 0 r 1 2 U 2 Q K H L L N L B b 7 5 3 B W E t y m o 0 h N 5 d q 1 8 I m k U o a f D a q o 7 W D 2 8 D 5 c + c w N D y 4 r m 3 Z V o i M J Z R N y f Q w i 7 v 5 p i Y h 0 Q m U T C Y w U c i i R w i K + 5 a p V n 2 u I C J t F V g q N u j y Z U x p y 8 J A 7 A i 4 b W q t c s k c M j M p Z E 0 m e I L r z + + y 6 Z C K Z h U D a d Z c l G C v D L Y 9 m 0 7 a M d J l V x K Y D J S j U / v 7 + v C z f / g l / F 4 f T p z 8 C I G A X 7 3 X D J H l i M p k p 8 q 4 X a b T D N x v T A z Q / f J k f J W 8 f O Z A f k c P 8 U b A B W J s Z S / A v L t r 1 8 Z x / / 3 3 1 o 7 s H p j D x 0 b 4 2 w F L J K g q + v Y 1 3 + z x n E 5 l 9 + / E r q W k m B X b Z W J y W s 1 g W u H U W 4 N Z / L Z 2 E y w t p o J d u X w J B w 4 e U p J h e T K K s r G M 3 o E e J D I J n E u m M O B t Q 5 u x g s V y A Y M O N 3 J L 1 c w W V 3 + V A b G 7 b b 6 o Q 3 t D w 8 6 5 m B H d X p F g 7 E N S M K E g E t D d 6 1 L l J Y 2 g 2 s h p g c 3 a g z G G x v n E H R 3 t y v 1 9 3 3 3 3 q r g R c x F P n D g B l 9 O t O l J p Y t C x H 2 I 6 n V V 9 E 4 8 d v w c e 9 + r G M d s F P Y R K Q t V e K 7 A P 2 U 6 6 g e 1 U u F K D I E c K p Z g l v v t E x Z t k i X d P z + 5 1 k 6 0 j F 6 X O z w n p r S 8 Y s + d L c k 3 F X A n m m p e K x v q X M 2 a 1 9 l z D Z l M x q q o W i / i q r 5 s h m U 7 g 5 8 K h v / n N l 1 S K 1 D r I K R g z 4 6 k 4 S I 2 9 y X O i t h a i c k C I u F I Q w p q O q d G p n O n E 4 B E L B R u R K S 3 L Z i y o e F F U u H x y O i d c 3 g Z f j w s W m w U 2 q x X z x Q y 6 4 g b k K 1 k s 6 S r o k P d 1 + m r 7 s d R S U p X k s J S f L c r Y B Z c u c D I Q t 5 g d k Z Q R b o 8 B O l N F 9 Z w n o e s r F q T D S a V + U p q w K 6 5 N 6 J 4 z r 9 b 6 e J j o y 8 A 1 P X C s R l i Y X 8 S l y 1 d w 4 c I F P P L Y A + j u D 2 L 0 0 i R + 8 M P v 4 s i R w + j p G 4 L X 4 8 R y O I L g N i Y p 8 m m k h C n U m 6 n S L u S 1 r Z N Q B E s C k m I / H + 3 a P B I f T e s x L Q v H 8 n m C n J V 6 7 m C g t K 2 i N 9 o L f a J u r l m b X Q E 5 1 s c f f 6 o q O H d D t K 9 F a i E H o 1 W n N s l 2 w G l / T F / i Z p q X N d w n h n e z q y N D u H z p C j 7 9 9 H O R C P u U p G V K 0 F o U t T w u n L + s N k U z 5 s E H n p j N C 9 E I F 7 W Y 8 a V l C Y 8 H u l f Z c y R a x p f o v l b p R k I s 7 P 7 a u G 5 Z L S 7 P 2 Y L p 8 R k Y D S a 4 9 U F 4 + 1 f K I K a i E a Q W F 6 D l i u h 1 j C A m U i C n S + B I w I G 4 f H 8 m l F R 2 p H + f e 9 V 3 M 8 7 G b r e 0 5 c 2 y E e y N n Z l k C + Z i B Z R z R l U + X 5 / n 9 f a o B U 8 3 m S K 4 F u r e R U V 1 u U X a 6 a o u 7 s / H S 7 h 3 q M o s m L P 5 j 7 / 6 R x w 8 s B / H 7 z 0 m 9 8 U u S z p c v X o N w 8 N D K m t k L T 6 d E P u 2 u 4 B C p C L 3 m k c h X 0 L F V F w v o Q i O S m F f i e m o Q Q 2 w V p M e a m A F L 4 1 l D u 3 6 X L g q J x o c F 9 F L O y w j x 3 i c I p l E 1 e r + p V d 1 r / p S 0 l h k R x 8 O M t s L g j I 7 m B i b h T 2 4 P Y K i B G B t 1 5 l 5 C + 7 q L j Y l J t o q p 0 + d U Z M q n n n 2 S U x P z 8 F h Z 0 W s Q 8 V B p q d n l S H 8 / n v v 4 / P P v l S q C / t b r K 0 d 4 p C 8 Y o w 1 Z d U S / U V 5 N s d 8 w X X r w d e K m G r H s / E s C o m V Z p 6 E S W 8 V y W C E z + 9 H J W p W s b V G n J q Z x P 0 H D 6 t + h E b Z v O Z U D j P m F F x L F d h d Q k R C K F a 3 C Z y j p a W F C Y v G z F A C J Q 2 J K Z Z l n q I O l k Z G L p f D Y Q M w l p B Z L F T r z Q R m O d T Y 7 L 8 R Z P I 0 J U x y L x y F 2 u l f y b 3 k v 3 Z 9 C q m i X R F u R r O J / T U M F 8 z 4 x W 9 + q e y q d 9 5 + F / 6 A T + 0 f D k d f W F w U 9 T a r P H k m I b i P T 7 w v z C k F L a l h W V v C + 5 / J M z j 9 W X M J t R b D w Z J q X f X + N b M i t E 5 3 W X F U + S 7 V u f X 0 r K n a K 6 0 B l G 6 t d C / d a 9 Q r N r / 2 z N d q R 3 Y X H N R W i A p H 7 W p d 7 e N a c V Z R I K / h a r y E O / c 3 / 1 u 2 y G I N z 4 v f + I a a I k 9 7 8 M 9 v v i 2 b 2 Y f 5 + T k 8 9 u i j 8 A W 8 M B l l 8 w o R N V P z V P X t s t h k n b L 7 Z D + R W 0 / L N f e v U e U 2 w n I o C 6 u o V o 6 2 1 c Y 9 k 5 q p 7 n p 6 V 2 z B l F b A U j a D I Z a 8 i x R g u l B y M o 0 Z I e Q 7 5 T r Z 8 5 w 9 4 e s g o W c X S 0 h H k + i 4 0 3 9 d Y p 2 d M + F O Y T L N k J j N w t 2 z Y r c 2 6 7 H R D N m 8 A T b L 6 v 0 4 P b O A 6 W I v H h n S E L 4 S E V v N C E e v V b n 7 r R W r y k v 8 6 O x J 3 P 3 A E f m 0 T r W Q Z o p R J B r D N 5 5 + D l f P j m E i M o b v f P d b 1 d C E Q a R 5 K w S 1 F r z t V v 7 o 2 Y N 7 U 2 S 3 H T C b m G 2 S W V N D 9 a m Z + C a O / 6 s T 6 t / / + o k A / s v n V / p E b I X M Q g l 2 b t Y W s S S 2 I p l Q j 0 c T W 6 q C f D g L Z 9 d 6 T x R z 5 v 7 8 9 l u 4 7 9 5 7 h V N W 0 4 W 4 S e t x F 3 q U m q l + j d D E T q N k s n X I E 6 v u V V x M R O G f Z C M V G + y 1 5 v 6 b g d / F 2 j M m + l r 9 e l F t q + u X X R B J w 3 Q r I b Z C S e w o o x 2 f R E J 4 w L + S e E t 1 O z S z i J L J i 4 T c b 3 f K h E C n 6 7 r K V k c x U x R O b x R 7 L i 3 S x 4 i C 0 Y T l o g k j b e v N B q Z w 0 a F T l z a X Q k Z 0 u M o q 0 Z Z g s F 0 Z 5 X L d q V A O F V l H 4 S E q D 9 L X Z k A 2 U l Q e O b 3 e r H q c z K S i 6 B n u g 9 9 R U a U l C Y c L v n x W 9 n d Z 9 V l M T G d g F B X Z M 2 h F d D Q B o 8 O G v K i z N l G r L D 6 9 i t W x S o J z w W Y u L O 3 M b N k 2 B d 5 C U G S z L o q D x G i w c 0 P u F l I L s t i 1 y X W t Q p O n y 8 m D f O Z F s Q t s T Z p j c h N P T k 3 A 5 / W K g b 6 S Q c 9 N x D g L E z m 3 I i Z K o n y k D F s n N 3 3 t m P z Y R F 1 p v 8 N X 6 9 2 w N f i d 7 g E h v n Y T s r G S k s j c t N l E R k m U n J Z C U V e t 6 s 2 X V r c r S 8 8 I o R U d C M h 3 D k W d I s 0 6 s X g 5 q k I H 4 S v R 6 4 n M d H y Q 6 D n w 7 n I s j D P F E D w W D U t X 4 + p 9 Z m Q U y 1 X p U s z k E b u W Q T l l R m Z O b P X l R e R n Y 7 g 2 V 1 H n L G c s y I b l 8 2 K X l 7 K M p T n h b L P C V C k g O V e E d 8 C p i k C 5 L u 5 + K z p 1 T i T H o k L 4 o t 6 m C v B A U 2 3 Q b H 7 O x Q I C B 9 0 w W 0 2 I X E n D Y B f 1 U W e D p 8 M E a 8 C g 0 t L o 5 S 0 X R M O Q x T X r D T u T U M 3 A N C y e i N y A o I P i q f 2 3 X k I R W l H U 0 w o J 6 7 y K t N P Q X I s / n Q m r z X 6 4 x 4 m h t t Z c 4 R w j S k / d W k / Y R h i P V G f i t p l p n O d h b 7 O s i 7 d o p S I u n L + k X L 8 v v v Q C L D s s d o u O i 9 0 i U s h I Q 6 O G k + F 5 P B y s d t b l t Z e y Y o P 0 t X a v B H M j k T E j Z 8 + h M J G H b 7 / Y c l o I V r 0 H S Z G 2 t J m s J e H a 4 T z 0 m g F l k 4 Z U N A H n o E j Y U F l U 3 Q J i X T r E t b I Q o m z e r A k F p h y J y h Y Q q S F s B v u c b i F 6 A y 6 K 5 L C w R 0 V F k z X T i Z 1 t w l g 2 j W 6 x 2 9 w s L T H E c D A Y q G W 9 V 5 S 7 n / O f m Q j N + V i J m Q T M o l J q f Q F 0 1 V z z K S G o l F O I S E w R a i 6 U 8 i w m Z J u 0 + E Q K V i E + m 0 W n C i h Z f G q Q 3 3 W c f F + S a 6 X j R f Y 4 H X E u Q 0 G F P 6 g B l O R e D H q T M B l h L s X U 7 j j W O E 6 f R m S d m A j 5 H k r d 2 w I s E G R M J h q N q / h E M z x 3 V x A v 3 t P W M j E R 5 N B 8 G K 2 A d h M b Z T k S M a Q X c q L m 2 d Y R E z f G 6 J V r S K R S e P m F l 3 Z M T I T e r E N + T c u 2 c k 1 N I h w B + X 4 5 P 7 + z V a i G O a 6 i r G N O J F Q 1 n c h h a B P l y I T z S x H o F n W q S N D b 6 1 D d k r z C n D o P t S O + N I f l z B J 0 P p E o Y n f d a X d g v 6 U L X m c A H Q k b j k S t O O T 0 I 6 z l F D E R h 5 0 + 9 M r 2 N M + W 0 G F z w C M S + Y j O A a d I C y 1 f V s R 0 X t T X K W c e E b f s P a f 8 n b W 6 n e l W 7 x l x w S g S R T 8 V w u i S Q d W P J Y o V h G Y z 1 b I R n 0 9 l k B P 0 O n p 6 v f J 5 E q V R 9 m 4 e 3 q 4 g Y o t p W L t r 7 a N r S 5 e c E g k 7 l 1 F S 2 t U l 9 9 n j E K I q i L S z w N k X v D G C U j 7 4 V A w L H / 5 H 3 N G + f i Y t P T a 3 G r S b 6 C 2 j P h 8 R I 9 9 Q K x T b D Z C g O B 2 9 F c z G j e h x i b p U N M A 7 6 F x n R x C 8 x g 8 + P I n 7 j h 3 b M F N g L d L L W T W f K S v E Q 6 4 Z n U q p g D N p h w 1 t 6 l g U 7 v 6 w v 0 P 9 T m d A T I x 7 q q t 1 W 6 Q Z O H r 0 5 H j V E V V H b D y N H k d A x Y S i 4 w m U E i Z M z C d w r x y z B n V o O 7 z S K S k c X k J o c R F 9 A 4 N i o / h U m X k 1 M 1 u u r R B G 0 J Z D T r + A J V l D 2 q I H z S 6 l 3 t X B 8 h u q U R w + Q T W x k C r C 0 S G b 3 q m J Z M r g D r c P R z 0 B 9 L u E e O S 8 k W w O X 0 Z D O B N d Q l T s I 3 a 9 9 Q 2 4 0 J n P 4 Z 7 O P N q 6 5 B n Y R P L I 7 X w 2 b c b M 7 G z t m 2 Q d I 0 l Y D W W 5 p 5 x 6 N o n l J X j a H A h d S y N X W H l W Z q M B V o d D 7 K s q 4 + X 9 e A e q a n l M b M i m b v N W Q Q I / U I p h e n k U R + + 6 G 9 O x 1 Z u g Q x 5 Y K x 6 Y 3 Q Z z 2 d j g k B 6 Z L 7 4 4 L f b I l G q d R Z c n e w j s F t R A s X j 5 u h t 3 I 0 y I P q 9 K 1 6 e z 1 b o q G l B N Q I 9 k Q T b C v v 3 V n n Z b I T q R Q E V U L c U l c 2 U U Y q J K x e U 7 B s R G 8 F l X l Z 5 8 F o 9 i y F H 1 y C V m 0 8 K R 7 S q / c D P Q m 8 v E X K r v O W F M c b F j N D H d z B V 6 d a v z h Q t u D X 6 X F T b h 7 m u L L C 0 W q 7 L 5 S L R T k z N w e u 1 w u o S Z i B S i V 4 y e S b r f 8 / k l m G 2 i f i U 4 L j Q D m 8 O s 1 i i f y K u e 8 e 6 2 A J Y X I g i O V D M Z T D Z R F R M M q I v N I u f m u C C D / D h M J n S J N K N E y 4 u a r 1 V K O J 2 J Y V K f R E a I V j Q z G G W N 7 A G z a m c d k O + e n l l U a + 5 0 O 4 R w 0 0 r a L M E h a l 1 R h R C M Z b 2 o z W W U x Q 6 k a 9 / u N Q n x 5 R C D 3 L O c L 5 V j Y J r j g U R N 1 I q b 2 1 B k X h t p B L Z C B s f a D a I v A 2 + e + Q d 0 3 f c 3 I i p X b x R G v 9 l 9 9 m a B 6 S X E q 6 + + h n v u u V s 1 3 K j 3 X q O k I j b K 7 d o J a P g n 5 / J q V O Z m i G U N 0 E f i S m I 4 a p y t G R b m 5 7 E k U v T Q / k P V R N L t Q p 6 V V h C 7 Z S E r D 9 8 C V 1 / V c R H K Z W E T T u o S F Y / p P 6 l 5 4 d 7 D r e f 5 h T i E T V S u + t M l Q V b y e n i G b X h v e R 5 P B D a f e M J 0 q K C 3 H d l k R V S p 1 W r s 1 R C Z U Q X m 0 j J s T o + y u d r 1 t q o U E w J l r 3 g 6 B 9 I z G o x t R l i t 1 a u g Q 4 M l J X S 3 b 4 X k U k F U M Q 3 L D l E 5 N b d I G D l X T b X k 9 m b P v n c + v o R 9 g U E 5 s Q a 3 M A q q w j q R W F Y h N A h R X U s K U e U K 6 L K w x 4 a c Z 8 i t 1 L 6 p K 2 L D 5 S N o 6 + h E X I h q N U t Z g 4 2 I K Z g K 4 8 F e N 2 a v L M L k y M B j 8 y E Y G a u 9 u 4 J 0 Q a d a B W 9 w m l 1 F P B 5 X m c c / / / m v V F I s 6 6 G o J 9 N 2 4 g 8 J a T e J i W B F L 3 R b x 9 o W Y r L R s 8 J g N i E m w u 8 P i B E M / P y X v 8 B i K K R S p p g + 0 z J k r 9 E G Y A d b L b / C y C 6 k Y 4 q Y i P R i o S V i Y p 8 H q n N U w d o b i I m g R O Q A b 8 J r 3 p i Z 0 B n E t m w 9 v b 3 K a V A W e 5 N D C O g Q q c M o Z s N w s I C A y 4 C J U h j D / W 6 k 3 P S w 6 V D y V z M W K I V M X m F e E 2 m V 4 c + M C r 3 F B E t H a 8 9 T L x K E c b R + u 0 s k W x J n x U z J l j S M z s Q x O T m n z n + 8 p w / M B / b 7 h c B 1 F V j s V t j p Y a 3 o h Q k V Y M u J K u i w q O v V y 7 H I W A q p u a x I O T 2 G 7 u m H q 9 u C p a m Z 7 a t 8 u u U Q D t j E Y F u K o 2 e / G H b F E n r b + u A S E T 5 f W b 9 h 2 O 5 q f N m I Z e H S r O m h 1 N o L s F 0 Y C w u Z f R w M t m 0 r M X S n Y N d T V / f m 0 o k o l P Q i I Q p b J p 5 S J W 3 v a E d / b 7 8 w s z J C o S W 8 9 + 7 7 O H T 4 g K h J 2 5 N Y W p 6 1 T N W s A o d O J K O o Q 7 m k c G q j b M 4 t K l 2 X L i 7 L x r G g Y s z B 3 M S D y f Q k q m I m p w 5 L o i 5 1 i G q 3 F s z k M A t x U + 2 r g 5 n s t C E r o o r R B i N h W I R g Z i c u o L u 7 B x P p O P q s T m j z K f k O k f x B i 9 h F e t h N F e X B s z j 0 0 J f s K M 4 v w U q n S k H U T O v m d i C R j W V h r Y 3 3 K S Q 1 z C a D q m C x J 2 C B z 1 t t x E J 1 O e F 2 I x i Q 3 7 N i r w k B U Q M p C i f 0 9 N m h T 2 l w l r I w j y T g 8 Q d h 9 w u D K I r U s h a u x z Z N C W E A 6 r c W Y Z g e x R E x H C G i k A 9 4 f i y i P G h X F 6 / g y r X L t U 8 1 R z y j w x k x c p m 3 x n b C Q o e 7 i i t X r o p e X p V C T u d K N H 4 v k R d 7 p R U Y h Z H o y 6 1 7 1 L x + D 9 r a 2 n D 4 8 C E 1 c 7 b F P 1 s F e q A q Y u R + M j M P a 1 g n 6 l E K u p x F p U r R M 8 n S f Y K Z B o 1 g S p T V 4 R J C E q m + Q e A 3 P p m G o 9 u o N B B D 1 o K w P M + F R P W B 8 h 7 z Y g 6 w d E T P j i 0 1 s B Y s I 2 q T V s 5 B b 9 Y r R 4 d W 0 q n C Q c 7 1 4 j 1 W s j r E J + T 7 e 1 0 w 9 v h w c d G o U t J 4 f j J m u s R 1 t j x s X g u y M 3 k k o 1 H V U S q 1 u P n Q d J P V o j L Z z 8 6 L 7 S e S 7 9 H h I k y l + H V C p D S 2 d Z n h T N O D l 4 O 7 2 4 X g P p / Y p 4 A z a J d r y s D V L z b T M M 2 G 6 t / w P k s 5 I X R j l e H w d c 6 Q a Z 2 g L G P n c E d w Q I x R 0 V 3 D s 7 C 3 Z c U 4 r G B x L A 2 v P g i X u 7 V M 3 f M L R n w 5 Y 1 K z Y t + 8 X P 3 h Y n K B d + o V p O 1 U N + h v J s x O 6 v p b 7 3 Y m w E 5 p e p V x U N d / G X A u i l 1 X t + 2 a Q R M D m X l u m / P f j e E a c o q q Z 4 S z 0 6 o 0 C Y f f q f o H h q 4 l s D B T Q D Z U Q T m U R 3 p W U y l K i b m 0 S A w X n L 2 m a p e h J l 9 8 d k x u Q B h q N d N a r t F R g N M a g c f B e J A 8 R 9 Y Y m V e r Y o x f F V P C K M R + 4 v h Q 5 E 1 i O 7 H + T l P f Y 8 i Z k V k q o a P o x 6 f 6 D B K l t B p b e q R T 7 B n 5 l 7 3 c 2 5 x l h F M G j M X M G C 1 5 Y O + z V q u I R f W L W y v I C t H N p j M o N X 0 e O i T S J R z 2 y f p n S q r k R J 8 1 I z K a Q D E h q r i o a / m w 2 E V 9 L i H 8 r F I z C e 9 w d S w P p 4 y Q 0 A w x 0 X z S 7 V X b W Z 6 l K d h o k + u E m F o M 7 N q X J z E o X J 8 q j r O P E e w U / D 1 O / P b 1 3 8 H v a I d H 9 P P 2 / f u w 6 B u p / c X 2 Q K e X 2 M x g 8 0 Y 6 M W r 3 0 z K Y m n / 5 8 l V V t r A 2 M X R P I S v H p p e u v q 3 j R f S I Z u J F k R K i O n T Z 8 O P / 4 z S u L q Q x I H b V r / + b Y 7 V P r Q Z d z i d O f q z K + u m e 3 S 4 + F 1 v h D s 2 G f E J U E y E Y s 9 0 m n F j s j 4 b 1 5 V Q T P e i 1 Y / K q D W W z S B K x c W j D 1 O c i M 6 Y Y T r P b u B j z E b n f h k Y t d H g 4 D K I K w Y X 5 p A H 9 Y l O s R T q e F 6 l n U k 4 G a i a h + T y c u g I 8 P f I 3 I k G D j l 4 Y v d W m p M T 5 Z F S u p y z n N Y H l G N m 8 b G b Z s P v c K y 7 5 h J g Q b t u K m p N Y y M h 9 y j 4 y l m Q P m M V m Z d W x T p W W a O W S S G v 5 r N i 7 2 X Q O b d 1 d y B e T s I v a S E S Y Y y j 3 x O + f + T y M 7 n v 8 i p E R D G W M j 1 + T t d N j 3 + A R 5 B L C g B Z z K L v z M I v k a 5 x W r y q l a 7 8 3 h T e + I J u m j A O + N v h 6 z H B 3 6 O H v 9 a D z s F M W Y h Y D g Q E s J m Y x l w j D 1 I J x v h E Y E N b k z 5 n J / v a V q t T 6 d M q M z 6 d N m I p W c 9 / q J S J r Q Q l x 8 e J l v P j i C z e X m A h 5 / m Y v u 6 q u j 8 G t B Z 9 P q C Q b V t S c F o S a A j c V s z p a I S Z K I P Z / i I 4 n V Y F e 5 E o K g y m r s n e c f T Y s e 7 y w d + q R E P W F S M t n m Y + X j o j 6 1 m O C J j Z D J p 1 Q N l N Z B H 3 j F E Z 6 w 5 n a Y 4 g W 5 L O r 7 c B 2 2 b A O k 1 / F + p o R E 6 E l C k K K B p w T l Y t 1 b z 0 9 o n q a H B i 7 N g Z 9 3 o Z Y P n y d m I g 7 X D 4 c d f s x 4 n S j 3 2 K D L 1 v A i N u D E 5 E F 4 W H V x X N a S x i P G N R 4 n 6 h I J k v Q g b Y D d r g H 3 Z i 1 O F B o d y P l 8 e F M 3 q 4 c B u z q W 3 I U 0 X E o I E x D 1 i B v F C l T w P I 1 Y S j C M O r f 7 x 3 2 i J 2 1 E q z n 2 h 8 5 c g e G B w 9 g Z m 5 S t B J Z K 2 c W b W L r N h I T k Q y l Y f j n X / / h T w r e 5 q 7 H Q 5 Y s y u N z Q k R 2 W L 0 G 4 V y i 3 4 o h p 5 P / l u R C 0 J b D 3 X f d i U D Q i z Z / N x a b O C V 2 C q q A J D D a W y Q q j m L h y M u 1 c S 2 q T F c u X 1 H J r 4 0 P 5 W a B x n J y J t 3 S w G r W i I 0 v 6 + C s F P D 1 e 9 v x / f s 7 8 D 3 5 c T Q E Y B t h k P / + 8 b e / x 8 G D + 1 T u H t U p M o 3 G + y T x Z O Y 1 5 F N i H P v M u J x 1 w 6 o T K e J 0 y b M y Y r E o 0 r O i Q 4 + X 5 T Q 6 C E 0 j M 5 F H P l t t p + z q c A i R l 5 E N F 6 9 7 / 1 K L q W o c q 3 Z d Z A B u S w n l J M t U N r 7 P j Q i f a V b O o F k l s Z Y W Y v K 6 C L v P K f d k F e 3 i C 3 g C b l W r 1 A h e K 5 k l f 2 j 0 c 1 Y U s 9 g / C i + g R 4 i Y w 9 k 8 Q l S z U 1 9 i Y X I O A / 3 V 3 v b U b q g e i r C F W 9 7 3 + + a Q 1 0 V R g K h 3 S K F s S k M z i j 3 p E l v O y T V x w O P z Y P H y I s w e K / J L 7 B E o a p y c J 7 S 4 A E 5 B Z N d Y K n R u + f 7 Z 2 W l 0 N 6 k 3 o + p q 0 7 l h + J / + x 7 / 9 i X l 2 E d a F J a T M I r j d Z n k T 8 O l T i M x E R a X z q t Q R j 7 c N O m F a h T i r V C u Y X Z i A v 8 2 H 4 f 2 D 6 B r s F D V Q b K p S F u k 1 + v N u Y i E h O v S y b C h R R + r Z x a x R Y b p 9 P R h K 1 a p R p d k M 8 w k 9 P p 4 w K 6 J l t v F 2 a r K u h I y K 6 P k 3 + e U M H C 2 m L C 3 m L X D m Z P O 2 C d c U a b A R M R E m s Q / 2 7 R v G H / 7 w J 1 w 4 f w F f f H E K B + Q + G 8 s 0 y h k m l h p U M i c j / B l Z A K d P O L i z X m O 0 u g e 6 i Q d L R s W x q 5 t W C E j s A X u n 6 X r e X z 5 e q t o 6 N S x n D B D z C 8 W s s F J r E V l d C G Z d l Q C i c o y 2 V E 7 U M q p n j U t P O 5 H 5 b r n l g t h Q Z e H 8 B e U s C e c W k B G p n s u k k a s I Q + B g B Z 0 X 0 f k Y l l O L 8 N a m y N M u 5 r 2 y n + K Z i 2 N I x E K o J B Z E N a 0 m r l 6 9 d B W H D t y J v v 5 + F I p Z z M 0 t r J I a v D 8 z n K K q e p R 9 Y z N 6 M D 8 b g k P 1 y 9 B h b l G P z o A D 2 V Q K b r m u 6 a u L I o 1 N Y s / l k A g l 0 D H Q r o L Q j X A 3 K Z O n d B 6 / M A F 3 w L m 6 0 e X 0 h W n h V K L C x F L w d L C s 2 Y l A b w D n 3 7 u A U t I C e 7 t w u k N d S C 2 n M H Z 5 E n 5 P A C P 3 D y h 9 8 8 r J M f S I e n I y t j W n 3 i 0 M B j R c n h V u m 8 v g 5 X t F V I v a + J E Q y C P D B Z w Y W 1 F N D n R o S t p x Y y V k A 7 A A s g 4 S B P s a 0 O P E u U A P D w n 3 N N E V W 3 0 / k R X j W 1 7 z c z x G 1 Z S R c U r N T u G 4 b H p / l y 4 G 7 0 h r j O T 8 J D D s q X q q W g X 1 e O L k i Z M 4 d v z 4 9 a a L R H x J b J G 2 6 r 1 y X l N q k Y m c G x M 3 y 9 5 Z L l J P f Q p d X I b N Y 1 F t z u p Y v h x D 4 G D 1 O 9 j 7 w W O t M q 9 4 Y Q b u 4 o j Q I 0 s a D K r / h a d W 4 J c t V m A x s K f F t O o T r o u b k c 4 l 0 d n W L 1 t Z D 9 + + 1 Z 7 X y F R a t K 6 E G v b G + x u 7 d g 1 W i x U z U 9 N 4 8 I F H V c f f u i S e n W U K 0 z Q 6 h l x K Y s x c C w n T M C v J 5 j W t S I t q m p k m 1 z C r Y l 8 c E a o T K V A V n F V l M S d 7 J V V Z w P x 0 H k e G D y M 6 E Y G r 1 y G 2 l z w P l v a L N H E 4 n S j m N W g x v X w + B W 8 / X e s 8 R 3 O Q c V B 9 Z l / 2 l j v H U v Q W h b P G F + O I z M Z l g x Z x c f I 8 n n / y R a F 1 4 Y I O B x b H Y 9 B M w J i 9 m j O 2 V 1 A S S H 7 k P q 6 D x 2 i L 7 R S s T C 6 X d Y o o t w M y / O P m B D w D W x M I v U P 1 + q m N 0 o 8 2 w 4 c f n l A 9 B 4 e H h 2 t H g P C F O I J H q l w z N s 4 J I C s t o 6 M Z v a q g Z s W 1 w 1 x W a 0 S P n q N n x T 5 K T o v U 6 B W C b L g c B n Q L + g x K D O j K T u L f 1 s E 8 w M x C A S m x z S x l e i g r q k t S Q q S Q t 9 2 C d I h O J S O y s h H N H q M q k 9 e y 2 n U H B 3 F J N v G A z S c 2 j R C 3 q K a N Y H s 2 1 n A Z O Z 9 J J C Z j V T 2 1 q f c F T a R a J Q m n M S D 3 w n v g A 1 + / j t l M B v l C U W w l H y I L o / C 1 7 0 f R s C A S 1 g c r M m K e u B V D Z D o Y Z w i 7 5 N m 9 f T 6 H r x 2 1 q Z x B E m X R F U c p x K m Z B l g N L m S N r K N K w m I 3 w 2 p 2 q x q u R b H p W N r B 3 u / F D P M L 0 5 s 7 J R q h x K f N L K L R j f n i H E a X L q u u M X k L i 6 7 k P b + o T J 6 s 6 O 7 b 3 y j b B Q m n k Z i I G y E m g h J s u 8 R E U M U 8 k 7 E i L b r 3 V l A D u O U B 7 I S Y i D v v P I p 3 3 3 0 f i X i 1 / o i w i N 5 P y Z S O 5 V C w i k o m x M S 1 Y K k I w c F h d E F z i k p y U e y H 8 u r r N N t r b Z J r 4 D I u z I S R F 9 t M F 8 + g M B d F 6 F x E i K i M h V P L S O s r M I j 0 o D x m S Q P z 4 9 J C Y L p s G S x r T 6 f j i O u W 0 L b f D 0 + 7 b L w s 2 2 C v 3 C + 5 + Z B I S C 1 b U M T E D k S N y C Z y y g P H 2 E 9 q p g h X I o P o W F I 5 V 4 x C D o 5 y E F m x w U h 4 a 6 d g 0 v U f E V s w N l l U a W e 0 W W 0 W M w J i K 3 X a 2 t D j 1 s u 1 x t V w c U 8 h i e i 1 j K q 0 5 t 4 m M U E Y a k 6 I k f a S K e G G S W e B q S s H a z c Q a L O i E h N z a M E i N j O n W K Y R s I g U X H Y o h s F g e U k 0 h W 3 3 N q d Y 5 Y T A B 4 7 f j 7 h c n H / A p 3 R n g s b t 2 T 9 e R f e + P p y u 7 G 5 j y d s Z z L q / R w x d 1 8 B q D 9 h a c B R O y G z B U G A H l F v D z P S M 6 o j 7 y K M P q 9 d M I M 1 G h C A q O h i 6 W M l a t Z k o O Q n 2 V R g P G 7 D P n 0 c h I k z D Z R D b b e W R L 1 2 K w N r p R q R s g U + O k 9 a t l a K o Q m n V / 8 H A 1 B t H F t F Y F P v 3 H 0 R M p J 7 f 2 X z L L C S N 8 J m r d g / B z I x i R C R Y g / S m z T Y t z M d X N s D V W X W 0 1 D / P 3 L j 4 Z A b e 4 a p 6 y I A u Y 1 A k n n Q 4 h 5 L Y Y 2 y O W c g W k Y s U Y Q 1 w B I 5 B O T 3 Y x 1 3 P 4 Q O i n j L N q 1 L R 4 N / v x d U L o + j w 9 M M s 9 m h B V E s j G b 8 Q C i c w 0 s H C r r i + 4 d V S k t W 6 l H z R s R R s f R W Y j T b V y 4 L u c o v b g o o 7 D 3 + g G n f N C 8 N Y v i b n a H M j s R h t X U L V Q U 8 O 5 + B Y n U K 9 s F 0 n J o K 2 l D s o J w 4 t 4 U h 2 H n p O C / 5 P A F 2 s 2 n W U E B 1 N q f 5 z z E R o b C n M T f T F R Q 3 L 0 c w N E R M R C P p x 7 v z F 6 3 Y V H z A r U L M u q z y b i m r F V i c m g v 0 O D 4 o N m Q n L R p L N 1 E h M z H S w i 5 H N A X t s c s q O V R z 4 H Z + T j e S 0 I l p c R N l T g F G e c V o M 9 3 y h g M X 0 i r q 4 F p 0 u D R N T M 7 V X I m 0 W i n D W E n S v Q w h 2 W q R I W T Y i V W D a J u E l W T R B Z C y 2 q u C R K j j B L H Z X p x 3 e Q Z d I Z D O M D F b L P j O 5 T U j I d 7 j k b / z 7 X M q O d Y n d z x J 5 s 8 u M Z S G I Y q K E a Y N D l Z b k z E l Y 7 V b V 8 M X Z Y U N Z X 0 B W N C q q y m R M z B Y n O d G L X Y E G d 4 8 d u S k d E t c K M D m N K N g z W M r N X y e m T J i x K D 2 6 j 3 q Q s p k Q t r u 2 L 6 F i s b g K p D 7 8 8 E N Y v i Q 6 p Y f 5 b K u T L e c v h W E X o 9 F U d u L L s C y s u T U P 2 F 8 6 z G J T O E Q X 8 l d y 8 M r D 4 r 6 m W q Q m g A i n 5 i z e G w V t W c 7 J J W c / c u S I 6 j Q 1 G j L i r p 6 N C x 3 Z R y 8 a D s O U 9 q q S 7 c R M C h a z C 8 m o P B y x c d p q o z 4 p I a I T S b E H C m g 7 E s D F i + d U M 0 s i k c 5 j M p S F 2 5 R B d 0 f b h o n G 3 E z s 4 q p P 0 j t X X r c 3 i I Q w H C P 7 X Y g d 4 u n j Y I F r 6 O 0 c F g K U 9 e t d Y d A k q F B K r 7 o h M e d P p y 8 j e j U D g 1 3 + V l Q 6 1 m s 9 v T + v p G o z U C V M y z p l k 9 U Z U 1 3 d 1 Q m V 1 6 Y u w N / p E v W X 7 a 6 F w Y k U N s R t K M Q 1 s b v y 8 P X 6 Y d b b s X R + G d 4 h j y p T K Z V L 0 M n n k L M i G Y q q s A O T k H N L J W j y v A M j V Y 3 M 8 P z z X / + J 0 + Y Q k V g 1 Q D c D 1 b 0 3 3 3 w L D z 7 w g G q 1 x B J u N n u k C 7 M e s y B c Q T u m v l i S B 5 Z C n 0 u H P o u G B c 0 s W s n m 5 / 9 L R 0 k W g s 1 A o i U z 5 j U b 9 n W J b T M v X D B e g r 1 d H t 6 a e q G d g M / I a r P g t 7 / 9 g 3 D t / f C L / d r u 1 J R 7 l w m p J S H q W D R 2 v W y F K O r T a j C 0 X j M h U 9 B Q E Z u J P R G K S R 2 c b i f S o Z x w c t m s y Y z y Z n L O E + 0 8 Z r + z 7 z 3 z 1 e x W M z r 8 D l y I t G O k X a d s n 2 Z z e u O x m K o 0 L s u 5 3 Q 3 9 + h q h F 8 L I 5 8 T e C m d g E c Y b C U d h T D v g 6 J Y 9 2 E A d 3 C 6 U u E a 5 p n B a B 0 1 s w I r P i q m S U 9 m 8 x 7 p L K k + S o O u a x E J G Q 3 c 7 1 4 N D 4 v w + r / L a 1 a c R E j 5 3 E A u z I Z Q q W d h k L f M F F 4 z O J I x 5 p 2 p 1 p i X k u 1 I 6 s U 2 F I Y i U K h Z F Q p m q 4 3 b 0 l p L q v e 5 s t 6 s 9 z 1 b c m p i 0 H G V L 6 G a m x i r s / T 1 6 b Q y P P v K Q G H M s e V j h E o 2 Y n 5 + X k 2 v r + o Q z J 8 z W Z O B Y O p b G x C f L K O S z G D x 0 B O l M S M S 1 B e d 0 t U D y N g m M a 3 2 j z o e b B Q 5 o H g 5 q K o O B c 4 t t t h s n p j o 4 q X 1 + f h H H 7 z u u 6 n q a M c I z p 0 / j j q N H 1 X v J 8 g z K C 6 K m d C 7 B a x i 4 / n k G h C f O z u H I c / 3 q d S M 4 e 9 g k h G S p Z V J z 3 T + d N K P L o 0 G X m q z 1 D X c o J 0 M 9 o E v p G V p a R N D X p r I N b P 7 1 I R S q e W z y W R Q m a 9 f Z o f c U 1 f d w Q I F r g 7 o y l q x n F z J i 8 5 h k E 7 N E v Z q 9 0 Q i m / b B o U S w o U W G 3 D t 2 w x 0 g s H o J T C C h Z Y M B c J N + y X w X H y Q S L O e Z R i k r s c a n u T i R Y D l z j 9 q O 6 3 d G x 4 s l m S T w 9 n Y T h f / j v / 9 V P 2 G d h 3 8 i w 4 n A n T 3 6 i q l 1 9 H i 9 M Q l i N D + v U q T M 4 e H D / u h S f c l m M x L B s H F E V m J p R h 1 m 4 m r / f K Y t Q Q X C f H Z l E S o x c 0 Y P n Q z j S a 8 Z M v j n h b o S / E F p S 4 A z Z o B j v R n n y O V E t 2 H q 4 E d y I X G 9 u Q q 4 x N y U f G l / X N y h B b h s X N Z v V x z P T 0 + j s 6 l D J w O + 8 9 7 7 q d L p R W 7 S O z k 7 V 0 D 8 1 m U M i X o S v 0 y k b M Q c t J 9 y 0 V l J R T I v 9 d 5 d X v l + 9 X A U 2 L + E 1 k t O X Z E N f W D A p p 8 W g 2 F o k s v q I H E o q l 0 s k R i 6 r H C a M E 5 m L L p j F F G h G 6 D y m h t R p I r 0 j I k l 4 r w W L C k 4 3 + z x B m z B c y o t k l W s 3 i 3 r W 4 D W s I 5 t P o 2 z M I Y 8 E L P q V N m M b g e / r T E K Z 8 m y S W g a l a w a x m V y q 7 7 x 3 y K 4 S e t n Z l 8 0 1 m V C s k 7 1 a y Q h h Z T R 4 O t y r A r 6 F R F F s 2 e p e N v z d v / h b V Q / F D 3 A 6 G y P z F I / j E + N 4 7 9 0 P 1 B g Y P j S + f / X K q K o 5 W n u x F H 1 m t w H Z Z b n p U n l V v Q 0 d F U 6 f Q z X v 0 B u s c L S L Y d x t l Q d b Q M V u U R 1 q v q r Y 3 6 5 h N G x U x j 6 z C c h p 6 w 6 D y Y U U / s O / + 3 c Y H R 1 V s 1 u j k S g + / / x L 1 d C e s S Z 6 M t i Z 5 2 c / + w X s o r 6 1 B Q O 4 c P E y E s K J 3 3 7 7 P f z g B 9 + F 2 + N Z R X w E u / A k J 3 L V 8 g x R P 8 v l A t z 7 S r L Z 0 q o 7 U S F b F p W x S g z p p Z Q q A r Q 4 m n s n + Z x J 4 N z A f i E m z v b l 9 I u 8 c H S z q E C U Y s F g t Q M t n V M s 6 O S m o / e X K t F G o K e O k 0 i 0 d B n e 9 j Z U L D m V O L s R m K O Y F 9 s u O C D S Z C r P f p J i + q 1 s a D K i m a k Z B D z t S p W 0 W 1 k Y W I 2 Z q a 5 E G 5 y b L a U 1 Z u E L 8 0 i J + l n O y / 0 N O 9 U 8 Z R J S t h J D R V R B t 9 y X y a 2 X P W 5 C L l F A W S f q p Z y z T l S 5 m N h x 8 h W p x d z m T g n a T O x e + s l H n 8 l D t S t u 9 E / / 2 T 9 Z 9 x A b k Z g S s a g r K 2 O z D q o 9 6 b k i F u b n M H B X r w q O J e f I n a w 4 m b B z 7 3 w l 0 e s t K a O a K h 8 3 I o n q g B B Z S h 5 c L r G A s c k Z 7 B / p g 8 1 s r k o D P d O q g A 8 / O K E I h 1 r D 0 A i b 2 X t l Y 2 j V n o K y e Z k B 4 B J V Z S 3 K o k 7 N p r J o l / M w j Y g j Z h y d N m Q q I e h L s o k N H j V g O V / I q S L M m G x S g 6 i i z O f b C I 0 q H a t 3 5 2 Z n l L p D 1 7 L J a F n H X P m c r W 2 y 2 R o 2 f C M y s R z K s i a 5 t K h Y J t Y 4 G V S x Y a N m 0 w h K C n a X Z U k J w X j U 8 q U 4 j A 6 D 6 r G X X s r A 2 X D 9 S 5 f C S I v E c d k 9 s I v K W S n J O b J y t U J Y Z B 5 r G + T M z 8 7 B U L L B K g x C y 8 g 9 W U 3 Q d 8 V R 1 u e R H Z f r M r h g s u l U x W 9 d m 2 D 8 i o 0 v K S z o E T X p b C o l i / m P L X n 5 e C L m z M 3 O z q r J B g y a b Q Z G j A 0 6 U R k q B T W M O D a e h K P L p t L p Z 8 + F M X B M O D A / J 7 q n 3 e H B O w s b E + h X B W r b y d O 1 i 1 p S K u Y x f e F D H D 4 4 g n u O 7 q z k p R k 4 B Z / u X t X 2 q g F 8 f u m C a A q i e p N J k k B o 4 + S X S / C I e l O 9 u C q Y m d D m K C t X O s H 2 w 3 W 1 k s Y 5 v V 2 U T k w Y X Q t u L g 4 l 9 P S t 9 + w R T O B l Z a y h I w u 7 q R a n l K / h d T P j v X G j 1 7 F 8 J S 7 n c 6 j i w k a Q I e v k E t h S D E W j I n D 2 0 c s m G G s C A p 1 V 1 z Z t q k I 5 i c K 0 E E 2 v h t y 8 X g 2 S I + j V X L 4 W h Z X F h a K 2 s q W B s 1 Z W n 8 S U m C c W 6 G F B 5 G w W j n 6 b k k h k M A x I M + g 8 v z S N v s E e N U u L h K + G 6 W 3 H b U 7 d / Y 0 / v Y W X X n p h 1 U P Y C G x r Z S j Z E Q 9 F r m c y X 3 s 3 i p E n V 4 K + + W Q B s W U d z u a b P 4 S v E u Z O / w 7 3 P f k S Z q M 6 a C I l H h w q w S / c e a f g 2 r F 6 V p W 1 y 6 Y 3 e 0 W d 2 m J 4 N l G g K 3 m u J G q M G N 2 1 m i B u A j Z x 9 A s x s X s V u 9 s S l I q r v X n 8 5 P q H n w 3 J U b M Q X 5 P v 5 z 7 I h 2 V r i w 1 n 6 h Z O b u Q U j J X 7 p q M i O p q G / 8 D q P c D B B p x h T J u m V d S l C M E Z U k 7 L l F C l F 4 b O B C q G E j R R w X 3 B L t W b Q o v r k N D C 6 B q o M v g 6 2 M f D 4 T E g r 4 s r V 7 l u v l 3 V k d X P m 6 8 k s D S a R b D P I 0 L D g c x M F M H 9 1 T X a l m h g n 4 a R f U N q G k Q r o P + e X X g a m 4 L 0 P e D A x E m 2 4 a 0 2 E a G 4 t 5 k K 8 O Z X 0 m k a s U a j + I s F Q 4 U 9 g y P C m e W e R f 9 + / k 7 D D R F T Q m y J 9 G I e 7 G l h C 1 i U C r I Z M d H N z M 1 G J I R W c r o k k s V q q 2 M i I 2 o o i Y l g D w e C N t z 6 e N P q B 8 K B A Z Q w e r u o e m u + n w H u V D y P g q j 8 d D q o / n X 6 C v L l D L T K S n W 1 a h Z a S 6 Z g N 6 P Y W A Y c p V P O W U R F a 5 2 Y l k I h t e m L l R Q y p Q Q 8 c t 7 C l B s 6 U e E q B o 4 L 0 o k d 6 U V 8 J o N C S o O 9 W 4 i k 9 r 2 U 3 F T / W C b C j P W K 3 C a l n l n n E f U 0 q 9 4 v i c a V Q 0 S + Q 4 / 2 Q K d K 5 i 1 p E W Q L I p k F V D + 3 H d i l n / / M m b O 4 / / 7 7 a k c 2 B v X W x F T 2 e i p J I y 6 8 M Y f D z 3 Z d p / q w c N p T u a 1 b Q n 0 V 8 L U D G w c j W w H n 4 H J I W m N K z 1 Y I X Y 7 D K n Y H e 3 3 X Q U e I R 9 T 3 t T Z x v i S q + e Q o h o c 3 V 0 d p 8 F e S Y n O 4 i u t i b B m x 3 3 S i i u X T e V V K T p R F X c x U l m A s y 3 5 I C z M R 4 i r L v 7 F w F N 3 7 e l U 3 2 o q Z t V L V + 0 r N a l i y t p a q R W Z B D c p i E f s c 0 3 J q E y r z Q U w L s + 4 P J l D W C c F X g m L v r B B o I h 5 X j p 3 5 u T n l F e U 6 l E V n j a Q n Y B H 1 b f p y V O x X H 1 L L W Q z s 7 1 e F i R q Y A G t G J e R W z 0 G 5 8 T N i F 2 e F Q b n Z 6 3 a b Y N 4 V X b m 5 X A v 9 G 0 i q x u a L 0 X f c i a s f z C m H B R E U v f 9 w J a p + / 6 q D / T R 2 A u r 7 i c m M a k 6 / H W I a n a v A 6 D W u I i a C Y 3 F o E y z J h u a / d c x O X o W / c 1 A 9 v s 2 Q l Y 2 W T s V W E R O r l 5 n M S u c K p V J F i I g N O d M L e S Q m x A a b c a G 4 a A Y V l C S b h M p n u o 4 G h J h S S m s p J M U O F O K g G s g h c h z o x 0 r f r U B b r 2 x h E W F W N r U B R d G M C v o S D g T F v t K J f S X 2 U C M x s V C Q x E T U M y h S m F V S y c C J 9 v E s + g 7 6 Y E 5 7 M X L 4 I F T / c j k 7 Y Y R N e T E N N i v 0 Z R P i w S B G b S N Y 0 G z b l 1 B c + N d f + y O e f e 5 Z M U 4 3 v 1 F V l r 2 U b Z p + Q q T j G U x 9 s a g 6 y 3 Q f C K K U N m F G Z O 2 Y 6 L k U X D U N 5 S u J e / u K K E 3 E E D w s a t A m 0 o o b q x D R i / H N B N i S E I Y w t R b n 4 N a x d D m F 4 A H H d W 2 g G f h c a T v 4 / X 7 1 + + T k B M K G g y r u x A r Y Z k g t i E S R Z 8 T p j b m o 2 C S Z M v R C 5 3 Q i N C I z X 4 I l q E N Z b 1 C Z D X N R P d p c T D p d / 4 C X r 0 Z h N I r 6 6 r G r C o b N w H S i x Y U F F V Z w i V Q r i v S g U 0 Y n W 1 4 X a l P J B h V d R V S 1 n C I U k 6 5 6 X Z y t x Z K L F V S Q E 2 Z e 1 L H Z v 1 H + s 6 s K X 6 1 k B G Y c 8 A 1 4 V D A Z + o y Q a 1 j e 7 R C S N Q u D y O O S 3 q 3 C C X V s W 0 K R E w T b g l s S E 8 G M 3 n p t T j M 4 Z N E O P z 2 k x q T M n y n A 5 O V g t x K O 9 R a / 0 s R E z M Y M q p t O b D y r v E 1 r w f y / + F R C 5 a 6 V Z K P Y e w y i 8 5 u g K 7 Q u m b j h k / M F N b t o I 2 L 6 f K r 6 H M m h S U w M 6 v O z Q 0 P D u L + / e D 1 u t h b J s E g n 2 b q 8 c p a P 2 I N m V U S 4 l p g I q 0 i h q X y 1 w C 9 b 0 K P H t + J F X I s A e z 1 q B W T T W 4 8 d M h h 1 6 O 3 r U 9 d N 6 U P J 4 d B 1 I 1 P 0 w t o m H 5 B b p t 1 U 1 m n y 3 d X v Y x l 8 M h 9 C V l T P + j F + y i K 2 E s H S e j O q D g a r Q a S S E F J 6 T k M y R m K t C M F Q U o l U n 5 5 H U e 6 h k Z i I b R M U u 5 m y K y v L v 1 m 8 t i l y p q b p J 2 t x 4 P F u 9 N 6 / 0 v O b 4 0 W / 6 l h I 6 n F y R j i h G P L 5 5 W o Q s l 7 j Q y M 9 u 1 C C 3 m w U v V z W z + P A 5 H K 1 K D G 1 3 H o n 2 V x S g 7 c 9 g M 8 K i 7 U j V b C G i + B 2 4 j h X S k E m z M a m U 1 i c X E R i j v V H z a V S H c a S B V 6 H E V a 3 2 B P y 9 / m 4 8 P R Z I f 6 a C l 8 H + z A W y x w 0 L f c j 0 o L 9 9 b Y C r 8 v d 0 1 y r q a M i U r R a Z F i H 7 n p Z f k C Y f W N O I D s y m X X V 8 5 n g h N / b J S R R n S N d R x b L S j r x P K l K S B 0 r I Q / z k E i t 7 i g M 8 r y Y p 0 g C 5 f B t f c q J a f 3 a 8 B H w / w O l w R 9 R R 8 N a 0 w A A A A B J R U 5 E r k J g g g = = < / I m a g e > < / T o u r > < T o u r   N a m e = " T o u r   4 "   I d = " { 5 A 7 5 1 8 4 0 - E 1 1 4 - 4 A 5 D - A 3 B 1 - C 5 6 B D 8 2 4 F 9 4 1 } "   T o u r I d = " 7 2 b b 4 7 4 f - 9 6 5 6 - 4 d 1 1 - b 7 6 3 - d b 7 a c d 7 7 4 d 5 9 "   X m l V e r = " 6 "   M i n X m l V e r = " 3 " > < D e s c r i p t i o n > S o m e   d e s c r i p t i o n   f o r   t h e   t o u r   g o e s   h e r e < / D e s c r i p t i o n > < I m a g e > i V B O R w 0 K G g o A A A A N S U h E U g A A A N Q A A A B 1 C A Y A A A A 2 n s 9 T A A A A A X N S R 0 I A r s 4 c 6 Q A A A A R n Q U 1 B A A C x j w v 8 Y Q U A A A A J c E h Z c w A A B C E A A A Q h A V l M W R s A A G Q q S U R B V H h e 7 b 1 n k K T X l R 1 4 0 n t f 3 r v 2 j Y a 3 R M O T I A A S 4 J A c z s 5 o 5 W a k l U I b u y t p Q 7 v 6 p W B s K G L N j / 2 l H x u x s T u i R j P k D I c G h C E 8 0 H C N d m i g v a k u b 7 P S e 5 9 7 z 8 v K r q z q M l m + s K M D F r s q K y s z v / e 9 e + + 5 9 1 2 j i Y T 8 Z Q G i o w l o d I D Z b U J y J g 1 3 n w O Z a A 6 5 e A 7 a s g G Z R B r O J i 8 K + T z y 2 R Q c b T b o z X q s h F g s p r 5 O n z q L 7 3 3 / R R i N x v n f f D N w 7 e o 1 6 P R 6 3 L h x E 5 G 0 F s 8 8 f g 8 8 b h f K p T J + 9 9 r r e P 7 5 b 0 O r 0 S K R T M D j 8 c B i s c z / J V A q l X D i x C c 4 e H A / W l t b 5 x + t I D 6 T g s G m g 8 G q h 0 a j g V a r R T a b x T v v v I d H H 3 1 Y v R b / X q f T I Z 3 O o F D I w + l 0 q u e u h H A 4 j E 8 + / h Q v v P h d G A y G + U d X R j 6 X x 9 T 0 F E 6 d O g O U 5 Q F 5 a Y v F j G P H 7 k J 3 d z d y / P 3 U J C K R K B x 2 O / Q G P R w O B / R 6 A y Y n J h C W x x 9 7 7 J H K i 2 0 x 4 v k c r i W j 2 G d 1 w G E w Q i d r v B d Q k H v y Z S y I F p M F X R b 7 / K N 3 Q v d P X v 6 n P 9 U W T S I 8 K X j 6 X E p I L D 4 z N F o N D B a 9 E j C T 2 w B b k w V 6 G 6 C 3 a p A K Z G E y O e T G 5 6 A z i h Q u A 5 P J p D b F l S t X s X / / v r p u 9 G 6 B C o W b O J P J I C 8 K g x v q 7 N l z O H z k E A 4 f P I j u j k a c / P I G L n 5 1 F h c v X I Q / n M a V w S l M j o 3 I d R q V 8 P T 2 d s v 1 6 h G N R p X y i E V j a i N S Q G p R Q h F T 1 2 c x P D 2 E Y C g I q 9 W q 1 u m r 8 1 + r 9 z O b z e p n C p D R a F A / r y Z M R D K Z F O U V R 1 9 / 3 / w j y 4 P X S C U 3 O T W F W 4 N D O H 7 8 c R w 5 d A j d P V 1 K W N L p t B K w z z 7 9 H L e G h n F E P s / M 7 K z 6 u 9 M i f M 0 t z Y j K + 7 h F s f h 8 v v l X 3 V q Y 5 N r b z T Z c j g Q w J x 9 m M B W D S y f r I I / v B s K 5 L E 4 G p z F X L O A + p w 9 e o 2 n + N 8 t D E 5 y Z L q 8 k F K u h k C 7 A q H M h E Z d N I Q K 4 H L h R T 5 8 + g 5 6 e b r W x u F H 4 V Q 9 O j x n R 4 S q i T b 6 2 E / F 4 X L T u l B J 8 W g R + Z p 1 e J 5 q 6 C w 8 + e P 9 t R c B N x e f S K l H Z l I o l Z Z W 0 O i 1 G h k d x 5 s x Z e H 0 e j I 1 N o L F j H 8 y a t G j 8 o 7 c t F P + e l u j K 6 Z u 4 M X I d r k Y H 9 u 0 b w P T 0 D O 6 / / 1 6 c O / s l W m T D 7 h P l s 5 Y A L c X Y 2 D h S q Z R Y x A P z j 9 w J X t f M z A w + + O C E s i 5 N T Y 2 w 2 U R D C v x + P 3 7 1 q 9 / C L t b o 8 O E D o h x 6 5 X d 2 U S x Z v P 3 2 u 0 g k U n L d E A U Q w h / + 4 Q / F W j n h c j n V 3 + 4 E J l I J T O Y z y B X z O G R z o 0 G s x H a D h v t 0 N I B W v Q m d s h Y a m v E 6 o C j f / P f r R j F X R C G q Q y 6 V g 6 l B N K r t T i t E j f 3 m m 2 8 p m s E b d f j I Q T h d L h i E T q 2 G u Y Q W j f b S / E / b g 0 g k o j b S s 8 8 + p Q S e l o W b u S S 0 T i 9 C V S 9 N p b A E g 0 F F 3 2 i Z c 9 k c X n v 9 L b z 0 0 n f g 9 X q R z W Q x P D K i r F B H U z d 6 m 3 r h E z Z g t B h w / d p 1 D N 6 6 B b f L j f s f u E 9 t 6 v W A g n L x 4 i W 0 t b W i o a F h / t E F 8 P f 8 S i Q S + O U v f 4 W f / O T H i r 4 t R T K Z k v 8 v K 4 t Z F W j e u / f e + w B P P n l c X R u V I e k n r y 8 j y o E 0 c S e p P D f q b D q J 0 X w W j f J Z + m y u y i + 2 A R e E d g 6 Y r L C K 5 V 4 P N i V Q V Q Q H I z B b 7 b C 1 L S 8 k v F n l c k k 0 X k 7 R I 1 I T U g 1 S o t 0 E N 8 z r r 7 + B P / q j n 4 g A b e 1 n m f P P 4 a 1 3 P 8 Y L z z + N q 1 e v y C M a Z b G 4 I U v F M l J T e T i 6 T O I j F Y W G R W U j 2 4 T e r U 4 n l g O F m U J J Y W o U q 1 M L U t j Z W T / G x y e U F X v q q e P K Y i 6 1 g K V S U S m R Q q G g F A I F k N R 3 Q v y l z z 8 / p T 7 z r F i 3 l 1 5 6 Q f x s L c 6 e + V J 8 r C m 8 8 v L 3 0 C q C v B u Y y 6 Y x k k t D L 0 y h 0 2 x F S Q Q + L v 6 m T f 5 t F A u 2 U d + L w u D P Z h C U 1 z 7 s W E z X 6 8 G W C B Q R G Y 8 D O S 3 c / R U a s R I y o q 3 f f / 8 D 3 H f v P b t 2 M 6 q g P / H r X 7 2 K P / m T P 0 J 8 O A O T w y x W t w S t u Q R H q 3 X + W R t H M B D E p 5 9 9 r i g W 6 W G t 9 U n M Z W F v X L 8 A L Q d a x 7 N C G Z 9 7 7 h l l R Y r F o r K + n 3 1 6 E u 0 d b S r Q Q B m i o F D I q O B I b w k q u Y z 4 T v T D A s E Q H n n k Q S V U X 5 w 8 j Y G B P s U m S A / 5 t 7 / 9 7 W s q 0 N L e 3 i 4 K w K K E 7 f n n n 9 t V / z g l Q l S U z 1 a 1 J F Q V 1 2 I h 5 E V B F k S J 8 / c F E b p G o x l H H O 5 V i d t 4 O o G Q + E p H b E 7 o N y i Q W y Z Q R O B a F B a H D a Z G D f S r + G W 8 2 W + 8 8 R Z e f v m l Z e n H T u H 0 6 b O y 2 T r h M r u R n s v D M 1 D Z 8 I n Z J E p Z o T d d Z m R j O a T 8 O W g N J b i 6 1 + 8 3 U N M v t + F i I 2 k 4 e 7 b G F 6 B Q / O 3 f / g Y v v v i 8 o m x D t 4 a E B l 7 G M 0 J l s 0 L P r l + / o S x m S 2 u L E h a v 1 6 N 8 I N I 4 g v 8 y K K H 8 R F E y V 6 5 e x c M P P 6 Q U Q K 3 l p t D x 9 Q l e F + k g g x N H j h y W 5 6 6 u S H c b j N L d T M U R L u V R z h d g N 1 S o K q O K Z l F 2 V q 0 O n T o D H I b N K b k t F S g i G 8 v K H R Z u 7 S v d Q S 1 q w X A 0 t S k 1 N y N l 1 I B V 8 A b T p 1 m v c 7 4 e J G R z / O 7 V 1 / H 9 7 7 + I c t g I R 2 f F f 6 o i O p Z A u S C u q K 4 M Z 6 d N B S K 2 E r z c r b o 8 r h 2 t F E P v X M 8 O s S A 9 v d 3 K + n 7 r 8 U e E 5 r W p D V + l c 2 u t K w W r K m y r g V F B v 1 D K g L z 3 3 X c f 2 3 L a v F 1 Q O 6 2 6 3 2 Q t t v L O b r l A E Y n Z F D Q F I / K F D J w d V h U J W w p G p W 7 e H E R K 6 A d v o E G c W w o W c e X y F b z y g 5 d v a 8 P t Q C g U U q H x Z 5 9 6 B o m Z L F x d d 7 4 X L Z W 9 e W 9 r 3 i p I 8 + g T E g z 7 U 7 h o s a r R 1 e 0 C K f y H H 3 6 E B r F U B 4 Q O k n F s p y L c 6 9 g W g a p i 7 k p E N L w d v n 2 6 Z T X 8 c t q S 9 O W X f / M r / M E P X 9 l 2 g S I t Y g Q r n x R a t k y E 8 p s E 0 u h P x W e a m 5 v D / n 0 D O H L 0 M N x u 9 / x v t x c U q m A g g H f e f R 9 / + K M f w u 5 c X 6 T y / 0 / Y m O d V J x o P u 2 G w Z s R f y K C U v z M E v p w m o 9 N M n 0 M r n H a 7 Q P 4 / N D S E z s 5 2 F f p P B i o O + j c V V E I 8 x 7 r 7 2 F H 0 9 f W q 8 P t O C R P B 6 G R T c z M a G n z I F X L z j / 7 d x L Y K F O H q t C O T T C A x W d 9 C 0 0 H k 2 U Z e N s l W o y D O K G n R p U u X R W D 1 6 O j o k B X Q w G D e 9 m X Y N q S T a V y 4 c A k W q w V e n x f H H / + W y q 7 Y a e i E 1 j c 2 N q j Q + 9 9 l 7 M h O Y k r T 9 E w M 1 0 / e m n 9 k Z R j F O r W 0 t S A n V m S r Q G o Z E U F 6 4 8 3 f 4 / X X f y 8 3 v h G H D h 1 Q g l t I y / v U 4 Y B v G Y R g h 4 f j K C 5 j s d c L W t q v L n y t A g 4 P P v i A y n x Y z l / d C T C L h I L N 9 K u / y 9 i R 1 T f a j A j t 1 8 D j X X z w u B w y 6 Q z 8 M 7 N K 4 2 0 G d N J j c p M D g a A K c n z w w Y f o 7 e n B y y 9 / T 2 U V V J N Z k / 4 M d M a d 2 4 S R i b j y 2 X S G z b 8 n / U B m Q L S 2 t u x 6 r i T p O 9 e U 9 J N r T 9 R G b r c C D F 4 x f W s v Y 0 d 2 U k k W d i B s g L 1 h 7 Z u e z q Q R D I Z v 3 5 T 1 g G H c c C i M 6 e l p l Z v 3 2 q u v 4 9 a t I d g d D j x x / H F 0 d H X A 4 b D f D g l H J x K y E S 3 Q m 7 b P X 1 s K e 5 M F 7 r a G 2 1 H b z c D h d K J T a C s j e k x v 2 m 7 8 s / / 3 M h 7 + d 1 / g j / / D 1 / O P L I D R v Z d e + q 5 K o u W B O Y M k 1 6 5 d V 5 n w m 0 U 8 n l D C + e 7 7 H w l d v y K 0 P T b / m 7 2 H b Y 3 y 1 S I y H I O 1 U f w j + + p C x Y W j Q K h s 6 C c e n 3 + 0 P k x N T e O M 3 N B D 8 1 n b T q s T D r d d J b v W I n g z C r v H g 2 Q 4 C k e H R W X V 7 y Q y s a w q k f H t 3 3 z g g B r 7 q 6 8 u w O t 1 Y 9 + + f f O P b i 3 y R Y 0 6 u / n 7 / + E s b v q z s I o C + v T f P V z 5 5 R I M 3 h z E F 3 I P G K g 4 e O C A K C 8 N 9 s u / z I 2 s F 8 z i Y M I u 6 T + z a b 4 8 / 7 X K e n / h + W 8 r S 0 i B / e j E p + j v 7 1 E p U 8 F g C E 8 9 e X z + r 3 c X O y Z Q s c k E X L 5 G J G J B 2 J p W D 4 c P D g 6 q H L c D B / a v 6 0 y D C / 2 7 3 7 2 O F 1 5 4 H s a U F Z l 4 B j a v U / k t 1 R B 9 I h S B 2 W G B c 5 l z p 5 1 C 4 L o I c p s Z J s f W p B 7 R C r z 2 2 p v 4 4 Q 9 f W Z T e t F W Y i e u g k 9 v w 7 3 9 5 H q F U A Y 0 u K / 7 P / / r g / G 8 X g 0 G J K r s g / T s h G 7 + 9 v V V V H D A n c K 0 z M Z 5 P j o + N o 6 G p E T 6 v d / 7 R 5 c H 3 4 T 4 p o 6 Q S d v n 6 G w X 3 B z 8 7 2 U t 1 z 9 V z u L 0 U u n / 7 P / + b n 8 5 / v 6 0 w O Y 3 i R G d Q T u u R D K V g d q + c p U y / g D e C 9 M z p d N R 9 M D k x M a n S Y 1 w l L 4 w 6 E + y t F l h 8 B h g c W h j l i / + a X C a Y P Y u z I n Y a B r 0 N q W A a R q d + S z I w a K U u X 7 6 q Q u b V k o y t x G R U h y 5 P E U 8 f b c E T h z v w 4 j 0 N K J Q 0 M C x z W 7 g J m T H B L 2 Z m t L e 3 q Y 3 / 8 a e n M D k + A Z f b q T Y u f T 5 a F w o Q 7 w X L W L 7 6 6 q J K i e r q 7 o J 1 3 s d d D Z X 3 0 q n 3 m p i c U n v m 0 C o l L K u B 0 V 8 V 1 J H X p C L g a z L o s 5 5 D c V L T H b N Q t f B f i i i a 5 e p Z P o v i 1 q 1 b 6 k I G h f Z 1 y A 1 h Y R s 1 C H 0 k l 8 u 1 r B b m T b t x / S Z s d h t c Z S 9 0 F o 3 4 K 7 t n h d Y C c w T j k x k 0 H N q a u q L B w V s i W B k c P n x 4 Q 8 q C 0 e 5 g S g e v r S S C s r A l U j m t K q X p 9 i 4 O h y e z G o T T W n S 4 6 / N 1 m Z A b j K Q x N X 5 L C T 8 D Q / l 8 D i M j o + p + 0 s 9 + 9 p m n V a H m R j E u C r W z o 3 3 + p / r A Q A c F i I K 0 t B R l U o S U C m E t 8 D U m x d 3 g e + + K Q B G h W z H Y n C 6 k k 3 G 4 e x Y E h N q L S Z e P P v q I S k U a v H k L Y 2 N j 0 I t G a 2 5 u U o m e z 8 j C M 8 G T F 0 L B Y z T v 3 N l z C A X D e P a 5 p 2 E q W Z B P F + D q 2 N s n 9 j N f B 9 B w 0 L P p o A i V z f j 4 O K Y m p / H g Q w + s S 6 s u R V E s z 0 x c q w o K j f o y b M Y y z P L v c k j l x J / J a t H i q E + o Y i K A t E r a U h y R W B K x g g 3 t j o L c W 5 1 K V D 5 + / F u b q q 8 6 d + 6 8 c h N Y j s I s G 1 o Z K l q W r 3 R 1 d a r n 8 O f a i C h / 1 9 n Z M f / T n Q i H I 4 j G o n A J n e R h O f c c 9 y h z J 5 n i x b W m c q i u u W Z s a q 5 s N 5 V l I Y W K b O 6 + b g i R o Z R o p y K 8 / Z W s 8 1 l x P t 9 5 + 1 3 8 w Q 9 / c N s S 8 S I I a h G e J 7 3 5 + p s i O M / g 8 q U r G B g Y U L l k 9 J t Y a l C t K Y q O Z M Q C 7 v w B 5 3 o Q H I r A 5 n B B L x t y t f 4 c a 4 E 3 m J E + 1 l u x t G K n 6 e x Y W I d s Q Y N 9 j R U r l p V / T C t c z n B I j 9 4 a a 0 c r 5 7 F s 7 E x u L q G D 0 1 y S 9 6 r 4 P w x U P P f s U / O / r a D q O 1 e R z 4 s A i 6 C x G v n G z Z u 4 6 + j R + d 9 s D R T j 4 v v J 2 8 4 / t L N g i Y S t p i 6 I / t P j x x 9 f R O s o S P w i q C n u v f c e v P v O + y p f j Q L 2 w x / 9 Q B X X V Y W J S a 2 F T I 4 X t a f h 6 x O N p 8 0 i H 1 2 / 8 1 s L a s d 7 7 7 k b Z 8 + c U 3 l 1 O w 3 6 V 3 2 + A s Y j O i U g 0 z E 9 h g I r K Y j F N y U 7 f 3 4 f C o U V Z V 8 P a E G j 6 c q + Z R S w q + t O S 7 N U u R g M b I 4 j f y u W c K u F i V B 3 k t a p E h j d e W j 1 W h W w q I L Z 0 U N D w 8 o 0 L w c u E E O p 3 3 / 5 J a G A z U o r 1 2 Y 4 x y a S y C d F 4 9 v k 5 8 V r u S d R E H W e T W 0 u l 5 C B m L f e e g d P P / M U W J a + G 6 B i N g v D K c h t 6 x E L 1 N c g A h Z e L F S z s 3 N i n Y S C R R Y e 9 1 j E N 8 5 r V T A i L s p 0 P X C J d W p y V K w b S 1 a Y F L w U D P n f C u o Q S C 7 e D N t l x e c F S g P Z 1 7 s O t u i i k 3 p U L M 9 q f g C 5 L I M T S x E Z S a r m K Z 4 + J 1 y d u 1 e 4 u B 4 U M x q Y f R v n 2 j x A f f O N t / C t x x / d 1 u z 8 e t A o 1 N V n L S O U q m y m F m d R N r J O t W F 7 8 8 2 3 k Z v P c m h 3 F h C e f 4 7 J Q G 5 U x s l R q 2 I e G w F p 3 X / 6 i 7 + a / 2 k x G G D p E y H 2 2 S o G 4 / y E c Z F A b z W 0 d D q L 8 l 6 7 z Y 7 m L o d V 8 u r 0 1 A w s 5 o 1 V s p Y L 1 F a 7 f S X r g 1 a 2 k 9 m 5 s f M o 0 u N 3 3 3 1 f B W L o S 2 5 l + h H 9 V q Z t r R d a b V k F N A i 9 t g S r J g 5 t I Y H H n n 4 B z W 2 V w A D Z + 3 R M d / t O m U W o H u / L 4 t p U Q Q n H e s G Q 9 6 O P P D T / 0 5 2 g M a r a o 3 s 7 c u h 0 L 4 5 Y b i W 0 p H s B c e 6 2 y Q L W D T a V T M z k M T P i 3 3 C C 5 0 o 0 c S + j r N m Y A m A Y + o M P P s I 9 9 x y D 0 + m 6 7 W N u B a p B D p 4 B E h 9 9 / C k m J y f r 2 u x 8 z s j 4 t P q e o f z x s Q k 4 H V a 4 L S X l 8 / C Q W I g I D j b n F R 2 r h d t u w N l z X 8 3 / V B 8 Y r u Z a D A z 0 z z + y u 9 C m 8 x r k u A / l I j e g H L Y E v A n a 5 i I u j 3 + F 3 v 5 u a K J m R I b i 8 7 + t D 6 S L o l d R U l b q m w N 3 z 8 Y O Y h m l o k X v 6 e l R j n Y t / v q L G X z n f z u L F / 6 P c / O P V D A n 9 G s t f P b Z S U W 3 v / v d 7 9 w O Y T / 1 x O O q d w S t F u / V 5 y e / w G e f f 6 F + V 0 V V 2 K 5 c u Y Z O n y j H r A b u 1 v 1 g F W 8 t V I i 9 r M F o W I f Q E r + m 1 a V B X 2 + X e i 1 W c 1 O w V 8 P p M + f k s 2 r V W R F 9 I m 6 B c 0 L p d h N a h s y 7 3 E V l o X Z J n o S 6 J P H r X 7 + K / v 5 e f O v p R 2 F r 1 8 P g 1 C M 6 n E I x X 7 x d 6 s D 2 W 7 V l D + F b U U R H 0 6 q A M T a a g t V n k Q 2 6 c w 0 Y N w M q A J Z x R I f T 8 4 / U D 2 5 s t l 5 + 6 u k n V A h 4 K U b m U g j E c 5 i N L o 7 4 j Y h z v p r S Z P d Z X 4 N P b c 6 l q O 1 o + 9 i j j + C h B + 9 X j 1 + 4 c F G V x I y P T 6 q f 2 W 2 W w s d 9 x b 6 K z L J Y C t J C B i e Y 3 u e P L 1 h W j V j r K J r V e 7 A J 6 O 9 / / 6 7 K V l g K W i R W J v O A 2 F T T y Z V U 8 3 6 h d P V i q Y X c C u z a w W 4 t u E A j I y O q n d W 9 9 9 5 7 m / J F x + I o 5 c T q y J o 6 m t y q o a b R a l R 9 1 k s M J + m K c H b Y V a T w m 4 a M L L v G m o f J v j G N y j 5 7 7 7 / 3 A X 7 0 4 z + 4 I 4 f t t 2 d n 8 Y u T M + L w a / G z f 3 7 X / K O V a G 6 + J D 7 b C g e 1 T J 1 h b V W t Q I k + w 4 Q 4 8 b 2 + j f k d F O B g U o u G F Z q W z g o F b L J X F D q R z m l h M S 5 + L i 1 W 7 W d i M m w o H M a + T d K 8 T G H l t d g o d n 0 n s u T 9 c 6 E Z V 0 T b T E 3 P I J V m B 9 M K X F 0 O e A Z c 8 B 1 y w e g r w 9 5 p U J s w H U v A 2 m x Q 1 u i b K E x E v p D d s D A R D Y 0 N i l E s Z 0 1 + 8 E A z f v H f 3 b 1 I m A g + t d Y i E N R L i i 0 L m D v J 8 H s V z D b x T 6 T Q v o l 2 2 H x P j 7 W E m w E D R s L 6 O y x k s 1 D A S E a r h I 6 f I 7 H M M R q z K K q H + w S z Z C h U m 0 W t M F G 4 t g K 7 v h v Z 2 Z T J k D y c / d 7 3 X l w 2 T 6 8 W z A F s O u q D c R O b c b d B 2 l r I r F G R v G T j L U W 1 R c B y l G 8 l j I R k 7 R w l R O Y P Q 4 m l V R V M a M 3 F 8 8 q C l l M G m L N 5 x E f C y / Y E q R c k H P s a 8 u j x F J D J 6 X B h y q C s Z R X M l P D Z + L m 0 i O f v 3 J L p T H Z R 0 O X 8 + Q t 4 5 O E H 5 3 / a G s Q y W y N Q O 5 Z t v h x 4 y v 3 l m V P o 7 D s A m 9 W q F n 4 t F H J F h G 5 E Y W v c / o b x 2 4 X o i F C r N s u K V b v M w P 7 y / H m V R c 5 x N o x e 0 u c q l U u q V o j l 5 i z e 4 3 k d W z A v Z 6 W W I i A W g D 4 D w 9 X d n s U W h 7 L L l y g U c 9 C a 8 r j 6 5 R A y 1 g D K y T y s N q d 6 b 2 3 J h P B k B D b x U z c D g 1 i F Z h F q g l k V F s O C 5 u D 3 t W l I D E r w i 5 b z 2 v W b o j x 0 K p Q f j o R X z b 9 b D T G x h l + J Q N M 6 W Y 0 L 7 8 3 j o 6 3 A r v p Q T J Q 8 d e Y 8 B v q 6 V I O P e p G Z K 8 P c u D U a Z a f B w E p 8 I g 1 X 9 8 q H s I F A A N e u X g c j Z E x 4 Z Z t l 5 j t m x V p w x E 1 L S x M e e 4 w H u T b 5 2 r x i m U 3 o 0 C x + D E F q l Z o s w N x a K c O o R e A a K 2 X L a D i 4 d U 3 6 p 0 T A 2 5 y L B f x W Q A + v p Y x C a k Z 2 q F a N B u r p 6 V J B E f p T / K r n m K C a J X G w q T 7 / 7 6 N B M 5 4 a 2 F z W y q 4 H J d i B i E O 9 2 H + 7 3 l S h b 7 J A M b J n 9 h p g c a 2 c I q Q K J V 9 9 A 9 9 / + c X b 2 Q + M d n G z 8 / C W G 5 0 b q h 7 L V A + i Y i l c 8 5 a B 7 3 H q w / N 4 + O l 7 7 9 i 0 9 H 9 m A j E 0 O K w w b C K Z t x Z 8 z V R e c 4 e F u O l n W + Q E n K a S a g 1 9 8 M D + N d 2 B v Y A 6 S N b 2 Q n U e K j P 5 p H 6 5 L s t N Z 4 r R N w 2 F r F C 3 Q m l V Y S I Y t X v 6 6 e O q X z n 7 B 1 I z U 7 C 4 o e j j V M P X W w W m n l X x w Y c f 4 1 D f Q S S m F 4 J D V f A t t d M i 2 L G t E S a C r 2 k 1 M E l 2 8 f X s a 8 r j W s A O j c G K e + 4 + h t f f e G v + N 3 s b u y 5 Q r H E 6 / c V J N T q F m r m e b A f S p r r N 2 S 4 h K l x 9 K d K R L G w t 9 V G 0 1 r Y 2 / O h H f 4 D T p 8 + p W U z r Q T V q V y 9 0 N Q W F L H 9 w 9 9 p Q z m q R D t 9 J f 5 q O e p F J p V X Z D a 1 t 6 N b m m 7 C o 8 y d Z r 6 V n 8 g P W U T V + l t W 8 T J y t H h 7 v Z e y 6 Q D F T n K f y d L b / 4 5 / / J y V U a 6 H E w 5 E 9 v r j M h K 5 F N p F D P l G E y V F f d J J 0 i x k Q 3 E Q 8 n 1 s P p p c 5 T F 0 N S z / r 2 X P n k S l m Y f H c a U l Z s p / Q p q E x F m B t M M F o t q n D 9 8 2 i y V G 8 n T B b B a u 1 P / z g A 9 X 0 5 Z / + 2 T + 6 w y p / M W q C P 7 6 + a 9 1 u 7 L p A c e O Q y i T i C T z 5 5 B N q k t 9 a y M o G 2 4 q b u J N I z m R h b 1 l f a Q V 7 H L A 1 1 9 t v v 6 c i f m t C d M y V W Q P a 6 y x L r y I u 1 q g W x + 4 6 g l Q h q S q K l 4 O j Z I W r w 6 m U g 8 E p l n e m h M R s R g 2 J 2 C i S 8 h m Y W T E R 0 Q n 9 W / g 8 r 7 z 8 k m p r s B w e 6 c 4 q Q d x L 2 H W B o h P M x M t 4 I o 6 D h w 7 U 1 b T E 0 + d A Y n J 9 N G g 3 w d E 4 e s v y I 1 N X A i 0 T G 1 k O D 4 2 g u 6 t T t P P a t 2 p C L N N B 8 T 3 W C 6 u h N J 9 F U f m Z f m 3 3 v j b o j c t / X o v T K n S w s v 4 U q r I + i 1 w 8 q / z a 1 H Q B i b n F g l V P b 7 6 T o x X L z R 4 V 4 Y w G 6 d z C P n j + 2 8 / i / / 5 / / i P e f u c 9 x W T 2 M n Y 9 y s f U + 9 + / + R a + / / L 3 1 t W x Z + 5 q W G 6 m Q a U e 7 W V E R 5 M o i 9 P v 7 l 2 7 V o l r U Y 3 m c R M y Q + B b 3 3 o M 7 W 3 t M J n X p o r 0 n X j O w s z u 9 e L S t A G H m v N I J u O 4 d v U a H n r o Q c S m k i L Z s r H F x 3 G 0 W G 8 r u 2 Q g B W 3 R j F w 2 I Y J u E K 0 s 1 F S f g 6 O 1 c v / i 4 1 m E M j N o 6 m h S v S 4 6 O z t V M K W e U H c V d J N J X X l N L H G 3 I K p 6 N b J K O z A X U H 0 c 9 i J 2 3 U K R F 7 M f 9 n p r e R o P e V B I l 9 W h 4 1 4 F n f Z S o V y X M J H S f X z i E 9 U Z l e 3 Q O H 3 k l V e + r 1 q D 1 S N M R F I 0 + 1 J / q B 7 Q H c 0 V N a o 1 m F N 8 W p Z C 8 O D Y 2 W a D s 1 0 + u + x u J v G G b 1 U q a g v p g m o e a r A I 5 b N p Y G 3 R 3 R Y m I q k J w 2 t t h l F n x P 7 9 + 1 W L Z n a s W g / Y B 5 D W i u X 1 P A g u 6 9 n 6 4 G 5 c u n x F j S j d q 9 h 1 g e J i V z I A 1 r f g m W g W O v Y H q I M i 7 g a 4 S T n h w 9 N f n w W l Q M X E j 3 z 4 4 Q d x 3 3 3 3 q m z r 9 T R u v D 5 n 4 B m o K K j 5 B 9 Y B / g 3 L K k K p y h 9 z c j 2 7 B 7 G N N a m n q c k I W 5 c B R q F 3 o R s x G A 0 2 F J C C t d E M i 9 c M r U F b y e a Q 5 7 L i u q W j B R p j 8 T Y t J M g + m H z L z A e C z 2 V G C L s E 1 + L c u F D I + e 9 r 4 b K U c W N o H B 6 3 e 1 3 p V j u N X R c o n q k c P H h A 9 U Z b D / R m n S p K 3 J M W S j 5 S c j I v G 7 C + C B R 7 0 o 2 O j C l a R L q 3 X o S S W g z 4 8 q p k Y i M g v c r I P m 9 1 L r w 3 m Q P n P Z 0 5 c x a / + f V v M T o 6 J h 9 U i 2 w m h 1 y h U i p T C 1 J U J j q z Q y x h s p n k + Y u l m y l E F D z W O i U T l X m 9 F N 7 a o x K H X A N r 9 J a D W U h M a 0 u z o s X s o 7 E X s e s C R V 7 N Z i s s R 6 D W q h d 6 k x 5 6 o Q J s F 1 a r C X c b T C K N j q S h M Z V E e 9 d H 1 b h 9 W M 7 + 5 J O P b 6 j z 6 4 2 A o a 4 8 y O W Q K 2 h w b d a A P t + d 0 T K T 0 a w C D e z K a p b v s / E M W o 8 1 w N X h m H / G A v i 5 q R C q 0 J n Y g 6 8 k / l Q G q b m F Q A K f Q + t r F + G q / p y I x 9 W 9 p 2 D Z 8 m O Y G B 1 U C p b U d 2 Z m R n 6 n n q o G I / D 5 t F D v f / B R 5 c E 9 h l 0 X K M J m s 6 r x n N R w 6 4 H Z Z Y K 7 z 4 J s q I j I e O X 8 K j Y h P H 9 j i n r z 4 P v m z N B Z S 4 t a o 6 0 G b i Q 2 W m H p C q 3 1 e h F I a N H h W n + t U j K n w c 0 5 v Q q Z H 2 m 5 M z I 4 K 6 9 r t p j w w I P 3 w + f z w m D U w 9 x o w e T F W S T 9 d 1 o H U v b a c y L W t D n b b X B 0 m l E s C P 2 b L a K Q W T 7 E 7 R I a x 4 a S v P 6 2 t h Z w F f 7 i L / 5 K W c f 3 3 / 9 I L F K F v b B u 7 v P P v 0 C x V M S L L 3 x X P b b X s E c E y q Y a y s c T K e U Y r x e 2 N q M q 5 4 j c i i O f K I t m 3 H m J I v W k Z U r K x q g O u j 4 1 a l y U 1 r M c q J V P n j y l r N N G x n i y c K 9 U 1 i C + R v k B a V R C h O e 6 X 4 9 w U q c i Z 2 x M 6 b M t 3 u Q U t B v i j z X P F w R W K T l D 1 u + d + D 3 e + u Q t j N y c Q G w q h d B Q V F m w p F h X d u 1 d e v B a B Q M W e l d Z z e L i 2 V a V p j M V i y F 2 K k G P p 3 L t F J o v v j i N F 1 / 8 L p 5 9 9 m k V J q e i Z b b E q 6 + + p i q C 9 T r 2 T t 9 b B 7 p V 7 I m K X W J i f A K J V B o H D 2 x u J E t 0 K A l n z 0 K I d 0 c g K 8 h U n E I h g 4 Y D C x M j u L B r f Q r 6 A 2 + / / S 4 e f / x R E S j P / K P r w 9 J u r E v x 5 Y R R 1 R u x m G + l C l U K 3 P l J I / b 5 C q o d W C 2 4 y V U P i 0 J l O s W v f v W q m v x 4 / O g T a D n Y C q f b I n + f h t O + e s E n C x b j E 6 x t 0 s D Z b V b n c 3 w d a 4 M Z B a H K V S p J f 4 w N a L 7 / v Z c Q D A V V m z S j U D 0 e c t P n 2 s v Y M w J F 2 v P l l + f x 1 F N P q p u 2 U Y Q H 4 7 C 3 m W F g x u U O g B o 6 P p Z F P k d h W r 9 A k P K R 2 r C + p 7 V 1 / W c r P A C 1 r F L L w 2 J C p z j 6 K y 2 p n 5 W y R Y 3 K O K h H B / H z k t 5 9 + O E J H D 5 4 E C 5 N I + L x q G z 0 S h M X s b k q + r f c + q v k 4 J Q B m W x c D Q v X G X V w t N j U a 8 Z H M z A 3 6 2 G 0 G F T k j 0 O 4 X / r e i + r v u D d 4 2 M w g x k p W c K 9 g T 1 C + K t J i o T Y b t X P 1 2 p C Y z q h N H h 6 K I R V Y f x O U e p F L 5 F C I 6 G F r N W x I m A h u w q J o f g Y A 1 g u u F B t J r g a e 5 6 w k T D f E h 2 o S y 8 W G l G s J U 9 X X Y 8 t k 0 i + G 1 H U J s 1 D s H B r b P c p X M o v P Z H T o k Q u z z 2 I I w Z s R F E W I q u C 9 L Z t L S o j c X U 7 1 L 0 E h s b Y Z k A t U m v A Y Y B S h y 6 v m P f w d u w n T L d h t Y Z q M r E 0 z 9 w 7 l m 5 h A K p n G / k 1 S v l o w 4 h a f T U F T 0 C O f z c H k 1 M P e u v Y h a z 3 I J f M o J Q 0 o 6 d O w e j d e 5 M e N y v G l b r d L N f q v F y y e O z t u x C M 9 2 R V p J a t z W 5 c U 7 1 X B j A p W y N a O r l k J H G r G N K j f / f I N a P Q a 9 L U M o L e z B w 1 N T Y g F I n D 1 W 2 G 2 m v H J s A 3 7 x S + z R 8 Q C l f I i T A V Y H E 5 k x D d 2 d l q g 0 W n V 9 a 5 U S 5 W N i 4 J K 8 l + h m J k S P j j 3 H n 7 0 x 6 8 s i h 7 u d e w Z g e K Y G m Z X 9 / X 1 z T + y d e B N p D o n Z 2 f m g q P V A s M 6 8 u q W I j q U V p v D 1 q a H r o 6 R J W l x q o 3 s n S c a l g 4 8 t W 1 1 W j o n 7 1 2 / f l 2 F g g 8 d P q Q e q w f n J w y 4 t 2 P 1 v L 2 L U w b c 1 b b 8 c 7 6 U v 7 9 v j b 8 n e N 5 z 6 o t T G B u a w h P 3 H R e f q R H l n F x K R i x S k w a z Y o k c z R b o X V p k C l p c n L X j H n M S t h Y 9 t D S P g p A w B Z 3 G C L 2 9 r B J o m 4 / 6 1 O O r I T a Z x O z Y L M w d B p W 6 9 E 3 B n h E o V b n r m K / c 3 U b Q s U 6 M 5 2 C 2 W 5 G O i r + l h G t 7 T t 5 5 Y B u L R f D q b 1 9 X d V + k P N d v D K o G I / c 9 c K + K V l 2 9 e l V l 2 h + 7 + 9 j t y f T 1 g L 6 R 2 7 L 6 r W N + 3 t H W O 4 W G H Y a c F q F W a x D + Y q G E m d k Z d U 7 U Z G m D p 9 t R G f S t s 8 D S U q k Y v j p U Q K s u D b f 8 b m Z m C i 0 t b c g n Z Y 2 n s n C L 5 a o G h 7 J B D Q z u I n I l P c y G t Q + v e Q x y 4 d J F H L x / H 5 r E E n 5 T s G d 8 K J M 4 n Z z d s 9 2 g J W B u n a k B c H R Y k f L n E R s T n 2 t 6 4 W y F t U u c C R y f S S I Z T C M m v w t c W 1 8 n W 4 Z 6 R 4 d H 8 O b r b + P F l 1 5 Q y a Z 9 f f 2 4 9 5 5 j m J y a Q i g Y w g 2 x y i P D o 7 j r 2 F 3 r E q a g + E 3 M K F g N N M q 1 g 9 A y e Q 0 G x W f i L C d G / N Y S J m I i m M G r r 7 4 O t 8 u D f L w o l l m o m C g f W i Y K U z K n h U P D M 6 L K Z 6 n e P y o o W 6 s J i Y n c b Z / Y Y D S o n / N T K U S G V s 9 y o N + r y R v Q u 6 8 b M 9 P T K h L 6 T c E e 8 q E m Z R O m l R / B T a / T G 8 i Q b v s H / J A r + Q q b R S F T U J n V 2 r L 4 R O I v 6 C 3 i F A u P T 3 j 1 S F y a Q u / R j k X J n 6 u B j n s q m c K F i x f U R j x 6 9 M j t r A C i U C w i l S K N O o O B / l 7 4 G h r W l b N H v H / d h G c P r J 4 d w n 1 M 4 8 B 1 G w v p V P u w 2 g 5 D a y E Y K c G U K i L g n 8 X 5 w Y t 4 7 K 4 H U U q V Y X b Y 1 B o Z v D r o n P J 9 O I F i r q Q s F B G J h F X 4 n 2 N E 9 X N h 8 a P K 8 B 1 w o x Q 3 y P M r g h E b F b + z R S i g S Y f k X B o 5 e S 9 q A G u L A a m 5 v P h Y R t j b j c o y / u I X v 8 R P / u j H 6 1 6 j z Y I T R E i Z B x o K 6 6 o v 2 9 U 2 Y r V g t O v U q T M 4 f / 4 r l W A 5 P u W X j Z c W W q T B T F Q 2 u d 4 M 0 z Z F w n l 2 w u p U N k 8 x + 0 w w u 0 X D N l n g t h t h 0 d l U G L 7 e c y 2 G l H / 3 u z f E E t 2 j A i x L U 4 l 4 J E A n u 7 u 7 U 4 W a 2 e J 4 P e C k Q A 4 2 6 1 0 m V a g W b N x I 9 + 7 0 q B E H m g s r T h R c D j y M p m W x u s W M W Y p 4 / 4 P 3 8 c h T D 0 J b E M v Y L p b U b R G L l 4 O 9 Z E Z s N g q z 0 3 C 7 T y K t F K 8 v H Q 8 B L i 8 Q T y M v S k Q n 9 F Q / b x a L 5 S J K Y m V T o b S 6 7 6 5 u m 6 y 9 U Y S L S q J 8 e 0 J / U X 4 X D o V x + M h h / P 6 t d 8 X C 9 2 z q S G U 9 4 M G 3 x 1 p W i m g l 0 O J z J n E t 9 g z l Y 5 b A S 0 K N f v z j H + K 5 5 5 7 B 0 b v u h s d l U x M c z p x 4 C 5 F w Q N G Y 7 U Z t Z J a 0 p l D K I u m / M / T O Q E f l B H 9 a 9 d n m x s j P z 1 w 9 f v w x f P T R J y r S t R L 0 y g K v 3 + Y O B 3 V q W u B a 4 F B p 0 r y H u 3 P r m v 3 l F 8 t C 3 8 9 u 0 6 r 0 I f Y 7 f / S x h 2 W D m U T I Z M O I g p u M 6 9 H Y a E N B m 0 L X s Q G x 6 I Z K 4 E f A 6 m s q l W R W r 7 I 3 Z p w N K O d 0 M F l r J F p 0 Q T a Z U 6 / P O c h K W c n / z G 0 c n m C f P 8 + q F D p O T s 3 g 4 s V L e O r J x / G W C N V O g R + p t q 6 M B Z j h m g a h R F z W e C n 2 D O V b C p 7 c k 6 L w R n H D X h o K 4 Z l H D q p k T o 5 F 2 U l E h i t Z E L 4 + D z S y o X j D O e z 4 8 8 9 P K o d 5 b H R M / R s I B h V 1 4 Y i Z z q 5 O V c 6 / 0 d E 8 K 4 H d X z k h c C 2 w t x 3 P T Z 4 Y q C 9 x m B v m u t + A f q E 4 1 M 4 E 1 / 7 1 1 9 7 E I 4 8 + D K f b j s R o D p o m B z w O + l A V X y f p z 6 q I p d V j Q 1 L o r r P T o b r 7 c o 1 i Q p v n r s f R 1 d s G U + O S e 8 Y f 5 / d j s V h A U j s p Q l a E Q 9 + m f C Z a d l o j f o Z f / v I 3 + M l P f n h b c T G Z e q d R K G r A I 7 W 1 G m L u W Y G q B V N R T n 5 x G k c f / q 7 w 2 f K G M 6 s 3 C t I f B i f K G R 2 s z X r R / F n 8 1 V / + H D / + w x + J R r a p k o Z 8 Q S y B + H 7 U q g b 5 0 m 7 A + t S D G 3 6 9 a l n 8 k F i e 1 U A f i k p p r Q 3 A x i h M B T J w O N q S 5 5 J y s Z r 6 q / N f 4 z s / + H t o 0 7 q Q T + X R e K w J i S t + 2 B t c M L j K y I m 1 S Q Y y s L j F i u V 1 Y n E q t C 1 X 0 i I x F o O T k V Q R s p U Q T A 8 L 7 R b / Y 9 6 U O j X d S p C q F v z 9 d 9 8 T o y Z C L N 8 H R K i e e P K 4 W M h G 8 e V K M I q / t V M 0 c C k + v G l S S u H p G q W 1 O 5 9 k D b D 0 m f O F q u C C c R Z S u 6 u w 4 8 J E k J L Y G 6 0 o m b K Y H J 4 R O n d C T Q 3 k X F h W G t v F U e d p P j s 4 0 X / Y L m E i 6 C D X U + I + H q b m z 4 t m X V m g O P m C j f x d 5 u I d w k S k E p U R q 8 f v + R b 2 d 4 h l a j G K p R K F E s / C 1 9 2 E j F M P n d 2 s q F 0 + U 0 D K 5 U L S Z 4 f e p U f I n 8 T c U F R 8 q Z h K i l 0 J i i q K 4 F W F i T s 0 U Z 5 S w p Q t V i K r T z 3 z N K K R K P r 7 + 1 Q 0 l B n n Z 8 + c x Z / / 7 G f 4 8 t y X i m L u B p 7 e l 1 0 k T M S e t F A p N u i Q / 1 n n o 1 J s T c x B 1 g 8 + + M C G / I 6 t g t / v x / m P v 8 b + / g N o P 9 K i r N F O g 7 3 r 1 v K J o r K / n v 7 3 n 6 v v / 8 V z X f g n T 9 / Z B 5 x n V A e a C i t m S k S F v v 2 N U K 3 7 9 t 2 L N l 8 n 7 G 4 H 0 t G k K s U w m A z Q G p l C Z E c u V U Q u W h Q B a x b r l U W M U z H E 2 j i b r U K V k 8 p S D V 8 Z h d P u Q M v B O 8 + T g o E 5 G L w p u a 9 a a A p G l D S y Q d V Z e R n W c q t c 6 5 1 r n E w m 1 G T E l t Y W f P b Z 5 6 q K 9 9 H H H t 3 2 v X H i l h G P 9 e R U s G c l 7 E k L x V s c m S / H f u t i A Z + f P I W O j o 5 d F S a C j e r v / t Z d a O p o Q G w D g 9 K 2 A t d n V w / X U e F H V v l o t E p f j B h x u C W / o j D x 8 H t 0 b B x 3 d 9 + L g 0 f 3 o / U u H w z O M h y N L n h 7 G b 4 u I 5 8 o I T K a R C a c U a O F C o g h M O E X f 8 q I 9 F w G 4 a E k r O J 3 x d m d y l 6 A x e d c t i o 7 b 4 z I f R W a m L F D F x I a N + 6 F q e Q V Y W p e V p g I 9 n M / e O i g C m Q 9 8 + y T O H L 0 C F 5 / / U 0 E 6 c O u A k Z I N 9 N 9 7 s n + 1 Y W J 2 J M C R d 7 f 5 i q p G 9 u Y v 4 w D + w d U p s F u g p S T C a F m i x k 2 o X 9 G m 2 5 b E 2 9 X Q o u z p D b G c q D 1 Y m D B Y d L i / / r T u / D n / + w Y X r 5 P q J k 8 n z V T U 0 K l S f E e E S 2 7 0 i k A w 9 7 X r t / A 1 + c u o 6 W h C b a G + R B 2 S v x D X x k m l x E N B 9 3 w d j X C t 8 8 J 3 3 6 3 a i X G v h L N R z y w N M l 7 t D d A b z b A 3 C w + X I t 8 n o I P 4 Z t + N k 9 S H W B r 4 T K 2 w 6 H p Q C l s Q M 4 S k R 1 Z R j l h F G F a O E 4 o i w e V x I z 8 W / k v p Z m F 7 A 7 k y 3 F o h I Y z C 3 1 u L o B E U i x o T T n 9 U n w x a l A j Q 7 d j c m E V e 1 K g C E Z z p q a m E A 2 H 1 B z Z j V S z b i V Y J V r b b F K U K g q y N 3 h I u Z O g / 8 R z q O V w 0 6 9 X y b A u a x k P 9 j n Q 7 H b B r H w 6 q D n K / J 1 x l W T Y R C K N k 6 f P 4 a P 3 P 8 F T 9 z y B r v v a 5 n 8 D s V A i y H 6 h g h P i 1 8 j r J W M x h G 7 d m T 3 C 4 I O l R S O W s o D s n A h D W u i h x 4 S M N o P o O D f 8 4 g h l x B 9 H N s A P a I D G E U e u H E F u y d Q 1 j X B A X d k I I X r q i 8 K U E g H L y U 8 m j V v 5 s e w + f F J 8 q 3 f f e k 8 d Z c R j l b L 6 W j z c m c E 9 b R m U i 9 n b o f m t h u 5 / / B / + 1 U 8 X H M K 9 A 5 r v z z 7 7 A k 8 + d V x p o N 1 G N Y L H m 8 R T e 2 p l k 9 u A c k 4 P v W 3 7 N N 5 S U D g 4 H G x p H h / z 8 7 q 8 R Z j F 7 + R z y I 7 Z t I U H u g z k 8 B a v x Z h H Z 5 N 4 9 8 0 3 8 I N H v 4 e e B x c n p L J 2 C d o i E j M p 2 J q s M L u N K K a 1 a q Y U a 5 i W w m j T i 1 U T i 6 c T n 0 u s o z 8 2 g f a W P l g 9 Q g n T G X x 9 / k t k 4 Y C x I N d h E x / K K 9 p J V 1 K V v d q 4 B 0 b n Y q W R 0 b B Z 5 o I Q G M p W c d U s 0 G u Y i a 5 R A S H 2 q m h s a s A v / + Z X O H f u S w z s 6 1 c H 5 3 Q V G F w Z G x l W 7 3 v y 8 1 O y H j o V x S Q L Y h S X q V F b A d 1 / / w / / 5 U 9 L a X l x u f i Y a B + N Q Q O 2 o w r d F G 0 h z i Z p r F r M H Y R q f v n W 2 / j u 8 9 / e 8 Z S T 1 c D 0 K J Z Z V L M f W D C X D C R h 8 e 5 s e c F S Y R o L V y z T R h E V A R 0 N 6 W F F G J l 4 H E e P 3 K M 6 N i 3 1 W S N j Y h G E 8 i W m 0 + I 7 i Q 8 m C k Y H I 1 K J F L L R L L K x P J J z O f U 7 n V C 2 d C o m 6 x N V 2 e m m n F m d y Z m c B t V n s L W t X S x F G n G 5 1 0 a N A 6 a M R 6 2 l w S N K Q C i i T n Q o 1 z c b y y I x l 0 R e 5 K k w Z 4 T T K 7 + D G X l N H B Y N + / M t f E Y q P S r f B x 6 4 X 9 V s X b 5 0 G Z F I F C 5 a a h E s d l t i 9 s q x u + + S z 2 B G S i g i e 5 l c u n Q J A / 3 9 6 u 8 3 C 6 2 j w w S L c F 0 m P O p E 0 + b F i h f i b F J f Q C 6 b g b a w s 9 a B 5 Q K s B n 3 h u 9 9 V T u d e Q S a d x e D g 0 K K G n M x F o 3 Y r r x K a 3 m r E l p z O 5 8 U / 6 l x H r l k t m E 1 R F O v h M p c x 0 J C D R c z Z 2 O S 4 0 K U w 5 i 5 F E B l O q A J K c V s U S s L E U r K 5 q W S 9 A w 4 1 r b + g S 6 M s n r 7 R a F e h c 2 + / H d Y O P b T O H J y d d g R j Q V X m b n C I p T C W o E m Z 4 Z f X n p 2 K w O v x o O 9 g H 1 L h J B L h M B p 8 v U j f F H 9 o d h I z g 5 P I B s u w 2 R u Q y E Z g 6 k n L 2 l u Q y c X E W g V E j L R i r / L y 0 Y p C A D N C F W O I C x 3 M i V / F Y 5 Y / + I N X 8 P Q z T + G m 3 D M K j B p i d + 2 a v J 5 d K W n 6 5 P 0 D / X h G n k M F m Z G 9 v h V Y M 2 z O R v A a S w 7 m N W Y a b Q U Y B f r i 5 G l 0 d X e o M o 7 d j u r V g l 1 5 T p w 4 g e e e e / b 2 4 C 8 K U 1 7 8 G Y O r q D I o d g I M M M Q z b K x f V N k N b A T z W O / q h 7 z L 4 e q M H h 2 e I v S l l C o f u X D x E o a H R / C d b z + D z q 4 u V Z z J H E c W / e X C Z R g 9 I n x x L W w d a 1 O j d E b 8 S q H G T B R m x M 7 h 0 S E 2 l o b v o B O B 6 y F o D U a 4 u i 3 K L w 7 P i A W L a + D d 5 1 T Z 7 P Y G N 0 K h U Z h 1 P m Q M M 3 C a O 5 A K p J A W 3 8 r c L B Q t Y I K 1 j 9 d L 1 k R F o l V C p Y X Q b / W z K J l c S e i o D h + + f R L f E d / q z d f f V G e J z z 7 7 r O o 1 W L u v G G w 6 / 9 V 5 j I 9 P 4 u G H H o D H 6 9 2 U i 7 G m Q A V u h m F 3 e 2 E U L c h I z q b B d 1 t m 7 z E 6 w 7 M m b l y 2 3 F 2 r N T O n 7 j n M c t N 3 S O b Y q O S 6 a L j m l m Y 0 + Z q Q C e b l v Y 3 I p k V j y 3 9 6 u w 7 2 5 p 2 x 5 l d n 9 T j U L N x f v o + l x c K s U R e 1 E k i t / / J n v 0 B z W x O e f P K 4 0 C C T 8 r N U S z D x M W K R M H r 7 + j H 5 l R + h k h 8 D h / p U m t F a F b R M E W I m Q 3 g u g U F D D v e Y n M g G K l P 8 V c v n b K X J J X H l 1 B W 0 N L S J 1 d P B Y n Y i l h u D q a 0 E Q 9 G N 9 L g O h U Q e x o E E 0 t d N c N 8 l 1 j L k R r F x S q 6 9 6 k 8 t b A C t C F m + m M W N r 8 d x 8 + o E X n z x B X X g z p n E T G e i Z V q O 1 q n G m a k U h o e G 8 N V X F 9 R c r o 2 6 G m t m m 7 N D a K G Q R T F p h N Y k 1 m q T O 5 j T x Q u y C T J h 0 X y x k v r X 6 N K r J E w 6 k w 6 n X b W U o v P P i 5 8 V + r m 0 I y p v C v P 8 t l u Y G N U j B R 0 f G 8 f H H 3 + q B p 9 1 u D u E 9 + h h a z E h H c m I p n U o v 5 O 9 E 9 j Q 0 e L Z X n + K K U W N N r k P c u 0 8 A F f r s E E 9 N + c X 6 q Q t i x b / 9 u 0 s D 6 P R p C g Q N z y 1 9 f j 4 G F o H m m H M 2 M T P L q n 0 o k R S f K k a o V L 1 S v J 5 t O J 8 h 0 N B z P p n o Y t a x Y K X M K J L Y p / T j V J G L I q u g O s 3 L q O 9 f e G g e S 7 q R 5 O n E + l o S r k Y 5 b w e e q / 4 T m O y x j Y n 7 D 1 G U b Y Z s T / y v d s h F i 2 E o i 4 H v V k D f d m G k i a n 6 B + 3 Q j q V w a 2 r k 5 g a D u H 7 3 / u e 7 K V K S Q k / K z M s V k p R o q W k j 0 V l y c E M n 3 7 y q R p G s J b i W A 5 1 Z 0 o E b k b k Y u V m H t 5 a v y Y x I 4 6 o z o 6 s O G 8 J x F T e m E / M M l v / c j I 8 W h 5 D 2 c C b z W i N V q X L H x T t X M 2 i 2 C g Y 9 V m a u E o h z m Z z q l 5 p e m o a V 6 9 d l x u l E S f 3 P r h F y E 0 G 2 X B l J z T m r K J 4 b A R D H 1 T u p 0 J k K A 1 X b y W q t F 0 Y D S 9 M c Z 9 L 6 B T 1 2 w g Y N u Z w g s N H D q 1 a E T s 5 M Y E m 8 T f 0 O o M K b 7 P q N p 1 L K 9 o 7 N T k B v d A 3 / n 1 M r E C p I F b A 5 V L r Y J Q N O o O I + C p O O O Q 5 w W s x F M p Z m L q b 4 b Y u R O u o s K q R u E R G r H 5 Y C 3 9 k U v w 6 Y U W 9 M R g 0 N m Q n D S g k y 3 A f M C I 1 D s R z A T j 6 K 9 e t h V F s V Y X y R o J J 3 D w / j f s f v A + u O u a M L Q e u i 9 8 / h / f f + w D 3 3 3 8 v W l t a Y R c l X + + x T d 3 1 U F a f G d l o A f k U m 5 1 s X c o N 6 2 i 0 Q t 0 y Q f F D e G A p D j I t F B v m t 4 j G y I W H M H H p B F w a P 4 7 1 W F Q 0 y y L 0 Y L V N y 0 U p i K P M M 4 / a h W C z E b Y 8 Z u e e C x c u q M y H a D S m b i r 9 t 8 u X r + D T T z 9 T T e 2 7 u 7 t w + P A h H L 3 r C C x a K w o x E e C M 0 F D x J 9 k G O i e O N s 9 L z D U W q V Q q y B r l 1 Z g d I h P L q u d u F U T e l S Z m j 2 8 2 p O R w s t X q d V Y D K c 4 7 7 7 w n m + a + V T U x q U 8 4 F F J D z 2 h B 8 h G o Y 4 J b Q 4 P o 7 e 2 7 H f H k a 4 g 3 i Z w I X T a R g a f f i i l N G m 0 W u 1 g u e S y a B W y i E H 2 L 3 4 t H E b y X V y 5 f Q s n a C V 0 k C Z v Z h r h V q J 9 N L 9 d r h c 6 Z r v h U x h l k R P E W A 0 b Y 0 C a v l 0 Z Z s 3 C u l U 5 l 8 c l H X + L h h x / a c M S O n 4 X K g l N P O M T i x I m P l e J l d L c e o V p 3 L l 9 6 l g 5 q a c t D 6 a F b U d m Q R e S 1 e X z w x Y f i H D 8 r l M M D n X B 5 1 h 0 l x W r c v H l L F v 4 K 9 u 0 f w J E j h 9 U F 0 v e i A F E g 6 H + x O w 9 9 g E w m q / 6 u W x z s z q 4 O d e N 5 m s 4 C x q P y t 6 y U p c C R B p B u k m d T g B l Z p M a s X b z w Y B K W B g N M r o U a p t D N h C q l p + N e i + h o S h 3 6 l k R p 6 q 3 i V w k 1 3 C q Q 7 j F x m A m y l 2 Y M O L p M C + V 6 w S L O k e E R l b m 9 W r Y 2 7 0 k k F I F X W A O R S + U R D e Z E y e h V W F s j N M 7 V 7 U R y L i V K U T a 3 r q x o p L f f j b P R O T z g q o y e C V 6 P Q + v V w d O 4 v J + Z z r M L U 0 k x F o 5 O N b Y W M R k q w u c w w m m z I D U h y k o T h a U n h 9 J 0 I 3 K a A M w t Y q H K O q F 9 B c T C K b z 5 q 4 / x 7 e e e V 8 p w N Y W 7 H q T T K X z 2 6 U m 0 N D f j y L H D I u A r r x W x b o F i 1 E e T E + r j W 9 e f 1 Q U O S c 6 L J U i X 4 / j s 3 G f q Z j f I x q + C g p M V Q U m J w A w O D i o B o u a g R m E Z B b U S B Y e L S Y H g v x Q q D i J g Y i s P F J 9 6 6 g k l N E s X n H T v z s e A x L j w d 5 d G 9 V G v g h 1 Q o y N J N B x y z T + y A A 6 m N t m F H s X z K K S K c H C + 0 h a B A s U z J 9 Z D c b a s P 6 H B k Z a C f O 7 5 J 9 Q J W u m f / + K X + P G P f q C c 9 t V A P y g m z 5 + d n k J P b 4 9 Y l I V o L 8 s n S A N 1 z o K a K K k T d u H q d C A 2 l x O f O 4 0 h V w 7 3 e 0 S g 5 H N T A b H s 3 W D T L a v p W Q z J O j f 6 x e y M l E s W U M x p k S 5 G 4 e v x o B w W 2 u e b l t / r 4 S j 1 I a q 7 o f q t l z S k f m V E Q w n 8 + j 9 / i H / 8 j / 7 B b d 9 p q 8 A 9 9 P Z b 7 + B J 2 T s u o b Q 8 D O Y o H l 6 X 1 W 6 F Q b 8 Q Q F u 3 Q B H + S 0 G 4 W h p g E E t V b R W 1 l Q g O R h H T h V X K / l 1 3 H V X D v Z a C w s U L Y p B k L W 1 E Y e H z + b W e w W 5 M K z J 5 e B i 5 2 M o o g R q P o 2 H / 6 p u R P p a 9 s 0 J p t g I z c a 1 q s E K j y C E B n E m 7 X p S F x g w N j Q j d D e E B 8 T V 0 6 4 h o F M R H 4 m a K x a L K a u 0 7 c E A s U + W Q l 2 d x V f + a g j Y z G s V c Q x F 3 u x o Q G 8 m o u c h 6 g 1 i o g Z W j Z 6 z N Y q 5 h F V c m N W i Q 9 2 J g n J + 7 Q V 6 f / l L g c k K o t H h P A 5 X U J / q 5 0 X A C r / 3 1 x / i T P / n j b U k G o F J m q Q i t 3 9 D w s A r e Z D N p N a 2 / l m L W v 5 o 1 a G J f N Z N w 4 r Q J g a s R 1 V Z 3 E W S j k w 6 E R D B o w t c L 3 4 B L H b x d v n x Z c f 3 l Q J p C b l v P Z u V z q B X r E S Y G K 6 L j C S U M R r f m D m E i u G H M y z x + B w w F 5 G I b p 2 W 1 o H W 6 M m 3 A 9 V m h n f L z x o S p j H g 0 g T d e f w u H D u 5 b l z A R L N s 3 m y 1 o a m r B / o M H M T U 5 K b 5 R T t Z V L I / Z K F Y q r z q / k g Y 7 H U 5 0 G K w q 4 y Y v d J w T J w 3 y t / w M y 4 G P L t X N D v G 5 m g 4 5 E S t G E E z 7 M X 1 x T v w 0 k y h R c W U b K 6 N I K U 6 k 9 1 + c u K i s 5 3 a V 1 D D q 9 5 A I j l s s + n e e + z a e f / 7 b e P z 4 4 4 j H O B Z 1 4 Y N v S K A I l W F s y 8 l C i P O f 0 C N 0 I y G W J Y z Z i w H k Q h q E h 9 h j 3 C o + R H 3 d g p a C Y U 6 O k / z 6 o 4 u K n 2 8 3 s i n x w Q Y T S p u a f U Y 4 u k w r H m a n / J m 6 0 o 0 s P r N 8 9 s W J n h s F p 2 b Y T G U 1 I n M j y C S z 6 n z o r 3 7 + C 7 z 8 y o t C i z a v x a P R s B r B q x O r a W s 1 w u Q V d n E j r i J 6 N 0 w J F K f y c D a 6 1 a E t Q U G 7 K k p y O Z B w L O 3 R 3 j I f c O k 7 2 o 2 D 9 x 3 A X H Y G / i s R O J s 9 0 J o 0 s K A R m r J W r i 2 P Z D S L H / 3 w B 8 r / 3 Q 7 Q A l G o e o X 2 O l w O J b i 0 1 i 7 3 4 n X c X N c j W U y W M u g s Q o N E C 5 V y G j h F i E w e n T w u j n 0 d X V V X A q W e / t H p r 8 6 g v b k d x Z g W e V k 4 o 1 2 / K Q p V E G u a D m W V p l S 5 Z 9 M Z s S L i T M v P t m Y z r I 0 m R U 1 W A g W v m C m L s K w t U M q C F g 2 b T p 5 l P 4 N A Q o e 7 2 / M q + X U 9 Y N A m E o 7 i k 8 8 + E Y s y h e + + 8 L w 6 d F 3 O j 1 k v z B Y r 8 o E i X F 0 O l Y b F + 2 1 r 4 p C 2 A u I i w F 5 Y h U n o 5 P r L m M t l c D P m R 1 x T h t t h h 1 m n x 0 Q q D q e h s o 7 0 n U b F P 7 Q j q 7 I 0 2 J q M 1 i 6 X E 7 9 K p I 1 J B S 1 t z S r t K Z E P i 6 / s U B M 7 z F o n r l 8 a V Y m w H L a w m b 2 x X v D 8 7 b P P T i I W j S m / j U Z g Q z 7 U T o I T 7 K 5 c v i o 8 9 W H o S n p o C 2 b o x R m t o i w U z T 8 i z u p a v l x J C 2 9 X E + a G p u E 7 6 E I 6 k I H R Z o T V K x q t z n u g 6 E p K n m / N 1 H 3 j 0 r K 8 l q a N 3 + Q L U 0 K z R I j Y M 3 y 9 o A Z l z / h P P z 2 J F 1 / 4 j q I r q 0 X 0 1 o v w e A y F R E H o 3 O I R M 9 x Q F 8 I B 9 O c s K H K Y g d u I s 4 F r e L x l A K N D Y z C 3 e x H W F h A q F / G E q 0 k 1 E t W K 4 k m Y i z B F h T Z S g P g x y 5 V h 5 i a n B c G R W X Q 8 1 K J e v w r e j + v X r y I r 7 s W 7 H 3 6 B 7 z z 9 k L C a A y r 1 a a 1 g y 1 a A f U Q y i S x y x Z y s 8 e f y 3 v v 2 v k B R w 3 J T D N 6 8 p a b p M a K 3 V L u y U e U K 1 P w 2 S D d 0 m 0 y d i k + n 5 H U 0 Y n 3 r 7 / L K v + E O c 4 j l X g 9 Y R P j 1 p E H R n q 4 6 u h w t B 5 b A n P j o h F i l 7 8 B q r e Q f b h S 0 G I z C a g o m 0 c w Z 8 S N l 8 4 u F i m n 8 y j G v R T S f Q 7 q Q R 5 P B g v C t J I a 9 a T g m o + h s 7 o f Z Y U E 0 H U F q 2 o h o U x i t y c q Q a n u L r K l e B 6 N p 4 R 7 R N y c F z z Q L x Z q N w m A R 3 6 z z T h e C g h W N J / D a O 5 / D Y y r g 5 u A t f P v b z 9 7 u Q U G U S h o R 0 u 3 Z 6 o z 4 s X Z P p x X 2 t N c F i u C C M e z 9 6 q t v 4 N i x o 9 g n 5 p 2 R n P V E 7 L Y C T N 5 0 9 a 0 / D B 4 Z j 6 v R L f U K N F O r W O q + U q P / e s A 1 + + S T T 9 H X 2 4 u O z j t 7 S q w H + U w e p Y Q B y X D s t j 9 U h c q D S y a E n i 9 Y h P G k P M 9 o g U 3 u T 3 K 6 g O u a O X j F J d D H v O j c 1 4 L p q R F k p 8 U S H W l A j 0 1 Y x / x Z H j c i 6 W 2 1 N J / X w N F E j j Y L r k z r 0 W 8 o Q u c o K H q 5 H K 6 M J W A r h T E 5 P S n U P g e / + I z P P P O 0 G j l 6 c s S M x 1 V S 7 f Y h n c n u n c 6 x q 4 H 0 i u d L P J C 1 W C 2 4 c O E i v j p / A Q 2 N v k q S p a z / T n D n f L w E k 2 v 9 J / B G m 9 C Z q Y z 6 2 7 U + J 8 d 2 T o R 1 O N S y M a t U R a U M 5 m O V h r O R n D Q i M Z d G P q J B P i 2 + W 6 N e T R p c C r I F p o W x b X L 1 f W 6 K b 9 Q j P o 5 i D X k d t G I c p 8 8 G 0 d n T h E T Z D 0 P e i k A x i J B L A / u k a P g Q p 8 q b F f N m 6 J w d m H j e G Z t M q S g p u / g 6 z G V M y e c x Z u V e F w y V v N I l a 9 n o M m I 8 5 U V X e z P 2 9 b a r M 6 O 3 3 n o H I b H U O q M T 3 c 3 1 M 4 u N w K D / h l i o p e B 5 U i w W w + 9 / / z Y O H z q o 8 s c Y Z t 9 M 2 n 0 9 C A / H x Q G 3 b + j s j Q M I 0 r M F u G n h V v h z l m N M x X Q b r m + q g p v 7 o x O f q G w S T k b c S B p O a C S G U q 6 M h v 1 3 H l 6 v h J H h Y f S I R f w 8 N I P H v C 0 q q M D J h A V D D m d N U R y 2 e m C a L c M q A n j W N I c 2 o Y w H n F 5 1 O G x q q G x D U t 3 0 R B y F d A k N h + 6 M R L I f R C G U h 8 l b O T Z Z D h R k d n V 1 i h B S s Y R j K b z z + z f w w x / + Q A n Z d i r f z T k V u w Q 6 1 s x 2 e O G F 5 1 V / c O Z b k R 5 s N w x G V p 1 u 7 G a Y 7 A w r 6 x E e X d y H I Z W v N E 8 J J r Q Y j + g 3 L U x M F T p 9 + i y 6 u z o 3 L E x s / 8 W 2 C O s R J o L C x L S v Y 8 b K m E + e 1 z X 2 s x W Y C a 4 r M / A X R a H 0 N E N j 1 s E i S j H K L H V B O p J E J p o V h R V D Y S Y H k 9 m K h o P L h / V J B w u a I q J L 1 r E W l B e b s d I U 1 G q 1 Y a 7 Y i i e e O I 5 P P v 4 M s z O z 8 8 / a H n w j B a o K C p X X 5 4 F Z N N 5 W R q 9 W Q l m X V 8 P W i h v s R W X x G J X j W h V + F v p e m D S g 1 V m C z 1 5 a t s U y n 8 v 8 x I t C c 9 l 8 h P 3 T V w M H L F y 6 f A V 9 / b 0 r C h N f M z q W Q n g k j s i t N E Y j C a S m C o j P i j 8 k / x o t Z t U U h e l C H D 0 T H U 4 h J B s 4 P p t c V n E V S j l k C n H c u H Z V n Q M x i y A R S 2 L w 8 h B u X r w M d 6 c F X Q f a s d 9 u l 2 u O I e 7 Q 4 D 6 v C N q 8 h d E 5 K h P i D Q Y r r G 1 6 m J u 1 i C 7 T N 7 y K o l g 2 j W Z 1 R a H T l r G v q Y A v R o 0 4 1 M y y k 0 b c f c 9 d + N W v f 4 P R 0 V E l + I T K u N l C f K M F i q D 5 p u l f 5 j 5 v O R w t V j h 7 z K q K e c P Q l J E J V w 5 7 r 8 3 q V U s v D f t r L Q N u 3 t n Z W f z 8 F 3 8 j v q N V J W m y X 1 4 V j I C y 1 I T Z 4 B Q 6 n j O 9 8 f r v 8 a w 4 4 h b Z d M u B r Z Q T E y K 4 s u G c H o 9 Y j a h Y X q i N 7 G g 2 q K m M 1 h a d S p n y 7 r M L R b X B 1 W u F t 9 u B b C R / Z 1 a M g M 0 p 8 9 o o O r o q S a k 6 + c + Y s 8 P X 4 k H 3 X Z U I I M s p h s S 3 s h q N M A e Y E C A + k F w 2 N 7 S j 2 Q a b 0 4 l 8 J j O f S i b P F 7 p W K G l U H 8 F a q K C F o a T O 9 h L j W Z X R v x I o k p x S Q u G a y / r Q J Z / v 7 / 3 J H 6 t p m X / 7 t 7 / B 1 N S 0 6 g L M W V 1 c y 6 3 A N y I o s R r o F F P j d L S 3 b 9 s p e S 2 4 Y Z K B l C p h 2 U i x p d G p R z 4 u G y X P A I U W 3 p r c t a W g k L z 6 u 9 f x k z / 8 k Z q b 1 d z S h D N n z q C 3 p x t R 8 S F Z 9 P j + + x 9 i b H w C G d G 4 T N N 6 8 M H 7 0 d o m 2 n 8 Z 6 5 Q W Q S 4 m 9 T C 4 y 7 A 1 m E V A C p h t F E 1 u r S + Z 1 G D V I T V T g N m z J L p a 0 s G k d S k F M C b 3 I h X L w 9 1 q h d 1 t V + t F D N 2 6 h b R d B L O s g X 9 m G u H J C D y + H t z I h 9 B u s i A 2 n R D B N i G f E A s p a 0 R w e V l c y g E J b H / G 8 3 Y S k e m Y H k 0 N O h j s O u Q i c l 2 B D L L x L M y u O 9 O O + D d s G 8 B + 8 O x p y L 6 K b E v X 1 t Y i C u p z H D t 2 D O + 8 8 2 5 F i E W o e Q 2 s X N h o B P k b G Z S o B R e A P t T d d x / b k c M 8 I j 6 b R l k 0 m r N t f W c 7 n N i e F I V K T d x U K K P o M 8 F j W 3 7 5 W V v 1 x u t v 4 8 G H 7 k d L S + V A k x X E H 3 1 4 A u M T k + I b W N R Z C y 2 X 2 S z C L W R j t e y H T C S L U q o y f b A a p p 6 K x N T j f T 2 V E o t 6 4 L 8 e E m v l g l 7 8 o O U Q G A w r Y X b 3 L B b S y 5 c v w W q z i z L o Q T q Z Q T G k F f q X x W V H G o 9 5 m l R 6 G U e J F o S J q c 3 d a 7 s j P D 4 t 1 q r R J h Z H r p Y D 0 X w 1 x Z U c m M d M H S Y 9 O j o s 0 B k X k 6 + v O W + 4 l W 0 L 5 h 8 Q 5 D I 5 N W y A g Y u v v / p a T V S h W Z u b C + F P / / Q f b C j I t a U C x a K 3 t a Y 9 b A f Y O J 6 l B b W l H t s F 1 e g x r 1 M 0 a D 1 g 3 z x u g n 2 N B b n n G n G q Y 3 B 3 L 2 j w p e A k w J / 9 p 7 / E f / N n f w a L b S H c S + 3 J s x 9 q 0 H o T Q W N T C Z j 0 d h j F G t W + 3 7 l k F I c T z k o m x / I f 4 w 7 k x X + M R I s w J D I i N I s D B z z 8 j Y 9 n h B Z b 7 g j e n I 6 F 8 I D D I x t a g + m p S T R 6 W T y q w d n M N O 4 3 N a t + 6 d G Z q H w W Z u c L t R M r T s E n / a x N Y e N k x H J R K 7 8 r o W H J s D O C o 1 3 Z g J T n U N 5 9 r t u C x e E T v A f d 3 u W p H T P p W W x K 6 v f J J 5 + p b k g W s Z w m C / t s a F T p D 3 e 2 U a + D f t 5 6 R a J C l 3 V 6 V X x Z x Z Y K F K N V b J z C 2 h a f a F 7 t C r 7 B V o I W 6 t S p 0 z h w Y H 9 d F u p / / d 0 Q f n l q R n 1 / 6 n 9 5 V B a k z p 0 0 j 9 R M U b R 8 Z Q T M e l A 7 1 4 k R L f Z C t L Y s 7 1 i z e c r P / + q v 8 a M f / 0 C U R O O K Q l c P c o k 8 8 l H A 3 C g W r K Y o 9 F I s i I N 2 D 2 K j C W i E s n n 6 6 0 9 i 5 h k R K 6 w Z n L E 2 i t V z V 6 h 2 a F B 2 s r Y A b 5 8 b u W I S B i 2 D B x q M i 5 9 n l v V q N F e U E J U C H 0 / N Z h A X 2 t v k M y I 6 l F B T D H k A X k V 4 O A q T 2 Y F M K i G v K c I 7 v w z V Q s s W R 1 m s 8 p 1 C x T 0 R u B 6 G w W w S o V 9 4 v Y 9 v m f B 4 X 3 a R l V o K C t S X X 5 7 H u b N f q v 3 E o B f H u l L I m B H h 8 3 p w z 7 3 3 i M W 9 i r G x M Z W 5 8 + 1 v P 6 c G r v M c b k u D E m 1 s p y U X y 9 K C n R A m g o v H Q k P e I G p u n k / x s Z W Q Y 6 f S D Y I l K T F / e N 3 C x G Y q t N 6 E i h D m 2 A t x e c r E 1 l u c K / u 9 7 7 + 0 a W E i 2 E 7 L 1 m Z Y J E y F k j j 1 s j v 1 4 p C w + T / 7 Q r D G q 1 6 w 0 s A l V s j s E e t h 5 c x d 2 d S y r G a h S B Q m I o e 4 + C 4 x 9 X 2 g k L k t T A Q t K 2 n h b H x S G I 0 B n y f m k H O K M l 5 S m e D p d a n h 4 q x + z s w J R Z 4 P i H D 5 6 R f N r B A 5 5 5 o 1 H v S K F V 9 8 o M 1 a s r V u H W k z 2 y / 8 Y 6 F 8 b F 7 D e r y f / / x v Z F 8 l 8 O y L D + O + R 4 7 g N 7 / + n T x T o 7 o j c d r m 6 6 / / H n / + 5 z / D 2 b P n t t 6 H I q 1 Z z d H e a r C a 8 v X X 3 l B m m K F z j m F 5 T n w L + h 3 L b c a T N y O 4 K n z b J v z 8 J w / z O f O / q A M U V I a X b e 3 r c 1 g 5 e b 3 T V Q A n U b C X n 7 3 d V D M P a Q E U p r / + m 1 / j B y + / h M a m x i 0 5 C o i P Z 2 H v W F z k e C 0 a x I D T A z 0 L i w T 8 T K r h T B d r j d a x I I L Q Y E w 2 r h H W T v F F x v J C 9 0 w q j M 7 X L C A L i 9 6 J L y M B 3 O e u 0 H H V y z B T Q H I m g 5 J O h F j W 1 G R x o 6 g r I 1 j K w C a M w R Q v 3 u G D k W q b z U 4 k Q l E 1 C 9 n g t G A 4 o k e f t w S D 0 L / l E B t P K 3 + q e u m M G l K x u Y R F r Q T q h n h W C 7 O + M t i P w R A q a c L m k P u m M a m Q + 8 j Q E A 4 d P i J y V W n s M x v K I B o Y g + a 1 M x G 5 x s o 7 6 u S X 1 a 5 C 6 1 z X X Q U t E 3 t C U L u w v P v k y V N q X m 8 1 M X K r w M 1 Q 5 G S I + W n m 9 e D K j E E l t 6 a H g j B S s 7 c v H 8 h g h v V p o a 4 d H Z 3 y 1 b a s M l g P G I 4 O X I v A 2 9 G E s i 4 D g 2 2 B X n 4 e m M J j D Q s J r f S x D D q r 0 E K 2 4 V 7 / + 8 7 O x q G x G W C e A 5 y 9 Z i S K s 7 B p m 9 Q 1 n I z M 4 S F X g w o k R O e y s B k s i E w L o z C J L 8 m s i H Y j 2 g o u l T T 7 S e Q m 0 i E v + o s 5 N D r l d S I x N B 1 e y G S n Q s s J 3 Y y M p u B u 8 y k G 6 B / z o + P e 5 X 3 n w L U o 7 C 1 m o a Q L l m p C q G K H M K m 1 Q M H i 6 7 O g 8 3 D r n f c 7 k y n i o t + M B 7 s q v + P s Y 2 1 8 C L q / / 8 / / 7 U + Z 7 i F 7 R U k w p Z P T H d r l T V f I 7 N h z o C B R e B g 2 n 5 m Z V U 3 j t y v i l 4 s J r R W N W I 2 U r Q a O 5 O S c q y Z z T u U B e p Z o 3 V p k x d J + 8 M E J P P j A / T C a 6 g s 2 E J G R u G q f n Q y n k I 8 x I z w n 1 s + K 5 G x C Z b g b 7 J p F E S 9 / J o V u m 1 P 8 m 8 p j / u G Y U D U D r E 1 r D 9 F m t 9 l Y R q s 0 f K 3 c Z Z i n q D G j r M m q S m Y D b I p C X k i G 4 J w t w V 6 y I j o e g 8 1 n g N G l V T V n V q 9 Y D m s Z M 0 O 3 4 H Q 6 k J h N o t N n h d V Z R M F R w u V y A g l d E e W 5 I q 5 r E i i W S z D J f c 4 L c 7 1 g S q D B o U d A k 0 R Z K G N + J g 2 D 2 4 i C P E f + 4 r b l 5 d l v c i a r l E m p e n 4 m 1 z 0 d 0 6 l W Z q t d L a + P X 1 7 W c s W 1 d / S G 1 M v 9 D 0 4 N w e f x y k u K 2 5 E S + i t + o 7 b a 4 6 0 W P D x j 3 P 6 b B m q w t Y Z u b Q b c c O l E F J l o f V n L k 6 I N D 7 e K d W I O 3 x p O f 7 F U g N 1 m h Z E 9 w t Y B R 7 s N j k 4 T v D 1 O O L s s M D i 0 Y m 2 M a u 4 t g w f K v 6 n B R F 5 o m K 5 i r R i w Y E H 9 c k m v y 4 E J u 8 2 y 2 V P c 1 f P I i U / o 7 W q G T S y K t m T C 7 M W g 6 h J 7 T f z a 1 m k t + n s b Y H S X V U M b + l 5 V x I V J 8 G j A 7 f V i O j i B U H w G 0 W g E 6 Y k p t I p / d Z + 9 C Q 3 m F m T 0 J u w P W d E q P l g 2 V 8 D X s Q C e 9 L X A b T S h 2 + 5 E 2 J Z F t M W I 0 X A M I 6 k Y x l J x n B I L f D M U k T 1 c h r P J A 2 1 e r N 1 U F g U R p N x o A J 3 2 L K b E a N C I E K G h i F D X i M o 9 5 B 7 K R P I I j 8 S U z 0 z W F h Y / d D k c 2 d + B z 6 / O K G v W 1 1 B A S 3 M 7 t G z r u x w u T m 3 s Y G u n U c k W S K k v 0 r 1 r 1 6 7 D J o 7 y d k G n M 8 M i 2 r A e O E S r M V K l F W 2 4 l j 9 U K o p / J t w 8 4 A 8 i k 6 p U F P N r L S w t C b H 5 h O Z a U v D 0 c R q 7 Q f U U r 2 I 4 E U O P s U K D + d r p u Q J c H e t b K 7 u p J N d V x G Q u g 0 x B X A O h M Q l t H D l R 5 z p n C d 4 B B h I 0 m D N k 0 H L Y V 6 n k X a b c Y n Z m S u X Z d b R 3 o M H Y g v b e D s U y O j m p E l r M j V + H q + y H s T w N i E U s B r W w F J g R s 9 i u 3 O P 0 o T l R g j M E H H B 4 s M / u x s N C Z 7 v c T p h E o F i A O p e P Q d t j V A E O 3 o d s o A Q 3 D 8 J n 8 p U C U J s L W V m m 0 F R c f O Q i j A a 7 U k T B m 1 F V f n L Q q U f w R g S B 6 z H 5 4 r 8 i + D N i S Z M l H H B X 2 h M w 8 G T k M I R f f R F d 8 b 4 9 d 2 B r + i F s N S h E d A z p N 7 E b z c j I m D p H I J h H 9 t J L 3 9 2 2 z P O Q L D J 9 I V U Q t w Z u z m j h j Y R V h X A 9 4 L T 7 M 2 f O Y c 4 / h 5 6 + H j T 4 f G h q a t w U f W W i q 7 u 3 I j S f h G Z x 3 N u s v o 9 N J i v D 0 e o c x c M 8 P h 6 c G t p N i M v 6 N + k X U 0 S W W p R k U 7 o H r L g e C 6 N Z L A q t S D 2 4 f P I q u v s 6 Y f a Z 7 8 j w 4 O Z k J k z e 0 I k + p w U j O T 9 6 v C 6 x H A v v T d 8 2 F 9 S I 7 5 a B T 3 y m + E w S W a G / F j Z k L e m g F 6 s a 1 O c x l k v j X r t H U c f l Q F d H M x 2 C 3 a y / v W Y E L V V O a F 9 U a H V T d 8 W a 0 7 p P j 8 3 A J + s 5 O j W M Q s t + 3 N e j h + Y 3 I l A r T W P Z i w L F B Z 6 c n F Q p N / f c f Q z t H e 1 K e G o t w H a l I N G K R I f T 8 M i m q Q c j 0 y U 0 6 D P g B P l 6 w Q h Y N B F R 3 z O P 7 + r l a / j B D 1 9 Z N p W o H j D K p 7 f L Z x c q O J 1 O Y E C 0 O E P c k Z k M 3 K 3 1 r d P c 9 T C c P i + i M y E 0 H V 1 B u P m a s j b u P g v O R Q K 4 f z 6 q t x r Y G m z w 5 k 1 0 t / c j H W R v i p U F k G t h N j d A m y 4 h H I + g s 7 9 h U Q A l M B g S 2 u l R o 3 H K p b w 6 1 K W f y x 4 i y c k c X L 0 V B T i d E C W c S 8 E p V N I u l r D Z b o e x Z u + w R M f m d G F W L s g j 6 1 b 1 n U K D c R S b 3 W h 0 V F y k o c F B 9 P T 3 y S t o V V V y M F U U W u + G d i V h I l g 5 u l f A q B U 1 O E P L z M F 6 5 Z X v 4 5 g I F L M j K F A U o u r X d o H n I G V N / R E + k 1 W P c m Z 9 g m A Q 7 c h r 4 h d H + g R D w m U 2 A Z 5 B G T R W X B D f s i 1 n R i q Y V n 0 P i 4 n 6 5 i E x + d T b 2 i Q b k 5 t 0 + Z I K g u 3 X q l j r n I 5 K k e y C z G j f / g P g t M N S I Q f / p R B Y Z l + L M 2 N G 5 f B H k w V k t A b 4 j U L Z 5 L 1 y I S 3 i E x m h t C n E / e L r l E 2 y R 3 K w u m 1 i J W V j z w e N 9 E Y d C v k M 0 r H K 6 7 b a H X h Y r M p B h 0 u + t + G G + M S f B K Y R S l b a 3 X l 6 H R C v F 9 5 s H u V o C u f G j R g M 6 G H y m R C 8 F b w t E 6 3 t 7 Y i I n 5 g Q A X X 3 W 9 H o 1 s M Q S I t 4 C T r c R T H f 6 n m L c H Z s 7 / h R z L N 6 7 b U 3 8 N b v 3 1 F n T t U O s T s J J m 6 y N V q 9 Y J p N T H w 7 z p b d C O i 0 M 1 d v M 6 C P k y 3 F c c T Y r J p S p u f y a B Z 6 V S 5 o E B z h Z E A d Y h M J p E J p z E 7 n F m 3 o f E p 8 J B H C W I g D z j Q r l p 4 T H B C g s 1 a 0 9 0 r P o i C x 9 0 I y n l D T P m p Z B X 0 + d 2 s D T I b F 9 F i v E 0 s h r 2 t A R g V E 4 u Y E u g Z a E D F p k Y 4 m V F 8 L n S E H z z 6 b m o g S m Z 7 D z P X o / F 9 X Y G 2 y o B C R 9 6 o x H t w 7 H A t 6 V K z a 8 Y Z W x M R l + C w w p Q S s I H q D B + 8 c O X r E F c d A Q w E j U Q P 6 u 7 0 Y D u q R k 7 W j v 0 c q z k H Z f C 1 X l x W O d i M 0 p 7 4 a L m v M L h X V 4 + z W W v C n Z 4 T 2 7 e y 2 v R P s 3 v P u u + / j 0 U c f V o L E c 6 f t r s 5 d D p W q 2 / y a E b s q G E W a i e p g T Y o 2 F i r n 6 X f K Y 2 W 8 8 L + f U Z v r b / / l / X C K H 7 M S R k Z G M D I 8 h u N P f E s d D W w E 3 E O n o g E 8 7 G p Q z W w Y c c z E x N l p d o g J N S C a 0 8 K T 4 / B n P r O M U l 5 E R 2 g O 7 7 n N 5 k F k z q + i X 3 x / B h y W w 8 i 1 O O x y s f o e t + p u O 6 e f w A F T G 9 y W l O w p C x p s l Q B L T K i a y 8 l M i j t 3 V G w y A W 3 Z L E K S R O O R y v u w H D 4 q 1 s m p n V X 3 O 4 Y S 0 s W C C v s T i Q m x I q Y C H L V N c + Q y s k G x r K Y S X E J z q 1 B d f H n A v Y b 1 L M k L z K a S G E z G 4 D Z b 0 J V 3 i S 9 W V j l 8 m U g J J q c G y a w e U w k t z N k h d H U s z C L m 0 Y D 2 y 0 / f R I 8 7 p f L v l s N K I / x 3 E h Q g R v B M 4 u Q y K X Q 3 h I l g 1 a 3 G U k J 0 N D H / y O r g v W s T 6 x + z O I X + W Z U P x h s + F y 8 g k C i i s A r f 5 g b 8 8 t x 5 V R S 3 X m G i k 8 6 / J 5 L J L J o y B s R G 0 s h F R G C 0 O Z S t B p g h j 7 v K 2 N d Y R E O 7 B d Z G s y o 7 1 3 N k j 1 B E y K Y J j M 2 q V C J X o 0 + F 5 6 s o l n i s U s k 6 Y G 8 8 t w h m w 2 G n O t t h U o B R 7 p H H m k I O E b W v m M 1 N u M Q a L B U m f s 7 I r Z T Q O N J T H W z u y s E 3 6 6 B Y x t 7 T U E k E J p V 3 G o z Q 0 7 I O R h D 1 Z 2 V f i K U T Y U r l x Q p X 9 6 n 8 k x I r Y x c K O D W S U h E 4 J t T m S 5 n b a 7 I a O G m q 1 W r H 8 c Y 2 H D I 6 E U k m 8 L U o p K u i D D g O l Q E K u 6 W I / Y 1 5 t D Y 1 I 5 Y U o Z 5 / X W v D / A w q 3 r D q u V f t 5 f J p 7 L 6 z 2 6 D / x J u y V X N Q N w N X m 0 M + j + y 3 e P 0 d d J q d R f j L G i R m 0 o o e 3 N X p U F + m V b o g 8 X k d n Z 1 q T l U 9 V a W M b E V E 0 B P i g E d H M k p 7 T 3 / t R 3 Y i h 1 Y R E o 7 g L L h N 8 J u 9 a O 6 3 Q 5 M 2 q I H Q h W w B w Z v i c M d 0 0 J k 1 s L Z o k R L t T E v a d M R T 2 S z y 9 o w I V s G C P R 4 J h J J a Z P w l 2 J b k J R 6 z u Z A v p k V o 5 e / j o y j r m P 6 z W J C q 4 N A F 9 o d o 7 J L P J B o o L d b h x t W U P H + h S y 4 z 7 8 M j U W R m c s g a j U j K R 8 l b z d C 2 + n B j T o / x s B b D I b 3 K a m B G u a d H 3 r + U Q L P P D W 9 g D j 5 R g o m 0 7 P F M / f 4 v E R t P w C X X / q C v W Z S M B q Y 2 D p m Y / 6 W A Q 7 s d F l n H b A 7 D Y x P q m E L L 9 r I 3 A g v n K k t l m N L N L 5 7 6 0 + + s 4 9 5 u K X h D q x p u o 9 1 7 t h p M Z 2 G Z Q L 0 w 6 Y V C q Z o l 2 X h y P T / 7 5 3 e p L + Y T r o b D h w 7 h i 1 N n 1 G E 1 L T Q H L 6 u p D 0 v A 9 s d F s S 6 c s G 4 X H n 8 J L l j b T W j o b k X B J t 6 H + B n X / K L l 5 X N U G 2 b a O v Q I x t N I C Q X U G k p q m o q T a V G y A S y c H N h W 8 Z / L B V n / 9 J 3 v e X 5 Y C 1 c s g W w 6 B o N Y v F r w 4 N h q 8 C A m 9 K 2 j o w O G Z Y Y 9 V F F 2 G m G Z z 1 Y n R Q 6 6 R O D N W j T N 9 2 6 / c e M 6 7 E U P k r E S I k U D y i k r Z s V Y 5 v W y 2 c 0 l d T 0 H m g o 4 2 J T H g e a 8 S o D l 3 C y m G 2 l s O b k 2 q A k q b p c G O a G C y e D C u d x a s I i f p 9 Z E 0 G 9 3 q S E L n y U D K i O D U I Z J B K y o N a O 7 s x 2 D w 5 P Q P X H 8 + E / 1 C d F e L u Z G L a 9 F a H 7 H x X l l C U K 6 o B U z a l i x r m S r w f O m V 3 / 7 m k q R 9 3 o 9 K 2 q 6 n Q A P 7 1 i a w 0 O / b C y n x q X W C 9 K / 4 F Q K d g f r e 1 a 2 T L V g C l J X Z w f e e f 9 D n P 7 i j F o L k 2 h F z s 2 q B d t q O d r N t 6 2 I U / y K o j Y P v W w 4 p 0 s 2 r K G M B t m g t d l S t A b F Y E F l V 1 g 8 C 5 H R i F i M d C J 5 O / O 7 J L s 8 E y 3 I p l 8 Q G k 6 P d 4 t / o k 2 J P 9 k r v t g K Y F h c Z Z a v d r l C j Q J 5 I 0 b E 2 W d K 0 N H W g k r T K p U L K u I 5 O j w C r 7 U N j f t s 8 L j F j 7 O W 0 W 4 z 4 4 r Q O m t R B 0 t N F + E q H K J 3 r w r V K x R 0 C B s s a G k U 2 j m d F c E 3 y 7 V k R K h S l Q P w N V A U Z W K w L n x 4 v Q j 1 g M + D j 8 M z 6 L Y 6 c E v 8 v n I x g 0 g 4 g U w y I p / P C c 3 J N 0 6 W b Q 4 b h r T t K M y n p N Q D 3 i S m 0 C s p r Q F z A J m i Q i 3 B l k 9 d n s K m c g J Z B n 7 j x q A q 7 d 6 o Y 0 4 w P Y S f l R t 7 I 5 + H W f R f j l c 2 1 T 1 N G Z S m w k K J F r c g X g 0 c K F Y U 3 m 9 f Z 6 Y 6 w U p d L v P o y I i i F 8 e O 3 V X 5 x T x i w T y c v o X X j Y 5 l 4 O p a / f h A d Y L 1 F 5 R F q + r R 8 J B Y X R E C T / + C k P B 5 o R t R N N a c P 1 V H k T I 9 h z 0 q v A e d y J a i s O k r Z 0 + 0 N N R 7 o / N t x V Y C j y G Y r c H s e 0 L 1 N J c b N T k x C V P S i n Q 5 B V 9 7 M w J x P / r 7 u 9 R z a j E U j 6 I g b 5 Q o 5 R D L i 3 L g Y X O x i L s 9 j S r C S t C 3 Y q C E 9 J E U N x c X i 1 s o w N f o x p T f j 6 7 u S t H j c m A m h b X Z K D R S o 8 b s x C b j y J U N m N b Z 4 N P H 0 e j U q p L 6 K p h B o W W Z g N g w + X G J Z K w B U s C l w k Q w f + 2 j m y b c E o 0 z F N T h Q / m e D q y i i / J 8 C p n c o 9 s / 0 2 n k v y u B Y z y t 8 q H X S t 1 Z C X z t o Y A O J w Z N q s C M n 4 c 8 m 2 V J s 7 L Q t e D 1 8 P n i V t z + m S F S X t O l a b 1 S I j 1 i m W + E T X A I P 1 8 P Q i M R V f q + E Z D q m u X L 4 / a o o Q y 1 S I U y K A p 1 q y I 6 l k R R t 9 h X S I h l X b r G z J Q o F u W 1 5 v c S / T Q e H t c K E 1 H m v p h P N i V q 5 / r a O n Q q b M 0 8 u K o w s T K W S o s v 2 9 3 T A 3 / 4 T l + z 6 s R n g 2 U k A g k U I m J N 5 C t 8 K 6 H S f a w 5 B 8 x 2 G 1 L l B L 7 6 + i R K x e U T D P o c L u y 3 O 3 G f s w G P i N 9 m 9 w d x r 7 c R J 8 P + 2 7 u Z d J u t 2 f J y H 5 m 4 6 x R L 3 t p t R y I a R 6 v 8 3 Z w o i 7 l I W g V y l o J z l K e i L L U X Q W f i e D A D b 4 M O X Z Y 5 d D Z Z F g k T X Q C D U Q T 6 x N s n y h + e e B / 7 n / x T G F U U Z u f B T q H 3 d + b V x S / F + P i 4 i v L 1 9 f W p n 9 U z 5 P + o V F R k h w / I P + z X x s c o s H p x m t m e i 0 c B t E x V k B 3 0 + Q p K 2 5 w a N a r B 1 x T s q s X i 9 1 Q U a 4 H v c 1 d R n F 1 x 7 p f 2 L l g O P E x N B Y T f 7 3 O s G b Z d D a z k / c 1 v X s X L L 3 9 P 6 G / F O j J y y N w 0 n p s w K y A 8 m U P j f F Y A l 2 Y i p E O n K A F V d i + K z S / + M H 2 O 1 I z 4 X D 6 5 9 n n 6 y S r i x E w G D Q c W h 8 Y 5 4 4 v 7 2 b n f L Q x B t L Z Y W p e p I l C k Z a z 2 Z e s x v b O E u b J V U T K b s b L o S j m J A k g l 4 q r B 5 P T U F A r R s n z m I j r a + 1 X u Y i m d g 6 P T A m O N H x Y N R z E 6 N I x 9 A w d x / t w 5 u A 1 e t L R 0 Q G s u Y z Y x j Q O H D s w / s 3 K k w j l V T c 3 N Q o l T l Z b Q c o M + C U 7 j C V / r / L P k + m S v 0 G V x m 4 u y V 4 q y N w z o d D F Z I I d S M A m r 0 E E G C M p a + Z L L 0 8 q 1 + s Q H D Y 7 N y f a S 6 5 H X T C d S K D o r Q 9 Z K e a 4 u v 4 D E d A 4 G c b X 0 d j M 0 7 / z n t 8 t 5 M Z m p r g e h M d X v E 2 w H u F E 9 l p I 4 l 4 X b v S l + 9 f 5 V O B v a 8 a 1 D 4 m j L Y 5 / e q v g E F I K A W J r N g H t 7 G c V U F 4 y l P I 5 Z K 3 0 h 1 k I 6 k s H k V B k D h z e / v p z x 9 B d / 8 X P 8 i / / 2 n 4 r V q r x e 5 F Z S b q b c d r Y 9 b j D B a B C r G q l o V v o T N / 0 6 p S i O t e e R E g u S H G L V s f h V B x Y U K P 3 C Y k o P g w h G L Q J R w F 0 W Y b W J U I r A 0 q n X C y 0 s Z U U g x a + y + a y I + d M I B X N o b / E o n 4 t n S c w o 0 Y t P l 5 X n u V u s 6 q j B 4 n I g O h N U w 9 k 8 o o x Y W 2 b y L X 4 / G q + L p y + I k 9 8 L e z P 9 O B 4 G T 2 L w 2 k 0 c b r 0 H 0 W I E L v H v m p q a l T B R i J z O B S X A 8 n V S 4 o w o Y U 4 + z C M G h 7 l R 7 n M R s c w c Z i a C 6 O s a g L m m g p i K l w K X S + Y x F d a g 0 S a f W e Q r L k L T a B B r L / s k N h u H r U E + c 1 L 8 K q M O 2 b S w D W 5 Y g U n 8 1 H R J r i W T h + 5 P / / A f / t S g N S J m Z k O L 1 X n 3 T o A 3 n v 4 X w 6 C T 8 m / R 4 I Z G x N 8 l e 4 d W h T V b v H h 2 X N 0 s N i h L C n r R 7 G 2 6 A o y O 1 S f S E 3 P j W f h a D T C u 0 C l o P T A a j O p 8 6 v D h g 7 c L K N m L I T E r V l A 2 g M k t 9 F A s v U c s B Q f Q 8 5 M x 8 s U W W r T a P m 1 S H h e 6 0 m E D 2 2 l U P z o t J 9 u K 5 W W z U J O b x G B E x G 9 s d A o t i 4 v v E R Q H P C H v r z P C H 5 + B X i w T C l p k D T r E y 0 a 4 I N Z K L J f Z p 4 f e J p Q 6 U Y D D 4 x M B i s F m d 8 E o s j s 8 d Q P 2 N h v c 7 U 5 F j z I i h E b X 4 j W h v 2 K H X I P N B L 2 5 0 s m J 1 q 2 3 v w 9 G t x 4 z / i m 4 d E 0 w 2 Q z y G n r 5 v f 6 2 O z A 6 M o 2 Z q V G Y 5 Z 5 c / v q i b P Q i T G L 5 O O l w d G Q Y 7 U 1 9 Q v W S y t J z 4 B x p L l + f 4 4 K Y s + c S p d T R q I F X f C N O + v C 5 t K o v v e p N X 4 y i o d W L p F B U q 9 u t Q v 3 s 0 8 i e 7 G J w o e U 8 5 S 4 T N B / + x e n y p 1 f e w 6 F H X g K a e t Q H 2 y 3 w 5 t L y M D S / U c u x U 2 C U s 8 u U Q l q o H P P Y 1 B m O j 5 t A f 5 v W U d u e v 5 x F p 1 X o X q 9 d W c T N g j 6 N f 2 Y W t 4 a G 8 M i j j 8 h r V j Y T 6 V y m q F W d g F j D s x J E S c P A 4 t G a H h P K P x A 3 z F G U z + 5 Y 3 G p L Z X K H t Y j P h Z F z J t H W 1 q 7 a D l y 5 f A n 3 3 f 8 A R s M 6 L F d T V 0 V C r K b N U M T I 0 C 3 0 9 v X P P y q f l / 3 L U 2 X 4 9 i / k B x Z L R R H e h F A w D S x e M y b m O E h t 3 / x v F x A Z S 8 A g S o E H w U R Q B J + K t s l W U E c s W V 1 I F I 8 Z o 4 M j i I u P 6 W m 1 i / 9 a x P 6 B Q 6 I o K o y C b s S w r O H + A w v 0 s Y o i s v J f R F Z a L D E V h f z H K f P 0 Y Y 0 a J + L D 4 h e K Q u G 5 U 0 o W T m P R w S h U 0 d n h g O 6 V / + r F n / a 4 u n D v 4 V 5 M 5 u u r 8 9 l O U J D 2 u C w p R I U m j C d N w q u z s I k 1 y I i G y o o f Y t C Y 5 X s O c z M o G s W D Q U / 3 Q l + D z Y I 3 V 1 v Q 4 7 O T n 6 O 7 q w s G k x V D Q b 1 q j M 9 e H q s J b S a X Q C w R R D E o 2 t 2 u V R G 8 w M 0 w 0 q G 0 b B S h c 5 G E U L g F l k J h C l y N w W g x w d Q g 2 l q o W j X S G g 4 F 4 W 1 s x p f j R t W d d a X r Y 0 + G 6 b C s T 0 x 8 z v k 2 b y l x 7 o 0 6 q x o j S s e / C n V t Y n E y E b F c Y l m a 2 p u U g C x t l 5 a N 5 u X 1 M q q g M T w S g s N t h F P Y I a N 1 K k w P M 3 J C 9 R q 8 r e j r O Y g G T y t s H r o K w n b k P 4 L X Y b P Z h U 5 O i C C L D 1 r T L o E W z S B 2 0 g i H C J T 4 W C J U X A u t + I Y F Z K D x p K H 1 y p f J L P 5 j B k 2 d j T A 4 K m 3 P d P / T v / l X P y 2 K o 9 j Q 2 o Y 5 4 Z D F d Y T O / w t k k 4 o m 9 B e t C G h s 8 G v s m C v q 0 C S L z n O q n K x r U a i E x b 6 1 a 8 o k V b f H h f c / + k S 0 f p 9 Y J b n h B f Y G N 6 o s b g 4 M m J 2 d W e R b E B n t H P L i W 1 n M T o i 9 g V b 8 B T Y Z 0 W t F w A w W F L J Z E Q w N C m n Z N m y M K Y 5 7 W Z c T m m Y S 3 y u p r K F e N i L D + G 6 v D 9 e G / X A 7 L d B m A w h H w i t O X + d s 4 K Q o G Z 6 h G f Q G F S q 3 N I m / t + Q 8 j h m E p 2 4 k 0 C 6 b 2 y L U k Z a e f l J t F 9 f I e A I 6 + d H T 5 x R X o I R I V l 5 D K G k p Q R 9 I B N E m l F M v I q U T W s l Z t f M w a m 2 3 h a k K v U G v Z k c F A 3 M q C T k Y 8 i O X F d 9 P / r 5 Q l t e R l 2 Y 5 v x B A m D V e W Y O 4 v H d F 3 W v L B l y Z a s b B g y b E p l L Q i A + V E F q s 7 d / X h 3 t f O I L Q R A z 9 u c 2 V C v x d B 4 c u 0 1 I 4 2 6 1 q U + v t 4 s C 6 F 2 7 q V o F d e N 5 7 7 w O 8 8 P y z w v v N a p O y + p V g F j f 7 m r P Z C z f j 1 1 + d V 4 + X x D 1 n m b 1 e N l q x e Q p N 4 k g 7 u o z w 9 j v V E L l 0 L I X g T F o F H f I x 8 Z v 8 S e j s e b i 7 K k L C K m g m J u t k s 7 E X n c N u w 7 2 H O j A d l + u z N K u i z 9 V y 5 T o 7 2 x E M B l R a F I c u V M s r a s H t n o l O q X z D w I 2 w e q w 6 e 4 p g 0 E D 5 Z k L h C C o W S 6 M N v n 6 H u h a T + G N M j G U 4 P j r H R O Y S g t f i S j k U h P K t h I 7 O L h G W I h o a W m F x + D A y k 8 T I V B j B m B 4 J i A U r Z + T N C p g a j i p 6 n 0 4 W c H 1 I i 2 N N c S T C C R T 1 a Z i b R G i t 4 s / N v y a S Q q 4 7 7 u p C c y I w / 8 j u Y J U s l T 2 P N J N F 5 4 N W 3 I i X U + K M L 3 M U w I 2 X y w u V o L O 4 B m g N W A M 2 d G s I p 0 + d U f 6 L t s x F 0 g h d m V G v s V J Q h J r 2 r m N 3 q 9 S l o a / G Y I 5 0 w + E z I i U 0 d T 5 7 R o F l H T G h q y 2 H n G j Y 5 1 G d X 1 v v b h J t v 0 C 1 5 v x + F E V A a 3 F 6 t B J x t R t F q 6 / B b M b H x t D g b k I 2 k Y Z L f I 3 l w M s 4 N t A o A m O F x V Z 5 j k 6 c 6 l t D g + r 7 f L J 0 R / k M R 3 1 W w c / L z k 0 m n w a u R v Y + F G v s M 6 C Y 1 S E V L i i h Y k l K Z C i F u C g P / h s d T S M x J c o v X b l P P L p h V s m B L j f c 9 g L S q Q a E 4 1 7 c u D 4 t P t g B W M t d c B p 7 c a y 3 W e 5 N R p W F a K 2 V z z A r L E X 3 b / 7 1 v / 4 p 6 Y n T 6 c X 0 j Q h 6 9 r k Q E E c u r 9 8 d f 2 q v B y P W Q j b P r r k l l U Z D Z 1 3 8 1 j s w 6 w / g k 8 / O y g b N I i U + A i 1 J O B T G L R G a Y r G g s u m p 8 R m N 4 p S I C 5 c u w e m w q 4 m E j O 4 x v 2 1 2 e h b 3 3 H c 3 7 C v U h X H j M I u B j n N 6 L C 8 U y A q N O 4 9 Q Y g p 2 p / g O Y 3 P w e C p n W U y Q t f v s s K / W r E X e o 1 q 8 y U P x y z M G R D N a P D E g l i C V V A W R / B x 0 9 o n a g 3 i m I N n t D u V v O D q t q u h v J d j k 2 p P J l P h d M + J z V c L 6 f N + 4 W D a d 1 g h r 4 + L S e 3 F V k R T a F 5 M v T U n I 2 b w C y 4 v F Y W Z E K S N W K 5 W C y S G + W U Z 8 u V A O 7 l 6 r s n Z l s d h m l x 5 l T Q E 6 W K E z i Q 8 q P l 3 V n 6 I / a h N a y K O H Q i Y N X V o P i 8 u E X F E r 6 w k U 2 f I 5 X Y R L L C Y n w T t F o D X h i V g 5 E Y j B 4 K T W z G L y 6 w Q G 7 u / C x 7 N a e a M 7 b 9 R / w e r g W V m r s 4 i Z u E 4 5 5 M x N 4 2 k 7 H X f e 6 r G Q D v n w I D 7 8 4 E M 0 N T b A J X 5 O V t b d 7 e Y U x m Z 8 / P F n a G w S r S h W J R J L 4 M c / + o H y T d h x 9 u s L F 5 S g c S z q w E A / 3 C 5 3 h S c t Q Z R T 1 Q u i m X M U K D O y s k G N / X E V t e I f W M p N y O f E j 6 l x x D l D V 2 P N r X j w P D f n h 9 f n k 0 1 d E Q Y e b f B g v b 9 B N L 8 o h F g s q o b f c b x O I p F E o 1 w b O / q O D A + p a C C n c j Q Y 2 2 F t X d m S x f 3 i i + R 0 S J o K 0 A Z z i J f C Q q c K 6 G j r V F M / f A P L W 7 Y q 2 O K M r c D z I i y k f f l i C h m 9 G S 0 d F n w 1 q Y d T B G a g c X n q R 4 q p N 1 u E W Z h x 6 9 I Q 3 N Y W 5 S 9 q K a A F L U J x u X 6 v W / l K z K R n / i Q j u i p 1 S y B 6 E E N h 8 f t C g Z l y r T Y Z + i w A g 1 y Q W R b 7 R t m B t D i r / w X r g 4 s 1 U + m F N a V e e r h H + L 8 s e i A m 1 j 8 y J e t r g t n T h F a H R m g L e 3 R X N i q D C q R 5 / J l O M / 2 W a m i 8 H j A X L p 4 U P 8 5 W i T p V U U Y R q W I Q J o 1 b n G 2 j y p G k Q C m r I 3 u m G D d A 5 8 i v m s n B T I f a i e 9 M L + v 3 V W h g M B B Q U b z p a X l O 6 + K p 8 K S K / k s R W J u s c K 1 R 8 U w K p r c x K d W I 9 F w W r m 4 b I i M J U Q w 6 2 N a Y k U s X j i l A 5 Z I O J Z t Y H p N R p b Y p J S e v 2 e R a T F m X Q 0 H 8 p o v n v 0 S p 5 S j a m o 1 o d V f + 5 v q 1 q z h w 8 J C i 6 5 l I R i y b G Z H J D D y d N Z + p p M H / B 0 7 O h X j G 6 O 3 Q A A A A A E l F T k S u Q m C C < / I m a g e > < / T o u r > < T o u r   N a m e = " T o u r   5 "   I d = " { A F 2 4 A 1 5 F - 4 C 0 4 - 4 D D E - 9 C 8 4 - 5 0 F C 5 0 0 E E B 5 1 } "   T o u r I d = " 6 9 5 d b f b 5 - a 0 d 3 - 4 b 7 3 - b 2 1 2 - 7 8 3 2 f f 3 8 6 3 3 2 "   X m l V e r = " 6 "   M i n X m l V e r = " 3 " > < D e s c r i p t i o n > S o m e   d e s c r i p t i o n   f o r   t h e   t o u r   g o e s   h e r e < / D e s c r i p t i o n > < I m a g e > i V B O R w 0 K G g o A A A A N S U h E U g A A A N Q A A A B 1 C A Y A A A A 2 n s 9 T A A A A A X N S R 0 I A r s 4 c 6 Q A A A A R n Q U 1 B A A C x j w v 8 Y Q U A A A A J c E h Z c w A A B C E A A A Q h A V l M W R s A A G c s S U R B V H h e 7 b 1 3 d O T n l R 1 4 K + e M n B u d A 5 t s 5 t S M Y i Z F j a j g G R / b 4 x n H X e 9 6 v P a M 7 b W 9 1 n r s c T p n d / + x f b y z D j O y J Y 0 0 l E S x m X N o N t m R 7 J y A R o 6 V c 6 5 9 9 6 s q o A A U g A I a H X j G l y o 1 U F W o + o X v v X f f + 1 7 Q h I M z J Q E i w 3 F o d I D Z b U J i K g V 3 v w P p S B b Z W B b a k g H p e A r O F i / y u R x y m S Q c H T b o z X o s h 2 g 0 q h 6 H v z i K 5 1 9 4 F k a j s f L K 1 w P n z 5 2 H T q / H x Y u X E E 5 p 8 d i D t 8 H j d q F U L O F X r x 7 A U 0 8 9 A a 1 G i 3 g i D o / H A 4 v F U v l L o F g s 4 q O P P s G O H d v Q 3 t 5 e e b a M 2 F Q S B p s O B q s e G o 0 G W q 0 W m U w G b 7 / 9 L u 6 7 7 x 7 1 W f x 7 n U 6 H V C q N f D 4 H p 9 O p 3 r s c Q q E Q P v n 4 U z z z 7 N M w G A y V Z 5 d H L p v D x O Q E v v j i C F C S J + S j L R Y z 9 u 6 9 B b 2 9 v c j y 9 Y l x h M M R O O x 2 6 A 1 6 O B w O 6 P U G j I + N I S T P 3 3 / / v e U P 2 2 D E c l m c T 0 S w 1 e q A w 2 C E T q 7 x z Y C 8 3 J P j 0 Q D a T B b 0 W O y V Z 5 d C 9 1 e + + V d / o C 2 Y R H i S 8 P S 7 l J B Y f G Z o t B o Y L H o l Y C a 3 A b Y W C / Q 2 Q G / V I O n P w G R y y I 3 P Q m c U K a w D k 8 m k F s X Z s + e w b d v W h m 7 0 j Q I V C h d x O p 1 G T h Q G F 9 T R o 8 e w a / d O 7 N q x A 7 1 d z T h 0 / C J O f X k U p 0 6 e w k w o h b O X J z A + M i T n a V T C s 2 l T r 5 y v H p F I R C m P a C S q F i I F p B Z F F D B x Y R p X J g c R C A Z g t V r V d f r y x F f q + 8 x m s / q d A m Q 0 G t T v K w k T k U g k R H n F 0 L + 5 v / J M f f A c q e T G J y Y w c H k Q + / c / i N 0 7 d 6 K 3 r 0 c J S y q V U g J 2 8 N P P M D B 4 B b v l e K a m p 9 X f H R b h a 2 1 r R U S + x y 2 K x e f z V T 5 1 Y 2 G S c + 8 0 2 3 A m 7 M e s H M z l Z B Q u n V w H e f 5 G I J T N 4 F B g E r O F P G 5 3 + u A 1 m i q v 1 I c m M D V Z W k 4 o V k I + l Y d R 5 0 I 8 J o t C B L A e u F A P H z 6 C v r 5 e t b C 4 U P h o B I d H j O h y F d A h j 2 u J W C w m W n d C C T 4 t A o 9 Z p 9 e J p u 7 B X X f d M a c I u K j 4 X l o l K p t i o a i s k l a n x d C V Y R w 5 c h R e n w c j I 2 N o 7 t o K s y Y l G n / P n I X i 3 9 M S n T 1 8 C R e H L s D V 7 M D W r V s w O T m F O + 7 Y h 2 N H j 6 N N F u x W U T 6 r C d B i j I y M I p l M i k X c X n l m K X h e U 1 N T e P / 9 j 5 R 1 a W l p h s 0 m G l I w M z O D l 1 / + J e x i j X b t 2 i 7 K Y Z O 8 Z h f F k s F b b 7 2 D e D w p 5 w 1 R A E F 8 9 7 v f F m v l h M v l V H + 7 G J q M C G U F J d H m G 4 G x Z B z j u T S y h R x 2 2 t x o 2 q D P X Q k 0 3 I c j f r T r T e i W a 6 G h G W 8 A i v J V f l 4 z C t k C 8 h E d s s k s T E 2 i U W 1 L r R A 1 9 u u v v 6 l o B m / U r t 0 7 4 H S 5 Y B A 6 t R J m 4 1 o 0 2 4 u V 3 6 4 N w u G w W k i P P / 6 I E n h a F i 7 m o t A 6 v Q h V o z S V w h I I B B R 9 o 2 X O Z r J 4 9 c C b e O 6 5 J + H 1 e p F J Z 3 B l a E h Z o a 6 W X m x q 2 Q S f s A G j x Y A L 5 y / g 8 s A A 3 C 4 3 7 r j z d r W o 1 w I K y q l T p 9 H R 0 Y 6 m p q b K s / P g 6 3 z E 4 3 H 8 7 G c v 4 3 v f + 4 6 i b 4 u R S C T l / 0 v K Y l Y F m v f u 3 X f f x 8 M P 7 1 f n R m V I + s n z S 4 t y I E 2 s v U Y D T + z E b T W 6 N f b q u c p P G w M u 1 O l U A s O 5 D J r l W P p t r v I L 1 w A n h X Z u M V l h F c u 9 F l y V Q F U R u B y G 2 W q H r a O + k P B m l U p F 0 X h Z R Y 9 I T U g 1 S I l u J L h g D h x 4 D d / / / v d E g D b 2 W G Z n Z v H m O x / j m a c e x b l z Z + U Z j b J Y X J D F Q g n J i R w c P S b x k Q p C w y K y k G 1 C 7 1 a m E / V A Y a Z Q U p i a x e r U g h R 2 e n o G o 6 N j y o o 9 8 s h + Z T E X W 8 B i s a C U S D 6 f V w q B A k j q O y b + 0 m e f f a G O e V q s 2 3 P P P S N + t h Z H j x w X H 2 s C L 3 7 z e b S L I B N f / M a T y I 0 M 4 B n P v I B t t E D V Y l Y s 4 V A 2 B b 0 w h W 6 z F U U R + J j 4 m z b 5 t 1 k s 2 H p 9 L w r D T C a N g H z 2 L s d C u t 4 I N k S g i P B o D M h q 4 d 5 c p h H L I S 3 a + r 3 3 3 s f t + 2 6 b u x k 3 C v Q n f v 7 y K / i N 3 / g + Y l f S M D n M Y n W L 0 J q L c L R b K + 9 a P w L + A D 4 9 + J m i W K S H t d Y n P p u B v X n t A l Q P t I 5 H h T J + 4 x u P K S t S K B S U 9 T 3 4 6 S F 0 d n W o Q A N l i I J C I a O C I 7 0 l q O T S 4 j v R D / M H g r j 3 3 r u U U H 1 + 6 D C 2 b O l X b I L 0 k H / 7 y 1 + + q g I t n Z 2 d o g A s S t i e e u o b C H 7 4 J s 7 8 4 H d g l O + 4 X g J V R V K E q C D H V r U k V B X n o 0 H k R E H m R Y n z 9 b w I X b P R j N 0 O 9 4 r E b T Q V R 1 B 8 p d 0 2 J / T r F M g N E y j C f z 4 C i 8 M G U 7 M G + h X 8 M t 7 s 1 1 5 7 E 9 / 8 5 n N 1 6 c f 1 w u H D R 2 W x d c N l d i M 1 m 4 N n S 3 n B x 6 c T K G a E 3 v S Y k Y l m k Z z J Q m s o w t V b 3 2 9 Y C d T 0 9 Q I y 0 a E U n H 0 b 4 w t Q K P 7 0 T 3 + B Z 5 9 9 S l G 2 w Y F B o Y F n 8 J h Q 2 Y z Q s w s X L i q L 2 d b e p o T F 6 / U o H 4 g 0 j u C / D E o o P 1 G U z N l z 5 3 D P P X c r B V B r u S l 0 / H y C 5 0 U 6 6 L X b k P g H v 6 k E d p d F D 0 N l x d r / 7 h / A 9 P R L 5 V 9 u A j B K d y k Z Q 6 i Y Q y m X h 9 1 Q F n x G F c 2 i 7 K x a H b p 1 B j g M V 6 f k N l S g i E w 0 I 3 d Y u L W v u I R a 1 I L h a G p T a m 5 G y q g B q + A N p k + z V u d 8 L Y j L 4 v j V K w f w w g v P o h Q y w t F d 9 p + q i I z E U c q L K 6 o r w d l t U 4 G I j Q R P d 6 N O j 9 e O V o q h d 1 7 P L r E g f Z t 6 l f V 9 4 M F 7 h e Z 1 i H C I o q v Q u d W u K w W r K m w r g V H B g 0 / s h U b e 7 9 J r 0 G u q C K j H B 9 9 P D 6 m f b 0 a o l V Z d b 3 I t N v L O b r h A E f H p J D R 5 I 3 L 5 N J x d V h U J W w x G p S 5 d u o y k 0 A / e Q I M 4 t x Q s 4 u y Z s 3 j x W 9 + c 0 4 b X A s F g U I X G H 3 / k M c S n M n D 1 L P 0 u W i p 7 6 8 o U 9 m Y B a R 5 9 Q o J h f w o X L V Y 1 u n o t 8 N U / + d u Y e e + A a H c N t l o q 9 1 i E t u X A q f L P f w Z x T Q S q i t m z Y d H w d v i 2 6 u p q + H r a k v T l Z z 9 9 G b / 2 7 R e v u U C R F j G C l U s I L a s T o f w 6 g T T 6 U / G Z Z m d n s W 3 r F u z e s w t u t 7 v y 6 s Y j E / T j w + f u U e H 0 W 6 z z A m t / + R j s r h t H 4 2 8 0 V r f r V 4 H m X W 4 Y r G n x F 9 I o 5 p a G w O t R D z r N 9 D m 0 w m m v F c j / B w c H 0 d 3 d q U L / C X / Z Q f + 6 g k q I + 1 i 3 7 t 2 D / v 5 N K v x + L Y W p l M / j f R E m Y r c I E + 8 s H 1 / 8 9 T 9 Q e 0 V / l n F N B Y p w d d u R T s Q R H 8 9 W n l k Z d B C 5 t 5 G T R b L R y I s z S l p 0 + v Q Z E V g 9 u r q 6 5 A p o Y D B f 8 8 t w z Z B K p H D y 5 G l Y r B Z 4 f V 7 s f / A B l V 1 x L f H O s 3 e r f 9 u M W h S F 3 / D R 8 p N P 0 N r d r U L v f 5 Z x X V Y S U 5 o m p 6 K 4 c G i g 8 s z y M I p 1 a u t o Q 1 a s y E a B 1 D I s g v T a 6 2 / g w I E 3 0 N z c j J 0 7 t y v B z a f k e x p w w D c M s v h C V 2 I o 1 L H Y a w U t 7 Z c n v 1 I B h 7 v u u l N l P t T z V z c S 5 / / D v 0 U 2 G l b C 5 N F r l G X y / f P / i I T B r A S b 6 V d / l n F d V p L R Z k R w m w Y e 7 8 K N x 3 p I p 9 K Y m Z q W G 3 N 1 h 0 Y n P R q L w e 8 P q C D H + + 9 / g E 1 9 f f j m N 5 9 X W Q X V Z N b E T B o 6 W R z X C + G x m P L Z d I a r / 0 7 6 g c y A a G 9 v u y 6 5 k m n / N C 7 9 0 X + A T p i 6 R / 6 P l s n 8 w B O w 3 P e o o u + 8 p q S f v P Z E b e R 2 I 8 D g F d O 3 b m Z c l 5 V U l A u 7 J W S A v W n 1 m 5 5 K p x A I h O Z u y l r A M G 4 o G M L k 5 K T K z X v 1 l Q M Y G B i E 3 e H A Q / s f R F d P F x w O + 1 x I O D I W l 4 V o g d 5 0 7 f y 1 x b C 3 W O D u a J q L 2 l 4 N H E 4 n u o W 2 M q L H 9 K Z r j T e f u 0 / 9 u 8 2 i Q 0 F M r a a p B S 3 / 7 N + p 5 7 i f + N x z T 6 s k W m 6 Y M 0 h y / v w F l Q l / t Y j F 4 k o 4 3 3 n v Q 6 H r Z 4 W 2 R y u v 3 H y 4 p l G + W o S v R G F t F v / I v r J Q 8 c J R I F Q 2 9 E M P V p 5 t D B M T k z g i N 3 R n J W v b a X X C 4 b a r Z N d a B C 5 F Y P d 4 k A h F 4 O i y q K z 6 6 4 l 0 N K N K Z H z b r j 5 w Q I 3 9 5 Z c n 4 f W 6 s X X r 1 s q z G 4 t c Q a P 2 b l 6 / f 5 M K Q h A a o w l b 3 j q t f q 7 F 5 U u X 8 b n c A 6 Z R 7 d i + X Z S X B t v k X + Z G N g p m c T B h l / S f 2 T T H T 3 y l s t 6 f e e o J Z Q k p s B 9 + 9 C k 2 b + 5 T K V O B Q B C P P L y / 8 t c 3 F t d N o K L j c b h 8 z Y h H A 7 C 1 r B w O v 3 z 5 s s p x 2 7 5 9 W 9 1 I 4 H L g h f 7 V r w 7 g m W e e g j F p R T q W h s 3 r V H 5 L N U Q f D 4 Z h d l j g r L P v d L 3 g v y C C 3 G G G y b E x q U e 0 A q + + + j q + / e 0 X 1 5 x c 2 w i m Y j p F 8 2 a e 7 4 e 4 T Q r b P 7 h U / m E R G J S o s g v S v 4 9 k 4 X d 2 t q u K A + Y E r r Y n x v 3 J 0 Z F R N L U 0 w + f 1 V p 6 t D 3 4 P 1 0 l J P D k m 7 P L z 1 w u u D x 4 7 2 U t 1 z T W y u b 0 Y 1 8 1 5 c H b a k S 3 F w N q r 8 H C 8 8 m x 9 M F j w 2 W e f i 2 A N K M e 7 U c z O + t V G Z m w k h X y m A G e X D d Y 2 H a z t O p W 4 y 3 + 9 W 9 z K K t 1 I u F q 9 S M 3 m V Q n I R o A L g I t B 1 T M t Q o F J r 4 X y g z 7 P e h B J a d B s L 6 D / t T N w / u l 5 d L 9 5 E a l c f U X H V C V m Z P B B G v j o o w + p + q m 3 3 / 0 I 7 7 z 9 n t o n Y 6 S 1 K g z 0 A X m P x 8 b G 8 f H H B 1 V 6 0 / Y d 2 1 c V J o L C y W Q A s 8 m M W f G V f / H L V y u v r B 0 8 J v q h / E w e D 6 8 p F c J a Q G p 6 3 S x U L W Z O h x X N c v X V z 6 I Y G B h Q J 3 Z Z a F 9 X Z 4 c q b K M G 4 Y J x u V x 1 t T B v 0 M U L l 2 C z 2 + A q e a G z a M R f u X F W a D U w R z A 2 n k b T z v V r 1 V p Q + W Q y a e z a t W u B V b / 9 H 3 1 W + Q l 4 Y k 8 T / v W v b 6 v 8 t h C M d g e S o n B s R R h 0 8 0 s i m d W q U p p e 7 8 J w e C K j Q S i l R Z e 7 M V + X C b m B c A o T o w M 4 c + a c C g z l c l k M D Q 2 r + 0 k / + / H H H l W F m u v F q A h l d 1 d n 5 b f G w E A H B Y f W a H G 5 z v j 4 h F j X j s p v y 4 O f M S 7 u B r / 7 h g g U E R y I w u Z 0 I Z W I w d 0 3 L y D U t E y 6 v O + + e 5 X 2 u X x p A C M j I 9 C L 9 m h t b V G J n o / J h W e C J 0 + E g s d o 3 r G j x x A M h P D 4 N x 6 F q W h B L p W H q 2 v j 6 c 9 G Y u o r P 5 p 2 e K 4 6 K E J l M z o 6 i o n x S d x 1 9 5 1 z t C q b K + C e f 3 p I B K y s t F p d J r z x e 3 e o n 5 d D o a g R i q d V G R B G f Q k 2 Y w l m + b c e k l n x Z z J a t D k a E 6 q o C C B 9 H m 0 x h n A 0 g W j e h k 5 H X u 6 t T i U q 7 9 / / w J J F v R Y c O 3 Z C u Q k s R 2 G W D a 0 l F S 3 L V 3 p 6 u t V 7 + H t t R J S v d X d 3 V X 5 b i l A o j E g 0 A p f Q S W 6 W c 8 1 x j T J 3 k i l e v N Z U D t V r r h m Z m C 3 Z T S W 5 k B D N p J 6 7 r g g P J k U 7 F e D d X E 5 X m R b n 8 + 2 3 3 s G v f f t b c 5 a I J 0 F Q i 3 A / 6 f U D r 4 v g P I Y z p 8 9 i y 5 Y t + O C D D 5 X f x F K D a k 1 R Z C g t F v D a b n B e L Q K D Y d g c L u h l Q a 7 U n 2 M 1 8 A Y z 0 s d 6 K 5 Z W V C 3 U X / j 9 n + F 0 i v V P Z Y F a y U J d D U Z C O m T y G m x t L l u x j P x j W u Z 0 r g T 1 2 F R j 7 W j l P J b 1 U d / Z u A 5 O c 1 G + q + z / M F D x j c c f q b x a R t V 3 r i K X E w E W Q W M 1 8 s V L l 3 D L n j 2 V V z Y G i n H x + + R r K 0 9 d X 7 B E w l Z T F 0 R O / e D + B x f Q O g p S 1 U G k p t i 3 7 z b F x 5 m v R g H 7 9 k v f U s V 1 V W F i U m s + L f z 3 h t j e x u H r F 4 2 n z S A X W U p 7 1 w J q x 3 2 3 3 Y q j R 4 6 p e r M q j p w f R T 4 6 L Z 8 / q R 4 v 3 n Z t K l x 7 P O J f + f I Y D e u U g E x G 9 R j 0 L 6 c g F t 6 U T M V F D g Z D i r K v B b S g 9 O 8 I R g F 7 e p Z a m l p h I g w G N s c p + + k b L U y E u p O 0 T u X A 6 P W H V q + F y T l v 5 h l U G B y 8 o k x z P f A C M Z T 6 w j e f E w r Y q r Q y n d / q h Y u O J Z B L i M a 3 y e 8 L r + V N i b y o 8 0 z y 6 n I J 6 c i / + e b b e P S x R 8 C y d C I Y T Y p 2 l h / 4 f 9 T S 8 r h / Z 6 t 6 7 V q A i t k s D C c v t 6 1 P L F B / k w h Y a K F Q T U / P i n U S C h a e f 9 5 j E d 8 4 p 1 X 1 W T F R p m u B S 6 x T i 6 N s 3 V i y w q T g x W D I f y C g g z + x c D E s F r S N Q k W g N J B 1 f c P B F l 1 0 U v e I 5 a l y 0 n o g l 2 V w Y j H C Q w k V O f P 0 O + H q / n p k P B f S G p h 9 6 + f a 3 E B 9 / b U 3 8 c C D 9 y 3 I z n / i d / 4 Q B n s z L 6 p 6 / K P v 3 1 Z 5 5 d q h W a i r z 1 p C M F l e T G 3 O g i x k n W r D 9 v r r b y F b y X L o d O Y R q r z H Z C A 3 K u H Q s F U x j / W A t O 6 P f / i j y m 8 L w Q B L v w i x z 1 Y 2 G C f G j A s E e q O h p d N Z o B K r P H G j M H s m p J J X J y e m Y D G v L 6 x d y l N b 3 e g z W R u 0 s p z M z v X t R 5 E e v / P O e y o Q Q 1 + y 1 t m O J W T x 6 g y y 2 I r q 8 f 2 H l m r v l U C / l W l b a 4 V W W 1 I B D U K v L c K q i U G b j + P + R 5 9 B a 0 c 5 M E D 2 P h n V z d 0 p s w j V g / 0 Z n J / I K + F Y K x j y v u / e c s J u P d A Y V e 3 R v q 4 s u t 0 L I 5 Y b C S 3 p n l + c u 2 t k A R s G m 0 r G p 3 K Y G p p Z d 4 L n c j T x Z k Z J s z 4 F w D D 0 + + 9 / i N t u 2 w u n 0 z X n Y x K X x / z Q i D B V r d O d W 5 Z 2 Q 1 o J 1 S C H 0 1 m 2 8 h 9 + / C n G x 8 c b W u x 8 z 9 D o p P q Z o f z R k T E 4 H V a 4 L U X l 8 3 C T m P t h O 1 p z i o 7 V w m 0 3 4 O i x L y u / N Q a G q 3 k t t m z Z X H n m x k L L D b o s 1 6 G c 5 D q U w 4 a A N 0 H b W s C Z 0 S + x a X M v N B E z w o O x y q u N g X R R 9 C q K y k p 9 f e D u W 1 9 F M K N U t O h 9 f X 3 K 0 a 7 F P / z 3 B 6 B 3 s L F K 2 T r 9 5 / / t c f X 8 r N C v 1 X D w 4 C F F t 5 9 + + s m 5 E P Y j D z 2 o G l v S a v F e f X b o c x z 8 7 H P 1 W h V V Y T t 7 9 j y 6 f a I c M x q 4 2 7 d h + 4 6 F U U U V Y i 9 p M B z S I b j I r 2 l 3 a d C / q U d 9 F q u 5 K d g r 4 f C R Y 3 K s W r V X R J + I S + C Y U L o b C S 1 D 5 j 3 u g r J Q N 0 i e h L o k 8 P O f v 4 L N m z f h g U f v g 6 1 T D 4 N T j 8 i V J A q 5 w l y p A 9 t v 1 Z Y 9 h A Y i i A y n V A F j d D g J q 8 8 i C 3 R j N k q v N a g A W M Y R u b I 0 u 2 E 1 c G G z 9 f I j j z 6 0 o I l K F e O z E X 6 B e j y x r 0 s o W H n h D o l z v p L S Z P d Z X 5 N P L c 7 F q O 1 o e / 9 9 9 + L u u 8 r 7 W S d P n l I l M a O j 4 + p 3 d p u l 8 H F d s a / i e G S p E J M W M j j B 9 L 6 Z 2 L x l 1 Y i 1 j q B V f Q e b g L 7 x x j t 1 M 2 V o k Z h x w Q 1 i U 0 0 n V 1 L N O 4 T S N Y r F F n I j c M M 2 d m v B C z Q 0 N K T a W e 3 b t 2 + O 8 k V G Y i h m x e r I N X W 0 u F V D T a P V q P q s F x l O 0 j G 9 y K 4 i h V 8 3 p O W y a 6 w 5 m O z r 0 6 j s s / f e u + / j p e / 8 2 p I c t k f + z g 8 x G y v T 3 9 P / 3 2 / O + Q + k 9 7 m i + G z L b N Q y d Y a 1 V b U C J f o M Y + L E b / K t z + + g A A c S W j Q t 0 7 R 0 W i h g i 7 2 s 0 I l U V g u L c e F 7 a b F q j 4 n J s M F Q C F u v k u a l 8 8 t f i / X i h q 9 E l r x / J j T j r G i b i c k p J F P s Y F q G q 8 c B z x Y X f D t d M P p K s H c b 1 C J M R e O w t h q U N f o 6 C h O R y 2 f W L U x E U 3 O T Y h T 1 r M m H / / d f w B k R J D 5 q X + V b a y 0 C Q b 2 k 2 L K A p S 0 M v 1 f B b J O Z s S Q 6 r 6 I d N r / T Y y 3 i k t + A o Z B + i Y V s F Q o Y T m u V 0 P E 4 4 n W q U J h F U d 3 c J 5 g l Q 6 G 6 W t Q K E 4 V r I 3 D D V y M 7 m / b 0 9 q j N 2 e e f f 7 Z u n l 4 t m A P Y s s c H 4 1 U s x h s N 0 t Z 8 e p W k 3 0 U L b z G q L Q L q U b 7 l M B S U a + c o I l z Z D C U W V 1 U w q T U b y y k L W k o a Y M 7 k E B s K 1 e 0 J 0 i h I O L Y 2 5 d D n y S O d 1 e H k h E F Z y y q Y K e G z 8 b i 0 i O W W L s l U O r M g 6 H L i x E n c e 8 9 d l d 8 2 B t H 0 x g i U 7 h / 8 / d / 9 Q e X n 6 w 7 u c h 8 / 8 g W 6 + 7 f D Z r W q C 7 8 a 8 t k C g h c j s D X f 2 I z x q 0 F k S K h V h 2 X Z q l 2 W M B w / c U L V O n G c D a O X 9 L m K 4 h O x V o h D C 1 i 8 x / 0 6 t m C u Z 6 U W w y 8 W g D 4 D w 9 W 9 n o U W h 7 L L j 8 g X s t C a c j h 3 f B B p q x + l R A 5 W m 1 N 9 t 7 Z o Q m g 8 D J v 4 q V c D g 1 i F V h F q g l k V F s O 8 5 u D P t W l I D E r w Q c t 5 / s I l U R 4 6 F c o P h U M r 5 t + t h K h Y w y 9 F o G m d r M b 5 7 + b 2 0 U b g h v p Q T J T 8 4 s g J b O n v Q b N Q m E a R n i 3 B 3 L w x G u V 6 g 4 G V 2 F g K r t 7 l M + H 9 f j / O n 7 s A R s i Y 8 M o 2 y 8 x 3 z I i 1 4 I i b t r Y W 3 H 8 / N 3 J t 8 r h 6 x T I d 1 6 F V / B i C 1 C o 5 n o e 5 n d 1 k F 1 o / / 3 l W y p b Q t G P j U p g m R M A 7 n A s F f M C v h 9 d S Q j 4 5 J S t U q 0 Y D 9 f X 1 q K A I / S k + a i 3 W c q h m S e x o a c z / + / C y G Y 9 s u b q s l R s e l G A H I g 7 1 Y v / t B Y R / B X y d B Y q R P b P X A I t r + c R d V S j 5 y m t 4 4 Z v P z m U / M N r F x c 7 N W y 5 0 L q h G L F M j i I i l c F U s A 7 / j i w 9 O 4 J 5 H 9 y 1 Z t P R / p v x R N D m s M F x F M m 8 t + J n J n G a J h b g 0 w 7 b I c T h N R d U a e s f 2 b a u 6 A z c D G i B Z 1 x b c 6 8 i X m H z S u F y X 5 K Z v V H H e 9 Q S L H p n N s Z I w E Y z a P f r o f t W v n P 0 D q Z k p W F x Q 9 H G q 4 e u N A l P P q n j / g 4 + x s 3 8 H 4 p P z w a E q + J X a S R H s 6 M Y I E 8 H P t B q Y J L v w f L a 2 5 H D e b 4 f G Y M V t t + 7 F g d f e r L x y c + O G C x R r n A 5 / f k i N T q F m b i T b g b S p Y X N 2 g x A R r r 4 Y q X A G t r b G K F p 7 R w d e e u n X c P j w M T W L a S 2 o R u 0 a h a 6 m o J D l D + 5 N N p Q y W q R C S + l P y x 4 v 0 s m U K r u h t Q 0 O X H 0 T F r X / J N d r 8 Z 7 8 F u u w G j / L o X R M n K 1 u H t / M u O E C x U x x 7 s r T 2 f 6 v / + W P l V C t h i I 3 R 2 7 y i 8 t M 6 F p k 4 l n k 4 g W Y H I 1 F J 0 m 3 m A H B R c T 9 u b V g s s 5 m 6 k p Y f K x H j 5 1 A u p C B x b P U k r K l d l y b g s a Y h 7 X J B K P Z p j b f r x Y t j s J c w m w V r N b + 4 P 3 3 V d O X v / r b n P C x U I l + P m z C T G x t 5 3 q t c c M F i g u H V C Y e i + P h h x 9 S k / x W Q 0 Y W 2 E b c x O u J x F Q G 9 r a 1 F T y y c S V b c 7 3 1 1 r u N 9 a M T H X N 2 2 o D O B s v S q 4 i J N a r F 3 l t 2 I 5 l P q I r i e n A U r X B 1 O Z V y M D j F 8 k 4 V E Z 9 O q y E R 6 0 V C j o G Z F W N h n d C / + e N 5 8 Z v P q b Y G 9 X B v b 0 Y J 4 s 2 E G y 5 Q d I K Z e B m L x 7 B j 5 / a G x s Z 4 + h 2 I j 6 + N B t 1 I c D S O 3 l J / Z O p y o G V i I 8 s r g 0 P o 7 e k W 7 b z 6 r R o T y 7 R D f I + 1 w m o o V r I o y r / T r + 3 d 2 g G 9 s f 7 x W p x W o Y P l 6 0 + h K u k z y M Y y y q 9 N T u Y R n 1 0 o W I 3 0 5 j s 0 X L b c 7 F E R S m u Q y s 6 v g 6 e e e B x / + J / + K 9 5 6 + 1 3 F Z G 5 m 3 P A o H 1 P v 3 3 j 9 T b z w z e f n h i g 3 g t l z I b m Z B p V 6 d D M j M p x A S Z x + 9 6 b V G 8 b w W l S j e V y E z B B 4 4 I H 7 0 d n R C Z N 5 d a p I 3 4 n 7 L M z s X i t O T x q w s z W H R C K G 8 + f O 4 + 6 7 7 0 J 0 I i G S L Q t b f B x H m 3 V O 2 S X 8 S W g L Z m Q z c R F 0 g 2 h l o a b 6 L B z t 5 f s X G 8 0 g m J 5 C S 1 e L 6 n X R 3 d 2 t g i m N h L q r o J t M 6 s p z Y o m 7 B R H V q 5 F V 2 v 5 Z v + r j c D P i h l s o 8 m L 2 w 1 5 r K + H m n R 7 k U y W 1 6 X i z g k 5 7 M V 9 q S J h I 6 T 7 + 6 B P V G Z U t t T h 9 5 M U X X 1 D T N B o R J i I h m n 2 x P 9 Q I 6 I 5 m C x r k R f C d 4 t O y F I I b x 8 4 O G 5 y d c u y y u p n E G x o o V 9 T m U 3 n V P N R g E c p n 0 6 h W b V V h I h K a E L z W V h h 1 R m z b t k 2 1 a K 7 X 4 m w l s A 8 g r R X L 6 7 k R X N K z 9 c G t O H 3 m r B p R e r P i h g s U L 3 Y 5 A 2 B t F z w d y U D H / g A N U M Q b A S 5 S T v j w b G 7 M g l K g o u J H 3 n P P X b j 9 9 n 0 q 2 3 o t j R s v z B q 4 B y o K q v L E G s C / Y V l F M F n + Y 0 6 u Z / c g t r E m 9 T S 1 G G H r M c A o 9 C 5 4 M Q q j w Y Y 8 k r A 2 m 2 H x m q E 1 a M v Z H P J e V l y 3 d b V B Y y z M 0 U K C 7 I P J t 8 x 8 I P h e Z o S w S 3 A t j o 0 K h a z 8 X A u X p Y S L g 6 P w u N 1 r S r e 6 3 r j h A s U 9 l R 0 7 t q + 5 q a D e r F N F i T e l h Z J D S o z n Z A E 2 F o F i T 7 r h o R F F i 0 j 3 1 o p g Q o s t v p w q m V g P S K / S s s 7 b n f P f T e b Q 1 O T D k S N H 8 Y u f / x L D w y N y o F p k 0 l l k 8 + V S m V q Q o j L R m R 1 i C Z P N J O 9 f K N 1 M I a L g s d Y p E S / P 6 6 X w 1 m 6 V O O Q c l m u i a R Y S 0 9 7 W q m g x + 2 j c j L j h A k V e z W Y r L E e g 1 m o U e p M e e q E C b B d W q w l v N J h E G h l K Q W M q i v Z u j K p x + b C c / e G H H 1 y T H 1 n F R b + h o T z I e s j m N T g / b U C / b 2 m 0 z G Q 0 q 0 D D 2 P g E z P J z J p Z G + 9 4 m u L o c l X f M g 8 d N h V C F z s Q e f E X x p 9 J I z s 4 H E v g e W l + 7 C F f 1 9 3 g s p u 4 9 B c u W G 8 H Y 8 G W l Y E l 9 p 6 a m 5 D X 1 V j U Y g e + n h X r v / Q / L T 9 5 k u O E C R d h s V j W e k x p u L T C 7 T H D 3 W 5 A J F h A e L e 9 f R c e E 5 6 9 P U V 8 9 + L 1 Z M 3 T W 4 o L W a C u B C 4 m N V l i 6 Q m u 9 V v j j W n S 5 1 l 6 r l M h q c G l W r 0 L m u 9 u W R g a n 5 X P N F h P u v O s O + H x e G I x 6 m J s t G D 8 1 j c T M U u t A y l 6 7 T 8 S a N m e n D Y 5 u M w p 5 o X / T B e T T 9 U P c L q F x b C j J 8 + / o a A O v w g 9 / + C N l H d 9 7 7 0 O x S G X 2 w r o 5 t u g u F A t 4 9 p m n 1 X M 3 G 2 4 S g b K p h v K x e F I 5 x m u F r c O o y j n C A z H k 4 i X R j N d f o k g 9 a Z k S s j C q g 6 6 / G D Y u S O u p B 2 r l Q 4 e + U N Z p P W M 8 W b h X L G k Q W 6 X 8 g D Q q L s J z Y U a P U E K n I m d s T O m z L V z k F L S L 4 o + 1 V g o C q 5 S c I e t 3 P 3 o D b 3 7 y J o Y u j S E 6 k U R w M K I s W E K s K 7 v 2 L t 5 4 r Y I B C 7 2 r p G Z x c W + r S t O Z i s U Q O 5 W g x 1 M + d w r N 5 5 8 f x r P P P o 3 H H 3 9 U h c m p a J k t 8 c o r r 6 q K Y L 1 O 2 M k a p n l c T 9 w U F b v E 2 O g Y 4 s k U d m y / u p E s k c E E n H 3 z I d 7 r A r m C T M X J 5 9 N o 2 j 7 f 5 J 4 X d r W j o D / w 1 l v v 4 M E H 7 x O B 8 l S e X R s W d 2 N d j O N j R l V v x G K + 5 S p U K X A n x o 3 Y 6 s u r d m C 1 4 C J X P S z y 5 e k U L 7 / 8 i p r 8 u H / P Q 2 j b 0 Q 6 n 2 y J / n 4 L T v n L B J w s W Y 2 O s b d L A 2 W t W + 3 P 8 H G u T G X m h y l U q S X + M D W h e e P 4 5 B I I B 1 S b N K F S P m 9 z 0 u W 5 m 3 D Q C R d p z / P g J P P L I w + q m r R e h y z H Y O 8 w w M O P y O o A a O j a S Q S 5 L Y V q 7 Q J D y k d q w v q e 9 f e 1 7 K 9 w A t a x Q y 8 N i Q q c 4 + s t d 0 h l W y h Y 0 K u O g E R 3 E 4 y W 9 + + C D j 7 B r x w 6 4 N M 2 I x S K y 0 M t N X M T m q u h f v e u v k o O T B q Q z M T U s X G f U w d F m U 5 8 Z G 0 7 D 3 K q H 0 W J Q k T 8 O 4 X 7 u + W f V 3 3 F t c L O Z Q Y z l r O D N g p u C 8 l W R E g t 1 t V E 7 1 y Y b 4 p N p t c h D g 1 E k / W t v g t I o s v E s 8 m E 9 b O 2 G d Q k T w U V Y E M 3 P A M B a w S v F R p I r g f s 5 y w n T R f G h W s R y s S H l a s J U 9 f X Y M p n 0 i y F 1 X d w s F D u L 5 k 6 P 8 p X M 4 j M Z H X p k Q + y z G E T g U h g F E a I q e G 9 L 5 q I S I n e P U / 1 L U E i s H Q Z k / e U m P A Y Y R e h y q n k P X 2 M 3 Y b o F N 1 q Y x s O r 0 8 y b h / K N j S G Z S G H b V V K + W j D i F p t O Q p P X I 5 f J w u T U w 9 6 + + i Z r I 8 g m c i g m D C j q U 7 B 6 1 1 / k x 4 X K 8 a W c o c R G / 4 2 C x X N H R 4 2 4 t y + z L K 1 k d W 7 7 o u K 9 K p h R w Q r Z 2 t E 1 y 4 F z n J g G 9 a u f v Q a N X o P + t i 3 Y 1 N 2 H p p Y W R P 1 h u D Z b Y b a a 8 c k V G 7 a J X 2 Y P i w U q 5 k S Y 8 r A 4 n E i L b + z s t k C j 0 6 r z X a 6 W K h M T B Z X g v 0 I x 0 0 W 8 f + x d v P T r L y 6 I H t 7 s u G k E i m N q m F 3 d 3 9 9 f e W b j w J t I d U 7 O z s w F R 7 s F h j X k 1 S 1 G Z D C l F g e H u O k a G F m S E q f a y N 5 5 o m H p w F P b V q e l c / L e h Q s X V C h 4 5 6 6 d 6 r l G c G L M g H 1 d K + f t n Z o w 4 J a O + u 8 5 L n 9 / + y p / T 3 C / 5 4 v P v 8 D I 4 A Q e u n 2 / + E z N K G X l V N J i k V o 0 m B Z L 5 G i 1 Q O / S I p 3 X 4 t S 0 H b e Z E 7 C 1 6 a G l e R Q E h S n o N E b o 7 S W V Q N u 6 x 6 e e X w n R 8 Q S m R 6 Z h 7 j K o 1 K W v C 2 4 a g V K V u 4 5 K 5 e 4 1 B B 3 r + G g W Z r s V q Y j 4 W 0 q 4 r s 3 O O z d s o 9 E w X v n l A V X 3 R c p z 4 e J l 1 W D k 9 j v 3 q W j V u X P n V K b 9 3 l v 3 z k 2 m b w T 0 j d y W l W 8 d 8 / P 2 t C 8 V G n Y Y c l q E W q 1 C + A v 5 I q a m p 9 Q + U Y u l A 5 5 e R 3 n Q t 8 4 C S 1 u 5 Y v j c Y B 7 t u h T c 8 t r U 1 A T a 2 j q Q S 8 g 1 n s j A L Z a r G h z K B D Q w u A v I F v U w G 1 b f v O Y 2 y M n T p 7 D j j q 1 o E U v 4 d c F N 4 0 O Z x O n k 7 J 5 r D V o C 5 t a Z m g B H l x X J m R y i I + J z T c 7 v r b B 2 i T O B Y 1 M J J A I p R O U 1 / / m 1 d b J l q H f 4 y h B e P / A W n n 3 u G Z V s 2 t + / G f t u 2 4 v x i Q k E A 0 F c F K s 8 d G U Y t + y 9 Z U 3 C F B C / i R k F K 4 F G u X Y Q W j q n w W X x m T j L i R G / 1 Y S J G A u k 8 c o r B + B 2 e Z C L F c Q y C x U T 5 U P L R G F K Z L V w a L h H V D 6 W 6 v 2 j g r K 1 m x A f y 8 7 5 x A a j Q f 2 e m 0 g i P L h y l g P 9 X k 3 O g E 1 b e z E 1 O a k i o V 8 X 3 E Q + 1 L g s w p T y I 7 j o d X o D G d K c f 8 C D X M 5 X u F r k 0 3 m V W a 0 t i U 8 k / o L e I k 6 x 8 P i 4 V 4 / 4 6 Q l s 2 t O 1 I P l z J d B x T y a S O H n q p F q I e / b s n s s K I P K F A p J J 0 q g j 2 L J 5 E 3 x N T W v K 2 S P e u 2 D C 4 9 t X z g 7 h O q Z x 4 H U b C e p U + 7 D a D k O r I R A u w p Q s w D 8 z j R O X T + H + W + 5 C M V m C 2 W F T 1 8 j g 1 U H n l J 9 D c R S y R W W h i H A 4 p M L / H C O q n w 2 J H 1 W C b 7 s b x Z h B 3 l 8 W j O i w + J 1 t Q g F N O i R m U 8 j K d 1 E D W N s M S M 7 m x M c y w t 5 p V J b x J z / 5 G b 7 3 / e + s + R p d L T h B h J R 5 S 1 N + T f V l N 7 S N W C 0 Y 7 f r i i y M 4 c e J L l W A 5 O j E j C y 8 l t E i D q Y g s c r 0 Z p m s U C e f e C a t T 2 T z F 7 D P B 7 B Y N 2 2 K B 2 2 6 E R W d T Y f h G 9 7 U Y U v 7 V r 1 4 T S 3 S b C r A s T i X i l g C d 7 N 7 e b h V q Z o v j t Y C T A j n Y b F O d V K F a s H E j 3 b v D w 0 Z s b 8 0 v O 1 G w H r g Z T c t i d Y s Z s x T w 3 v v v 4 d 5 H 7 o I 2 L 5 a x U y y p 2 y I W L w t 7 0 Y z o d A R m p 2 G u T y K t F M 8 v F Q s C L i 8 Q S y E n S k Q n 9 F R f M Y u F U g F F s b L J Y E r d d 1 e v T a 6 9 U Y S L S q I 0 N 6 G / I K + F g i H s 2 r 0 L b 7 z 5 j l j 4 v q v a U l k L u P H t s Z a U I l o O t P i c S V y L m 4 b y M U v g O a F G 3 / n O t / G N b z y G P b f c C o / L p i Y 4 H P n o T Y R D f k V j r j V q I 7 O k N f l i B o m Z p a F 3 B j r K O / i T q s 8 2 F 0 a u M n N 1 / / 7 7 8 e G H n 6 h I 1 3 L Q K w u 8 d p t 7 J a B T 0 w J X A 4 d K k + b d 0 5 t d 0 + y v G b E s 9 P 3 s N q 1 K H 2 K / 8 / v u v 0 c W m E m E T B a M K L j x m B 7 N z T b k t U n 0 7 N 0 i F p 1 j c 8 o 3 h 9 X X V C q J j F 5 l b 0 w 5 m 1 D K 6 m C y 1 k i 0 6 I J M I q s + n 3 O Q l b K S / 5 k 7 O D z B X t n P K h c 6 j k 9 M 4 d S p 0 3 j k 4 Q f x p g j V 9 Q I P q b a u j A W Y o Z o G o U R M r v F i 3 D S U b z G 4 c 0 + K w h v F B X t 6 M I j H 7 t 2 h k j k 5 F u V 6 I n y l n A X h 6 / d A I w u K N 5 z D j j / 7 7 J B y m E e G R 9 S / / k B A U R e O m O n u 6 V b l / O s d z b M c 2 P 2 V E w J X A 3 v b c d / k o S 2 N J Q 5 z w V y Y M W C z U B x q Z 4 L X / s C r r + P e + + 6 B 0 2 1 H f D g L T Y s D H g d 9 q L K v k 5 j J q I i l 1 W N D Q u i u s 9 u h u v v y G k W F N s 9 e i K F n U w d M z Y v u G X + t r M d C I Y + E d l y E r A C H v k P 5 T L T s t E Y 8 h p / 9 7 B f 4 3 v e + P a e 4 m E x 9 v Z E v a M A t t d U a Y t 6 0 A l U L p q I c + v w w 9 t z z t P D Z 0 r o z q 9 c L 0 h 8 G J 0 p p H a y t e t H 8 G f z o v / 8 Y 3 / n u S 6 K R b a q k I Z c X S y C + H 7 W q Q R 7 V i R c b j Y s z e t W y + G 6 x P C u B P h S V 0 m o L g I 1 R m A p k 4 H C 0 R e 8 l 5 W I 1 9 Z c n v s K T 3 / r z 6 N C 6 k E v m 0 L y 3 B f G z M 7 A 3 u W B w l Z A V a 5 P w p 2 F x i x X L 6 c T i l G l b t q h F f C Q K J y O p I m T L I Z C 6 I r R b / I + K K X V q e p U g V S 3 4 e + + 8 K 0 Z N h F h + 9 o t Q P f T w f r G Q z e L L F W E U f + t 6 0 c D F + O C S S S m F R 2 u U 1 k 3 j Q 9 W C p c + 8 l s b K P W A q P 3 s r 3 H F L v 2 j D 6 3 / x e G P Z D y K d E Y 0 7 G c T h 4 4 d x 9 z 1 3 o q 2 t t S x E J v G 1 L J a 5 0 o L 1 U L l G w W l / 3 N R l p G 4 l j M 4 W Y C m m k R O 1 W h T Z y 2 e K y G e L 0 J v m r x 8 n X z C 5 l v l 9 9 b b T E r G 4 u u 7 b 2 r d i 9 5 5 u s R o m 6 G S h 5 2 U B e z w u J C w a W B 1 G h A J Z 5 K N p F D q b k b U Y Y T U V E Z P f I 1 N p 5 B M x a A p 6 8 U v r l 7 J Q c F L Z q B x X 9 Z p p k E M C J o 1 T L E J M 6 K r 4 m 3 2 9 S q h 3 i y / F 6 C h r s x i w e P P t t 5 X i 8 n g 9 a 6 7 4 3 g j Q j + V Y n l r c l B Y q y Q Y d 8 j 9 r J S r F 1 s Q c Z H 3 X X X d e 0 8 W 6 G m Z m Z n D i 4 6 + w b f N 2 d O 5 u U 9 b o e o O 9 6 1 b z i a K J E v 6 X O / 8 1 d B o R d q 0 F / d Z 9 l V e A v / f Z f W I N N G q P a n t L f t l M i Y j Q t 5 8 K 1 b p 9 6 z 5 0 + L p h d z u Q i i R U K Y b B Z I D W y B Q i O 7 L J A r K R A n y 9 r W K 9 M o h y K o Y o Q m e r V a h y Q l m q K 2 e H 4 b Q 7 0 L Z j 6 X 5 S w D 8 L g z c p 9 1 U L T d 6 I o k a 0 v R L u E q y l d j n X p d c 4 k Y i r y Y h t 7 W 0 4 e P A z V c V 7 3 / 3 3 X f O 1 8 d G A E f f 3 Z e s q n y p u j K 1 c B b z F 4 U o 5 9 p u n 8 v j s 0 B f o 6 u q 6 o c J E s F H 9 r Q / c g p a u J k T X M S h t I 3 B h e n n q R I j C R z Q 5 b 7 2 K p Y X + 1 l R U h 8 + H j N j V l l t W m L j 5 P T w y i l t 7 9 2 H H n m 1 o v 8 U H g 7 M E R 7 M L 3 k 0 M X 4 u V j B c R H k 4 g H U q r 0 U J 5 R O E f m x E G Y U R q N o 3 Q Y A J W 8 b t i 7 E 5 l z 8 P i c 9 a t y s 4 Z w 3 J f h Z G k 7 d A F h c a N e m E q e k W Y x P r X E S a C / d x 3 7 N y h A l m P P f 6 w W M / d O H D g d Q T o w 6 4 A R k i v p v v c w 5 t X F i b i p h Q o 8 v 4 O l 1 A U u b H N u T P Y v m 2 L y j S 4 k e D 4 T S a E m i 1 m 2 J q t Q g F 1 1 z T x d j m 0 O Y t q Y d Q D r R c D C y a z A X / z / 3 l J / A u 9 + J s L F 6 X X V s C 9 o m W X 2 w V g 2 P v 8 h Y v 4 6 t g Z t D W 1 w N Z U C W E n x d r 5 S j C 5 j G j a 4 Y a 3 p x m + r U 7 4 t r l V K z H 2 l W j d 7 Y G l R Q d P Z x P 0 c g z m V v H h 2 g x w 5 H 0 I X Z p h 8 y T V A b Y W L m M n H J o u F E M G o Y t h W Z E l l O J G E a b 5 7 Y S S e F A J T M m / 5 f + S m m n I 6 k C u J H T S l F F Z 6 L O z f s Q T Y k F r y u k X 4 / N h g x o Z e i 0 m F 1 Z x 0 w Y l G M 1 h w u z l S w N 4 4 M H 7 b 3 i C J J u o v P r q a y q k T 8 0 Y m 4 y j l B F 1 J f f G 2 b v + 5 N i 1 g t E 4 1 j 9 x w 3 E x z k 3 p l S K y m 0 u i K U v K R 7 I K N W M v B g Y p T G K R V j L y 8 X g K x 7 8 6 i Z P H v s S L + 1 9 A 9 7 6 O y i v l Z O B 8 R I t c M a n q l s L D r G U q L D u J I z Q Y g 6 X S 3 D + S i y M 0 O o m m p m b o m z U L m p l O j k z D a 2 1 D J p 4 G e q e Q H t b K 8 b r h 7 C x v F F e R L g W R 0 8 w L o 0 b O U F O S 8 9 O 0 q p 8 n J i b x 8 c e f w O 1 w 4 d b b 9 8 J u s 6 s N 9 V p W k x Y f k v d L K 1 a b v u 6 1 C G b o / u 7 f / j s / q E Z X b i b Q f B 8 8 + D k e f m S / 0 k A 3 G t U I H p 1 o 7 t p T K 5 v c B p S y e u h t 1 0 7 j L Q Y t C 4 e D L c 7 j Y 3 5 e j z j I D F q o b R 1 5 s G k L N 3 Q Z x + E t X o 0 x D 0 8 n 8 M 7 r r + F b 9 z 2 P v r s W J q S y d g n a A u J T S d h a r C r I U E h p 1 U w p 1 j A t h t G m F 6 s m F k 8 n P l d J g 5 n o G D r b + m H 1 C C V M p f H V i e P I w A F j X s 7 D J j 6 U V 4 R F V 1 S V v d q Y B 0 b n Q m 6 V 1 r B Z 5 j y V N Z S s 4 q p Z o N d Q 0 W p U S 2 / 2 q m h u a c L P f v o y j h 0 7 j i 1 b N 6 u N c w o V 6 9 Z G h q 6 o 7 z 3 0 2 R d y P X Q q i k k W x C g u U 6 M 2 A r r / 9 S / 9 z g + K K f l w O f n o m J h Q g w Z s R x W 8 F F P O J h m D u p j X E a r 5 5 Z t v 4 e m n n r j u K S c r g e l R L L O o Z j + w Y C 7 h T 8 D i v b 7 W c 7 E w j Y T 0 y 5 Z p N I K I C O i w W D 0 r Q k j H Y t i z + z b V s W m x z x o e i S v K F 5 9 M i e 8 k P p g o G B 2 M S M a T y E Q y y E R z S M x m 1 W s 6 o W y p Z F S u T 0 R l p 5 u y Z r U n Z 3 K S k h r R 3 t G J U i G F m N x r o 8 Y B U 9 q j r q X B I 0 p A K K J O d C i v b y a a Q X w 2 g Z z I U 3 7 W C K d X X o N Z r J V Y Q A 3 7 8 8 0 f I 5 U e l e + d d 9 6 h a r b O n D 6 D c D g C l 9 w z C h a 7 L T F 7 Z e + t t 8 g x m J E U i s h e J q d P n 8 a W z Z v V 3 1 8 t t I 4 u E y z C d Z n w q B N N m 4 v J g c f Y p D 6 P b C Y N b f 7 6 W g e W C 7 A a 9 J m n n 1 b U 6 m Z B O p X B 5 c u D C 8 K z z E W j d i u p a S D X B 9 F F u / M 5 8 a e 6 1 5 B r V g t m U x T E e r i E I m 5 p y s I i 5 m x k f B S x a A i z p 8 M I X x F a F 5 Z F V j m 9 Y g Z I y u K m k v V u c a h p / X l d C i X x 9 I 1 G O 3 L p P L y b 7 b B 2 C Z 1 y Z u H s t i M Q D a g y d 4 N D L I X Q T 0 3 S j B n 5 7 O m J M L w e D / p 3 9 C M Z S i A e C q H J t w m p S + I P T Y 9 j 6 v I 4 M o E S b P Y m x D N h m P p S c u 0 t Q t u i Y q 3 8 i u Y V k Z N D K 4 g 3 l U a 2 F E U M o / J v T F G 5 X / u 1 F / H o Y 4 / g k t w z C o w a Y n f + v H y e X S l p + u S b t 2 z G Y / I e K s i 0 r P W N w K o + F B v B a y x Z m F e Z a b Q R Y B T o 8 0 O H 0 d P b p c o 4 b n R U r x b s y v P R R x + J D / X 4 3 O A v C l M u r I P B V V A Z F N c D z N G L p d l Y v 6 D 8 K T a C u X / T y p u 8 9 U B / q 8 t T g F 5 8 I p a P n D x 1 G l e u D O H J J x 5 D d 0 + P K s 5 k j i O L / r K h E o w e E b 6 Y F r a u 1 a l R K p 1 S 4 U Y m C j N i 5 / D o E B 1 J w b f D C f + F I L Q G I 1 z i d z J N K z Q l F i y m g X e r U 2 W z 2 5 v c C A a H Y d b 5 k D Z M w W n u Q t K f R K o U h r l V K J r f B G s / z 5 e s i Y q E 3 q I w K Q j 9 V r + L k h F f q S C s 6 4 O 3 D u H J p 5 / E 6 w d e V + l N j z / + u O o 1 W L u u G G w 6 8 e U J j I 6 O 4 5 6 7 7 4 T H 6 7 0 q F 2 N V g f J f C s H u 9 s I o W p C R n K s G v 6 3 O 2 m N 0 h n t N X L h s u b v a R h 2 n 7 j n M c t O v k 8 y x U c k F 0 X C t b a 1 o 8 b U g H c j J d x u R S Y n G l v / 0 d h 3 s r d f H m p + b 1 m N n q 3 B / + T m a E g u z S l 3 U c i C 1 / u 9 / 9 B O 0 d r T g 4 Y f 3 C w 0 y K T 9 L t Q Q T H y M a D m F T / 2 a M f z m D Y H E G W 3 Z y Y 1 2 / a o C I K U L M Z A j N x n H Z k M V t J i c y / v I U f 9 X y O V N u c k m c / e I s 2 p o 6 x O r p Y D E 7 E c 2 O w N R R h K H g R m p U h 3 w 8 B + O W O F I X T H D f I t Y y 6 E a h e U L O v e p P z S 8 A r Q h Z r p D B x a 9 G c e n c G J 5 9 9 h l V P s + Z x E x n o m W q R + t U 4 8 x k E l c G B / H l l y f V X K 7 1 u h q r Z k q w Q 2 g + n 0 E h Y Y T W J N b q K l c w p 4 v n Z R G k Q 6 L 5 o k X 1 r 9 G l V 0 m Y d C Y d T r t q K U X n n y c / L f R z c U d U 3 h T m + V 1 r Y W J k j x R 0 d G Q U H 3 / 8 q R p 8 1 u X u E t 6 j h 6 3 N h F Q 4 L Z r W o f x O 9 k 5 g Q 0 e L 5 9 r 6 U 4 z W N d v k P s i 5 c w N c X Y d 1 6 r n Z G a F O 2 p J o 8 S e U U 0 9 B M R p N i g J x w V N b j 4 6 O o H 1 L K 4 x p m / j Z R Z V e F E + I L 1 U j V K p e S Y 5 H K 8 5 3 K B j A 9 M w 0 d B G r W P A i h n Q J b H W 6 U U y L R d H l c e H i G X R 2 z g + c n o 3 M o M X T j V Q k q V y M U k 4 P v V d 8 p x G 5 x j Y n 7 H 1 G U b Z p s T / y s 9 s h F i 2 I g i 4 L v V k D f c m G o i a r 6 B + X Q i q Z x s C 5 c U x c C e K F 5 5 + X t V S O F P J Y m c m y X F S P l p I + F p U l B z N 8 + s m n a h j B e i L L D Y f N / Z f C c r J y M 3 d t r F 8 T n x J H V G d H R p y 3 O K I q x c Q n Z p n p J Z w M j 7 b 7 U T L w Z j N a o 1 X p 8 j t E O 1 e z K N Y L R n 0 W J 6 5 S i D O Z r K p X m p y Y x L n z F + R G a c T J v R 1 u E X K T Q R Z c y Q m N O a M o H h v B 0 A e V + 6 k Q H k z B t a k c V b p W G A 7 N T 3 G f j e s U 9 V s P u C 3 B 4 Q S 7 d u 9 c s S J 2 f G w M L e J v 6 H U G s T L l q t t U N q V o 7 8 T 4 G P R C 3 / j 3 U b E C x b x Y A Z d L X Q e j L N A p h M V X c c I h 7 w m c j y J f y s D U 2 w q 3 d T 5 a R 4 V V j c T F 0 2 L 1 Q 1 r M h M f F r x N W t C k K g 8 a G z L g B + U Q J 7 u 1 G J E e B W N Y P x + b y e W t h F F t V p r z h Q A K X T k z i j r t u h 6 u B O W P 1 w O s y M z O L 9 9 5 9 H 3 f c s Q / t b e 2 w i 5 K n 0 D W C h n P 5 r D 4 z M p E 8 c k k 2 O 6 m / g 7 0 e s I 5 G K 9 Q t H R A / h B u W 4 i D T Q r F h P n P l s q F B j J 3 + C C 7 N D P b 2 W V Q 0 y y L 0 Y K V F y 4 u S F 0 e Z W c y 1 F 4 L N R t j y m J 1 7 T p 4 8 q T I f I p G o u q n 0 3 8 6 c O Y t P P z 2 o m t r 3 9 v Z g 1 6 6 d 2 H P L b l i 0 V u S j I s B p o a H i T 7 I N d F Y c 7 W w 8 A 3 O N R S o W 8 3 K N c m r M D p G O Z t R 7 N w r M g u B Z c 1 + J D S k 5 n G y l e p 2 V Q I r z 9 t v v y q K 5 f U V N T O o T C g b V 0 D N a k F w Y a p t g Y P A y N m 3 q n 4 t 4 8 j P E m 0 R W h I 5 7 S p 7 N V k x o U u i w 2 M V y y X O R D G A T h e h b + F 3 c i u C 9 P H v m N I r W b u j C C d j M N s S s Q v 1 s e j l f K 3 T O V N m n M k 4 h L Y q 3 4 D f C h g 7 5 v B R K m v n 9 u F Q y g 0 8 + P I 5 7 7 r l 7 3 R E 7 H g u V B a e e c I j F R x 9 9 r B Q v o 7 u N C N W a N 3 Z T 0 3 R Q i x s e S g 8 O R G R B F p D T 5 v D + 5 x + I c / y 4 S n r U C Z d n 3 V F C r M a l S w N y 4 c 9 i 6 7 Y t K l G S J 0 j f i w J E g a D / x e 4 8 9 A H S 6 Y z 6 u 1 5 x s L t 7 u t S N 5 2 4 6 C x j 3 y N + y U p Y C R x p A u k m e T Q F m Z J E a s / b i h S 4 n Y G k y w O S a r 2 E K X o q r U n o 6 7 r W I D C f F e o l w i d L U W 8 W v E m q 4 U S D d Y + I w K 0 h P T x m w p 0 4 L 5 U b B I s 6 h K 0 M q c 3 u l D U 7 e k 3 A w D K + w B i K b z C E S y I q S 0 a u w t k Z o n K v X i c R s U p S i L G 5 u H g u N 9 G 5 2 4 2 h k F n e 6 y q N n A h d i 0 H p 1 8 D T X 9 z N T O X Z h K i r G w t G p x v Y C x o M F + B x G O G 0 W J M d E W W k i s P R l U Z x s R l b j h 7 l N L F R J J 7 Q v j 2 g o i d d f / h h P f O M p p Q x X U r h r Q S q V x M F P D 6 G t t R W 7 9 + 4 S A V / + W h F r F i h G f T R Z o T 6 + N f 1 Z Q + C Q 5 J x Y g l Q p h o P H D q q b 3 S Q L v w o K T k Y E J S k C c / n y Z S V A 1 B z U K C y j o F a i 4 P B i U i D 4 L 4 W K g w i Y 2 M o N x U c e e U g J z e I L X l s u U A U t Q n x U + L t L o / q o V 8 E O q J G h B J p 2 L s 0 S 4 G B q k 1 3 o U S y H f L I A B + c r b R A o U N x z Y j 0 U Z 8 v O x D X Y 3 Z a X 4 6 6 8 o U H Q S v / 4 J z / D d 1 7 6 l n L a V w L 9 o K i 8 f 3 p y A n 2 b + s S i z E d 7 W T 5 B G q h z 5 t V E S Z 2 w C 1 e 3 A 9 H Z r P j c K Q y 6 s r j D I w I l x 0 0 F x L J 3 g 0 1 X V 9 O z G J J 1 b v S L 2 R k p m 8 i j k N U i V Y j A 1 + d B K S S 0 z z c p r + v h K P Y j o r u o + q 0 X N a R + J U S C c f z 8 v 3 2 A v / y b f 3 H O d 9 o o c A 2 9 9 e b b e F j W j k s o L T e D O Y q H 5 2 W 1 W 2 H Q z w f Q 1 i x Q x M z p A F x t T T C I p a q 2 i t p I B C 5 H E N W F E A l H c M s t e 9 R w r 8 W g c P G E G C R Z T R t R W P h + P t a S 5 s / e B y Y P N y M X W h k l U K M x N G 1 b e T H S x 7 J 3 l y n N R m A q p l V l G z S K H B L A m b R r R U l o z O D g k N D d I O 4 U X 0 O 3 h o h G X n w k L q Z o N K K s 1 t b t 2 8 U y l T d 5 u R d X 9 a 8 p a F P D E c w 2 F X C r q w n R o b S a i 6 w 3 i I X a s n z 0 j L V Z n h r / 6 u y 4 B k 3 y X Q y M 8 7 i b 5 P P p L / n P x F U Z i n F L u X E O / d x I K I 5 X / + R j / M Z v / P o 1 S Q a g U j 5 + 7 L i y f o N X r q j g T S a d U t P 6 a y l m 4 1 e z B i 3 s q 2 Y S T p w y w X 8 u r N r q L o A s d N K B o A g G T f h a 4 d v i U h t v Z 8 6 c U V y / H k h T y G 0 b W a x 8 D 7 V i I 8 L E Y E V k N K 6 E w e j W L B E m g g v G X O f 5 J T D k k Y 2 u n 5 b V g t b p 7 K Q B F 6 a F d s r v 6 x O m E m K R O F 4 7 8 C Z 2 7 t i 6 J m E i W L Z v N l v Q 0 t K G b T t 2 Y G J 8 X H y j r F x X s T x m o 1 i p n O r 8 S h r s d D j R Z b C q j J u c 0 H F O n D T I 3 / I Y 6 o H P L t b N D v G 5 W n Y 6 E S 2 E E U j N Y P L U r P h p J l G i 4 s o 2 l 0 e R U p x I 7 z / / 6 J S y n t e q p I Z R v 7 t F c N x i 0 Z / 8 x h N 4 6 q k n 8 O D + B x G L c i z q / I G v S 6 A I l W F s y 8 q F E O c / r k f w Y l w s S w j T p / z I B j U q O d L e Y R U f o r F u Q Y v B M C f H S X 7 1 4 S n F z 6 8 1 M k n x w S 7 H l T Y 1 + 4 x w 9 J i W 3 c x O z q Q b S j e y + M x y 7 K J 4 N g C c m m E z l d S I z P U g n c i o / a E f / f g n + O a L z w o t u n o t H o m E 1 A h e n V h N W 7 s R J q + w i 4 s x F d G 7 a I q j M J G D s 9 m t N m 0 J C t o 5 U Z L 1 Q M K x u E d 7 W y X g 0 r + n F z t u 3 4 7 Z z B R m z o b h b P V A a 9 L A g m Z o S l o 5 t x w S k Q x e + v a 3 l P 9 7 L U A L R K H a J L T X 4 X I o w a W 1 d r k X X s e r q 9 i V i 8 l S B p 1 F a J B o o W J W A 6 c I k c m j k + f F s V + t e G Q F U O r p H x 3 + 8 g g 6 W z t R i G q R k w t n t F 9 d R W x e r G k q m F G a U u W e T a b F i o g z L b / b W s 2 w N p s U N V k O F L x C u i T C s r p A K Q t a M F x 1 8 i z 7 G f j j O t z a m V P J r 2 s B g z b h U A S f H P x E L M o E n n 7 m K b X p W s + P W S v M F i t y / g J c P Q 6 V h s X 7 b W v h k L Y 8 Y i L A X l i F S e j k / E u Y z a Z x K T q D m K Y E t 8 M O s 0 6 P s W Q M T k P 5 O t J 3 G h b / 0 I 6 M y t J g a z J a u 2 x W / C q R N i Y V t H W 0 q r S n e C 4 k v r J D T e w w a 5 2 4 c H p Y J c J y 2 M L V r I 2 1 g v t v B w 8 e Q j Q S V X 4 b j c C 6 f K j r C U 6 w O 3 v m n P D U e 6 A r 6 q H N m 6 G v 1 s Y L S k L R Z o b E W V 3 N l y t q 4 e 1 p w e z g J H w 7 X E j 5 0 z D a j L B 6 R a M 1 e A 8 U X U n K + 6 3 p h m 9 c S i 6 v p W X 9 N / n k h N A s E S L 2 D F 8 r q E F Z A v P p p 4 f w 7 D N P K r q y U k R v r Q i N R p G P 5 4 X O L R w x w w V 1 M u T H 5 q w F B Q 4 z c B t x 1 H 8 e D 7 Z t w f D g C M y d X o S 0 e Q R L B T z k a l G N R L W i e O L m A k w R o Y 0 U I B 5 m q T z M 3 O S 0 I D A 0 j a 6 7 2 9 T n V 8 H 7 c e H C O W T E v X j n g 8 / x 5 K N 3 C 6 v Z r l K f V g u 2 b A T Y R y Q d z y B b y M o 1 / k y + e + v N L 1 D U s N W 6 K E 7 T Y 0 R v s X Z l o 8 p l q P k c S D d 0 V 5 k 6 F Z t M y u d o x P o 2 X v / E v + E K c 4 j l X g t Y R P j V u E H R n p 4 G u h z V A 0 t g P v r w I 7 F K T 8 J q L e c f r h e 0 G I z C a v I m 0 c x p 8 S N l 8 Y u F i m p m l G N e i 0 g u i 1 Q + h x a D B a G B B K 5 4 U 3 C M R 9 D d u h l m h w W R V B j J S S M i L S G 0 J 8 p D q u 1 t c k 3 1 O h h r e l 7 Q N y c F T 7 c K x Z q O w G A R 3 6 x 7 q Q t B w Y r E 4 n j 1 7 c / g M e V x 6 f I A n n j i c W z e 3 D / X k b d Y 1 I i Q X p u l z o j f x M S E + K T C n m 5 2 g S J 4 w R j 2 f u W V 1 7 B 3 7 x 5 s F f P O S M 5 a I n Y b A S Z v u v r X H g Y P j 8 b U 6 J Z G B Z q p V S x 1 X 6 7 R f y P g N f v k k 0 / R v 2 k T u r r n U 3 3 W g 1 w 6 h 2 L c g E Q o O u c P V a H y 4 B J x o e f z F m E 0 I e 8 z W m C T + 5 O Y z O O C Z h Z e c Q n 0 U S + 6 t 7 Z h c m I I m U m x R L u b 0 G c T 1 l H Z y + N C J L 2 t l u b z H D i a y N F h w d l J P T Y b C t A 5 8 o p e 1 s P Z k T h s x R D G J 8 e F 2 m c x I z 7 j Y 4 8 9 q k a O H h o y 4 0 G V V H v t k E p n b s 6 u R 4 t B e s X 9 J W 7 I W q w W n D x 5 C l + e O I m m Z l 8 5 y V K u / / X g z r l Y E S b X 2 n f g 2 T E p P p F W f 7 v a c X J s 5 1 h I h 5 1 t 6 7 N K V Z T L Y D 5 W a T j r y U k j 4 r M p 5 M I a 5 F L i u z X r 1 a T B x S B b Y F o Y u x B V v + e S + E Z 9 4 u M o 1 p D T Q S v G c f J o A N 1 9 L Y i X Z m D I W e E v B B B 0 a W A f F w 0 f 5 F R 5 s 2 L e D J 2 z n R n 3 O 6 P j S R U l Z R d f h 7 m E C T k e Y 0 b u d d 5 Q z i t d d C 2 b X U a M J r 3 o 6 W z F 1 k 2 d a s / o z T f f R l A s t c 7 o R G / r t a 2 s N u i / J h Z q M b i f F I 1 G 8 c Y b b 2 H X z h 0 q f 4 x h 9 q t J u 2 8 E o S s x c c D t 6 9 p 7 4 w C C 1 H Q e b l q 4 Z f 6 c 5 R g T U d 2 6 6 5 u q 4 O L + 8 K N P V D Y J J y O u J w 0 n O B R F M V t C 0 7 b 6 J e 7 1 M H T l C v r E I n 4 W n M L 9 3 j Y V V O B k w r w h i 6 O m C H Z Z P T B N l 2 A V A T x q m k W H U M b t T q / a H D Y 1 l Z c h q W 5 q L I Z 8 q o i m n U s j k e w H k Q / m Y P K W t 0 3 q g Y L M r q 5 O E U I q l l A 0 i b f f e A 3 f / v a 3 l J B d S + V 7 d U 7 F D Q I d a 2 Y 7 P P P M U 6 o / O P O t S A + u N Q x G V p 2 u 7 2 a Y 7 A w r 6 x E a X j j F I 5 n T Y C K i Q y C u x W h Y f 9 X C x F S h w 4 e P o r e n e 9 3 C x P Z f b I u w F m E i K E x M + 9 p r L I / 5 5 H 5 d 8 2 a 2 A j P B d X Y K M w V R K H 2 t 0 J h 1 s I h S j D B L X Z A K J 5 C O Z E R h R Z G f y s J k t q J p R / 2 w P u l g X l N A Z N F 1 r A X l x W Y s N w W 1 W m 2 Y L b T j o Y f 2 4 5 O P D 2 J 6 a r r y r m u D r 6 V A V U G h 8 v o 8 M I v G 2 8 j o 1 X I o 6 X J q 2 F p h n b 2 o L B 6 j c l y r w s 9 C 3 5 P j B r Q 7 i / D Z i 3 V b L P O 9 z E 8 8 J T S X f d T Z P 3 0 l c M D C 6 T N n 0 b 9 5 0 7 L C x M + M j C Q R G o o h P J D C c D i O 5 E Q e s W n x h + R f o 8 U M X c m o 0 o U 4 e i Z y J Y m g L O D Y d K K u 4 s o X s 0 j n Y 7 h 4 / p z a B 2 I W Q T y a w O U z g 7 h 0 6 g z c 3 R b 0 b O / E N r t d z j m K m E O D 2 7 0 i a B U L o 3 O U J 8 Q b D F Z Y O / Q w t 2 o R q d M 3 v I q C W D a N Z m V F o d O W s L U l j 8 + H j d j Z y r K T Z t x 6 2 y 1 4 + e e / w P D w s B J 8 Q m X c b C C + 1 g J F 0 H z T 9 N e 5 z x s O R 5 s V z j 6 z q m J e N z Q l p E P l z d 7 z 0 3 r V 0 k v D / l p 1 w M U 7 P T 2 N H / / k p + I 7 W l W S J v v l V c E I K E t N m A 1 O o e M + 0 2 s H 3 s D j 4 o h b Z N H V A 1 s p x 8 d E c G X B O T 0 e s R o R s b x Q C 9 n R a l B T G a 1 t O p U y 5 d 1 q F 4 p q g 2 u T F d 5 e B z L h 3 N K s G A G b U + a 0 E X T 1 l J N S d f K f M W u H r 8 2 D 3 l v K E U C W U w y K b 2 U 1 G m H 2 M y F A f C A 5 b S 5 o R 6 s N N q c T u X S 6 k k o m 7 x e 6 l i 9 q V O e m W q i g h a G o 9 v b i o x m V 0 b 8 c K J L s 7 k r h m s 3 4 0 C P H 9 + d / 4 9 f V t M w / / d N f q E 5 J H 3 7 4 k e p G y 2 u 5 E f h a B C V W A p 1 i a p y u z s 5 r t k t e C y 6 Y h D + p S l j W U 2 x p d O q R i 8 l C y T F A o Y W 3 J n d t M S g k r / z q A L 7 3 3 Z f U 3 K z W t h Y c O X I E m / p 6 E R E f k k W P 7 7 3 3 A U Z G x 5 A W j c s 0 r b v u u g P t H a L 9 6 1 i n l A h y I a G H w V 2 C r c k s A p L H d L N o c m t j y a Q G q w 7 J q T z M n k X R 1 a I O J q 1 L K Y A R u R f J a A 7 u d i v s 7 v k 2 X o M D A 0 j Z R T B L G s x M T S I 0 H o b H 1 4 e L u S A 6 T R Z E J + M i 2 C b k 4 m I h 5 R o R v L w s L u W A B K N Q P e 6 3 k 4 h M R v V o a d L B Y N c h G 5 b z 8 q e R i W V g d i 1 N O + L f s G 0 A + 8 G z p y H 7 K v b 1 9 a G j o 0 0 U 1 G f Y u 3 c v 3 n 7 7 n b I Q i 1 D z H F i 5 s N 4 I 8 t c y K F E L X g D 6 U L f e u v e 6 b O Y R s e k U S q L R n B 1 r 2 9 v h x P a E K F R q 4 p Z 8 C Q W f C R 5 b / c v P 2 q r X D r y F u + 6 + A 2 1 t 5 Q 1 N V h B / + M F H G B 0 b F 9 / A o v Z a a L n M Z h F u I R s r Z T + k w x k U k + X p g 9 U w 9 U Q 4 q p 7 v 7 y u X W D S C m Q t B s V Y u 6 M U P q g f / 5 Z A S Z n f f Q i E 9 c + Y 0 r D a 7 K I M + p B J p F I J a o X 8 Z n H G k c L + n R a W X c Z R o X p i Y W t y b b E v C 4 5 N i r Z p t Y n H k b D k Q z V d T X M m B e c z U Y d K j o 8 s C n X E h + f q K 8 4 b b 2 b a g 8 o Q g m 8 6 q Y Q M M X H z 1 5 V d q o g r N 2 u x s E L / 1 W 3 9 x X U G u D R U o F r 2 x 6 + v 1 x t E j R 1 V p Q W 2 p x 0 p I 5 8 s d b k w 6 9 l C o u c I N I D I m z n B O p 2 j Q W s C + e V w E W 5 v z c s 8 1 4 l R H 4 e 5 d 2 I i x F p w E + E d / / N / x 1 3 7 7 t 2 G x z Y d 7 q T 2 5 9 0 M N 2 m g i a H Q i D p P e D q N Y o 9 r v O 5 a I Y F f c W c 7 k a P A y 5 M R / D E c K M M T T I j Q L A w f c / I 2 N p o U W W 5 Y E b w 5 H g 7 j T 4 Z E F r c H k x D i a v S w e 1 e B o e h J 3 m F p V v / T I V E S O h d n 5 Q u 3 E i l P w S T 9 r U 9 g 4 G b F U 0 M p r R T T V G Z j A 0 a 7 5 u P y 9 X C f v V t e c Y M X F J + M 9 6 F 3 U 3 L 8 K Z t K z 2 J T U 7 5 N P D q p u S B a x n C Z L e Y 2 w 9 I c r 2 6 j X Q V + x X u G I 0 G W d X h V f V r G h A s V o F R u n s L b F J 5 p X u 4 x v s J G g h f r i i 8 P Y v n 3 b q h Z q N D y G J / / j s 3 J h 5 L 9 s C f / m u X + J F 2 9 / o f J q Y 0 h O F U T L l 0 f A r A W 1 c 5 0 Y 0 W I v R G t b f c e a z V N + / K M / w U v f + Z b q t r p W o a 9 F N p 5 D L g K Y m 8 W C 1 R S F n o 4 G s M P u Q X Q 4 D o 1 Q N s / m x p O Y u U f E C m s G Z 6 z N n K x R p t r B y 7 K S t X l 4 + 9 3 I F h I w a B k 8 0 G B U / D y z X K 9 m c 1 k J U S n w + e R 0 G j G h v S 0 + I y K D c T X F k B v g V Y S u R G A y O 5 B O x u U z R X g r l 6 F a a N n m K I l V X i p U X B P + C y E Y z C Y R + v n P + 3 j A h A f 7 M w u s 1 G J Q o I 4 f P 4 F j R 4 + r 9 c S g F 8 e 6 U s i Y E e H z e n D b v t v E 4 p 7 D y M i I y t x 5 4 o l v q I H r 3 I f b 0 K B E B 9 t p y c m y t O B 6 C B P B i 8 d C Q 9 4 g a m 7 u T / G 5 x f j W H 3 0 X T / z h M y i J g 5 r 3 C 7 U Q L b t W s C Q l O h N a s z C x m Q q t N 6 E i h F n 2 Q q x P m d h 6 i 3 N l n 3 / h u a s W J o L t t G w d h g X C l C + K U y + r U y 8 O C Z v / s y 8 E a 7 w a B S s N X G K F z B 6 x H l b O 3 J V F L Z f c L B S J w k R k E R M m E F U / + 4 U R V I W J o G U l L Z y O j Q u j M e C z + C y y T l H G i y o T P J t c a r g 4 q 5 / T s 0 K R K w E R X n 7 6 R V P L R M 5 5 z Z p 3 e M W K L 9 z Q Z i 3 Z a r e O t J n t F / 6 y U D 4 2 r 2 E 9 3 o 9 / / F N Z V 3 E 8 / u w 9 u P 3 e 3 f j F z 3 8 l 7 9 S o 7 k h s z X 3 g w B v 4 L / / l j 3 D 0 6 L G N 9 6 F I a 1 Z y t D c a r K Y 8 8 O p r y g w z d M 4 x L N 8 Q 3 4 J + B y / s Z 8 O H 8 F s / + 2 v q v c V 4 U f y I 8 s 2 n z L 3 + d 1 / B 9 v Z t 6 r V G Q E F l e N n W u T a H l Z P X u 1 1 5 c B I F e / n Z O 0 1 z w 8 V q Q W H 6 k 5 / + H N / 6 5 n N o b m n e k K 2 A 2 G g G 9 q 6 F R Y 7 n I w F s c X q g Z 2 G R g M e k G s 7 0 s N Z o b Q I c v B y V h W u E t V t 8 k Z G c 0 D 2 T C q P z M / P I w K J 3 4 n j Y j 9 v d Z T q u e h m m 8 0 h M p V H U i R D L N T V Z 3 C j o S g g U 0 7 A J V T T F C k t 8 M F J t s 9 m J e D C i Z i E b n B Z c C e v R 7 y 3 C I P S v H q K j K e V P V U + d U U M q N p e w q O V A 3 R D L a N X M L E b 1 G Q y h k i Z s D r l v G p M K u Q 8 N D m L n r t 0 i V + X G P t P B N C L + E W h e P R K W c y x / o 0 5 e r H Y V W u N 1 v a G g Z W J P C G o X l n c f O v S F m t d 7 7 / + 7 X 2 U C q / f M l G 8 e h c l q s O L k v z i m n l 8 L u B g K n A x R m W b e C M 5 O G V R y a 2 o w A C M 1 e 2 f 9 Q A Y z r A 8 L d e 3 q 6 p Z H x 1 V b J o a j / e f D 8 H a 1 o K R L w 2 C b p 5 e f + S d w f 9 N 8 Q i t 9 L I P O K r S Q b b j X / r 3 T 0 z F o b A a Y Z w H n J j P i h W n Y t C 3 q H A 6 F Z 3 G 3 q 0 k F E i K z G d g M F o Q n h V G Y x J d k V k S n E R 1 5 l 0 q a / S R 8 C a m g F 5 v l n j U 7 5 X P C U b T s m s 9 k p 0 L L C t 0 M D y f h 7 v A p B j g z M o O u f f V 9 Z / / 5 C O x t Z q G k 8 5 Z q T K h i l z C p 1 U D B 4 u e z o H N X + 9 L 7 n U 4 X c G r G j L t 6 y q 9 x 9 r E 2 N l j O 3 i A L 4 Y N m l H 7 Q x w M c + a H e 9 7 U A H X S v 1 6 v S S l R H I / N J 3 P 4 f 7 0 G 2 J J o y J x p x d p 7 O / I 1 H / 9 q 6 h E l B r n A u n V X U r x F w J K f S w E U O s z Y s K 0 x E N p P B 2 b P n 4 f U s 7 X e x E s J D M W W F m C r E 7 q z h I T Y 5 0 S M 2 l l J a X u / M L x C m m X Q S + z z z b c N m r k R V O Y y l V b u q M L H b L G f 3 M k W q F r p I E W b 5 z p K h v L h s m h b k k n m c C M 3 C O 1 V E V k g Q F 7 f Z I j T T w 1 J 2 J 3 y b v b B 1 m x C 9 M i D 3 K Y 6 A C M b t 4 t N t 7 x Z B 6 x a / 2 B j C o C i u 0 Y E I D o f 8 G B E / K l 0 s I G v W 4 F x H B i l H C p O m M A o i M L O X I q I 4 i 8 i I / 5 O R 9 1 T B 3 o l x s Y S k s 6 y l I 2 W 0 G 0 u y + O V Y K + 9 Z D i Q Q l A 1 O 0 J + O l i 1 5 L c x m H U y J S 8 j n y 6 + V x C h p d M I E z g w G S u x E u h g s Z l t P m f W N R K 6 Q w 7 5 / d 7 c a 2 0 / k l V V S a 1 r 9 e + y f H o L L s r Z 0 m s U I D o Z h t J t g b 1 k 9 0 f K y L D 6 O n Y k O p 9 V G 6 U o U L p 6 I 4 b V X 3 8 C 3 v / M t o T C N R e 8 I 5 s v V Z r F z F r D N 6 s P s 0 L h y 8 m 0 + y 1 y Y n D g e C + F 2 R z l 4 w 4 B F Y j Y t v k p j + 1 A E k 3 d L o l k c p v I 1 z o r m 1 R d s Y r 3 z q m V y M h K D q 9 W D i 9 k A W m Q h N m 0 W B S H v 0 y 0 K g c e E S W h Q R D g S R S a V h j Y p v l 6 b V e h V D F 3 d n c i U r J i N y 2 1 L p N A s 5 s I m l i 8 h 1 O p 0 I o g H x L p W R f / L a A B 2 j R U l U U h F E w N h G g R F a X i 1 V t g z J v h M N k W v o 9 N h W D 1 2 o W V B 8 R t d m E 4 Z 0 S 6 W i j q E 9 5 S N a N m 9 i e U 5 b J e X C g t d b L e J s t H h / I x B W N t S K 8 W u W Q f P B n H / 7 h Y l g N m s F r r H / t w / q r u x y y a K 3 G W + 2 c G o D P 2 o / + O D / x O / 8 + b f Q 0 l o K 3 2 l Q k 3 Q g V 1 p z v + L k 7 A I 3 b h a Z I V O 2 5 p F O C p p M y u B i Z y 5 i T D 0 N q 3 K 5 V s J 7 I v A L P q O 9 g 6 h X 8 a 5 x j S r W a v F 4 W m j V f w 7 s R S c c s G N 4 8 Q k e w e W v / t K P I o 2 o 1 n 8 m n L 6 U 2 I i C y d 9 j D X k J 7 I z E a f E j 2 f T 4 A 4 J a X a i x G 0 I 0 c 4 6 8 d d a r D A 6 t T i T D m L v p j Y l z L U C X c X o y B B a W l p V B o V O a L S 3 3 Q u N H D o H C P C 4 J 0 c H l K 9 T z A Z h N l m h y 5 r U Y O 3 x f A o 9 N s e c Q L X J a 4 Z g F l q x k r 0 d H v j k / L q s D t h N R h T 9 Y p 0 N e g T E A h q Z B e L Q q W p t Z q u b R f l m 6 V O n t P I e E V Z O D 8 m K e 5 D Q w 2 y z I x W N q 3 Q o V l x 3 u C 0 I X P G L w s g i K Q o r G W B d G H u p F 0 W Y 0 x h N u 5 T l M 8 t D 8 / L n k X p B M Y V v b N + Y f g g b D Q o R H U P 6 T e x G 8 1 e + + h t g U 0 I i O y a a p H p C 8 s 8 L e 5 / H / / X 9 f 1 P + f Q M Q F H p B X 0 g V x K 2 C S 1 N a e M M h V S H c C D j t / s i R Y 5 i d m U V f f x + a f D 5 Z d M 1 X t W H N R F f 3 p n L 0 7 J P g N P Z 7 W 9 X P 0 f G E m s z e 6 C g e 5 v F x 4 9 T Q a U J M r n + L K K l a Y W e p R T E F u L d Y c S E a Q q v Z C r e x s c 8 + c + g c e v u 7 Y f a Z l 2 R 4 c H E y E y Z n 6 E a / 0 4 K h 7 A z 6 v C 7 x 9 + e / m 7 5 t N q A R 3 y 0 N n 1 D A 2 F Q C m W g R F j Z k L e q g d x Q R 0 O c w k k 1 h n 9 B K 0 z I b 4 K N h 8 f Q m g 7 C b 9 X P X j C D F z 8 a 0 i I S S a O k t b x H Q u k + O T M E n 1 3 N 4 4 g r y b d t w e x + H u K m X v z 7 g B W a S 6 M s v / w I z 0 z O q K h N W 0 d R i B f i o 3 Q j 4 + H f f 2 1 B h K h a 4 M W p o S J g I Q y k P k 6 / x i C A F 5 9 G H H s F T T z + B 7 d u 2 q s 3 G 9 9 5 5 X 5 W y r x c 6 W a B M O U r I Z 7 U z a Y 8 Q R V P U 6 h o W p t k L I R j Z L l u 0 u F X + r l U + Z 7 H l Z C + R a i Q r L n 5 M I 8 L E 1 m C X L l 7 A 1 r 1 b U c g Y 6 q Z L 8 X u Y K u T U + + V z U 2 j J 2 T B + 2 a + E q A r 6 f r F I U I 7 N h M C F O D K h L L z 9 N u V D m Z o 0 S P s L 6 L D Y c K + r C c F U E l + I Y j k X D W M 0 G k W 2 J j m W m f 4 2 s x Z W p w O j F N B K g i 4 z N t L h O P R t T r X 9 w M d k c A x 9 t / b A 1 W 1 B d 1 M v n N E k / A l Z g y u N N m L l 6 M 0 C R q 2 o w R l a Z g 7 W i y + + g L 2 3 7 l 2 S H a E 1 c a S k G R d / / w z a 3 e 2 V Z z c G d G p L m q V c e j m Y r E K t 0 k s 1 L j c 2 q 4 / F M I h 2 5 D n x w Z E + g W C w 8 s r 6 w D 0 o g / g Y J w M B d G T N i r K w 7 2 G B I z g b A J N P v e 0 t y G d z S 6 p 1 a 8 H 2 a 1 W s t k / H a 0 B 2 Q S K x d d t 2 c N p h M Z / F z O m g C P / C 4 z o y Y k R I / K t I I o + 0 1 o A Z o x Y Z + a 5 s U I v Y W B r R k S R i M w X o S i Z Z I 1 l Y 3 T a x k u 4 5 m k k f K J 9 L C 4 U r f 2 6 7 3 Y F 7 x K r s c L j k Z x s u x i P 4 x D + J Y K L c 7 o 7 + p H h Q 8 G Z y K E W S O D Z q V L 6 w y S f C O h C Y k 4 n 2 z k 6 E Q 2 H E 4 z G 4 N 1 v R 7 N b D 4 E + V 9 X m X S G Y 9 q n 5 0 Z G 3 7 L d c S z L P i j N s 3 3 3 h b 7 T l V O 8 Q S L / Z / E 1 6 z B 7 c 1 3 4 q / t / 9 3 c O q f H l + i Q T c C T N x k a 7 R G Q Q c 5 m k w i M j r f m / C + B x 7 G x U u D M F u d 6 v H X / + b f q r y y F M z n Y 6 7 e 1 Y C + X q Y Y w 2 5 j K 9 i U M j W b Q 6 v Q q 1 J e g w A j g i E d o m N x J I M p T E 9 m F y x o R u q 0 I o T R I A e c a Z Y t P S c 4 I E B n L f u t y 7 2 L g s T e C 4 l Y X E 3 7 q A 3 S e P o d c L c 3 w W R Y S I / 1 u h I 8 8 r k G p N E q 1 C 1 m j q N n S x v C o j h T k b j q a 6 E z Z O H Z W r Z I 4 c l Z T F 2 I V P 6 6 D G u L B f m w f F e N 8 e D 6 4 F j Q P U 4 P 9 j e 1 I y o W / K B / Q g l Y X v Q G N 9 4 5 c n S 3 K 6 Y C S 0 M R A z b 3 e l W E M C v X j r 0 q y C g 4 K J u f 5 e q x w t E p l v u L L 6 + U N G a X y s b l 7 N Z a 8 L f H x I / a + K W 5 N p D y v P P O e 7 j v v n u U I H H f 6 V p X 5 9 Z D u e o 2 J x p p 4 Y 7 + c i A r m Y r o Y E 2 I N k 7 n M Z O f w i 2 3 7 M a F P 9 m h X p / K 3 4 q / 9 W 8 u 4 9 i R z 9 X v i z E 0 N I S h K y P Y / 9 A D y v l f D 7 i G v o j 4 c Y / Q H T a z Y d V w O i r O T q t D T K g B k a w W n q w s T J X Z I m 5 2 T k T H x D i e W D e b B + H Z m X I k U b 7 f u 6 W + L z h 0 P g a 7 n K y + z 6 2 6 2 8 7 q x 7 D d 1 A G 3 J S l r y o I m G z u / l h C N h e F y M p N i 6 Y q K j s e h L Z l F S B J o 3 l 3 + H p b D R 8 Q 6 O b X T 6 n 5 H U U S q k E e v r W w p 4 + I v l 0 x 5 O G q b 5 s h p Z A J i W U 1 F u B z z A q u 6 + H K D e x X r W Z Q P m E 4 m c D k R h d t s Q U / O J b 5 Y S e X w p c N F m J w a J D J 6 T M S F C W U G 0 d M 1 P 4 s 4 M h q F 9 v i n r 6 P P n V T 5 d / W w 3 A j / 6 w k K E D d s T c L L u e d 0 I 4 S J Y K R O Y y k i M j w / j X w l 8 N 5 1 i P W P W p x C / 6 z 4 3 d / 7 h 4 h e / s / K c e V D b 3 R g W v z A e u A C P H 7 s h C q K W 6 s w 0 b / g 3 x O J R A Y t a Q O i Q y l k w y I w 2 i x K V g P M k O d d J W x t L q C p 0 w J r s 1 m V n e s 5 s k c o I m T R + D m h v d 8 N V 7 N P t O + 8 E i k U W Q 5 R z j p g b z y 3 C C b 3 l j i m h k k B R r l H H m s S W Y T V u m I 2 N + E S a 7 B Y m H i c 4 Y G k 0 D j S U x 1 s 7 v J e H e u g W M b e 1 1 R O B G Z p j l N 8 N z 0 t 6 + U w I j M Z W R d i 6 U S Y k j m x w t V 1 K v 8 k x c r Y h Q J O D C V V g 1 A m 1 O a K 6 b l r s h I 4 a a r d a s f + 5 g 7 s N D o R T s T x l S i k c 6 I M O A 6 V A Q q 7 p Y B t z e K T t r Q i m h C h r n y u t a k y g 4 o 3 r F o 3 V n u 6 f B u 7 7 9 x o 0 H / i T d m o O a h X A 1 e H Q 4 6 n n C D a K F q d B c y U N C I c t 8 H / 1 b 9 V G 4 a 8 7 j Z P j 6 p z q g f S i K 7 u b j W n q p G q U k a 2 w i L o 8 f E s I k N p p b 0 n v 5 p B Z i y L d h E S j u D M u 0 2 Y M X v R u t k O T c q g B k L n M 3 k E L s V Q i I q z b d b A 2 q Z F U r R z U R Z J y 2 5 P e b H I 1 z M i W A U L 9 h x i x Y L i h K d n i r A t y k v c a 3 M h V 0 i J 0 M r f x 4 Z R 0 j H 9 Z 6 E g V c G h C + w P 0 d w j x y Q a K C X W 4 e K 5 p L x / v k s u M + 9 D Q x G k p 7 L I G I 2 M b C N n N U P b 7 s P F W T 1 G Q 1 p c C e p V V g M z y j 1 9 8 v 3 F O F p 9 b n j 9 s / C J E o y n Z I 2 n G / d / i e h o H C 4 5 9 7 t 8 r a J k N D B 1 c N O 9 8 q K A Q 7 s d F r m O m S y u j I z J N T J A y / a y F / 3 z e y S L Z Z j S z Q d 3 / e l 3 N n B v N x S 8 o V U N t 9 7 u P R s N p r O w T K B R c N 9 m d G o E / / j 3 f l s E q T x x M J 4 s 4 b b H / j 6 e e v I b l X c t x a 6 d O / H 5 F 0 d U f z 1 a a A 5 e V l M f F o H t j w t i X b j 3 Z B c e f x o u W D t N a O p t R 9 4 m 3 o f 4 G d y c Z H 5 a t W G m r U u P Q C y F p F B A r a G o p q k 4 m c k h C 8 D C y Y E d Z f + 5 l J f r n 1 r 6 n S e u a O G K x p F J R W H g 3 l c N L D o 9 r A Y P o k L f u r q 6 Y K g z 7 K G K k t M I S y V b n R Q 5 4 B K B N 2 v R U k k q u H j x A u w F D x L R I s I F A 0 p J K 6 b F W O b 0 s t j N R X U + 2 1 v y 2 N G S w / b W n E q A 5 d w s p h t p b F k 5 N 7 n W o 2 m 4 X R p k h Q p y 4 7 t R W M T P U 9 d E s N n u U k M W D i b 8 y F e 2 a J R h E g E r a M 3 o 7 e 7 E 5 S v j 0 D 2 0 f / 8 P 9 H H R X i 7 m R t X X I j S / o + K 8 s g Q h l d e K G T U s W 1 e y 0 e B + 0 y u / f F W l y H u 9 3 P S r f 4 z X A 8 w a Z 2 m O G u M S z a p x q Y 3 i 4 Q f u w d / + c + 1 I z 3 6 u z m F E F n L v 3 b + L L Z v 7 l p 0 W Y T Q Z 0 d P d h b f f + w C H P z + i r o V J t C L n Z t W C m 4 y O T v O c F X G K X 1 H Q 5 q C X B e d 0 y Y I 1 l N A k C 7 R 2 f 5 X W o B D I w 9 l j g c U z X + n M 1 K V U P D G X + V 2 U V Z 6 O 5 G X R z w s N p 8 e 7 x T / R J s W f X C H L g m F x l V l e 8 7 1 L I N T I n z N i S J z 9 S b G S e 9 r z q l 1 b s Z R X E c / h K 0 P w W j v Q v N U G j 1 v 8 O G s J n T Y z z g q t s x Z 0 s N R 0 E a 7 C I X r 3 n F C 9 f F 6 H k M G C t m a h n Z M Z E X y z n E t a h C q p M k h W Q 0 G U i c E 6 f / B 6 E e o t P g 8 + D k 2 h 1 + r A g P h 9 p U I a 4 V A c 6 U R Y j s 8 J z a H X D p V s D h s G t Z 3 I i 2 Z p F L x J z P 2 r 0 M c 5 d L o K q q c c t Q Q z B X o 8 e U V x 1 g u W g V + 8 e F m V d q / X M S d U h Y E c K / 2 a 9 R w P s + i P j 5 Y X 1 W 0 t a R Q n Q k K J F r Y g X g l P P v 0 8 f v S 7 Q X H 6 y / 7 X q R E z / v D D H f j J j / 5 Y / b 4 S W K n L y z w 8 N K T o x d 6 9 t 5 R f q C A a y M F Z s 9 8 V G U n D 1 b N y O w D V C X Y m r y x a V Y + G B s X q i h B 4 N s 8 L C d 8 X v B h B 8 5 5 5 I a 6 O I g 0 N R V W P C u 8 O J z L F C G z 6 8 h Y G L Q 3 1 3 n C l r d h y 4 D Z E a p b H U G Y e q q e 5 3 K j x s X G Y E l a k S k n 4 O l v h j 3 G / s U e 9 p x a D s Q j y 8 k X x Y h b R n C g H b j Y X C r j V 0 6 w i r A R 9 K w Z K S B 9 J c b M x s b j 5 P H z N b k z M z K C n t 1 z 0 W A + J q R y s r U a h k R o 1 Z i c 6 H k O 2 Z M C k z g a f P o Z m p 1 a V 1 F f h v x C G l m U C Y s P k 1 0 W S s Q p I A R c L E z E e 0 e H D S y Y M i M Y Z D O j w g f x M B 1 b R R X k / h U z u 0 d z v d B r 5 7 3 L g G E + r H P R 6 S x n 4 2 Y N + H T 6 6 b F I F Z j w e 8 m w m / 0 7 L h a 4 F z 4 f v F 7 d i 7 n e G S H l O p y f 1 S o n 0 i W W + G D L B I f y 8 U Q w M D O L g p 5 / K S c c V 3 e O j r f 9 h H D p 0 q P K O l U G q a 5 a H x + 1 R Q x l q k Q y m U R D q V k V k J I G C b q G v E B f L u v g a M 1 O i w E z 8 y l q i n 8 a N 1 V p h I l i M K e a s 8 t u 8 M B G 2 L p 0 K W w c v h + e E i Z u h V F r 8 2 N 6 + P s y E l v q a V S c + E y g h 7 o 8 j H x Z r I o / Q Q F z 8 O b E 8 W Q f M d h u S p T i + / O o Q i o X 6 G T v 9 D h e 2 2 Z 2 4 3 d m E e 8 V v s 8 8 E s M / b j E O h m b n V T L r N D d u c 3 E e O I H K K J W / v t S M e i a F d / m 5 W l M V s O L V g o 7 g K p m R N R F h q L 4 J e 1 C A W S M P b p E O P Z R b d L Z Y F w k Q X w G A 0 Q P f S d 1 7 6 w R s f v A Z n x 2 7 o T I 1 T m J X A Y 6 v 1 t Z j B T r r I G P 5 w U C c P / d z v 0 b R W U U r O i q 1 H D W i h e K O Z T U 6 o 0 5 b / o 1 K h 9 i m I g B b E 4 e d N 5 F 2 k w P I 1 9 g U / L 0 4 q s 6 N D q f I H k x 2 w B J 1 d S D 8 b M g l 1 0 a r j 4 f H R o r J u 6 Z I 4 u Z w S O C j H p o 5 X n u N w M 1 5 Q 1 t N w e y E v 3 + d O h m F 2 i R P a Q B 7 c d 7 / / 6 / j N 7 + x D c u h P 1 H F m c y W 0 3 v k D W J 2 d u P v u u y r v W h 3 5 Q h 4 f f f w J e n q 6 5 3 p 2 c 9 d e k z P A Y J f j E o 2 f i B T R 1 F O m a 7 x W Y 3 J + T H J m I J z H z n N k 6 X g p Y x D t O 3 / 8 p L C c a r + 4 O 2 z 4 S k x o j d A d j 3 y f X N i i f A 5 9 M Y I 5 d 2 a m 9 6 Q 5 O D q P y b Q J V v m V N U Q E v 1 O n L Y g v F V b U j w O w g y N h B C e D s O m 8 S I u 1 5 Z 0 x y q 0 1 O D T y 3 S b Y W 6 2 q M e b I 1 A C 2 b N m G m a k Z G F M m 6 L J m Z J I Z D E 8 M o a l 5 f j O f W y p j o 6 O w 2 e 3 y H Y w G W t B t t e O T w K S i Z Q T X Q 0 7 u 3 W W / Q a 4 h 1 4 3 4 Y 0 U L X E 5 h W d C h M C O M Q 5 R + J p R D m t c h m F M d a z 0 d L f J a B N l I T g 1 F K B U L i J f E W r e 0 i D U V V S N W g Y P m Y m M Z 6 C 0 a m I R G a t 7 + b 2 + V c m I y k z 1 3 Q b N B A r V e 8 M Q 9 l q J K m a / 2 p n j 5 v X N w N n X i g Z 3 i a M t z n w 6 U f Q L S N q Z 6 X A 2 4 u O s o p o Z g L O a w 1 1 r u C 7 E a H n 7 0 C f z q n w R E M 5 c 1 + / m R H H q f e g c u s T h r 3 Q L g j K c f / v D H + J / + 5 7 8 q V q t 8 v 8 I D C e j t s t j Z 9 l g W p d E g V j V c 1 q z 0 J y 7 N 6 B S j 2 N u Z Q 1 I s S G K Q V c f i V 2 2 f p 3 H 0 C w t J P Q z O G k 0 o 8 E c A d 0 m H v K 2 A I g V W n H q 9 0 M J i p g i T + F U 2 n x X R m R S C g S w 6 2 z z K 5 + J e E j N K 9 O L T Z e R 9 7 j a r 2 m q w u B y I T A X U c D b P Z r u q L T P 5 F n 4 f j d e p w y f F y d 8 k w k X F w M 3 g c V w + f w m 7 2 m 9 D p B C G S / w 7 J t Z S m D g D 1 + m c 3 x 9 j + T o p c T q X E 2 E t I Y e o K N B m u c 8 i 2 O l Z T I 0 F 0 N + z R Q R v / r p T 0 d B 9 y S Z y m A h p 0 C w K h 3 G S m A h N s 0 G s v a y T 6 H Q M t i Y 5 5 o T 4 V a L E m C G v F q z A J H 5 q q i j n k s 5 B 9 1 v f / U s / M G i N i J r Z 0 G J l 3 n 0 9 w B t P a 8 E w 6 L j 8 W z C 4 o T H Y 4 Z K 1 8 8 W w U V k J n j w 7 r l 4 t 1 i l L C n q D F h 2 6 P I y O 8 i z f 5 X D q 1 G l 8 7 6 V n Y Y 3 8 T F 1 / P k Z m C n j z u B W P P L y / 8 q 7 G Y T Q Y 1 f 7 U r l 0 7 5 q w U y z T i 0 y m 5 J i V Z 5 E I P x Y J 4 x H n n A H o e G S N f b K H F p p o + b U K e F 7 r S Z Q O N U / X Q G a R g W 7 G c L B a y B 5 O 4 Z G H x G 5 t F i 8 d j 4 n s E x A E X 9 8 + o M 2 I m N g V 9 U f z Z v B Y Z g w 6 x k h E u s V A a U w F m n 1 5 l 1 z O r x O H x i Q B F x X q 4 Y B T Z v T J x E f Y O G 9 y d T k W P 0 i K E R t d C v 5 j + i h 1 y D j Y T 9 O Z y J y f W u W 3 a 3 A + j W 4 + p m Q m 4 d C 0 w 2 c Q q C + X Q i d 9 f d Q e G h y Y x N T E M s 9 y T M 1 + d k o V e g M k q V h j C N I a u o L O l X 6 h e Q v X s 4 M A 5 0 l x + P s c F s V 2 Z S 5 R S V 7 M G X v G N O O n D 5 9 K q v v S q N 3 0 h g q Z 2 L x J C U a 1 u t w r 1 s 0 8 j e 7 K L 2 w Y t 5 y n 3 m K D 5 4 I e H S 5 + e f R c 7 7 3 0 O a O l T B 3 a j w J t L y 0 O 6 u F 7 L c b 3 A K G e P K Y m U P y c c X 2 4 M 9 3 B 8 X A T 6 u d 1 4 a t u / 8 D f + A f 7 0 X 9 2 G 5 P l / N f f c V 9 M 7 8 N 3 f + w o D l 8 6 p 5 9 Y C + j Q z U 9 M Y G B z E v f f d K 1 a 2 v J g i Q l n S B a 2 i c 6 y 8 X g 6 i p G G Q h V b b Y 0 L 5 B + K G O Q p y 7 I 6 F r b Z U J n d I i 9 h s C F l n A h 0 d n a p c 5 u y Z 0 7 j 9 j j s V J e 5 d Y a p i X K y m z V D A 0 O A A N v V v r j w r x 8 v + 5 c k S f N v m I 5 w F U q p Y H M W A B h a v G W O z H K S 2 t f L q P M I j c R h E K X A j m A i I 4 F P R t t j y a o s l o w u K 4 j F j + P I Q Y u J j e t r t y K U L 2 L Z l p y i K M q N g s s A V u Y b b t m 9 X v 9 e i g I z 8 F 5 Y r L Z a Y i k L + 4 5 R 5 + r B G j R O x K + I X i k L h v l N S L p z G o o N R W 4 S z y w F t y D i O u 7 b f j n s 2 1 S 8 j v p 7 g Y i P H v d m F i a D v 9 e m U A w N R L b J 6 W Z D x A g J C a 5 j 2 w q k V B G n U V w f f E Y u Q h 8 e h n X v s f f I P 8 O w z T 6 v 3 r B W 8 u Q 6 z G w O X r y A S i q i F x O R N K q J W u w j K S s K U j S O a m 0 R s N K s i b K x k n T 4 b Q O B i A L p o D O G Z 2 S X C 5 D 8 X V X 6 C o 9 u q a p d Y O k O L w E k T O X n + 0 g x r q y p / U A d 2 E a b J k F C v 7 H z G P O u J z C Y 7 P J s W 0 m U q B 4 v V J o J V / k A K U 3 U P s h a 8 B s l w H K l p U S 6 n A 7 C V c q p f H 5 k C u x A 5 9 K 2 q 5 1 / / 5 q 2 4 7 / 6 H s G P T 7 d i 0 t U + E b D 7 b g 9 k X P T 2 9 G B k e U n 5 6 L T j H 1 4 p W 2 N A u t s 2 s l B h p X l 6 T Q g p + 6 D a F o d s c g K Y p j 2 w y C 6 / P r S Z 5 E t r e v n a R W p N c J B N M u R u f i f B 1 A h d S y O L G 6 a w P 5 7 U t O K 1 t w 7 G 4 S X y N E q J j C Z W 1 U O C b d A s j Z 5 G M G / / k H / / v l d / W D o v L h I c e f h C v v / U u E s k U e l x J a A v l c D y z u O l X j I 3 N t 2 y u I m 8 Q h 0 j o s t F q x K w s h P R s U f X D M + r F 6 S 8 J f Z S F n B K N z g e j V s q a O T Q w t 4 g j X 6 y s D T k f Z s n 3 y W I 9 f X E c 7 Y 4 U A v 5 Z j I + P l V + v g z a X 0 E + L F S k 5 V l m b q m + e w V N S Y z 5 r w S D G k c t J m I w W N f q V W E y n w 6 N x + T t O n H f B 4 C 4 i Y 7 M i M Z V E Q p R E b K I c r T P K e n Y b u t T m c h V 2 f b M S x F o w S t f T 2 4 d k I q 4 s 1 s z s p G p r z Z + r q U y c 4 2 u G D 2 5 j j w g P R Y v W W I 6 9 p M e Z K R c 6 9 z W J 9 Y 4 h F 9 E p y 6 n d v L U f + 5 7 Z j e B Y F J u z V 1 c q 8 G c d H L r M E S r O T q v Q 1 g L 0 9 h J u u e M e w L o N a H p e 7 m C f U K p b 8 M 9 + / 1 + q w s H 1 g l 1 4 3 n 3 3 f T z z 1 O P C + 8 2 q I p l T J g h m c b O v O Z u 9 0 G n / 6 s s T 6 v m i u O e F Y h 5 6 n R O F 1 g m 0 i C P t 6 D H C u 9 m p h s i l o k k E p l I q 6 J C L i t 8 0 k 4 D O n o O 7 p 0 z J b P L 5 T E x m f Z W y A n Y b 9 u 3 s w m R M B N E i F k E s 1 0 q 5 c t 3 d n Q g E / C o t i k M X 6 l X x c g m n I x M q 3 9 B / M a S e q 8 6 e I h g 0 U L 6 Z U D i C 2 e + W Z h t 8 m x 3 q X E z i j 5 E h M B w f m W U i c x G B 8 z H V H T c v l G 8 5 d H X 3 I J k p o K m p H R a H D 0 N T C Q x N h B C I 6 h H H m C h F U S b C M i a u R B S 9 T y X y u D A o T K M l h n g o j o I + p Z S O 0 S r + X O U z k R B 1 1 H V L D 1 r j / s o z N w Y r Z K n c 9 E g x W b Q S t O J C P J N 0 4 Y / + 0 7 / H U 3 / u n 8 N x 9 3 + D 4 7 E v c c d f m c K / / p e / j 2 w u q 5 z i 1 c B N X d a A D Q 4 M 4 v A X R 5 T / o i 3 x I m k w M T G l P m O 5 o A i 3 G 2 7 Z e 6 t K X R r 8 c g T m c C 8 c P i O S c b Y z q 7 x J w L K O a C S D t p 1 O N G 3 1 q M 6 v 7 b e 2 i D M + n 5 I 2 O z O D g g h o L Q 4 P l y O u d m N O 7 t v K S Q G j I y N o c r c g E 0 / B J b 5 G P f A 0 9 m 5 p F o G x w m I r v 0 c n X H Z g 8 L L 6 O Z c o L i m f 4 a j P K n i 8 7 N x k 8 m n g a m b v Q 6 G Q P g M K G R 2 S o b w S K p a k h A e T i I n y 4 L + R 4 R T i E 6 L 8 U m V l w H 0 r Z p V s 7 3 H D b c + L V W 1 C K O b F x Q u T 4 o N t h 7 X U A 6 d x E / Z u a p V 7 k 1 Z l I V p r + R i m N T Z o A t O T J Z b z F l M G B M Z S a B M n 8 d h I F g n T P N / 8 H 2 g c 9 E H u 7 M m q z A o G C B g 9 W o y p 6 V k c P X 4 K / b 3 t o v n F u R a N n 0 l n 1 A j L 5 u Y m 1 V O Q 2 p 7 0 7 Z V X D i C b z + G 2 v X v w w Q e f q J 7 b F K 5 T J 8 / g + R e f Q 2 t L y 1 y U q x Z c O G y q a R Z 6 G D g f U f T U 1 K l F N D U D p 9 e G 2 d E E + i t B A h Y d Q s M B 3 s t r M + Y S 0 j I R 3 B Q / V 0 l E f X R r R h 0 n L a N 6 j e F q O Z 7 a r B Z a 6 4 J o 9 t h I C r Y 2 M 0 w 1 g l o P 8 V h C l M U M t m 0 v Z 1 k w O T Y 3 J Q Z e L K S 9 a 2 H p P U S g m P W e K m h g k 6 + 0 m M u W K C c W J 5 c Q p Z U U q 5 V O q S A H 9 y g L s Z z 4 b l Y V F S 1 k 8 m r A A L M z d C U r j J 5 i X c t J T I x N w K 4 R S 9 h h V 9 n t N l E k 9 A U Z G a W F j 4 k P a r C 4 o A m N R U t x f x Q G p 3 D j X A b j X 8 W x 5 Y 4 e f D y t R W k Z z f c / s D y 4 V 9 b u L G A q p l M b n M x N 4 2 4 7 G 9 5 Q t E a C O u R C l / H B + x + g R Y T H 5 X Q h I 9 f d 7 e Y U x l Z 8 / P F B N L e I V h S r E o 7 G 8 Z 2 X v q V y / S g c X 5 0 8 q a g V x 6 J u 2 b I Z b p e 7 z J M W I c K p 6 n n R z N m c 3 G Q z M o k k j J t j 8 v 0 0 S x p Y S i 0 q S F A N u x O c o a u x Z u c i l I s x O z s j z r c P O m 1 Z U L i 1 Q T 9 j s z j m p J b R a E Q N v + N 4 n X g 8 o R Q D O / o O X R l U 0 U B O 5 W g y d s L a v r w l i 8 0 k o c n q R J n n o Q 2 I T 1 Q M C Z 3 K o 6 u j W 0 3 9 8 G 2 p b 9 m q Y J I A W 4 G z Z R h p X 6 6 Q R F p v R l u X B V + O 6 + E 0 F b G l u T 7 1 I 8 X U m y 3 C L M w Y O D 0 I t 7 V N r K 5 O B E z u W l 6 L Y E z O 3 + u G p s g W e y m V P 8 m I r k r d E h T E e A + G 9 N A E / V O l W g 0 3 e N A v j q p I r l z s i y U H U h v Q K e j P G l y s m a p k Z x D U S / f 0 C f + X i + 6 P p p E L T 8 j 1 N c H s a R G n X i M a n D 2 6 y w u V 2 p 4 0 j 7 / r D X r l t 1 R D 4 4 2 A 2 j a W E D / O N j 9 l g 6 A z n S w E Y N K 4 o d c a V W S L A q V G A M m a K c Q M 0 D l y y w o U M T k x s W D i O 9 P L N v v K N D D g 9 8 P X 1 I T J S X l P + 8 K p 8 K S K M 6 f D s L Z Y 4 V q l 4 p k U T G 9 j U q o R q d k M X L 0 2 h I f i o h h 0 s K 0 y I 5 d W m M G U U l G H o k 2 P k s m o U t u U k p P P b H E t p K z 1 k B e / 6 d S J 4 y i 2 7 U F H q x H t 7 v L f X D h / D t t 3 7 F T M I R 1 O i 2 U z I z y e h q e 7 5 p i K G v z / m K f N y T b j F s 4 A A A A A S U V O R K 5 C Y I I = < / I m a g e > < / T o u r > < T o u r   N a m e = " T o u r   6 "   I d = " { D D 1 0 7 D D D - 6 0 6 5 - 4 2 C 5 - 8 6 D A - 7 6 6 C 2 B 4 B A 7 C 1 } "   T o u r I d = " d b 3 3 3 6 e f - 5 e c a - 4 d a c - a d c 4 - 3 3 0 4 a 9 f 6 b 2 3 6 "   X m l V e r = " 6 "   M i n X m l V e r = " 3 " > < D e s c r i p t i o n > S o m e   d e s c r i p t i o n   f o r   t h e   t o u r   g o e s   h e r e < / D e s c r i p t i o n > < I m a g e > i V B O R w 0 K G g o A A A A N S U h E U g A A A N Q A A A B 1 C A Y A A A A 2 n s 9 T A A A A A X N S R 0 I A r s 4 c 6 Q A A A A R n Q U 1 B A A C x j w v 8 Y Q U A A A A J c E h Z c w A A B C E A A A Q h A V l M W R s A A E 4 p S U R B V H h e 5 b 1 3 c J x n n u f 3 Q w Y I I o M A C I J g A k m J W R R J i R K j S F E S p V G a u D t 1 n r m 6 v a t y u c 6 3 6 7 P r t r z l K 1 W t X b 6 7 O q / t / c P l q 7 o 6 7 6 x 3 d m Y 0 o 9 G I E i W K O e c o Z g I E S U Q i 5 5 z 8 f H 7 d D / i i 0 e H t R i N w / N X 0 E G h 0 e N / n + e X 0 x D w q v T O S M i t V h o e H p L O z U / L y C 8 Q t h o a G 5 P T p M 7 J o 4 U I p X l D s f X Y s q t v i Z G 7 6 k M T G e J / w g 6 d P n 0 p q a q q k p a X p 7 3 x u X F y c / h x t c I / D w 8 O S n p 6 u v 4 + Y R 5 B L G w X X W F B Q I N V V 1 T K v a J 7 3 W f 8 Y H B y U v r 4 + v a d o o a u r K 6 q f 1 9 r S I q X 1 I h u X Z 3 m f G Y v 6 + n q 5 f v 0 7 m T e v U B Y t W i i z Z s 3 y / u U Z 2 t r a 5 P L l q 7 J p 0 w Z J T E y U k Z E R S U 5 O 9 v 7 V s w 7 x 8 f H e 3 0 S O l y X L o p w B W Z A 1 J M 3 d s d L e 0 S U L 8 1 P 0 b 7 w 3 J s b N T j x D e 1 u 7 p K W n S W t r q 8 T G x k p S U p L 5 u c X s 0 1 z v K / y j y 9 B A Q k K C x J j 3 D A 4 M G A K I k c 6 O T p m T N 8 f 7 i v D Q Y t Y S 2 u V e Y 1 q b 6 6 G p U X R 3 d 5 s L S z Q E 7 V m I Q M T 9 6 N E j u X r 1 u u z Y s U 1 y c n K 8 z 4 7 H 4 H C M x M e O + Y p x 6 O z o k N l e Z p p M w E g s f L i o M 8 y U b 5 j J o q e n R 1 J S P I T g D 6 w Z 3 w V R 5 u b m 6 n M Q C 0 Q X K R A E E J 0 V O h M F O 9 L e P S I d f b G S n h I j 6 c n D n j 9 4 c f L k a X n l l Y 1 K p M H Q 3 t 6 u T I U A 6 e z s k v X r 1 0 l m Z s Y o T T j p B y b K n v X s e 6 5 V J c j s o R o p K c 7 V 9 e n t 7 V G 6 4 z O z s r L 0 f o M J 1 n 7 z n Y k + 1 2 c Z M x C D 8 n x T Y 5 P k z v H s i x P N T U 2 S H Y S W n Y C J 4 J V 5 8 z z C t c m 8 l 3 s e R 1 1 I G L 5 w a G h Q q i o r Z M B w c J v h + v a 2 V r l 7 5 6 5 0 G 0 k J 8 v P y Z V 7 h 3 K D M B E I x E 4 C Z W P j J R n 9 / v / c n 9 + A 9 e f n 5 3 t 8 8 a G l p l S E j f d k c f + A 9 S E A W G 4 L k E Q k j O z F 7 9 m y z R m O J f i I 4 X Z 4 k 1 x / 3 S F l z o n T 2 x 0 j f 4 D P i Q x g g 9 U M x E 0 D T 7 9 y 5 X d 5 + e 4 + 8 / / 6 7 R t A k y 7 F j J 6 S m p l b / 7 t x X J z O B l 4 o G Z F Z c / y j h J y e n 6 L o p Y Z r 1 g p n Q p P 6 A 9 o v x Y / b w W X x n S 3 O z 9 x k P o F s 0 K u / I y f V P s 6 l m j Z 1 4 W l s r H U b Y 6 + e Z 6 2 j 2 f i Z a D W s h 2 S g e i 2 4 j 8 M A 4 D R U I j x 8 / U Y 6 s q K i U 1 1 / f r B u 8 f / 8 3 s m f P 7 g l J X o u R k W G z G B M j u l D g + v 2 Z L o G A M L E b 6 w + 6 q W Y D 7 d 9 h M K u Z 5 s 4 d a 3 Y o 8 y E 1 I 2 Q s t C L C z p / U j Q Q Q y O z 0 L B k a i Z E z j 5 K 4 N M l M G Z Y N 8 z 1 C 5 8 y Z s 7 L p l U 2 S 4 D D Z 3 G J g Y F A + / / w L + e E P P 9 b f Q 1 0 z 6 6 z m U o D X o b G s i W 6 B 0 A p F d 1 g + M A n v z 8 j I 8 D 4 b G G i Z d G N C s o d 9 f f 1 q D f h e k 9 P K s d d g / 4 U B X e 9 u k n k D X / b G G z v k 2 2 8 P 6 Q e / s H y 5 E s 9 E g a o 3 y + 7 5 Z R L B p o 2 Y 6 w 4 E i N Z K V H 5 G W g Y z O f g 8 / j 7 Q P y C 1 Z j E B v / s y E + B z I 2 U m g I m J W R U t Z K R n S I K 5 t e T 4 E d m 1 t F c Z K S 3 p 2 d p g q v Z 0 d X t / C w 8 J C f G y Y M F 8 j 0 Y w B N n c M l Z b + I J 1 x q Q N h O 7 u L r 1 3 B C K A 9 n h P K G D 5 8 P 0 w k 7 W s g g H N i F B P S k p W B v b H 4 E 5 L A y Z C G O D f g g K z 7 6 5 2 G G l 2 5 u w 5 y c 3 J 1 Q 9 B Q 8 F U P T 3 d U l h Y 6 H 1 V + L B E i K o P J J 2 i C a 5 9 0 B A 2 E s s u g h N c g 2 W g Y D 6 S L x I S E 5 S J g t 1 D d V W V 9 6 c J I I C J G Q l i 4 2 I 9 W t M L t N P y v E H v b 6 L B i N t 3 7 n h / C x / r 1 7 8 k p 4 2 W Q + B m G u Y N B S y H H i / D + I I g A + Y n + 1 d b U y O N D Q 1 h 0 4 u v r + U P M G 0 w A e o P M L Y z W O T K 5 L t 2 7 Z q 8 8 M J y Q 2 T P z C U 3 K j c U e n t 7 x 0 S F p h I d h q n S H G Z E N O 4 n G J y m Q q T A l E L 6 R w O 9 R g M 3 G h M H P 8 + X O D F l 8 a E a j S / N v k c K p P e v f v 0 b + e l P / 1 T i z L 2 3 t 7 c Z y T + W u S D i + P g 4 Q 8 j h 3 V f / g N m v B P f 7 h Q b E T Q m G S O m R e 7 D + p i u G u n D + g q x 7 a Z 0 r J 9 U t I D C I G F M o m u H g c E C U K M 5 r t i G t J 1 t L h o o O h g K B E K 4 3 G r h z 9 5 4 R K h 3 S Y K T 9 i y 8 u V 4 1 d V 9 e g + 4 E p W 1 C Q L 0 u W L N E g w 0 R w + P B R / f w U Q 6 i B I m i R C B v 2 q 6 s L J p l 4 1 L O / v 8 8 I k a G w / G s n n M L Y 1 V 0 M D Y 9 o n N 6 J S K 0 P u N k 6 + 0 g D m M m a H k i I q Q R m A M z U 1 N Q 4 q c z E P T 8 q L 5 + w Q H L 6 I j A n T j e f H S 5 Y 7 9 I H Z b J h w 3 p 5 6 6 0 3 Z c 6 c O b J w 4 U L Z t m 2 L b H n 9 N V m 7 d r W s W r V y w s z E 9 7 D X + C a B m A l i j E R z s 1 8 w U z D f y 4 J r C A Y Y O l J m A s 7 P d 3 U n K 9 d t k C N H j 4 8 6 7 E S G I q U / f w 4 l z 7 U Y Y p k u 8 w 8 z x N 7 b Z A D C W r R 4 8 Y R N P n z N t t Y 2 D d u i 6 X C 6 Y V I 2 F M a y Q g 6 t Y 4 W U P w w Y T Z e c 7 B E m 7 A U O O A 8 + a 3 b a b G W w a A C i z 8 n J D k r Q E x V k l h H u 1 8 f L z V r / g Q o 0 b j C w r t B g J D T A O j s F p a s d r q 0 o k 8 2 b N 4 0 6 b H E x 7 t Q T G g d b n E e N c S b 5 n Y o M X / C 5 W V n Z + n M w Q p g s T C Y z A b t u E w V h 3 I z M D A 0 S W Q y Y S y 9 v T p G H L b M 1 G g Z h w B C s 4 7 3 H j X K 9 c k T a e 4 Z U E 1 j w c 3 H x f O 9 v k w e u o c N Y N v h P f m G 2 G n N r I r A M S U B l 9 V z / j B s o l 2 V B 9 B B h x 9 q F g 6 Z G j 2 X j Z N i g D I W P w a L c v X N P o 1 i 9 j u S f G 2 B X Z m Z m 6 o N o o M f E C + 4 Y h r r 5 c M E i 4 W T D N B V P K r z P P g P P I 2 G i R f T + 0 N s T n i l r R Q r 5 o a M P E u T a I 9 I K I i 3 d n v W v 6 J k j 1 W 2 x 0 t g V J 6 c f J U t l W 7 y k J Q + r + W y 1 I P + + s D B X l u Z T C R E n F x 5 0 y 6 U K j y Q l S p Y X Y Z l N O I B Q o f d Z g X x k 8 7 d Q 9 O A G o R g h w 9 C f D b n 7 w q l h Y A x M a a L A v L 6 h v j 7 g Z 6 M g s r I 9 S s A J v w y F + U A I E x 8 D Y o x X E 8 2 z m U j E U L D S M B I T h 8 h b u J I i G L C x b b 6 I e k O b 7 Q a e D c d 8 D U 9 Q h A s i U m 7 Q M x A j h x 8 k y c m 7 v X L + S Y J W L y T E x 0 r i S K / U t M V J S 3 u X V L c Y v 0 S S p L I l Q U 2 c 1 I R h K c o c k q I M / x u T m u h h z 7 7 E A u n p a J D + Q Z G H D 8 t d J T o n C m g n W u Z j I P A d o e i M v 2 M a + k u V 8 J w V p t A B p j T m L 6 + f k 5 e n 5 r M F p i s P m B A F w b + + G B f l G x w k Y B A 3 e p E Q 9 4 0 b N + T R o y f y 4 g v L Z P k L L x i p P m z Y a 2 R M x I m L s d p g w u F 0 I y W S J x A N c 4 K b 9 m U Y M t r W / 3 C T I J w o 0 I K h N G B D Z 6 y U N s R L f 2 + X L C 5 I l u K s Z w z S 3 t k j 6 b M n t h 6 X K h K l r T d W F s 9 u l H v X T 8 s 7 7 7 w 1 6 Y K E t f / 6 m 2 + l e P 4 8 m T 9 / v i Q Z C 4 X n W P M B I 3 Q R 3 A h f N A i F A 5 F c D 4 W u v i V D g U A u c F 5 R k f c 3 D / z R h y 9 q a 2 o l P S N 9 X D S 6 r 6 / X 0 N B Y v 3 + U o V q a G i U r J 1 f K y x 7 I o i V L x 3 0 J / s 8 f / r B P v v / 9 j 0 d z I Z Z D 4 V q q H X x z D J H C z U 2 G A p 9 B p h 6 J 4 3 Q a n e j r N f a 7 + Z p A f 4 8 W Q u V A W n t i V d s M 9 7 b K c G K W 7 C w Z a y J C d N H I k Q 0 O x U h D Y 7 2 0 t Z B f e s H 7 7 O Q C E 8 o T k q 8 z N N K n 9 / H 0 a Z 3 R X L l m k 4 z A 1 p I z y n 5 a t G r d t 8 Q o F G w X Q L i A P h B 0 K I 5 I L C m A Q P C l n V G G Q i t 0 d 3 c a u 9 B T h U t B b J p h E C t Z + f L f f v o 7 W b p 0 q d F M c Z K e N l u K j N S J x k b 7 w o 1 E D 4 V w c j 5 o 1 r a 2 V u P 0 Z + h C R y t 5 a h G K o Y 7 e j 5 O 4 o U 5 J m Z 0 h i 3 O G J D d 1 r P k W a c L R C e 6 L 4 B C f c / T o c Q 2 N F / l I 6 + k E f m Z p W Z n Z i x F Z v n y p 6 / s N V / h S u U E 3 R U Z G p v e Z i a H e C A p n 8 b S y J q o L D Z O d M 0 c v j k d m V v Y Y X w Y C 3 7 v 3 b S W O Z c u W G c b L k m + M O s f E i z Y m m o / C N 4 p P T J F z j z 3 M P m h u o 9 v 4 J 4 G A h C L K S M Y e Z m p t a V X H N B p g D b m f J 0 + e 6 G a y X m h 0 t I 5 d 3 8 T E e I k d G d C + M V 9 m A g 3 1 z + z 4 c I F w g p E O H D h o z P b H s m / f V / p c j b f s a 6 Y g O S V Z V q 9 e J Q s W F B m 6 O i h X r 1 6 T w 0 e O q m A M h k D M N D Q 8 p H T N G q M h W W / y d n n G L 4 o W M w F f 1 y S m q a H G a K h n N W y + G F C H 2 p g K 9 X V S O G + s R E P d l j 4 o l a 3 b t n q f i Q 4 g O q 4 n E r M P R m g d z j J O f L x 0 9 s V o K P V J S 5 x s K n Y X G H C C 0 n 2 0 n A 1 e 4 K j C D E h P m G R o 0 G h S w 4 R s G i F r 7 G n s b C u U 3 K D d + D U X j X 8 T O 9 Q t m x b H y e w k j x n t B K 0 0 S G 6 3 / h 5 S m 3 U o L 3 + k A Y i F C x f I y p U r 9 F 5 s w I j 1 n a g V M F m A 4 W G k 2 3 f u S u H c A v W / A o G 1 j 9 R k i w Z 8 r Y f Y m u o q X e T W A B X B C Q m J G i W b W z i + S x X b N S E h S W u 0 / I H m w q q 2 O L l c m T g m 5 H 7 k Q X B 1 z v d B u J h h h O 7 d A k l E 9 j z W E P O K v H 4 t + M Q 3 y Z 8 d W d T Q d m F i 1 / M z B A h R s 4 k s Y u r s V P 0 X R s v N n a M O M p s b j i C g s W / j / D 4 N 8 v h j J k C d m 2 U E N y D o Q u / a / P l F x u f 9 S D Z s e H n U / M V E 5 z F T m Q l w b Z j I a 9 e u 0 e Z F i r A D A a 0 z n U h K 9 v G h W p r q R j r a W 8 2 C p 0 p C E H + o r r Z G 8 g r G V 1 R D 8 F / u / 1 r e / 9 5 7 o x I U s j h T n h Q y b 7 W + q H 9 c 0 5 k F W g o i g l j J m + S 6 C L + i U S q 6 s m V l w b M E H x 2 p z r a E a I A N d h Y K W y B Z W Z 9 w J S Y M W m 6 s u o I M Q 0 j J / p k K u I 1 + I t 2 v X b u h J u z G j R v C Y v C Z B j T t w 7 J y e W n 9 O u 8 z Y 0 G h A F F p J 6 g m I Q E + F X D 6 c P x s h H m M p G d k y a A x K 4 I h f 2 6 h 1 N a M b U H g A y j R 7 + r s U r P I 4 v b T B F d J 4 D 6 f r 0 T a N D V 6 / A U 0 A 8 x E m Q 0 h b n y 3 Y K i q q p a E 5 P Q x z A S i z U w A r e 0 P S F Y 3 f T e + g A F L 8 m O N c O o K m u e D m U K t A 0 A b v f b a q 8 Z v G 5 / I f t 6 A d d D e 0 R 5 Q Q / s y E 8 B E n m y w D 5 W V l S q 4 v v 3 2 o P z y l 7 / S p s r R K B 8 l I I m J w c P H N r T u x N 2 7 d 9 V W f + H F V V J Y W C A V 7 b O k s j V 0 l C w u d k R 2 l n j M O S Q 0 0 j d g R t 2 g v a 3 N M L 5 / q X O l K l E W Z 3 Z J 1 u z J z y k B N F E g 0 w 5 T d S K 5 r T 5 D O O R k A i H Y d / v i 0 K H D s n X r F t c R s 5 k K 0 h 9 n z 1 6 Q H T u 2 j p q u F o M D F B 6 M p T e r N e h 9 Q 8 B Z n x z 6 J s L H 3 9 y s n y / 4 X M q + b t 2 + o / 7 z u n V r J N Z 8 7 i x z T Z R X w U j K U I O D / U Y j B A 9 / 1 1 R X S n 7 + X L / t A z A E a v a b y / V S s G i N D I + E v t g 4 8 5 K d S z 3 R P L g 9 V K 8 K c K p X Q B 7 g 8 a M n c v F + i 3 x v 2 z L J z P I / w W c y 4 C 8 H A V i L S D c M w J B s f j C z k X W A s d D i w V B V V a X a N D 8 / z / v M 8 w s s o H 3 7 9 s u u X T v U G u k y v 9 O e n 2 z 2 A M 1 N Z T y B G / a F v 9 U 9 r d O 9 I C C T m 5 s j D Y 1 N 6 j o w S C Y 7 O 1 s 2 b 3 4 l r D 3 C P 7 9 k / L k 5 u d l S U l L i d + + B M h R f H K 7 d 7 4 v r 1 Y n S 2 O X + M 5 i v 8 U J q u Y Y x Q x G G B W o f 6 c / N X b l y T a U F L Q e 3 G 9 O l 7 c E h W V B c J M u W L w t 4 s 9 E E B B 3 I s Y e Q J 5 L j g W H M / w x B B G c a B q E U F o 5 t t 6 + p r t b K A Q I z E M y x 4 y f l v f f 2 R s z g M w n 3 7 9 1 V 9 y Q 1 d Z Y y E d U W r B V 0 w c A W / g P c K 9 H W Q G v H / p w / f 1 G Z D Y 2 1 a N G i 0 e g s g B 9 4 8 H 7 + L S 0 t k 7 r 6 e n l 5 / X r 9 7 m C I q a 1 + P G L V Y S A 4 x z X 5 I 6 T H L X F S 1 h C e m b N s z o B k z R o 2 P k 5 g J 9 w J v p c S q I 7 2 T o 1 S r V m 7 y t z c b C U 8 o o g b 5 v c Z L d k q F y 5 e V o n 8 4 o s v T C p j N T Y 2 j o 4 I 8 8 V E z T 6 L Q F r w 9 K M k F U h U / R e n 9 0 j O r E E N K P l j m v J y T 9 1 e q O l U M x 0 d x o 9 K S x t b R R F p w h s m J G a A u c h e P S g t 1 V z f r F m p G n D q 7 u 6 R l 1 9 + S T L N u p 0 5 d 0 F e W r d W G y 7 d C K W Y k 9 e r R x J G u m X 5 / H S j p f y / g Q u o q n g s 8 x c s 0 t / r 2 0 c k N T l W r h h C L s 4 a 1 F x K f W f o M C w f n 5 o 4 L G s K B 9 T e p B g 0 J 0 C U z w I J g a o + c / a 8 r F 6 9 U h Y s W D C G W K t a K H w d 0 a S o B Y y F Z N 6 0 c Y P k G e Z y q w H D A X Y 9 D r O / R W a 9 3 C x + K E S D M Y m S E U J / 5 d V X v M 8 8 n w h s E a j n 4 v l x g o B B 2 T e E 9 O 3 b t 8 0 z M b J s W Y m m T N x i N C h B d T l q N B g h V D x + p P m o k b g k O f k w P O m / q b h P 0 o O E h A O h z 9 z k y V O n Z e f O n Y Y x x i / o k + Y 4 L f q E S Z 2 A E a k s P 3 v u v D J W f r 4 7 C R M O M D X 8 l V 7 5 m 5 0 Q C X C m 8 Q s S E 5 8 x l b b U m H / d a F + K m C 9 e v K T X i W k c 7 f u f S t h p V b 6 T o 0 i o o 1 l m C k a v L k W r A P q N 6 n u q E t Y X E G j x w k V q W t B K E A 7 Q T J E w E y A I 0 l D f 6 J e Z w I L s I V m S M z 5 M i k + I S f b u 3 n d U m 1 D V E W 0 g M f 2 t F a Z E J I D w c b 6 R x g D N 6 n v f w + b 7 H p Y 9 1 P 3 g u 3 m Q W q A W j p + H v I Q H I D Z M v j V r V j 3 X z E R e D U b y N 4 a N W R A z C a M a y h e d n R 1 q c t h O W i f O P 0 7 S a a N u M W f 2 k K z 1 0 S B u A e F 8 8 c U + + e C D D w K a p K E A g V L L R m S H C E 8 o c N 8 0 O p J M D k a I B E d 8 S / o B d Z G 0 V Y c D i I Y 6 O / q H + J m Z D r S P o w G J W L U Y M 3 b Y a J w G 4 7 t h m s B 4 a C k Y K C U 1 U 5 L i R 4 x G b l F B 8 s H 7 7 2 k o + f b t O 9 p I O N k 9 S Z M B h A M + Z L e h w + z c w N f v z 7 e a T g R k K I u K x + V S U F i k M x / S Z q d J Q l K y n C g n 0 h G a u C m r o c G N 9 o Q E 4 + e 8 X N Q v c W E G E 1 l Y C G 2 v 0 T Q T q Q L H f D p 5 8 p S s X L l S g x a Y U p i 5 a K 9 6 4 6 O x C I R h C f + j z T Z u 2 i C t 5 u c V K 1 Y E 1 I 6 1 t T U y d + 7 4 u Y Q I g f r 6 O v M 9 B a 4 0 A 6 / / 8 q v 9 s u u N n Z o + Q O o i 0 O g K r a y s 1 j V 4 1 Q i D R O N P e Q J I i d L d H y u l j b H S a H z X 5 f l D M j 9 z S F 9 H 5 P P S p S t 6 j z A e Y 8 I o Q X q e Y P N G b r V q Q 8 N T I z T G t 3 C w v 1 h e U 4 m g D O X P E T x W h l R 0 d 6 O b F / a N d o x O B I c P H 5 G t W 7 d q i H M i g H B P n z 5 r T K R + q a t v 0 K L L p U u X K B G P p g 3 M 5 S L d C Q b Q r X n m z D m t s v f n K w G I O N D G O 3 t 1 e F 1 t 7 V P D J N V K M B A 6 2 p I N H + w f U D 9 x 9 + 4 3 9 L W + s N / R b a y C i x V J W j 1 v k Z I w I q 8 v G l v v a P 2 s y 4 a x S J a / 9 N J a z x + e E w T S / M H g p F W q b b K y P f P R p 1 q D B W U o 3 4 5 E N E 1 p o 5 H i 5 t 9 w w I a z 8 Z H i 8 u U r R l O 8 q K V I E w V M x d x q p v 6 4 k Y B I f O a 6 L y i e r 5 v E W z B F S J i G M k F h B F t / V 1 F R o V q R U y U Q D F p 3 W F k l N d W 1 m p S E i D 7 8 8 H 3 v O / 2 j v j N W n j S b 9 e / 1 r P / s p G F 5 p Z h h + / r r K L h H m J n q g q 1 b X 9 O A z P O C t r Y W y c g I P 0 F P 2 V r / g K E z Y 2 p z P J O F M + U z F Q j B U P 7 z I G c f J Q X t L / L F b K O l X j X a K l K U P 3 x o V H q e n g U 0 1 Y A p v r t x U 5 n q v f f e M S v m S Z i G k w j H r M S H + + i j D / x q O n w 2 H t E Q G F S d H D 9 + U g U Q i c t w r n M m I N L c U i A E D r d P D g K u N q d h W N 8 B o g J I P r D Z x 8 Q I B Q I Y l S 2 R 3 x Q z B 4 i A + Y L 5 g N 5 L m z T A P G v W r t b 5 5 b 1 G w E C g / o j 0 3 O N n g g f t Y 4 9 T w b z D L y M 6 d + X q N X 3 O F 5 i X / p i p p T t W e l x 2 b a h J a b T S 8 R O n 1 B d b v H j R c 8 V M B H I o a o 0 m M 6 E Q p n o N R r + N j Y d h G h v q 9 H d m j r V D C O Y 5 i K q h o V 6 j T w D d 5 D v 3 I B R K G z 2 5 l N r 2 8 B k L Z 7 y l d f x 4 M S o F r L l D V M 4 y f L Q B s e o Y 5 C C O 8 r p 5 z y i f s h 9 K V L g e t M V p 4 4 d l Z W X K + p f G t y A 8 a Y m X h i 4 G 9 3 u f c I B K k m Q X e V 2 S t 6 e M D 8 a 5 X n v f e c u Y P O F F G K c b B G C I i o Y 7 3 z w Y 0 E z s V S T V / 6 H o q L 7 u q Z q S / h D L F 3 t C 5 J 6 R u F T R 8 h z c n Z X j c e w A J h d + h 8 X A k H u T D 0 A w D x o S p C A t / L w B + R h C w v 4 A s Z 8 4 c U I O f H v Y E O 8 J P e P H a t R o g Y 0 h B 4 L P F O i z n T 6 i T u G J i Z V j x 4 5 r p 2 x B Q Z 7 s 2 b 1 b z W c 2 y 6 l t W Y 8 5 q Z 5 B J f 4 Q 6 H k L T D y C N p s 2 b d R Q + / O k l S z 0 W M 4 o A + G H e c 1 e U E 7 k R t g y K z 0 U Y F C O z f X 4 Z e N p I Z Y v p s v V N s z x w i 5 j s q S l j a / + 5 v Q H i 6 E w a Z a X V x i z 7 2 Q 5 U U I P g 7 k F y V 0 K I f 3 h x v U b c u v W H d m 5 c 6 s S F T 1 A H M N y 5 / Y d b f m I B m C o 7 O w s O X j w i H k c D s m w m H z 4 T O v W r d M z i F e t W i U 9 x j c A X B 9 B F r v B 5 I / C B R U g + 7 7 c L 2 f M Z x 8 y 1 7 R n z 5 t R N Z W m G p N d 6 Q B t I 2 i e 1 t Z 4 n 3 l m k f H A 1 I R W 7 N B N X h t o o i 0 B J o D F 4 r H V x m J U n E E k R P W I Z P H v 7 L S M c R z b 3 P R s W E h i h N o Z z X a s L F m O l C b L 0 d L x A Q 8 0 o y + 4 w X Z D p E 6 U N 8 V J d X 2 b l D 0 s l z / 9 0 5 / I n T v 3 N P z 9 k j G r 5 s + b p 4 M I 0 V p E 1 q K B 1 1 7 b L O + + u 1 e d Z g I I g f D o 8 W P 5 6 q u v 9 Z h M m J A z i D k 6 5 8 G D B 9 q Q d v P m L b 0 f T E H f e 3 I D C O D Y 0 R P y 9 l t v y m Z z T R 9 + 9 L 6 r 1 p e Z j K n S q g i d q i e P 9 W e s H p i C 7 8 b U d P b a M f H L X 7 E 4 P G K v N V B D b t y b u 3 d 9 w o w 0 W g X s h 6 A m M Q E h H B s 2 Z y P x o e z x I f Q z c Q h x u O O Z n U h J F E 1 I I i 1 I o p K Q Z K g I I V 8 S k 7 a o F Q 1 x 5 8 7 d 0 b O K u J Z P v z o j l f W d 8 v 7 u T V p N z U n l g N e y c N w 4 Y W n u S 2 f A R Q G Y X z S T 9 Z t 1 o d G N 6 6 b k p 2 9 g y K h 6 4 + y M D B n z 8 5 R 8 / P G H e g 1 c i 5 q r x r + j c r m / f 8 D c w z I N G K C i C a X D Z C P m P w J A g X J d J H h R 8 Z i M P d 0 9 G j V c v G S x f j 6 P 5 x m Y v 8 F G L w Q D B A 4 t 8 C / r 0 G 0 U A H M 9 8 G + g W 9 + 1 Q b u k Z 2 a q C c h r C a / 7 v o b P 8 / d e w L V a m u w 1 n 4 E 1 Z 7 / b I u 6 v / s e / / I T z V B s a G i U 7 K 0 u 6 D d O U l Z Z J + a P H U m 8 I m 3 G 0 f A i a w 7 e B r z B j S K p a 4 z T a F g l K c o 3 a 7 W u V f f s P S 3 x q t v Y y r V q x T B 1 4 T C Y G 2 k N k X D C n z i / W E y x i l O n a 4 + Z L X v E K G Y p J l L y 0 8 f Y x 0 4 h o P p t l H P R w q o V D A f P z 6 6 8 P G M 3 4 U C s s u L Y / f P m N Z O c v k G / 3 f y H b t m / R 7 7 O V y 5 z 0 m J W Z Z a R g r D I S j A i z a 1 L X / J x t 7 v X i h U s y t 3 D u u E j f t 0 b D V l V V G k u h 2 5 i w d 9 X s P W r 8 s h 1 G + 7 k p j n 0 e g B W E I G 9 q q J d Z E c w 5 Z y 1 5 s N Z 8 D u a d L f u i l t G f k C K q y m u c j G D h 1 E K + s J O t g L O d i X u w + x H 3 P / / 1 J 5 + U l C w R z s / F D I E Q F p m N N 5 9 r N r l Q 7 t 6 9 J 1 e u X N W 8 h r 8 v K s 4 e k s f N k d l / q c M N c v H S N U l b + q 7 0 x e d J b a d n B H F K c q I s W F C s 0 t 6 G f 5 H m N O 0 h y T V Z m m C k U 0 K G 1 g g G K m c a G h 6 U h 2 W P D E F 7 T q y g r Q O T i 0 R q u J l 4 c P Z x k l R 3 p k j K 3 J c k J X + 1 J O e U S E l R h j T U P J H C O e l a C f H q q 5 u 0 g e 3 Y 8 R N S V l Y u r 1 E y Z D a V G j x b N c F G P j W v 5 d D v 2 J h Y 2 b 5 j + x i f l U 2 i e Z D Q O 3 5 h c X G x b v S 8 o n n y 8 s v r l R G f d + C 3 o O E h U P Y X Z k J o t 7 e 1 K u G 2 m n t n 0 G o w M N o u 0 B h m D 4 N 5 E u g I I k y 0 Q L N A n E B D B W K o + P i E c X / j 9 6 7 O D g 2 C 0 H I / J r H L D V q V Z s H m 4 h M w C x v O 9 s f V d O p e q / L / t 0 D A f m 0 p P S L 5 L + 6 S I X n 2 n e s K + y X X O / a L M 3 i r q 2 u U i C 6 c v 6 A D N m e l M v S 9 U 8 1 D n P F A N 2 9 B S P n J 4 y f a G d x l N o p G O + a 0 z y 3 I k / w I R v g 6 g S C h W G J e W q 9 U m e t k x D B l P p Q 3 0 a A G 0 z 6 s H 5 b r Z 7 6 S P b t 2 S H X N U 7 l / / 7 4 m X B k 6 + f b b e 1 Q r O e + B i g m 0 2 p r V q 2 S J E X T h r O l M h 7 o N S H m j H X z p z B + Y s w 8 R W 7 P K 4 7 s y n z B R 2 3 q Y l R 4 O W p o b z V r H S Y a x G A K B / K t h x z H r z v d z L f 4 Y E m Z 1 m q w h i 2 M B o W i 0 B Q y 1 w R A 3 F Q u + j v C l 6 3 e k d q T E E L z 7 u i k u N D 9 t e F x z 4 r y M Q X k x 3 + P 0 Y X 7 C P I y F S j X m G y f h Y Q P D I J y 6 F w k Q H F / s + 0 o + + v D 9 k A w Z D N T U 4 U v a t U c a P q 2 r l + v X b s i O 7 V v l 3 M W r 0 m E Y Z M 2 K p Y b J z i k z v / 3 2 m + p L I Y X R P L 6 4 Z T Q o p 4 S E O + N 7 J g O h 3 N L c J D m 5 w a v 3 f U G y l 1 P Z e U u 7 s S 5 y 8 z w l V I 3 G P M y d E / m c D I p m i R E k G u 3 o L z o K f R j i V K 0 W y J + y s M x u 4 Y q h A F / C Y Q H 0 1 h C m 3 r Z 1 i 7 k p j 7 P f b B j u 8 p V r 8 s a u X X K y P E W i E V j D j N t R Y v w Q 8 7 P v R U c D 9 + 7 d V 7 v X B j O i A U L 4 C J 4 f / / i H 8 s 2 B b 3 X I J F o K c / P s 2 f N 6 1 i w S l y A J J o L v Z i L B 0 V w E M H J y n + + W d S d I u l O k G y j o M l 0 g Y M W B E c E a a x E E R L 5 9 A U 0 S v e 3 u 6 p C 8 g s J R w R y L t A w G / A 6 i e 6 h o / B q k D a Y W 1 d H t 7 R 3 S 2 t a m z L R r 1 0 6 J N + K a C v N o A K b s 6 f d c Z L S Z C R A x h H j x G a M F g i j L l i 9 V Z m H q K c C E A + v M 7 / O M T 1 p d X a 0 z 4 e 0 9 E T n C V + I Q 6 X / 8 1 W + k / O G j U Q f 3 j w U E s z o 7 o j M r P p r A / K P a n 4 h d I M B M d h i M L w i 1 0 9 o E M 9 m K j D h j N n 2 y S K e / P N t E 3 o y 9 i h R n 2 g t R N V R k T j Y D 9 e P V L 2 G 8 7 / V r 1 / V v 5 F w w B 0 G C s d 7 w L c J R U p h 4 R A x z U 4 e l u T t O F m U P y q q 5 A x O q U H c D q r 7 R H o T d I 2 F a N M q N G 9 9 p i w d D P u h d o t 0 + M y t T r l 6 9 r n 5 i Y 2 O T E U L D W g 1 w 6 f I V W b / + J U 0 J f M P w / v J y Y 0 4 3 a y i e G d 6 L S p Z K d W W F L I U p J 2 C K z k Q Q F Z u I e T 2 Z w K z 0 / O u f B h C Q f c b 8 9 B w 8 6 A F h d 2 e u C j 8 K e o i p r n o 8 c u D r A + r 4 E 2 q + f 7 9 U T 2 s g P F w 4 d 6 6 G 0 7 d v 3 6 K S l G k w 5 y 7 f k g / e e 1 O S 4 J w A Q L u Q v P X D 1 H 6 x e 1 n 0 t E Q 4 Q H A Q T b t u T D V m L o Q b X k d z H z x 0 R L 7 3 3 l 4 V Q H y e N e P 4 O R i T E t F i T W e l z N J 1 B 4 + M I G o o O 6 c T m 6 I Z 6 p 8 p o P o A p s L s n W m o e 1 o r + Q V j R 7 L 5 w t n O x N w Q n a P v I y T U h 2 J j i a h h T 5 I w t C / C v G t r a 5 f z 5 y / o 8 f t o I Q j F 8 K E e V z k r i A a h v I j X Q C T B C m K h u V 3 e g Z f T h Z 6 e X r l 8 + b J k Z m Z 5 / R x 3 a Q A Y 6 q u v v p G X 1 q 3 W P i c C J h M x T x F A h N x h T g 5 K W L K E d M Y f T 3 A C Q D / 4 4 9 a i m S l Q 7 W L 2 L t j + E R 5 P 9 R Y 2 A H 9 C U z k H Z 5 H x X F Q W E E u H o f R h J E m C U W t s K m o P 8 A F E t o I x E y C o w M k X N M U F o z G I q N 8 w H u O b b 5 n X c w T N V I O 8 1 J Y t r 2 s R K 0 n b U 3 e 7 P Z G e E C A f 9 P 3 v f 2 j M 2 x i 5 e e u O V j A E A w K K R y C w T g y u R M t x s N 3 9 + w 9 0 h N o f E 6 A f w t c z D d A 7 + c 1 g G J 9 4 9 g z J c W J U X 7 H R l P / Q e m D B T 1 X d x q F M X C K H j G k T j g P P m D F O v q B d 3 u c 7 x 4 G C 2 f v 1 H r + L W j 8 3 B 2 N H G 2 w 0 w 0 z I D a X 0 l B k f h y o F I 2 B C T N V h I 5 Y u L d E W k 2 A J V 0 p i 9 n 3 x l X z 5 5 X 5 t j Q k E B B d M R V p i 3 b q 1 e h g D F s Q f C z g 2 K S 8 / u G k 1 H Q h l o l v U P X 1 W Y O s J 6 Y 9 9 z y h D Q R h F R f P U 3 E D 9 6 X P m t S / m D 8 i 8 + U W y Z s 1 q j Y q 5 x Y D L u R M W 8 e Z K a K 2 f l T i i g Y 3 p A t p 6 w / o 1 8 u 7 e P b o m J L W p p f O V R L 4 g T 0 Z 5 k F 0 7 J 3 j v N e O n 7 X l r t y b I C a E H 0 1 Q W m E X r X 3 p J 6 u v q v c 8 8 / 7 A V 3 T M N B I 1 s O V E g w D z 5 B Y V q + v F w A o t G j 9 b x / q 4 v Z m D J k S P H N d 9 0 4 N u D K h k J K S 7 P I X t / U I e u + w I C 4 q h L 3 7 l 3 M E g 4 I E l K o W 0 k 7 Q y T A Z i J i v X 3 3 3 9 X B s x i / f 3 f / 1 L n Y R M V 9 J d q o D S r p 7 f H r x Z n N h 6 5 J 3 J S M B I 9 T G e N 5 g k F G B G t R z F u K I Z + X k A 0 j K T 2 T A L H N H F d 7 L k b 4 E f x I E j B f t p e Q s L r f h O 7 t D x Q j M r h x o R 4 X 3 l l o y G k V q F I k 5 n e 1 K R x 6 D H E c / z 4 K V m / f p 2 W C M 3 J y 5 W i e Z 6 T D k 8 Y k y / c J k S A V n x 1 Q Z 9 q q p k E B A f 3 S w T 0 8 u V r R p s X a g j c g i E h + 4 3 / R T L X B j V Y b C Q X F e V E 7 e y w F C o q a O d 4 + e W X 9 X f A Z N S m 5 m Z N Q z A o k 2 Z O w v D 0 U V H n 9 8 b O 7 Z o c n W n w V B 1 4 R k a j 3 Y k O U 8 l i 3 H t N r 5 C r s S k Z t A D V B / F x 8 W P K d a Y b 7 B M M 4 c b k c 8 K W H T n N R b 8 s S a 3 c 3 b v 3 5 U c / + r 5 W f h M F o 1 o 6 K y t D K y X i j U 2 G 9 i J B y V Q d h i n i k J P h B / Q 6 R c J M g J A 7 0 c G Z B h a c u j u 0 F k e q O D U R C 3 r m z H l 5 9 9 1 3 x k Q I T 5 0 6 o w 2 G D K o c U 4 x r X p / r O G c L Z m I W O 5 n 3 5 c u X G d + t W g u U 5 8 0 r V I G 2 a e P L m g 9 0 E y i Z S q g G N W s C 0 / A v z A S 0 4 t t o V k 5 H p z b O R t A g P v 4 2 k 5 i J h H M k z A Q T 2 v t w v n c c Q 7 F I F G d u 3 L h e E 5 4 U c t K L R B S w t b V d p d D t W 3 f 1 N V R H Q C i 8 J 9 U s K K a f 5 z P 0 n 4 j B g M x g e P z k i f F D z p n r u K 2 z 8 6 Y K d N s i d S F s F p E g D t K Z / h u q 4 A k k s N C X L 1 0 2 T P R U G h s a 5 Y 0 3 d s r r W 1 4 f U / t I O z 1 d t 6 D b a P 0 T J 0 / J 8 m V L l Q D 7 + / p l 8 Z J F q v H r z f t X r V x h 7 r d C E u I T z O t O z w i m o s o b u C F C G K g j w B n M M w G x R l u G y 0 y A 4 N H T m m r v b 8 8 Q 9 5 f / 5 n / 4 x P u z g g / P N A 5 2 b 2 + f a i e Y i s 7 T w 4 c 9 R 9 w j P f k X 5 9 r Z c v C g t E z 9 B C T V k 9 a J l c 4 U p h v u d w Q m k H B E 3 O r q 6 v S s H g i b I y 9 n m + / H 5 y N h y F R Z b h I N Y V V 4 t A A R w 0 j f f X d T G Y e q c o Q I L Q j 4 V Z z g y C F f H H n C O i G E u j q 7 j Z 2 d q h r N F 6 z x T S M M 6 N U i i p d m m O 1 J R a U m e y m g R T O R q r A J X o Z i p m e k S 7 q 5 X w Q Z w a O p L k + i u p v 1 p f o D 0 9 P t + r J 3 7 E c o h 3 + 6 A L 1 Q b E u w J F y 6 o b j W p p M s R n 0 o 5 j 1 Q M r R t i S e D f 8 B s H B U A l n s h I E L I R D K w l 3 2 / m I W D 0 I h m N c c t l b m L V n r / E j 6 c h 1 n z n Q w h w W f L z M z U 7 2 U R 7 I 1 A 7 J h f E D y H s D H 3 g o V Z s m S x L F q 0 Q B O u E w E C h B k Q m G J z 5 8 5 V Y e M E 6 w L Q z v f v 3 Z c N G z c q o 4 Q C Q Z x H j 5 8 Y k 6 N T q z T Q / G 4 k J e Y j z n C x s R h C 4 e y 5 C / L K p o 1 m r U I T i T b P J S a N m m 0 W r C X X F a m A c n P U 7 F S D K g f M d + Z I U K v H H g 6 b + 6 S 9 x 0 6 Z d X O / 0 J 7 T x A c x 5 + + 1 j F S 3 x u n s c Z g J 8 A V E 9 T B X 2 O h w A H F f r U 2 X 7 o H I N g A s z R 2 U B d k e 0 + b i x c s a f X T D G G w + D I i 2 w v F H W 3 z w w f f G 3 X Q 4 s L 1 N b p r 6 W D c 3 T A H Q d p h 1 b 7 6 5 K 6 z r I 4 R P e d g K o 7 3 o D f M t U c I M x f G n D p M A E Z 3 B W B L X r l 0 f E 0 S x 4 J o p g K a A l Z / R k r 5 7 H i k z W T Q 3 N U q 2 z 9 n M 0 w n P P d K / 5 7 k v G A M B b f e u y V w v V T M a d D D K Y 5 y Q M a 9 v b W 3 R 0 i P f n q y 4 f / n n / + a T 3 N l D 2 p P E o W W Y W n w w N U u 3 b t 1 S 3 8 m s s 3 n O + 4 4 Q g D i Q 2 U 3 d k S e T u v p j J C + 5 U / 2 j + / c e y J p 1 a 1 w R q k d 7 e R a G a g O Y 8 O D B Q + q v Y E a F S x g Q G L k l K s j d v N c t M 9 H u Q t H s 9 u 1 b X X 1 u 2 o e r J P 7 K K R n Y 8 w N l I P r C O r o 6 t S j X m t 0 Q C c z f 1 d 0 j S 0 u W a O U 7 G h 3 T k O v C h 8 N k 7 j f a r a 6 2 R p / n / r A s b N c r r 2 P / + N f 5 m C j 4 T F / T a D J A p B X T k r F 4 w b Q i 1 8 N 9 M 4 y F p k F + L 7 t / T / u 1 g G 3 6 p B i W g J H v H t U / r d V R Y r z P F w H 7 o T C f q A C g N Z 6 p q G s L + 8 M K Z R 8 t T Y 6 4 L 6 q 7 o 0 0 K h m 6 q r 0 A E 0 d + F u w U L h z l Y + q B U F h j f h i A C E t j N E S 9 I L s Z 1 f f z R B 9 5 n o g M G U l J 5 T l D H T U 1 b 7 J M H E l d + T w Z 2 j p 1 9 P k C j Y k + 3 n h f F A Q c D R j s z T N M f E 3 A v 5 E s I E k w H 2 I d w B V o 4 a D F a J c u h B d 1 2 9 L a 1 N u s s d S 1 8 9 c 6 i c M L f d f M c W o Y T 4 H 0 R k K E u G V O L v A h j s O I S U o x / F S e L c o Y k P j Y 8 L o G p q I C 4 U h W e 6 f j q g n 4 d h h 8 t I J 3 7 j A q n L e L y 5 a t q C g Y D g R e G 1 9 D X N B n n K z F T A q k 9 x w i M a O L 6 9 e / 0 u H 9 f E C k s n u / p 3 Z l q k I a Z 7 A o J i B z / P p x K d p g J n x t z N 9 j 7 n E x F h B M N p p q N 4 5 U M f S P U u D 8 E W c D V 5 X w k m v B o k M O / Y m T w 6 f L w n U s S t Y w U X p b n b j o o D M v 3 1 X V E d + N J q h b P n 6 8 R M 8 w d l T I + w A T C 9 7 p w 4 Z I G Z e j 5 m q z D y i h V K i s r 8 / 4 W O b 7 + 5 l v v T x 4 Q G f Q F v i V 9 W 9 P B T A B i 4 1 i Z y Q T 3 N u J j E l H s y r 0 D / n X u O d o 6 I z N b W + l D M S G 5 N D p 3 y R M S x K B K w h O 1 N A x k h C K + F L E D W v Z j i e h h f 3 O 6 B A E A J v e Q p D 1 x 4 q S G z A 8 c O K Q X k z e b w 6 Y j L 9 I s z h y S b Y v 7 j N Y x q t L H I s l M G Z Y N 8 / u 1 L 2 p H S Z 9 s X 9 I n S 3 I n L 9 + C O e B M z F r U 1 d X L 5 S t X Z d W q F f L h B + + r D z J Z g A A 8 c w O D a 2 F M N U s U F r y H 5 z g / m F n m T u B s s 6 f X j K Y C m L i / / e 3 v 5 d 2 9 b + v v 0 4 X U W a k h 7 3 U i 4 E R H 3 4 S x p 7 X d Y 2 2 Q w I W p O T s K s K 4 I U D d g E C a M l J a e P s b 9 c A o o g l Y 6 n 3 1 + U d E n l L g s W b J I 5 s 4 t M B s 1 r C q a 8 i M a 7 6 h 8 5 q K W z 0 + b c A c t 0 d s i w 1 i L c g Z l s X k s z B 5 U x q F b l 7 F g U w W t j + v v U w f f 6 W 9 A f E R 0 5 h Z w 8 q D 3 y U k A G 0 m P G U e U Y j 4 E w t V r 1 3 X 9 A V O V 0 s 3 1 n j p 9 V v N d + I H + T i b k f j A l 5 5 r X l B r f K i s 7 y 0 j h H B W O 0 w m S 2 d y 3 T m v 1 + h 6 6 3 n 7 8 k E g A o f t 2 1 Q I i e f i p E D u B K s Y + w 0 w 2 W B N t x H z 6 6 3 8 c e W H t a 1 K c P 3 Z j P U 7 s o O H u b u / I r t 2 T c g G h Q C s H X x t u s W 0 w o I k 6 K a + 6 c 8 9 s d I y s X b N a u 5 H L H 5 X L 1 i 1 b t P p j M t H c 1 K w 1 k S X L l s l / 9 b 8 d l T u 3 v p O r f / f n x q y O k w V Z H m 3 0 3 c 3 b s n L F i 4 b g I r t x J P Z + Y w 6 u X 7 d W Z x t O x 9 4 F A o x l r w f 6 g u A x 1 y w z + F 4 r r y d P 5 B u + 9 g V a G 6 2 h k 2 N d B C Q m A 7 G M B i 6 a M 0 v u 1 Y 2 9 W D i e x j v y G H A 1 B D A d I I w f T W Y C J G H R Q u + 9 t 1 f e e f s t + e 6 7 W 6 o p 3 t y 9 e 9 K Z C W B r s 7 5 7 / t 0 l u d N s / D m v 6 e E 0 h d e s X q n + X K R g A j A T a x m s M 5 O Y C T i v h 6 g j P g z m G s / z I O J G 3 x H / 2 v I e N J y v 6 e s L m 0 v C v 0 E h T A d i W p r q R k I t O D Y 5 W o r E I E w 2 n a B w l h a P 6 r Y 4 m W d M x U i A u b V 6 9 a o p Y R 4 L i M E + C O N T 5 7 d i 5 U o Z Q j L H x U h 7 b 6 w x i U f G n E l M q w g V / q Q P w g V 7 9 n d / / 0 v 5 F 3 / 2 T 7 3 P / H H A H r H q B D G A e M N M T g 2 G O Y n Q C k X b 0 U b A s L k v 0 F A c 5 0 K l t U o U o 5 7 J U U 0 1 m F I L 0 d E q P 8 c 7 Y T Y c I L n o P g 6 3 Q m E i w B n / u 1 / 8 v 1 K Q N 8 e s W Y Y m X R m r H M p / q K l 9 q t O Q I g V M R Z C F m f X 2 o I X n H a y l N v I Z j Q V z 4 Q t j L j p z U B a Y k 1 O d d 3 P N U N i x c D 2 9 P S R 9 a R W f 6 g E i R E V 5 9 A 8 Z R 9 M b X g 8 X F N m i I V a s W O F 9 Z m r w q P y R V N f U y O u v v x Y 1 q c l 9 Y C 0 i 2 A J 9 5 u P H F V L 6 8 K G 8 u W u n 9 5 n / / 4 C x A 4 F m n 0 8 G 4 B H X 3 o n a p s b O Z f w x k t 1 3 F H O 0 Q Q e v L / A x 8 K d m J R g p F T 4 v q X S 7 e P G S 0 Q x T o 5 m c o L + J d a N b 1 w 1 g F E 6 r h 2 l s m N w J p l Q h 0 D I y 0 n U j a X z k N R 4 J P q w W B Z 3 C D J 7 J N A w 3 X T 7 F d G I y m Y n Z G K w p U U u i i 4 B 0 T N j u P h 9 C e w I b G A 1 0 9 / u X r K E C E Z G 0 y q s E i Y 2 T Z c u W e p + Z G r S 2 t G r d H X l 0 3 2 L W Q O C E S A Q Y g u t 3 n 3 2 u Z + g 6 Y b t / A e Y P O T N M S H 4 m w s d x p O X l j + W L P 3 y p J y h O l X k 7 0 4 B V F W 1 4 6 M j T 9 U A K g D Y O 6 g L x 7 c J m K E y + n J z s C b d F g C b j D / U M T J 3 T C M E R V G k x w g A p P l U 4 f O S o h u Y 3 v b L B + 0 x w 9 O q a E P G i y D h e T y t s b G y W z 3 / / h d T X 1 e k j m M Y h 2 N L f P 6 i D d T j h c L o D S d M J i o G j D a w 1 a z H w M w 9 7 o k d Y D I U J c v v 2 X S 3 f C W S z h 4 O c 1 G F 9 T C U 4 2 h N t 0 d s X n R n s o U A E C u 1 B s 2 G o N e s 2 j P S o K V 6 T 3 D E x I 3 L 6 U Z I e 7 Y N p t 3 f v 2 3 q Y 2 9 c H D h k z k G r q w L W R f M 9 P f / o T b U O Y 6 k b E m Q a C E m i U a K K z w 9 N H 5 Q 9 h M R R m H q 0 M 0 b 7 A q Q S S h f Y G 5 o l P B T h 5 4 s U X l o d k J q K W y c a M p Y p E 5 x K a J d 6 y q M / o K Q 8 q K y u 0 Y P n H P / y + l C w t 0 V n q o Y C W c u u z / b E C k y z a Z l 9 K C h a A f 4 E c y 8 h k 5 7 T W h s 7 A P E Y 0 q a G + 0 V X L Q S Q g x z T Z v I p k n 8 o 5 F A i f g c H Q G 1 p u N J N N 7 D 7 t i N M y L Q s a A D s 7 u + T t d 9 6 S F G 8 3 M M f d + B a D + o K x b 3 / Y t 1 9 P o X y e h e B E E V y U h Q / y X f R b + U 6 a J T g R y 8 b x s M v 9 o C E h 4 C x y 7 H a 6 Q a N 1 s r o v C D R E w Z I M C u r 4 K A C e r H s A j A H D P G a 9 q A A g O R s K H D y H Q G n p j p X 0 5 L H X l m J 8 o r v 3 7 o / x + 3 C K 6 + u 4 j / E m M w K D w A Q z P t L T U u X c + Y s 6 s P P 6 9 e t T 6 j v O F N D y P h l g b 9 F U h O e Z L 0 I / 1 b g 8 F E G C S 5 W J W h n u D / a U d k / V x N S Y T d E G E 3 B T U t O l I C / b + 0 z 0 w C n t x 0 + c l K H B I e n z m g X v v f t O y N q y y t Y 4 S U s a l s y U 8 Y x O Z f w v f v F L + d n P f q o F n r 7 g 7 / Z 5 z B t / F g T m O g M 6 P / 3 t 7 + W f / 7 O f a X k O Z q i G f o 0 Z T M D m e Y o E c t 3 c 9 / U b N 2 X L 6 5 u 9 z / p H f R 0 d t p G P f + Y 4 U L 7 P H o Z t Q W c w r R t M k a V 8 j H k U 4 6 Y e U T t n C z T 9 g U l I M B J j v D j s O h r B i a k H c x R a t E 4 x m k A z f L H v S w 0 g r F y 1 Q o t S 6 X r 2 L Z X x h 8 f N C b I w 2 / + 6 U 4 J U W 1 s j K 1 5 8 0 Z g b 4 6 0 H a v 7 I g f A 9 N q T r C x i O 6 B / D a 5 i 0 d O b s e S k u L t I R A d 3 d v T q 9 K T s 7 0 3 V Y f 6 q B V c H B 5 c z h Q O Q w C J T 6 S w b R Q J O B q n Z o C G Q + B G Y a F R Z Y J v 7 W J x i o W G d 9 f S c 3 c V 4 w c y d m G 0 a y w R + / n 3 y 9 O l G P o / E H G I i o F e d G 0 X w 4 m a b T Z I E F t S c L T h Q Q c H 1 9 g 1 y 7 d k M e P C j V D l + r u S F i N 1 o c 9 + b T H / 6 j V N 0 f X 4 B M + d D h Q 0 f l o 4 8 + N B v q P 7 J H C o N e H S R 2 T X V 1 U H + J l A c j 4 L Z t f V 0 O H T 6 i E n b j x p f l B z / 4 S J h z w Z g y f 7 1 i 0 4 l a Y x F h v q 5 c u U I P B a c 1 x U Y 5 f 2 i u m 5 / t P b N e B G L s 7 8 y E g B E Q o G h i C m 6 D r Y 8 v m I w L z d u 1 5 6 R C e x o j D Y q c V E 8 l v M U 4 D Q U K 0 o d 0 r J g / 8 w N g H l D F z H E r a K q i + U W S Z G 4 q G t o K R v Z t Q I w 2 u E 7 C / 0 g V N q B v K E 5 S k i I z d 9 B K 9 J O V l C z W Q T D 0 K I W 7 D m d O t s m D L x / L c G q X r H h 1 7 H i w / f u / k d e N S R O o 2 R G f i N M 8 S A A j K C x j B Q s c 0 b 7 C H A r O / O K M Y f a T a 2 Z K L b 1 W p 0 6 e l q r K K u 3 F C t U y M Z m A 8 N G + y W a f n K Y u 1 2 r X m H u m W 4 C / 8 / o q I 1 A u G G 3 L 9 K e 4 m B H N D 7 E W c b F x 6 v P Q u s 7 E I r f u C p / P g + o a O n c J R s C g N C r a A 6 3 5 u 4 V f D Q V R l z U m a L Q p E N j g j R s 3 y I c f v i + P H z 1 S p x c J N 1 F 0 9 I a n j i M B E m 3 T K x v N 4 s Y b n 2 N Q z p 0 6 F l E p E z m m i x e v 6 A w H c k X B m g W D 4 d J f 3 5 a E m E T 5 / r / a 5 n 3 G A 6 b I s v H B Q v z 4 T L n e N n 1 8 W 0 / y O k U Z D b v f H 8 6 f O 6 / z 6 i E 0 X 7 8 J x t x j G I 0 T L T l 4 + 7 H x N x k p F y 2 N H g 6 Y 4 o S Z 6 q / M j X 2 7 a q w C h P o r r 2 w w 9 J h h 7 j t Z j h 4 5 r h p 4 3 r w C i T F M Y M 1 t Z z d v u j H R G h v q j O A J f h 4 U 5 p y T W R i K A 9 O i 5 R i L Z g W R E 3 6 p l 6 j f K w v 6 z a Z 4 n w g C i H P t 2 r U q 7 S 5 c u K h E N h F k e g d c T i Z Y B O a w U 7 5 D l z I Y H g q / 1 g 3 t x s x A F n Y i K N m c K 3 m 5 + e a 6 v E 8 Y M B L r d 5 / 9 X l a t W i n x R q r a 3 i i G u / C 9 1 O p x G J s z c W t 9 Q n w u 5 h N a 8 8 c J T q l E 8 A U L k r A + a c Y n Y U A P t Y L L l i 7 V U W x O 0 y Z S w O S B G N 0 J j l r d a s x S f 2 u L 6 Y a 2 W G 3 8 V A a Q A r Q y I x x 4 P c J k 3 r w i b T m i T Y a g g h N o 3 d w 5 + a p h A p l / 2 r N m B C 5 r w U B M m M j 2 b F n N 5 A + u q 8 3 d g E 0 / Z 5 x E W i M C f e F M A l q J 4 3 p O n D i l U i 1 c o B 2 O H D k q b 7 8 d / n t D o b q q R r u J b Q s 8 Y P N Z V 0 L i / r S h j d Y 5 4 T t O i 3 k h B 7 4 5 K D / 6 8 Q 9 c 7 x F M S V P m 2 b M X R g U I A 2 z c A O K 2 U h 7 6 O H L 0 m P n e W D W N 8 4 x f h E B + + r R e R z D Y / j S C J l t e f 0 1 / 9 g X 3 a A 8 a N y u i J h y A 4 D / 7 7 A / G F / x Y P x M w 9 b f Z v D Z 9 d q o s X L R I n / M F W o h O Y d + 1 6 O n p M h o v V Y t f a W 5 0 a q p g c P c q l 2 B B 6 B Q N x P U z D u Y 6 K U N i 4 G Q k I N f U 0 9 M 3 K f d 7 / M Q J y f L x m 5 q b W 1 Q r B Q K t 9 b 6 w z I R G w 9 + r e F K h v V i V F Z W u N A X A 5 F q 8 e L E G L j j 3 t 8 r 4 j P g p a C 1 M Q Y i c x L M T a E i Y 8 N e / + l R u 3 r y p Q g B h u + f N 3 T o w h p F m m G 2 8 n 9 m L v / 7 1 b + W 7 m 7 f 0 F B J / z M R a X z Q a h 4 E r u b m 5 X n M 1 Q Z m d 6 V E M E + L I J W d J G Y 2 Z J U s W S 3 t H 4 G o R t E 5 7 2 / h C b 5 i J f U W b E Y h g r U I d G Q r 8 B i U i B e Y e E S / C x c 8 D C M H m 5 G b r B o U D j 5 R s 1 Y A B z O j P x p 8 I I J K K i i o 9 O s g J Z q Y z q B 9 i g h C t J L b o a O / Q A x T 8 A Y 2 G w M v L y 5 P Z q b O k 1 B D h o U N H N U y O P + x G A u N v 8 T m L F i 8 0 J l O u V F Z W y a e / + S 1 y S W p r a u X W r T t G o g 9 o t J O z x T j w / K 0 9 u + X 0 q b N 6 w M M b b + z Q 9 / N d / E u 4 m w g l u o H P o i F w 2 9 Y t f v N h V 6 9 d l U 3 G Z 7 f 3 j O a r r a n R K n x S A X R g 0 0 l A V I 5 7 t O C 7 z h t G p s E y k E Y m v 4 Q 5 i y Z y g n 3 m / T A d W h l N V l 1 V a f z l w A N v o m r y w c V c f P G C + V J c X O x 9 d m Y C i X n 4 8 D H Z s 2 e X + i E s N j 6 j L 1 0 h p b g v p D t M h L m B i f L y y + u 0 S N i X q C c K I n Z I a c z m Y J O K u C Y n 4 W F O Q Q A w G t f l B n z G v c d N U n b r o r y x c 5 t q M + 7 H r S n I 9 1 G r C J P z P o a j c N o j a + Y J 4 d d q P u 4 f / u H X h p m 2 a S 9 d I C C M G W V H a R X z E w n I J O j 8 8 R i z H i d k 5 4 7 t 3 l d 6 9 o 7 D 2 w 4 e P q o H 0 Y X K J 3 7 + + R c 6 2 D S Y 0 G h p a T b M n a 3 X T o g d v w s / y x e h u o D j V q 5 Y + Q k J P c K O b q R U M H D z O L G c I R t M I s w E Q E y X L l 3 S E P K 5 6 4 / N J h m J H 2 + Y x x D J 0 9 o 6 I 2 1 v 6 7 h k p C 2 1 c C S x G X r J 6 Y 1 E 9 Z C s / h z m i Q B C Y e 3 w 5 6 w / E Q i s r Z W g A K H A H o b T R c 1 7 s z L S Z O G C e c Y s u 6 3 h c t p z S K L m G y k P w 1 q B g t a 0 g s e C 9 6 N p 0 J j 8 z L / 2 O m C o d q O h C M W z f k x w 4 n A D C / x P 3 q P R S P O z l v B 0 d c u V y 9 d k x Y o X 9 B h U z D t C 5 o u 8 j M i 1 U H 3 C 9 X B s L e s U q o 2 I 9 9 y 8 d U u P b A 1 G j 0 R G G e e M t u J I p v E n v n u 0 I v c Y 7 H N i 6 m o r R w i 3 3 r h x S 7 Z s 2 e x R w R N k h E M H D 8 v m 1 1 6 V x J Q 0 u V K Z K L E x I 7 K p u N 9 8 r v c F M w S c g X X g w L c a o Q T k L p D w n I f F A l v t A + F G W x P 5 A w f I c a x q X t 5 4 y R g I d P Q i X X N z 5 y i B 2 n w M P 7 s F A 2 8 K 0 z 3 + F E R N 2 8 e p k 2 d 0 n l + t E S 4 Q N n l H j t J 5 8 8 0 3 Z L 4 L 6 w P z 8 6 R h 0 H f 2 v q X j o R E + O P g E W W A K T n c E 5 H d g O g p 5 i b g i E J y R S w v u C S Z l X z A f z T N 6 k E U o 8 J 7 P P 9 8 n P / z h x 3 5 N y X B A p Q X R 1 / S M w A N Q R 0 0 + u B 6 7 u r O j S 8 9 i i o S A 4 G B 7 4 z j 7 m z Z t k L K O P K 0 P L M k d l B Z O e U 8 Y 0 Q G X b t D Y F S d Z s 4 Y k b h I Z E Y L k 6 J d N m z Z 6 n 5 k e w M h H j h y T 7 3 3 v 3 b A E W l N T k x 7 S B q g j 5 I y j c H 3 C W 7 U J s m r u s 9 A y e 2 j N R 8 z A I a M t k N o w 1 p f 7 9 s u G D e t l r m E M m C b P M I M / 5 u U z P v / 9 H 5 Q G C o 0 J y t T W w Y E h 6 d A w / o h h r E J l M t 7 r 5 n 4 J q t j 7 w u z m S J 9 X X 9 2 k v w c C 1 4 C Q p H v 5 / f f f m z B D A T 6 T E x n 9 M R X H 9 o z z o S i i P H r M Y 7 P i N L q F x y c 5 q r m P 4 Y R 0 y V q y Q 6 q u f y n 5 a z 8 S W o S d 2 L 6 k R x J c c A k H w H G a I e s d y U A W t 7 h 4 6 b J K 4 D l m w 8 K R 7 J G C d o y D h 4 6 q t M e E I B p 2 + d J V 2 f n G 9 r C Z w R e s P 4 Q a j j n K y p Y 3 x g c d f 4 2 Q R P t h q l V U V O o J j J n G O W 8 2 2 j H G / F e y d I l Z u x j N c e V k 5 0 i D Y Q A i i R z C t 3 R Z i V 4 P l g C m I 1 a Q v 3 V + 8 u S J Z B g N x f B + J x D 2 P P h + U F b 2 U N e N P Q s G U g R f f v m 1 n h U d T Q s D x c F s d C Y s c 3 I H A m H 0 4 S 8 o w a J d v X r d X E S C R k / c c P b 1 G z d k y e L F G v F i 1 l x 7 X 7 x c f m I k U I C N 5 S y q l Q W h + 4 Q 4 / P p u X b y s K Y x u k 5 g T L B A Z d z T V w k U L Z f m y Z c a 0 C J y 8 m w j 4 r s 8 + + 1 y j X 4 e P H p c k Q x h b t r w m s 9 P S w m K C Y C C 0 b q s n w k F d R 5 z m 5 m h w Z O a h s y c L s 5 K B p 9 Y c Q 1 J z L z w I k e O s o z m I G i r T Z G Z K Z V W 1 0 U y d G r 4 m Q k k e i 7 K f r V t e 1 + g q n M z n 8 V k I A s q m 0 I q c k O I 8 8 Z 7 3 U O A K U 8 G k J 4 2 5 i A m H / x Y I X M O J E 6 d l + / Y t U Y 3 C E j w h t 8 d B 3 R Z U m 3 O A A A g a 5 S P P c P L k K T 3 J M J i z y 4 L 8 5 j e / k x 9 7 k 4 W c J 8 W h a c H A b L 3 N C y d W V T E Z g C j I u H N M J / Z 6 t F F T U 6 u R v N V r V u u 6 T Q b T 1 t Z U q 1 P N c B g q H i A o N E K 4 J s + 1 6 k T J T q E 6 I k a K s z i o 2 / O 8 G 3 B v V 6 9 c k 3 l F h R r I A T A f B H n s 6 D H Z + + 5 e f S 4 Q r F D g x A s Y z Q K h V 5 C f b 7 R Y c O u J i U 9 E S a 0 5 H E 2 0 N j e p A M g r G N 8 S E t S + I R y 5 d + 8 7 G q X h w D L s a u C U T j y q q 6 v 1 1 H j 7 P I w S a i o R D F f a M H G b N t r A H F l m T J S e n u h X X O O v Y U 6 / u O J F / X 0 y m A n M L Z y n k p 4 D 5 t h D z B 2 s j n D x 0 r x + W Z A 9 p M e z d v S O S E + f + 9 I j 7 o 3 q B 6 o V j h o G w q y F q S k u b e 7 o U 3 8 M o s R V Q H A z O A c 6 e v D g g b Q b x 9 / m h A i j c y 8 W F O / e N 6 8 J B m j w 6 t U b k 2 a + Z x q T F m Z q a q j X v J e z H d 5 V H g p G a W p q l t O n z 2 g 4 k + a 5 1 N Q U 3 S R z 7 f p 3 8 / 8 S H x d v z L 0 h + f j j D 9 V 8 O f w g c L 2 Y B e f 6 J k 6 i f x Q J y O n g J 9 A u Y H G z 9 r b 8 8 B c / k X t / e d P 7 T P i 4 f f u O F B u 7 n 1 P f J w v s B b 6 D b 3 U 6 e Z V Q 5 y A F A 8 L U R t n c E C p M A j O j k V j L S x c v y U e G L h K T U r T F h I J q P o c 0 C z R D b o f o K t + D h U B L C Z o N R n Q m a m E 6 / C f n c 7 4 g 9 f H Z 7 z 6 X d 9 9 9 W 7 U z a 8 L n Q p O T J c R G P 9 8 N Q 1 n w J r j f 2 v p c H A 8 P Q 3 m A U 0 p E h 4 U / / 6 B X U v O W G j 8 q s C Z a Y E y J p X P c R f 2 m C k j I i x c u a t 6 J 4 t R L 1 V f k 5 7 / 9 M x l q H Z L S v 7 7 t f V X 4 K C 0 t N Q R R K w s N U 8 0 v n h 8 1 n 8 k J J L 4 / 3 w K f Y i K + B N r E r W N f U 1 0 j B X M L N L / E 5 F r O P U a z 4 B f h o x G 9 z Z v t X 9 t B Y 7 / 9 7 W c q l P k + a M s y A b R H v d 7 H H 3 8 Q c u 2 0 e N j Q I t U a N G f W 1 T X K z 3 7 2 p 5 p n i g a 4 L p L 9 N D Y y 2 4 N o K A I i L J 3 I T S A d 9 I 3 m Y W / U M h Y P p A w L A U O 9 t i I 9 K D M B T k b s c g y J m Q l I N Q S 5 e f O r u o G H 7 x + V f / r Z n 8 l w x 5 B 8 9 2 + v e F / h H k j o N e s 2 y D / / F / + 1 l J S U 6 I n y + D I c U R p t Q P T + m K m t t W 3 c 8 5 h c b o B W Y h 3 c M h P X U O g 9 I B z N x H 0 S Y r d B B n r d P H M H x 4 P v I Y J H K w Y z G v A 1 I V y C E f y N 5 P s L L y x 1 J Y g I q t 2 5 c 1 e T x C S A 8 / P J 0 0 V H g H E 9 n H J J U c C + L / Z L q 2 F a G m 4 p x I 1 q L R 9 g I Q l g E O K k Z g x m 6 e o P z r d V b f E a I m e u Q n b q s P G / v H + Y J r B 5 M A J R q b + 6 / T 8 Z Z h q W / / w n / 0 l K 5 i z 2 v s I d + J w P P / 6 R f P F / b J I / + + / / T v 7 X f / f v Z c e O 7 W r i k B + J p s O M i e V P A 2 H + w R Q M x 8 Q / Z G A J P g l 7 x O H Z a B G k a 9 1 T T 1 u I b y D G C s 9 A 4 L O 1 P d w w H J q A n + 1 1 M O 2 p t L R M / a G U 5 K T R C C E H P m T 7 t O l Q + E u + 6 O H D R 8 Z U e 8 e 8 N l m Z k G L e z z / / U h 6 Y z 0 E w c O S p D Z 8 H A 9 O N 7 W s R Y N w D B b y h K i v 8 w a k l i W Z y l t i 1 a 9 e 0 N p G x e l S W c P / k B M M y + S I B H 3 4 s z B P h s 1 K G 5 O X 5 7 p x o P v f 8 4 y T J S B l W 0 3 G i / h i l N 3 T z k u P 4 b + / 8 h T z t q Z O d y d v l b 3 / w v 3 t f 4 R 7 / / j / 8 R / n k r / 5 c H n z 2 k n T P f l t 2 / f w z q a o o 1 + A E S V z m 9 R G m d 0 M g b s D n Q r T k E u 2 o Z v x c m I r 8 l u d c q m d N h b y e E i f M I / t 6 i A 4 T j R q 9 g r m e K B Z M Q 1 0 d 9 X V 8 P q 8 n P M 7 n Y L E A e o a c o W R L h D A p h M Y R Q h 9 + + I E + d / F J o m x a 4 D l e l v 1 D a 9 F M u M r 4 r N D t E 6 P Z K F 2 z J t 8 X X 3 y p C e 9 w f D h f 0 N 6 x / + t v p W T J E q M x C z T n G A y s G d f K + u z b t 1 / X B P O f s 4 r p z C a d 5 L t v v C f q G s o X 8 D U h V 4 4 T x X Z 2 g 9 7 B W K l p i 9 P a u q E R z w B I X 5 h 1 l q v V i Z K f Z v y a x g T p 7 I v V D u N g A 2 Z C 4 f 6 D U t 1 Y N g + b / 0 r D V f l n K 3 8 u f 7 H l X 3 l f E R 7 + 7 / / 0 n 2 X z r P 8 o b Z 2 9 s v K 9 X x s z J k Y n 1 0 K U 5 G a Y A I v I i d Z g F D 4 X M y n f G 6 Y G D Q 0 4 9 f m a T G Z + h J M Y e T 2 / O z U b R A y j k B f T R T Z E p T V 1 h n h g H h g U 7 c b P T t P L t o k A A g m c 1 0 R 1 N q + B K Z p b W m W x E R 7 g s T H z u w d i J d d Y I 0 R 7 4 2 O H N Z K 8 a v V K 7 T q m Y 4 E y H 4 I a E D U n l y w p W a L X a z V F u O C e 6 I I g t 3 r 9 2 o 2 A p z o i j L A g v t r / j b Z r U D a 1 a v U K N W M R Q H R 6 U / J k h Z I v w m f 1 C E C C k I q H l A T 3 3 b i 9 g z F y q z Z R r l U l K H N h D j K z D l y u T F R m I u l 7 o i x 5 V C s x 1 y 5 S s O m 3 b t 6 S P / m T H y l R g f 9 z + 9 / I B 0 v e 1 5 + D g d I q 3 3 E B n x r H + u / / n / / L L H C H d P T G y 7 / 8 7 / 6 t / O t / / R f e v 4 o y E f M c z p w 5 H / Z Y a I g O 3 4 Q N d v p C 3 A M l Q k 5 Q Q Q 1 C D d O 5 X z 8 2 A s h n n X m E o P I U j l r Y t Q k E 8 n g w n 3 P S k y Z + m R B k m B G 8 v q h P l u Q M S m l D g s 6 B h K l p B 8 F / Y j 7 E u n X r z M / l + l o 0 C + v j x m 8 K B R i S W s X 1 x o / 1 x 0 y Y + d 9 8 8 6 2 c M 6 Y + u S 6 O H t q 9 e 4 c s W b R I F h Q X 6 6 z 4 l C B B D e 5 7 S h g K c P 2 v L + q X N 5 b 2 6 s 9 u M T g c I 3 f q E n T D r 1 Q l a i i + t S d W m Y u J t 5 D J g G N E E 8 n I S O A 5 l t N z O o c / w D T 2 Y A O u C T C L n H N x L 1 Y k a j 1 c v y N Y + R + M u R d b 8 1 + 0 x G r V W 3 8 r h w 4 e H L e J b M D W L Z u l z G h G C w g 5 F J j / h o m G p n D m l / h 8 i M Y J f o d Q e g L M T + D A B q 6 9 Z M 6 A + a x + / X 5 8 P 5 L C a + c Y 5 o j z t I n Q O h 8 I D P b E 3 M F Z x 0 f x L Q K g h I 3 o W v l D D 5 M A S s l K c g e M N v C s y Q r j 7 1 B p z / d X d 6 V J m x E W a C k G 4 G z e H L x m L x x w I g n M y b X 6 r j X 3 T T I Y 3 w g f j B m U p I I C V f v 4 w 5 Q x l A X 2 c o E x 0 6 K F 3 u 5 O G a 4 4 6 P 3 N Q y A c B R M u u o 3 k m l d U Z B b 7 2 Z I g 1 N F 6 j F U 7 8 y h J b t Q k y M n y J D l e l q S M f d Y 8 h 5 R F U w K C K x Y b N 2 2 S j I 5 / k M L c O D l z a 0 j O n D 7 u / c t Y Z O X k 6 G R X N A 6 E D / A 5 M J v o L / I H p L 2 F b f M g 3 N z S 3 K y + j C 9 g K o p R / Y H D G i i M p b Q y h v 8 M U 6 I x O D 0 e s 8 + a N o z R I k z s D 9 0 9 X U q I g c w g P p M T 7 / G N x s B 8 Z 5 8 R Q u S L E 5 J S Z e 0 b / 0 T N 7 f l G q S 5 a + b o 8 r a v X 9 4 4 Y s z 9 a W L x 4 o Z 6 O T 3 M o h + 8 B G A v N C h h X h t m H 9 c B z + 7 8 + 4 D o i C i Y 9 K O E P S H o I N D 5 2 R K U 9 Z 0 H 5 O 2 D N D V b k 9 c q V 0 w c k b u E 7 x h w Z X / Z v k a h C Z k R y Z g 2 b D f T M U M d + L 5 k z K N k p 5 r m e d r n 0 s E + W L S w w Z o h / w n A L F N H / 8 t + 8 K R f O e K Y p v f L q Z j l y 6 I A S K l I Q I N E x 9 3 J y s t R O / / n P / 4 n f k H d z c 5 O a b b 7 a D W c f A i Z 4 k D I r 1 Z h l E w 9 s 8 J n 4 R n x m l p + m P Z i W e / C 9 F s B 7 C R r 4 a i c n I G K G g D r f / 7 A x X g U R U 3 P Z D / J T x c Y P 7 u r u k U v n T s q r x m c h U h j t b g C u 9 c C B g 5 r G 0 O G Z Z p + o N y w y Q p X a Q V r 9 0 f 7 H a c n f 8 t q 4 6 G c g T A t D P W q O 1 4 W c Y x a v o T N O d i / r 1 T I k c l L h I N M w w o b 5 / R o y P v E w S d I y J h a G h t g h m G i g x P g I S f 0 e i Z y T k y v / 5 R e / k k T j f C P p h 4 y J m p 7 m G d d F K H h 2 e p r 5 P X B g g u C F 7 2 T U r s 4 u P S J n M s D g E u f Y L S f w 2 w I x D W Y U v B L o h M j T p 8 6 o / + I U H F g A P Y a R L h t z 3 g J 6 A H / z N 3 + r 5 u I H H 7 4 n 2 V 5 f M J o g f U B t J f R D b x x 9 V g i p o q J C 2 b b N M 2 e E o u k k s 2 d 0 o O M L f v f d d z p g h q i p P 7 9 u W h g K n D Q M 0 G 8 0 B f 1 R r x k n l U r n m 8 a W D w R M R a d f z U T i b Y t 7 d Y Y B r e m n y 5 M l P T v 8 C u v J A r W M / Y Z Y 8 B V 6 O p q k p f S o f P / D d 1 Q D 2 D I V t 4 D R k e p W s t f U 1 A Q 0 4 S a K p 7 W 1 o + F y X 1 C F g a T G R I J 5 u B d 7 T U T E q D C h 5 M k Z u M D y G M Q i M D 9 T u d D d 3 q i j v + o 6 j F m Z M q I m N J / g J E L o A b r Y t + 8 r 2 b V r p z K g P 6 0 Y D X A f v / v d 7 + V H P / q B a i 2 r g a 0 v y r 0 S B K K / j + c Y b U b 1 x Z U r V 7 W a w x d T 7 k N Z b F n c r 0 y y d I 4 n H 4 G 2 A o G K a n 2 D V G g m 3 o 8 5 Q E V 8 f t L U H V H j B n o 0 j / m 3 9 O p h i U v J k Q 8 / 2 K s E C M K N W N l N J u I F c y V 6 R 2 d F E x A O E t s 3 S m j B 9 9 J W g X / B 9 c A 0 L c 3 M X v A c N j B o t C 7 1 d T z P 7 9 b h x 6 R v 7 Y 2 V u s 5 Y e d K R K k 3 D e X K 0 N N k I z 0 R l J u C 7 4 / e e J q i Q J J z P f U 8 W M 3 G N 9 P D h 3 / E d M C 6 B I m d g h + f n G g H D e D K Y 2 w 6 0 Q Z v Z W Y l O T J u G A j A J T v 3 y P E + k y k 0 x L d i 6 + F k 1 O 3 P e O A k E k + l E u a d W b K a B 3 q 8 V + Q N m c 7 x P O A D d h U M v b W 2 t k h G k B T t S N D U 0 S o 5 x y A M B f 8 I K B I t g J j I B l q 7 B J L l a / W x P u U 8 v n w U F I x M a b 3 w q q 1 c u 1 y R q M L 8 s E n A v a F s 0 J q F 6 B n o 6 m S g U Y E Q C Q P R l 7 d m z W x m R + y I K P W 0 a C q B h 6 N L s 7 u m V K k + Q J S Q I w j m 1 G H V 3 n R 2 d K v V 3 l M y s I f c W n L d 1 t 8 6 Y e j 7 E R A l O u M G Y v r 7 g F S Q d f b G u i N Y X 6 Z n B i b a u q V P N 8 j E I w E w I t X O V G c p M 7 L G V F 2 6 v a 3 g k R o r W v i s v v P h C 1 J k J 7 U k U l V q 8 F P J G s X E 6 8 I X n 3 Y D g C 1 q a i n Y i r N Y f H E A T 9 4 R Z H D s Z e G X Z b D l l T L Z L N 5 9 o C D w Y U p N G Z K e D a Z A y F C V e u 3 Z d f 2 f z c G j R C D M N N Y a p K M E 6 b c w c 2 s 0 x e 8 i t c X x Q O C B g E A g Q L J 8 d j s Y D + A 5 2 A m s g z J 2 T P s 4 c v + Y I J D j B v V l B A X O 5 5 K M x 6 B 6 Z L d W t c f o 5 z U b w R A u 4 C A z N p I G U 6 o d d u 3 a o X 4 h p B 7 O g d Y M B Z i S Q w W f g T 1 l w A i W Y V p P P i Y 6 e I T l 4 8 L C k L X t X I y 1 r 5 / V r i L u b 0 h T j 2 J M n c b Z k A 2 1 M o 6 Q l Q B k J N 0 Y E i Q D G h S e J E 6 q k i C Z I E 1 B 7 S A N f I J A s z p s 9 L H N S j S Q 0 g s S C 0 q I c F 3 M n I A x 6 o E g l 0 F 7 A W G d M l Q Y a / c x C Y j Z i l l E s m 5 y U L N k B C n U x j 5 D I t L K 4 B Y X O Z Y a x o w G 2 N T 1 5 W N K T h o 1 r E F m b z + X L V 9 S k I 1 G L n 0 e o 3 B l 0 O G T 8 q N i Y W C N Y e v S k k 0 A F t L z 2 x I m T G s X k M y w j A u u u z B i G A j Q x X r x 4 y d i l b 5 q L D i 2 V K N K k z y f Y A E U n G G n G 5 K X p B C U 3 H E w d C m w Q O R n n L A 0 7 + Y f g B L 4 L h a 6 + g g R G 0 g C C M Y G p f C B 5 u X C h R + D 4 E z o A Q v L X J 0 Q X L Y c q B H p f I K A l y w 1 T T R R Y H N Y n 5 m d 6 5 x a b t Q v n c j T f 9 M 1 B 2 b F z m w Y 5 / C W f Y R S b R y N 5 T Z t N M G A Z M d C V K b 1 E L D F L y 5 o S 5 I m 5 5 + m l L h 9 w G B h j p 6 5 e u R p S 9 b I I l y 9 f d T 0 l F a y f 3 z 9 O y 0 0 1 6 o 3 5 Y i 4 9 J A g b N / f E a e G v B d U I l R U V R r p S q G r M L f M 5 5 I U 6 u 7 p 0 5 h 2 g H R u i g Q n Q T o s X M 4 0 o + K g u 8 i u + Y H 0 Z t B I u M 3 F r 0 W A m 4 A w w 8 T P 5 S 2 o 8 w w F a m M J a o n P + m A l w j 2 g s / P E 7 d + 5 5 n / U P 1 g W / 6 Y 1 d O 3 V 4 5 o M H Z W o p L c 3 1 F I D P K I Y C 9 A h h 2 + I X I T U w O b g J G I x / L e z v v p G n Y G A r 8 M E y j A k x X e D 8 q y P G x 8 C B D Q b q B O N j R s x G P d N Q z c Z + d w 6 Z x I x D O s 4 2 z r E 9 G C 2 S j l R / p T U Q G U f B h A N 2 h 8 L l y U J R 5 p A G d 8 I x 3 a G h t D R 3 C X C Y j x Y N f 6 D 1 / s s v 9 8 u x Y y c 0 2 Q v Q e M u X L 9 X T W / g 7 R b 8 z y u R z g u Q l A z 5 Q r 1 Q K k M k m Y 0 0 0 h l w H J g 0 J t 5 / 8 5 E e u y 0 K c g K g d / D k t 2 F F i t E n s 2 I t A E l N l X 9 / p Y T h b N Q A g D m c y N V q A U X 1 9 K M x F 6 g u L i u Z 7 n / E P 1 p C c E p 0 E V L p w a Z O 1 r n z 2 9 i U c 6 U l x r f f J I M A d w M e G U R i l H Q q Y x 9 A Z r y X 4 U M t M Q e / 7 K F O i 8 R H c v H l L + + X s T H V y c V S p 7 9 7 9 x s x l K C f Q R B C R N Q O t x o L Z O F S L M W c M W X Q L W r B P P 3 K f d 5 h M F B u p u 9 h o I Q I V l S 1 x W t d G I M Z u C o X E F K 9 S q I m p E U 6 + x C 1 8 B 6 E A 1 p f R y z T W z Q k y E I X m z k 5 z v V M B 6 v 1 I C w C n o A k E G I o D I R i w 6 a b W E f O Z G R i F h Q X a Z M q Q H k 7 3 Q I j h i t g 1 g o G o 8 e P v 9 M 1 B m 3 w X J 4 4 8 F w w V D I Q w M Q t D T R F 1 4 l J F o r R N w d G j 4 S B u p E + G Y x n 6 6 H 3 C i 1 k x n b K 5 J E 5 b 1 Q P V 1 7 k B B a + + E 1 k t G C G c m Z W t v p Y F E t p N i z 4 m X i j z d T K A k H H T t Y A V Q 7 D L O c E q E A i p M x P l + o 3 v Z M f 2 b W o F w T y s i 2 8 C G 0 u p v P y R B i b m e h s 6 M Z 1 n F l V F C A 4 R d j q w w c B U 1 J n G T G A o Z j w z g a z E L q 1 + 7 u m d W N K a V g w 0 u + Z R j L 1 P z R 5 z J A A n m T P / w Q l / o W P e C 4 E B z M T T Z b H T w k z A 7 U x H o q L M q c B c D o V c I 0 A I d G 3 b u k W Z C R D I 8 G U m w N 8 5 5 I C i A o u U l B T 5 / w C d e r 7 C v D B s / A A A A A B J R U 5 E r k J g g g = = < / I m a g e > < / T o u r > < / T o u r s > < C o l o r s / > < / V i s u a l i z a t i o n > 
</file>

<file path=customXml/item9.xml>��< ? x m l   v e r s i o n = " 1 . 0 "   e n c o d i n g = " u t f - 1 6 " ? > < D a t a M a s h u p   s q m i d = " 6 8 0 2 d d a a - f 9 3 7 - 4 5 3 8 - 9 2 a 9 - f 1 2 1 8 4 c 7 5 1 0 5 "   x m l n s = " h t t p : / / s c h e m a s . m i c r o s o f t . c o m / D a t a M a s h u p " > A A A A A D U F A A B Q S w M E F A A C A A g A W 6 D z 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W 6 D 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g 8 1 h 4 D T J 5 L w I A A O Y F A A A T A B w A R m 9 y b X V s Y X M v U 2 V j d G l v b j E u b S C i G A A o o B Q A A A A A A A A A A A A A A A A A A A A A A A A A A A C V V F F r 2 z A Q f g / k P w j v x Q E T y B h 7 W O l T 3 E E Y g x J 3 d F C X o t j X W I 0 t e d J 5 S w j 5 7 z t Z a e x E b s f 8 Y v u + 0 3 f f f T r J Q I Z C S Z a 4 9 + x q P B q P T M E 1 5 O y O r 0 q Y s W t W A o 5 H j J 5 E N T o D i t x s M y i n 9 0 p v V k p t w q + i h O l c S Q S J J g z m X 9 I f B r R J l / y F s 4 X R X K c x m A 2 q O o 0 5 c v Y z / Z 4 4 D h Z z U 6 w U 1 z m 7 1 e q F V K Q J L 8 E 8 5 Z Q 3 3 Z Z m G 0 w i J p u y j B j q B i a R U + K 0 P b U v 0 u O E 7 R 8 W C N V 1 4 M A g + i Z k f v w L H g 8 P t v T j c f 2 H Y F 5 w u b Z d 7 m o I i K J N m 9 5 p L s 2 z 0 t V c l U 0 l L W j C f r F o v w + U z k G L P I j Y Q u L n T 1 O b d Y j Y P p g 3 B l U F m h C k G E P Y Y g u Y Q t Q V m V O p H H w Q O f r R 1 g a / h L F h I Z e J t + B X w y U x i Z 2 / K B c m U 4 1 E Q m 6 B j K K 8 N X Q w O f 8 s 0 F 9 W t / G P r 5 W 4 3 D k J s L a 9 e A I 0 r G m E / P a a V U Y N r p X e e d i b Q G t x 3 v P F f n c I y 8 G g k B y H C r q M H X A 9 Y B 9 t B F j 1 R D h g 1 O s + s Y q G u X g H f 5 v d w v H Q h r a U b c z r q d Z Q c 9 1 2 w 1 B U c M 5 8 m J y G d g m V + k 1 D G z d 1 K a x 5 p h v d W F h L M g w v Z v t k C U 1 s j 6 q f M / v H A R g s / P 8 n 4 a w R y S v i c 1 V 6 X T j g G A 4 v Z d q a P W p 3 S G q 6 a m g M h n w a o L d A R 3 + p I z o / Y a c j M M B 9 o 7 X S H v V S / T H 3 A g u H h r 6 U i 1 H o E d M t i m A v X s v R 8 S Z Q 0 r V o Y 6 F X P G L A s 8 L d j O O R k M N U V 3 8 B U E s B A i 0 A F A A C A A g A W 6 D z W E U A 6 P u k A A A A 9 g A A A B I A A A A A A A A A A A A A A A A A A A A A A E N v b m Z p Z y 9 Q Y W N r Y W d l L n h t b F B L A Q I t A B Q A A g A I A F u g 8 1 g P y u m r p A A A A O k A A A A T A A A A A A A A A A A A A A A A A P A A A A B b Q 2 9 u d G V u d F 9 U e X B l c 1 0 u e G 1 s U E s B A i 0 A F A A C A A g A W 6 D z W H g N M n k v A g A A 5 g U A A B M A A A A A A A A A A A A A A A A A 4 Q 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x c A A A A A A A D V 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2 M 1 Y 2 F k Z j M t Y j U 2 N i 0 0 Y T I 0 L W E 1 M j g t O G E 1 Y W N h Z j Q 0 Z G V 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2 9 y Z G V y a W Q m c X V v d D s s J n F 1 b 3 Q 7 U 2 F s Z X N w Z X J z b 2 4 m c X V v d D s s J n F 1 b 3 Q 7 c 2 h p c G 1 l b n R t b 2 R l J n F 1 b 3 Q 7 L C Z x d W 9 0 O 3 N 0 Y X R l J n F 1 b 3 Q 7 L C Z x d W 9 0 O 1 N h b G V z J n F 1 b 3 Q 7 L C Z x d W 9 0 O 3 F 1 Y W 5 0 Y X R p e S Z x d W 9 0 O y w m c X V v d D t k a X N j b 3 V u d C Z x d W 9 0 O y w m c X V v d D t Q c m 9 m a X Q m c X V v d D s s J n F 1 b 3 Q 7 c 2 V n b W V u d C Z x d W 9 0 O y w m c X V v d D t y Z W d p b 2 4 m c X V v d D s s J n F 1 b 3 Q 7 c 3 V i Y 2 F 0 Z W d v c n k m c X V v d D s s J n F 1 b 3 Q 7 Y 2 F 0 Z W d v c n k m c X V v d D s s J n F 1 b 3 Q 7 b 3 J k Z X J k Y X R l J n F 1 b 3 Q 7 L C Z x d W 9 0 O 2 9 y Z G V y I G R l c 3 R p b m F 0 a W 9 u J n F 1 b 3 Q 7 L C Z x d W 9 0 O 2 9 y Z G V y I H l l Y X I m c X V v d D s s J n F 1 b 3 Q 7 c 2 h p c G V t Z W 5 0 I G R h e S Z x d W 9 0 O y w m c X V v d D t z a G l w b W V u d C B t b 2 5 0 a C Z x d W 9 0 O y w m c X V v d D t z a G l w b W V u d C B 5 Z W F y J n F 1 b 3 Q 7 L C Z x d W 9 0 O 3 N o a X B t Z W 5 0 R G F 0 Z S Z x d W 9 0 O y w m c X V v d D t t b 2 5 0 a C B 0 e X B l J n F 1 b 3 Q 7 L C Z x d W 9 0 O 3 B y Z X B h c m F 0 a W 9 u I H R p b W U m c X V v d D t d I i A v P j x F b n R y e S B U e X B l P S J G a W x s Q 2 9 s d W 1 u V H l w Z X M i I F Z h b H V l P S J z Q X d Z R 0 J n T U R C Q U 1 H Q m d Z R 0 N R W U R B d 0 1 E Q m d r R C I g L z 4 8 R W 5 0 c n k g V H l w Z T 0 i R m l s b E x h c 3 R V c G R h d G V k I i B W Y W x 1 Z T 0 i Z D I w M j Q t M D c t M T l U M T U 6 M D I 6 N T M u O T c y M T g 4 N l o i I C 8 + P E V u d H J 5 I F R 5 c G U 9 I k Z p b G x F c n J v c k N v d W 5 0 I i B W Y W x 1 Z T 0 i b D A i I C 8 + P E V u d H J 5 I F R 5 c G U 9 I k Z p b G x F c n J v c k N v Z G U i I F Z h b H V l P S J z V W 5 r b m 9 3 b i I g L z 4 8 R W 5 0 c n k g V H l w Z T 0 i U m V s Y X R p b 2 5 z a G l w S W 5 m b 0 N v b n R h a W 5 l c i I g V m F s d W U 9 I n N 7 J n F 1 b 3 Q 7 Y 2 9 s d W 1 u Q 2 9 1 b n Q m c X V v d D s 6 M j E s J n F 1 b 3 Q 7 a 2 V 5 Q 2 9 s d W 1 u T m F t Z X M m c X V v d D s 6 W 1 0 s J n F 1 b 3 Q 7 c X V l c n l S Z W x h d G l v b n N o a X B z J n F 1 b 3 Q 7 O l t d L C Z x d W 9 0 O 2 N v b H V t b k l k Z W 5 0 a X R p Z X M m c X V v d D s 6 W y Z x d W 9 0 O 1 N l Y 3 R p b 2 4 x L 1 R h Y m x l M S 9 B d X R v U m V t b 3 Z l Z E N v b H V t b n M x L n t v c m R l c m l k L D B 9 J n F 1 b 3 Q 7 L C Z x d W 9 0 O 1 N l Y 3 R p b 2 4 x L 1 R h Y m x l M S 9 B d X R v U m V t b 3 Z l Z E N v b H V t b n M x L n t T Y W x l c 3 B l c n N v b i w x f S Z x d W 9 0 O y w m c X V v d D t T Z W N 0 a W 9 u M S 9 U Y W J s Z T E v Q X V 0 b 1 J l b W 9 2 Z W R D b 2 x 1 b W 5 z M S 5 7 c 2 h p c G 1 l b n R t b 2 R l L D J 9 J n F 1 b 3 Q 7 L C Z x d W 9 0 O 1 N l Y 3 R p b 2 4 x L 1 R h Y m x l M S 9 B d X R v U m V t b 3 Z l Z E N v b H V t b n M x L n t z d G F 0 Z S w z f S Z x d W 9 0 O y w m c X V v d D t T Z W N 0 a W 9 u M S 9 U Y W J s Z T E v Q X V 0 b 1 J l b W 9 2 Z W R D b 2 x 1 b W 5 z M S 5 7 U 2 F s Z X M s N H 0 m c X V v d D s s J n F 1 b 3 Q 7 U 2 V j d G l v b j E v V G F i b G U x L 0 F 1 d G 9 S Z W 1 v d m V k Q 2 9 s d W 1 u c z E u e 3 F 1 Y W 5 0 Y X R p e S w 1 f S Z x d W 9 0 O y w m c X V v d D t T Z W N 0 a W 9 u M S 9 U Y W J s Z T E v Q X V 0 b 1 J l b W 9 2 Z W R D b 2 x 1 b W 5 z M S 5 7 Z G l z Y 2 9 1 b n Q s N n 0 m c X V v d D s s J n F 1 b 3 Q 7 U 2 V j d G l v b j E v V G F i b G U x L 0 F 1 d G 9 S Z W 1 v d m V k Q 2 9 s d W 1 u c z E u e 1 B y b 2 Z p d C w 3 f S Z x d W 9 0 O y w m c X V v d D t T Z W N 0 a W 9 u M S 9 U Y W J s Z T E v Q X V 0 b 1 J l b W 9 2 Z W R D b 2 x 1 b W 5 z M S 5 7 c 2 V n b W V u d C w 4 f S Z x d W 9 0 O y w m c X V v d D t T Z W N 0 a W 9 u M S 9 U Y W J s Z T E v Q X V 0 b 1 J l b W 9 2 Z W R D b 2 x 1 b W 5 z M S 5 7 c m V n a W 9 u L D l 9 J n F 1 b 3 Q 7 L C Z x d W 9 0 O 1 N l Y 3 R p b 2 4 x L 1 R h Y m x l M S 9 B d X R v U m V t b 3 Z l Z E N v b H V t b n M x L n t z d W J j Y X R l Z 2 9 y e S w x M H 0 m c X V v d D s s J n F 1 b 3 Q 7 U 2 V j d G l v b j E v V G F i b G U x L 0 F 1 d G 9 S Z W 1 v d m V k Q 2 9 s d W 1 u c z E u e 2 N h d G V n b 3 J 5 L D E x f S Z x d W 9 0 O y w m c X V v d D t T Z W N 0 a W 9 u M S 9 U Y W J s Z T E v Q X V 0 b 1 J l b W 9 2 Z W R D b 2 x 1 b W 5 z M S 5 7 b 3 J k Z X J k Y X R l L D E y f S Z x d W 9 0 O y w m c X V v d D t T Z W N 0 a W 9 u M S 9 U Y W J s Z T E v Q X V 0 b 1 J l b W 9 2 Z W R D b 2 x 1 b W 5 z M S 5 7 b 3 J k Z X I g Z G V z d G l u Y X R p b 2 4 s M T N 9 J n F 1 b 3 Q 7 L C Z x d W 9 0 O 1 N l Y 3 R p b 2 4 x L 1 R h Y m x l M S 9 B d X R v U m V t b 3 Z l Z E N v b H V t b n M x L n t v c m R l c i B 5 Z W F y L D E 0 f S Z x d W 9 0 O y w m c X V v d D t T Z W N 0 a W 9 u M S 9 U Y W J s Z T E v Q X V 0 b 1 J l b W 9 2 Z W R D b 2 x 1 b W 5 z M S 5 7 c 2 h p c G V t Z W 5 0 I G R h e S w x N X 0 m c X V v d D s s J n F 1 b 3 Q 7 U 2 V j d G l v b j E v V G F i b G U x L 0 F 1 d G 9 S Z W 1 v d m V k Q 2 9 s d W 1 u c z E u e 3 N o a X B t Z W 5 0 I G 1 v b n R o L D E 2 f S Z x d W 9 0 O y w m c X V v d D t T Z W N 0 a W 9 u M S 9 U Y W J s Z T E v Q X V 0 b 1 J l b W 9 2 Z W R D b 2 x 1 b W 5 z M S 5 7 c 2 h p c G 1 l b n Q g e W V h c i w x N 3 0 m c X V v d D s s J n F 1 b 3 Q 7 U 2 V j d G l v b j E v V G F i b G U x L 0 F 1 d G 9 S Z W 1 v d m V k Q 2 9 s d W 1 u c z E u e 3 N o a X B t Z W 5 0 R G F 0 Z S w x O H 0 m c X V v d D s s J n F 1 b 3 Q 7 U 2 V j d G l v b j E v V G F i b G U x L 0 F 1 d G 9 S Z W 1 v d m V k Q 2 9 s d W 1 u c z E u e 2 1 v b n R o I H R 5 c G U s M T l 9 J n F 1 b 3 Q 7 L C Z x d W 9 0 O 1 N l Y 3 R p b 2 4 x L 1 R h Y m x l M S 9 B d X R v U m V t b 3 Z l Z E N v b H V t b n M x L n t w c m V w Y X J h d G l v b i B 0 a W 1 l L D I w f S Z x d W 9 0 O 1 0 s J n F 1 b 3 Q 7 Q 2 9 s d W 1 u Q 2 9 1 b n Q m c X V v d D s 6 M j E s J n F 1 b 3 Q 7 S 2 V 5 Q 2 9 s d W 1 u T m F t Z X M m c X V v d D s 6 W 1 0 s J n F 1 b 3 Q 7 Q 2 9 s d W 1 u S W R l b n R p d G l l c y Z x d W 9 0 O z p b J n F 1 b 3 Q 7 U 2 V j d G l v b j E v V G F i b G U x L 0 F 1 d G 9 S Z W 1 v d m V k Q 2 9 s d W 1 u c z E u e 2 9 y Z G V y a W Q s M H 0 m c X V v d D s s J n F 1 b 3 Q 7 U 2 V j d G l v b j E v V G F i b G U x L 0 F 1 d G 9 S Z W 1 v d m V k Q 2 9 s d W 1 u c z E u e 1 N h b G V z c G V y c 2 9 u L D F 9 J n F 1 b 3 Q 7 L C Z x d W 9 0 O 1 N l Y 3 R p b 2 4 x L 1 R h Y m x l M S 9 B d X R v U m V t b 3 Z l Z E N v b H V t b n M x L n t z a G l w b W V u d G 1 v Z G U s M n 0 m c X V v d D s s J n F 1 b 3 Q 7 U 2 V j d G l v b j E v V G F i b G U x L 0 F 1 d G 9 S Z W 1 v d m V k Q 2 9 s d W 1 u c z E u e 3 N 0 Y X R l L D N 9 J n F 1 b 3 Q 7 L C Z x d W 9 0 O 1 N l Y 3 R p b 2 4 x L 1 R h Y m x l M S 9 B d X R v U m V t b 3 Z l Z E N v b H V t b n M x L n t T Y W x l c y w 0 f S Z x d W 9 0 O y w m c X V v d D t T Z W N 0 a W 9 u M S 9 U Y W J s Z T E v Q X V 0 b 1 J l b W 9 2 Z W R D b 2 x 1 b W 5 z M S 5 7 c X V h b n R h d G l 5 L D V 9 J n F 1 b 3 Q 7 L C Z x d W 9 0 O 1 N l Y 3 R p b 2 4 x L 1 R h Y m x l M S 9 B d X R v U m V t b 3 Z l Z E N v b H V t b n M x L n t k a X N j b 3 V u d C w 2 f S Z x d W 9 0 O y w m c X V v d D t T Z W N 0 a W 9 u M S 9 U Y W J s Z T E v Q X V 0 b 1 J l b W 9 2 Z W R D b 2 x 1 b W 5 z M S 5 7 U H J v Z m l 0 L D d 9 J n F 1 b 3 Q 7 L C Z x d W 9 0 O 1 N l Y 3 R p b 2 4 x L 1 R h Y m x l M S 9 B d X R v U m V t b 3 Z l Z E N v b H V t b n M x L n t z Z W d t Z W 5 0 L D h 9 J n F 1 b 3 Q 7 L C Z x d W 9 0 O 1 N l Y 3 R p b 2 4 x L 1 R h Y m x l M S 9 B d X R v U m V t b 3 Z l Z E N v b H V t b n M x L n t y Z W d p b 2 4 s O X 0 m c X V v d D s s J n F 1 b 3 Q 7 U 2 V j d G l v b j E v V G F i b G U x L 0 F 1 d G 9 S Z W 1 v d m V k Q 2 9 s d W 1 u c z E u e 3 N 1 Y m N h d G V n b 3 J 5 L D E w f S Z x d W 9 0 O y w m c X V v d D t T Z W N 0 a W 9 u M S 9 U Y W J s Z T E v Q X V 0 b 1 J l b W 9 2 Z W R D b 2 x 1 b W 5 z M S 5 7 Y 2 F 0 Z W d v c n k s M T F 9 J n F 1 b 3 Q 7 L C Z x d W 9 0 O 1 N l Y 3 R p b 2 4 x L 1 R h Y m x l M S 9 B d X R v U m V t b 3 Z l Z E N v b H V t b n M x L n t v c m R l c m R h d G U s M T J 9 J n F 1 b 3 Q 7 L C Z x d W 9 0 O 1 N l Y 3 R p b 2 4 x L 1 R h Y m x l M S 9 B d X R v U m V t b 3 Z l Z E N v b H V t b n M x L n t v c m R l c i B k Z X N 0 a W 5 h d G l v b i w x M 3 0 m c X V v d D s s J n F 1 b 3 Q 7 U 2 V j d G l v b j E v V G F i b G U x L 0 F 1 d G 9 S Z W 1 v d m V k Q 2 9 s d W 1 u c z E u e 2 9 y Z G V y I H l l Y X I s M T R 9 J n F 1 b 3 Q 7 L C Z x d W 9 0 O 1 N l Y 3 R p b 2 4 x L 1 R h Y m x l M S 9 B d X R v U m V t b 3 Z l Z E N v b H V t b n M x L n t z a G l w Z W 1 l b n Q g Z G F 5 L D E 1 f S Z x d W 9 0 O y w m c X V v d D t T Z W N 0 a W 9 u M S 9 U Y W J s Z T E v Q X V 0 b 1 J l b W 9 2 Z W R D b 2 x 1 b W 5 z M S 5 7 c 2 h p c G 1 l b n Q g b W 9 u d G g s M T Z 9 J n F 1 b 3 Q 7 L C Z x d W 9 0 O 1 N l Y 3 R p b 2 4 x L 1 R h Y m x l M S 9 B d X R v U m V t b 3 Z l Z E N v b H V t b n M x L n t z a G l w b W V u d C B 5 Z W F y L D E 3 f S Z x d W 9 0 O y w m c X V v d D t T Z W N 0 a W 9 u M S 9 U Y W J s Z T E v Q X V 0 b 1 J l b W 9 2 Z W R D b 2 x 1 b W 5 z M S 5 7 c 2 h p c G 1 l b n R E Y X R l L D E 4 f S Z x d W 9 0 O y w m c X V v d D t T Z W N 0 a W 9 u M S 9 U Y W J s Z T E v Q X V 0 b 1 J l b W 9 2 Z W R D b 2 x 1 b W 5 z M S 5 7 b W 9 u d G g g d H l w Z S w x O X 0 m c X V v d D s s J n F 1 b 3 Q 7 U 2 V j d G l v b j E v V G F i b G U x L 0 F 1 d G 9 S Z W 1 v d m V k Q 2 9 s d W 1 u c z E u e 3 B y Z X B h c m F 0 a W 9 u I H R p b W U s M j B 9 J n F 1 b 3 Q 7 X S w m c X V v d D t S Z W x h d G l v b n N o a X B J b m Z v J n F 1 b 3 Q 7 O l t d f S I g L z 4 8 R W 5 0 c n k g V H l w Z T 0 i R m l s b E N v d W 5 0 I i B W Y W x 1 Z T 0 i b D k 5 O 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U p L V k t Y H D R b r q d H 2 H 2 2 Q F A A A A A A I A A A A A A B B m A A A A A Q A A I A A A A L c W g F D B 5 T 7 s + I B x 4 T F F W b t V w 1 z n N N 1 M Y 9 J J H a 8 w U I 8 l A A A A A A 6 A A A A A A g A A I A A A A O u I R d 8 8 l M t m b 8 v d Q O Y J p 9 + s u j v 3 m n T A Y k q W d l v 4 c 8 z c U A A A A I X z u R X I Z C c j n j y I / C g 5 / 7 A 2 e v H d a 8 l d M x L Q r g N 0 5 o + k Z w v + b 9 8 O n + D U I s i c t C M a f Z a U X r F B e S m q E 0 y k v 3 / t H 7 y U H w J o N 6 0 9 J P o 2 D y 8 q A 2 1 9 Q A A A A N w q X w f U j + e L i N S m K I X 3 N O 8 + f p 3 + 2 u H E p p 6 / m J H Y p 3 l A F z X P V s 2 u Z h + z M i n p s m 3 k y O y b v R D v 3 e 9 D K L J W G V Q v Z + U = < / D a t a M a s h u p > 
</file>

<file path=customXml/itemProps1.xml><?xml version="1.0" encoding="utf-8"?>
<ds:datastoreItem xmlns:ds="http://schemas.openxmlformats.org/officeDocument/2006/customXml" ds:itemID="{672EDE03-0EBC-4A6E-86B6-1E3A46EA396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DD107DDD-6065-42C5-86DA-766C2B4BA7C1}">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F24A15F-4C04-4DDE-9C84-50FC500EEB51}">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0A60F602-4519-4541-BE08-0F7467ED63E9}">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2DA467C3-5705-4F3A-B180-3472FC243AD2}">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4A64E25D-510D-4E2A-805E-6793673E5C55}">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5A751840-E114-4A5D-A3B1-C56BD824F941}">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30591D71-B3C0-459E-82FA-453542D529A3}">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BE6D9D73-24D2-46FA-9ED4-1F419E524B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Dashboard_2</vt:lpstr>
      <vt:lpstr>Conditional Formatting</vt:lpstr>
      <vt:lpstr>pivot_1</vt:lpstr>
      <vt:lpstr>pivot_2</vt:lpstr>
      <vt:lpstr>pivot_3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Israr  Azam Kiani</dc:creator>
  <cp:lastModifiedBy>Raja Israr  Azam Kiani</cp:lastModifiedBy>
  <dcterms:created xsi:type="dcterms:W3CDTF">2024-07-16T07:39:48Z</dcterms:created>
  <dcterms:modified xsi:type="dcterms:W3CDTF">2024-07-19T16:37:16Z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2024-07-16T07:47:26Z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4c58192f-b3fe-4faf-943c-252c9c4eefa6</vt:lpwstr>
  </property>
  <property fmtid="{D5CDD505-2E9C-101B-9397-08002B2CF9AE}" pid="7" name="MSIP_Label_defa4170-0d19-0005-0004-bc88714345d2_ActionId">
    <vt:lpwstr>7f092cf2-c859-4451-be38-bce24df0f326</vt:lpwstr>
  </property>
  <property fmtid="{D5CDD505-2E9C-101B-9397-08002B2CF9AE}" pid="8" name="MSIP_Label_defa4170-0d19-0005-0004-bc88714345d2_ContentBits">
    <vt:lpwstr>0</vt:lpwstr>
  </property>
</Properties>
</file>